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11" activeTab="12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18 APRIL 2023" sheetId="23" r:id="rId14"/>
    <sheet name="19 APRIL 2023" sheetId="24" r:id="rId15"/>
    <sheet name="PEMBELIAN" sheetId="3" r:id="rId16"/>
    <sheet name="PEMAKAIAN PART" sheetId="4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3" hidden="1">'18 APRIL 2023'!$A$5:$BL$202</definedName>
    <definedName name="_xlnm._FilterDatabase" localSheetId="14" hidden="1">'19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20" hidden="1">'BAN 1000-20 ORI'!$A$2:$S$180</definedName>
    <definedName name="_xlnm._FilterDatabase" localSheetId="22" hidden="1">'BAN 1000-20 VULC'!$A$2:$Y$516</definedName>
    <definedName name="_xlnm._FilterDatabase" localSheetId="21" hidden="1">'BAN 1100-20'!$A$2:$S$82</definedName>
    <definedName name="_xlnm._FilterDatabase" localSheetId="18" hidden="1">'BAN 750-16'!$A$2:$S$665</definedName>
    <definedName name="_xlnm._FilterDatabase" localSheetId="19" hidden="1">'BAN 825-16'!$A$2:$T$320</definedName>
    <definedName name="_xlnm._FilterDatabase" localSheetId="17" hidden="1">'PEMAKAIAN BAN'!$A$2:$O$2200</definedName>
    <definedName name="_xlnm._FilterDatabase" localSheetId="16" hidden="1">'PEMAKAIAN PART'!$A$2:$S$19672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0" i="24" l="1"/>
  <c r="Z9" i="24"/>
  <c r="Z18" i="24"/>
  <c r="Z12" i="24"/>
  <c r="Z7" i="24"/>
  <c r="Z6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Z65" i="24"/>
  <c r="K64" i="24"/>
  <c r="H64" i="24"/>
  <c r="Z64" i="24"/>
  <c r="K63" i="24"/>
  <c r="H63" i="24"/>
  <c r="Z63" i="24"/>
  <c r="S62" i="24"/>
  <c r="K62" i="24"/>
  <c r="H62" i="24"/>
  <c r="Z62" i="24"/>
  <c r="S61" i="24"/>
  <c r="K61" i="24"/>
  <c r="H61" i="24"/>
  <c r="Z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Z54" i="24"/>
  <c r="S53" i="24"/>
  <c r="K53" i="24"/>
  <c r="H53" i="24"/>
  <c r="S52" i="24"/>
  <c r="K52" i="24"/>
  <c r="H52" i="24"/>
  <c r="Z52" i="24"/>
  <c r="S51" i="24"/>
  <c r="K51" i="24"/>
  <c r="H51" i="24"/>
  <c r="Z51" i="24"/>
  <c r="S50" i="24"/>
  <c r="K50" i="24"/>
  <c r="H50" i="24"/>
  <c r="Z50" i="24"/>
  <c r="S49" i="24"/>
  <c r="K49" i="24"/>
  <c r="H49" i="24"/>
  <c r="Z49" i="24"/>
  <c r="S48" i="24"/>
  <c r="K48" i="24"/>
  <c r="H48" i="24"/>
  <c r="Z48" i="24"/>
  <c r="S47" i="24"/>
  <c r="K47" i="24"/>
  <c r="H47" i="24"/>
  <c r="Z47" i="24"/>
  <c r="S46" i="24"/>
  <c r="K46" i="24"/>
  <c r="H46" i="24"/>
  <c r="Z46" i="24"/>
  <c r="S45" i="24"/>
  <c r="K45" i="24"/>
  <c r="H45" i="24"/>
  <c r="Z45" i="24"/>
  <c r="S44" i="24"/>
  <c r="K44" i="24"/>
  <c r="H44" i="24"/>
  <c r="Z44" i="24"/>
  <c r="S43" i="24"/>
  <c r="K43" i="24"/>
  <c r="H43" i="24"/>
  <c r="Z43" i="24"/>
  <c r="S42" i="24"/>
  <c r="K42" i="24"/>
  <c r="H42" i="24"/>
  <c r="Z42" i="24"/>
  <c r="S41" i="24"/>
  <c r="K41" i="24"/>
  <c r="H41" i="24"/>
  <c r="Z41" i="24"/>
  <c r="S40" i="24"/>
  <c r="K40" i="24"/>
  <c r="H40" i="24"/>
  <c r="Z40" i="24"/>
  <c r="S39" i="24"/>
  <c r="K39" i="24"/>
  <c r="H39" i="24"/>
  <c r="Z39" i="24"/>
  <c r="S38" i="24"/>
  <c r="K38" i="24"/>
  <c r="H38" i="24"/>
  <c r="Z38" i="24"/>
  <c r="S37" i="24"/>
  <c r="K37" i="24"/>
  <c r="H37" i="24"/>
  <c r="Z37" i="24"/>
  <c r="S36" i="24"/>
  <c r="K36" i="24"/>
  <c r="H36" i="24"/>
  <c r="Z36" i="24"/>
  <c r="S35" i="24"/>
  <c r="K35" i="24"/>
  <c r="H35" i="24"/>
  <c r="Z35" i="24"/>
  <c r="S34" i="24"/>
  <c r="K34" i="24"/>
  <c r="H34" i="24"/>
  <c r="Z34" i="24"/>
  <c r="S33" i="24"/>
  <c r="K33" i="24"/>
  <c r="H33" i="24"/>
  <c r="Z33" i="24"/>
  <c r="S32" i="24"/>
  <c r="K32" i="24"/>
  <c r="H32" i="24"/>
  <c r="Z32" i="24"/>
  <c r="S31" i="24"/>
  <c r="K31" i="24"/>
  <c r="H31" i="24"/>
  <c r="Z31" i="24"/>
  <c r="S30" i="24"/>
  <c r="K30" i="24"/>
  <c r="H30" i="24"/>
  <c r="Z30" i="24"/>
  <c r="S29" i="24"/>
  <c r="K29" i="24"/>
  <c r="H29" i="24"/>
  <c r="Z29" i="24"/>
  <c r="S28" i="24"/>
  <c r="K28" i="24"/>
  <c r="H28" i="24"/>
  <c r="Z28" i="24"/>
  <c r="S27" i="24"/>
  <c r="K27" i="24"/>
  <c r="H27" i="24"/>
  <c r="Z27" i="24"/>
  <c r="S26" i="24"/>
  <c r="K26" i="24"/>
  <c r="H26" i="24"/>
  <c r="AR25" i="24"/>
  <c r="Z26" i="24"/>
  <c r="S25" i="24"/>
  <c r="K25" i="24"/>
  <c r="H25" i="24"/>
  <c r="AR24" i="24"/>
  <c r="Z25" i="24"/>
  <c r="S24" i="24"/>
  <c r="K24" i="24"/>
  <c r="H24" i="24"/>
  <c r="AR23" i="24"/>
  <c r="Z24" i="24"/>
  <c r="S23" i="24"/>
  <c r="K23" i="24"/>
  <c r="H23" i="24"/>
  <c r="AR22" i="24"/>
  <c r="Z23" i="24"/>
  <c r="S22" i="24"/>
  <c r="K22" i="24"/>
  <c r="H22" i="24"/>
  <c r="AR21" i="24"/>
  <c r="Z22" i="24"/>
  <c r="S21" i="24"/>
  <c r="K21" i="24"/>
  <c r="H21" i="24"/>
  <c r="AR20" i="24"/>
  <c r="Z21" i="24"/>
  <c r="S20" i="24"/>
  <c r="K20" i="24"/>
  <c r="H20" i="24"/>
  <c r="AR19" i="24"/>
  <c r="Z20" i="24"/>
  <c r="S19" i="24"/>
  <c r="K19" i="24"/>
  <c r="H19" i="24"/>
  <c r="AR18" i="24"/>
  <c r="Z11" i="24"/>
  <c r="S18" i="24"/>
  <c r="K18" i="24"/>
  <c r="H18" i="24"/>
  <c r="AR17" i="24"/>
  <c r="AI17" i="24"/>
  <c r="Z19" i="24"/>
  <c r="S17" i="24"/>
  <c r="K17" i="24"/>
  <c r="H17" i="24"/>
  <c r="BJ16" i="24"/>
  <c r="AR16" i="24"/>
  <c r="AI16" i="24"/>
  <c r="S16" i="24"/>
  <c r="K16" i="24"/>
  <c r="H16" i="24"/>
  <c r="BJ15" i="24"/>
  <c r="AR15" i="24"/>
  <c r="AI15" i="24"/>
  <c r="S15" i="24"/>
  <c r="K15" i="24"/>
  <c r="H15" i="24"/>
  <c r="AR14" i="24"/>
  <c r="AI14" i="24"/>
  <c r="Z17" i="24"/>
  <c r="S14" i="24"/>
  <c r="K14" i="24"/>
  <c r="H14" i="24"/>
  <c r="BJ13" i="24"/>
  <c r="AR13" i="24"/>
  <c r="AI13" i="24"/>
  <c r="Z16" i="24"/>
  <c r="S13" i="24"/>
  <c r="K13" i="24"/>
  <c r="H13" i="24"/>
  <c r="BJ12" i="24"/>
  <c r="AR12" i="24"/>
  <c r="AI12" i="24"/>
  <c r="Z15" i="24"/>
  <c r="S12" i="24"/>
  <c r="K12" i="24"/>
  <c r="H12" i="24"/>
  <c r="BJ11" i="24"/>
  <c r="AR11" i="24"/>
  <c r="AI11" i="24"/>
  <c r="Z14" i="24"/>
  <c r="S11" i="24"/>
  <c r="K11" i="24"/>
  <c r="H11" i="24"/>
  <c r="BJ10" i="24"/>
  <c r="AR10" i="24"/>
  <c r="AI10" i="24"/>
  <c r="Z13" i="24"/>
  <c r="S10" i="24"/>
  <c r="K10" i="24"/>
  <c r="H10" i="24"/>
  <c r="BJ9" i="24"/>
  <c r="AR9" i="24"/>
  <c r="AI9" i="24"/>
  <c r="S9" i="24"/>
  <c r="K9" i="24"/>
  <c r="H9" i="24"/>
  <c r="BS8" i="24"/>
  <c r="BJ8" i="24"/>
  <c r="AR8" i="24"/>
  <c r="AI8" i="24"/>
  <c r="Z8" i="24"/>
  <c r="S8" i="24"/>
  <c r="K8" i="24"/>
  <c r="H8" i="24"/>
  <c r="BS7" i="24"/>
  <c r="BJ7" i="24"/>
  <c r="AR7" i="24"/>
  <c r="AI7" i="24"/>
  <c r="S7" i="24"/>
  <c r="K7" i="24"/>
  <c r="H7" i="24"/>
  <c r="BS6" i="24"/>
  <c r="BJ6" i="24"/>
  <c r="AR6" i="24"/>
  <c r="AI6" i="24"/>
  <c r="S6" i="24"/>
  <c r="K6" i="24"/>
  <c r="H6" i="24"/>
  <c r="BS9" i="22"/>
  <c r="BS8" i="22" l="1"/>
  <c r="BS7" i="22"/>
  <c r="BS6" i="22"/>
  <c r="AR7" i="23"/>
  <c r="AR6" i="23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1937" i="3"/>
  <c r="G1936" i="3"/>
  <c r="G1935" i="3"/>
  <c r="G1934" i="3"/>
  <c r="G1933" i="3"/>
  <c r="G1932" i="3"/>
  <c r="G1931" i="3"/>
  <c r="G1930" i="3"/>
  <c r="G1929" i="3"/>
  <c r="G1928" i="3"/>
  <c r="Z10" i="23"/>
  <c r="Z9" i="23"/>
  <c r="AR24" i="22"/>
  <c r="AI8" i="23"/>
  <c r="AI7" i="23"/>
  <c r="Z7" i="23"/>
  <c r="Z6" i="23" l="1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Z64" i="23"/>
  <c r="K63" i="23"/>
  <c r="H63" i="23"/>
  <c r="Z63" i="23"/>
  <c r="S62" i="23"/>
  <c r="K62" i="23"/>
  <c r="H62" i="23"/>
  <c r="Z62" i="23"/>
  <c r="S61" i="23"/>
  <c r="K61" i="23"/>
  <c r="H61" i="23"/>
  <c r="Z61" i="23"/>
  <c r="S60" i="23"/>
  <c r="K60" i="23"/>
  <c r="H60" i="23"/>
  <c r="Z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Z53" i="23"/>
  <c r="S52" i="23"/>
  <c r="K52" i="23"/>
  <c r="H52" i="23"/>
  <c r="S51" i="23"/>
  <c r="K51" i="23"/>
  <c r="H51" i="23"/>
  <c r="Z51" i="23"/>
  <c r="S50" i="23"/>
  <c r="K50" i="23"/>
  <c r="H50" i="23"/>
  <c r="Z50" i="23"/>
  <c r="S49" i="23"/>
  <c r="K49" i="23"/>
  <c r="H49" i="23"/>
  <c r="Z49" i="23"/>
  <c r="S48" i="23"/>
  <c r="K48" i="23"/>
  <c r="H48" i="23"/>
  <c r="Z48" i="23"/>
  <c r="S47" i="23"/>
  <c r="K47" i="23"/>
  <c r="H47" i="23"/>
  <c r="Z47" i="23"/>
  <c r="S46" i="23"/>
  <c r="K46" i="23"/>
  <c r="H46" i="23"/>
  <c r="Z46" i="23"/>
  <c r="S45" i="23"/>
  <c r="K45" i="23"/>
  <c r="H45" i="23"/>
  <c r="Z45" i="23"/>
  <c r="S44" i="23"/>
  <c r="K44" i="23"/>
  <c r="H44" i="23"/>
  <c r="Z44" i="23"/>
  <c r="S43" i="23"/>
  <c r="K43" i="23"/>
  <c r="H43" i="23"/>
  <c r="Z43" i="23"/>
  <c r="S42" i="23"/>
  <c r="K42" i="23"/>
  <c r="H42" i="23"/>
  <c r="Z42" i="23"/>
  <c r="S41" i="23"/>
  <c r="K41" i="23"/>
  <c r="H41" i="23"/>
  <c r="Z41" i="23"/>
  <c r="S40" i="23"/>
  <c r="K40" i="23"/>
  <c r="H40" i="23"/>
  <c r="Z40" i="23"/>
  <c r="S39" i="23"/>
  <c r="K39" i="23"/>
  <c r="H39" i="23"/>
  <c r="Z39" i="23"/>
  <c r="S38" i="23"/>
  <c r="K38" i="23"/>
  <c r="H38" i="23"/>
  <c r="Z38" i="23"/>
  <c r="S37" i="23"/>
  <c r="K37" i="23"/>
  <c r="H37" i="23"/>
  <c r="Z37" i="23"/>
  <c r="S36" i="23"/>
  <c r="K36" i="23"/>
  <c r="H36" i="23"/>
  <c r="Z36" i="23"/>
  <c r="S35" i="23"/>
  <c r="K35" i="23"/>
  <c r="H35" i="23"/>
  <c r="Z35" i="23"/>
  <c r="S34" i="23"/>
  <c r="K34" i="23"/>
  <c r="H34" i="23"/>
  <c r="Z34" i="23"/>
  <c r="S33" i="23"/>
  <c r="K33" i="23"/>
  <c r="H33" i="23"/>
  <c r="Z33" i="23"/>
  <c r="S32" i="23"/>
  <c r="K32" i="23"/>
  <c r="H32" i="23"/>
  <c r="Z32" i="23"/>
  <c r="S31" i="23"/>
  <c r="K31" i="23"/>
  <c r="H31" i="23"/>
  <c r="Z31" i="23"/>
  <c r="S30" i="23"/>
  <c r="K30" i="23"/>
  <c r="H30" i="23"/>
  <c r="Z30" i="23"/>
  <c r="S29" i="23"/>
  <c r="K29" i="23"/>
  <c r="H29" i="23"/>
  <c r="Z29" i="23"/>
  <c r="S28" i="23"/>
  <c r="K28" i="23"/>
  <c r="H28" i="23"/>
  <c r="Z28" i="23"/>
  <c r="S27" i="23"/>
  <c r="K27" i="23"/>
  <c r="H27" i="23"/>
  <c r="Z27" i="23"/>
  <c r="S26" i="23"/>
  <c r="K26" i="23"/>
  <c r="H26" i="23"/>
  <c r="AR25" i="23"/>
  <c r="Z26" i="23"/>
  <c r="S25" i="23"/>
  <c r="K25" i="23"/>
  <c r="H25" i="23"/>
  <c r="AR24" i="23"/>
  <c r="Z25" i="23"/>
  <c r="S24" i="23"/>
  <c r="K24" i="23"/>
  <c r="H24" i="23"/>
  <c r="AR23" i="23"/>
  <c r="Z24" i="23"/>
  <c r="S23" i="23"/>
  <c r="K23" i="23"/>
  <c r="H23" i="23"/>
  <c r="AR22" i="23"/>
  <c r="Z23" i="23"/>
  <c r="S22" i="23"/>
  <c r="K22" i="23"/>
  <c r="H22" i="23"/>
  <c r="AR21" i="23"/>
  <c r="Z22" i="23"/>
  <c r="S21" i="23"/>
  <c r="K21" i="23"/>
  <c r="H21" i="23"/>
  <c r="AR20" i="23"/>
  <c r="Z21" i="23"/>
  <c r="S20" i="23"/>
  <c r="K20" i="23"/>
  <c r="H20" i="23"/>
  <c r="AR19" i="23"/>
  <c r="Z20" i="23"/>
  <c r="S19" i="23"/>
  <c r="K19" i="23"/>
  <c r="H19" i="23"/>
  <c r="AR18" i="23"/>
  <c r="Z19" i="23"/>
  <c r="S18" i="23"/>
  <c r="K18" i="23"/>
  <c r="H18" i="23"/>
  <c r="AR17" i="23"/>
  <c r="AI17" i="23"/>
  <c r="Z18" i="23"/>
  <c r="S17" i="23"/>
  <c r="K17" i="23"/>
  <c r="H17" i="23"/>
  <c r="BJ16" i="23"/>
  <c r="AR16" i="23"/>
  <c r="AI16" i="23"/>
  <c r="Z17" i="23"/>
  <c r="S16" i="23"/>
  <c r="K16" i="23"/>
  <c r="H16" i="23"/>
  <c r="BJ15" i="23"/>
  <c r="AR15" i="23"/>
  <c r="AI15" i="23"/>
  <c r="Z16" i="23"/>
  <c r="S15" i="23"/>
  <c r="K15" i="23"/>
  <c r="H15" i="23"/>
  <c r="AR14" i="23"/>
  <c r="AI14" i="23"/>
  <c r="Z15" i="23"/>
  <c r="S14" i="23"/>
  <c r="K14" i="23"/>
  <c r="H14" i="23"/>
  <c r="BJ13" i="23"/>
  <c r="AR13" i="23"/>
  <c r="AI13" i="23"/>
  <c r="Z14" i="23"/>
  <c r="S13" i="23"/>
  <c r="K13" i="23"/>
  <c r="H13" i="23"/>
  <c r="BJ12" i="23"/>
  <c r="AR12" i="23"/>
  <c r="AI12" i="23"/>
  <c r="Z13" i="23"/>
  <c r="S12" i="23"/>
  <c r="K12" i="23"/>
  <c r="H12" i="23"/>
  <c r="BJ11" i="23"/>
  <c r="AR11" i="23"/>
  <c r="AI11" i="23"/>
  <c r="Z12" i="23"/>
  <c r="S11" i="23"/>
  <c r="K11" i="23"/>
  <c r="H11" i="23"/>
  <c r="BJ10" i="23"/>
  <c r="AR10" i="23"/>
  <c r="AI10" i="23"/>
  <c r="Z11" i="23"/>
  <c r="S10" i="23"/>
  <c r="K10" i="23"/>
  <c r="H10" i="23"/>
  <c r="BJ9" i="23"/>
  <c r="AR9" i="23"/>
  <c r="AI9" i="23"/>
  <c r="Z8" i="23"/>
  <c r="S9" i="23"/>
  <c r="K9" i="23"/>
  <c r="H9" i="23"/>
  <c r="BS8" i="23"/>
  <c r="BJ8" i="23"/>
  <c r="AR8" i="23"/>
  <c r="S8" i="23"/>
  <c r="K8" i="23"/>
  <c r="H8" i="23"/>
  <c r="BS7" i="23"/>
  <c r="BJ7" i="23"/>
  <c r="AI6" i="23"/>
  <c r="S7" i="23"/>
  <c r="K7" i="23"/>
  <c r="H7" i="23"/>
  <c r="BS6" i="23"/>
  <c r="BJ6" i="23"/>
  <c r="S6" i="23"/>
  <c r="K6" i="23"/>
  <c r="H6" i="23"/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2" i="22" l="1"/>
  <c r="Z10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6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49" i="22"/>
  <c r="S52" i="22"/>
  <c r="K52" i="22"/>
  <c r="H52" i="22"/>
  <c r="S51" i="22"/>
  <c r="K51" i="22"/>
  <c r="H51" i="22"/>
  <c r="Z47" i="22"/>
  <c r="S50" i="22"/>
  <c r="K50" i="22"/>
  <c r="H50" i="22"/>
  <c r="Z46" i="22"/>
  <c r="S49" i="22"/>
  <c r="K49" i="22"/>
  <c r="H49" i="22"/>
  <c r="Z45" i="22"/>
  <c r="S48" i="22"/>
  <c r="K48" i="22"/>
  <c r="H48" i="22"/>
  <c r="Z44" i="22"/>
  <c r="S47" i="22"/>
  <c r="K47" i="22"/>
  <c r="H47" i="22"/>
  <c r="Z43" i="22"/>
  <c r="S46" i="22"/>
  <c r="K46" i="22"/>
  <c r="H46" i="22"/>
  <c r="Z42" i="22"/>
  <c r="S45" i="22"/>
  <c r="K45" i="22"/>
  <c r="H45" i="22"/>
  <c r="Z41" i="22"/>
  <c r="S44" i="22"/>
  <c r="K44" i="22"/>
  <c r="H44" i="22"/>
  <c r="Z40" i="22"/>
  <c r="S43" i="22"/>
  <c r="K43" i="22"/>
  <c r="H43" i="22"/>
  <c r="Z39" i="22"/>
  <c r="S42" i="22"/>
  <c r="K42" i="22"/>
  <c r="H42" i="22"/>
  <c r="Z38" i="22"/>
  <c r="S41" i="22"/>
  <c r="K41" i="22"/>
  <c r="H41" i="22"/>
  <c r="Z37" i="22"/>
  <c r="S40" i="22"/>
  <c r="K40" i="22"/>
  <c r="H40" i="22"/>
  <c r="Z36" i="22"/>
  <c r="S39" i="22"/>
  <c r="K39" i="22"/>
  <c r="H39" i="22"/>
  <c r="Z35" i="22"/>
  <c r="S38" i="22"/>
  <c r="K38" i="22"/>
  <c r="H38" i="22"/>
  <c r="Z34" i="22"/>
  <c r="S37" i="22"/>
  <c r="K37" i="22"/>
  <c r="H37" i="22"/>
  <c r="Z33" i="22"/>
  <c r="S36" i="22"/>
  <c r="K36" i="22"/>
  <c r="H36" i="22"/>
  <c r="Z32" i="22"/>
  <c r="S35" i="22"/>
  <c r="K35" i="22"/>
  <c r="H35" i="22"/>
  <c r="Z31" i="22"/>
  <c r="S34" i="22"/>
  <c r="K34" i="22"/>
  <c r="H34" i="22"/>
  <c r="Z30" i="22"/>
  <c r="S33" i="22"/>
  <c r="K33" i="22"/>
  <c r="H33" i="22"/>
  <c r="Z29" i="22"/>
  <c r="S32" i="22"/>
  <c r="K32" i="22"/>
  <c r="H32" i="22"/>
  <c r="Z28" i="22"/>
  <c r="S31" i="22"/>
  <c r="K31" i="22"/>
  <c r="H31" i="22"/>
  <c r="Z27" i="22"/>
  <c r="S30" i="22"/>
  <c r="K30" i="22"/>
  <c r="H30" i="22"/>
  <c r="Z26" i="22"/>
  <c r="S29" i="22"/>
  <c r="K29" i="22"/>
  <c r="H29" i="22"/>
  <c r="Z25" i="22"/>
  <c r="S28" i="22"/>
  <c r="K28" i="22"/>
  <c r="H28" i="22"/>
  <c r="Z24" i="22"/>
  <c r="S27" i="22"/>
  <c r="K27" i="22"/>
  <c r="H27" i="22"/>
  <c r="Z23" i="22"/>
  <c r="S26" i="22"/>
  <c r="K26" i="22"/>
  <c r="H26" i="22"/>
  <c r="AR25" i="22"/>
  <c r="Z22" i="22"/>
  <c r="S25" i="22"/>
  <c r="K25" i="22"/>
  <c r="H25" i="22"/>
  <c r="Z21" i="22"/>
  <c r="S24" i="22"/>
  <c r="K24" i="22"/>
  <c r="H24" i="22"/>
  <c r="AR23" i="22"/>
  <c r="Z20" i="22"/>
  <c r="S23" i="22"/>
  <c r="K23" i="22"/>
  <c r="H23" i="22"/>
  <c r="AR22" i="22"/>
  <c r="Z19" i="22"/>
  <c r="S22" i="22"/>
  <c r="K22" i="22"/>
  <c r="H22" i="22"/>
  <c r="Z18" i="22"/>
  <c r="S21" i="22"/>
  <c r="K21" i="22"/>
  <c r="H21" i="22"/>
  <c r="Z17" i="22"/>
  <c r="S20" i="22"/>
  <c r="K20" i="22"/>
  <c r="H20" i="22"/>
  <c r="S19" i="22"/>
  <c r="K19" i="22"/>
  <c r="H19" i="22"/>
  <c r="Z15" i="22"/>
  <c r="S18" i="22"/>
  <c r="K18" i="22"/>
  <c r="H18" i="22"/>
  <c r="AI17" i="22"/>
  <c r="Z14" i="22"/>
  <c r="S17" i="22"/>
  <c r="K17" i="22"/>
  <c r="H17" i="22"/>
  <c r="BJ16" i="22"/>
  <c r="AI16" i="22"/>
  <c r="S16" i="22"/>
  <c r="K16" i="22"/>
  <c r="H16" i="22"/>
  <c r="BJ15" i="22"/>
  <c r="AI15" i="22"/>
  <c r="Z13" i="22"/>
  <c r="S15" i="22"/>
  <c r="K15" i="22"/>
  <c r="H15" i="22"/>
  <c r="AI14" i="22"/>
  <c r="S14" i="22"/>
  <c r="K14" i="22"/>
  <c r="H14" i="22"/>
  <c r="BJ13" i="22"/>
  <c r="AI13" i="22"/>
  <c r="S13" i="22"/>
  <c r="K13" i="22"/>
  <c r="H13" i="22"/>
  <c r="BJ12" i="22"/>
  <c r="AI12" i="22"/>
  <c r="Z11" i="22"/>
  <c r="S12" i="22"/>
  <c r="K12" i="22"/>
  <c r="H12" i="22"/>
  <c r="BJ11" i="22"/>
  <c r="AI11" i="22"/>
  <c r="S11" i="22"/>
  <c r="K11" i="22"/>
  <c r="H11" i="22"/>
  <c r="BJ10" i="22"/>
  <c r="AI10" i="22"/>
  <c r="S10" i="22"/>
  <c r="K10" i="22"/>
  <c r="H10" i="22"/>
  <c r="BJ9" i="22"/>
  <c r="AI9" i="22"/>
  <c r="Z9" i="22"/>
  <c r="S9" i="22"/>
  <c r="K9" i="22"/>
  <c r="H9" i="22"/>
  <c r="BJ8" i="22"/>
  <c r="AI8" i="22"/>
  <c r="Z8" i="22"/>
  <c r="S8" i="22"/>
  <c r="K8" i="22"/>
  <c r="H8" i="22"/>
  <c r="BJ7" i="22"/>
  <c r="AI7" i="22"/>
  <c r="S7" i="22"/>
  <c r="K7" i="22"/>
  <c r="H7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AI13" i="21"/>
  <c r="Z11" i="21"/>
  <c r="S13" i="21"/>
  <c r="K13" i="21"/>
  <c r="H13" i="21"/>
  <c r="BJ12" i="21"/>
  <c r="AR12" i="21"/>
  <c r="AI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AI13" i="20"/>
  <c r="Z13" i="20"/>
  <c r="S13" i="20"/>
  <c r="K13" i="20"/>
  <c r="H13" i="20"/>
  <c r="BJ12" i="20"/>
  <c r="AR12" i="20"/>
  <c r="AI12" i="20"/>
  <c r="Z12" i="20"/>
  <c r="S12" i="20"/>
  <c r="K12" i="20"/>
  <c r="H12" i="20"/>
  <c r="BJ11" i="20"/>
  <c r="AR11" i="20"/>
  <c r="AI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F1958" i="3"/>
  <c r="G1958" i="3" s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<sst xmlns="http://schemas.openxmlformats.org/spreadsheetml/2006/main" count="173354" uniqueCount="17240">
  <si>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</si>
  <si>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</si>
  <si>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</si>
  <si>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</si>
  <si>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</si>
  <si>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</si>
  <si>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</si>
  <si>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</si>
  <si>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</si>
  <si>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</si>
  <si>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</si>
  <si>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</si>
  <si>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</si>
  <si>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</si>
  <si>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</si>
  <si>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</si>
  <si>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</si>
  <si>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</si>
  <si>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</si>
  <si>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</si>
  <si>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</si>
  <si>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</si>
  <si>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</si>
  <si>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</si>
  <si>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</si>
  <si>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</si>
  <si>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</si>
  <si>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</si>
  <si>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</si>
  <si>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</si>
  <si>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</si>
  <si>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</si>
  <si>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</si>
  <si>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</si>
  <si>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</si>
  <si>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</si>
  <si>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</si>
  <si>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</si>
  <si>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</si>
  <si>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</si>
  <si>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</si>
  <si>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</si>
  <si>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</si>
  <si>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</si>
  <si>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</si>
  <si>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</si>
  <si>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</si>
  <si>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</si>
  <si>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</si>
  <si>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</si>
  <si>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</si>
  <si>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</si>
  <si>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</si>
  <si>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</si>
  <si>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</si>
  <si>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</si>
  <si>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</si>
  <si>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</si>
  <si>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</si>
  <si>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</si>
  <si>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</si>
  <si>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</si>
  <si>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</si>
  <si>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</si>
  <si>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</si>
  <si>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</si>
  <si>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</si>
  <si>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</si>
  <si>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</si>
  <si>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</si>
  <si>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</si>
  <si>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</si>
  <si>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</si>
  <si>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</si>
  <si>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</si>
  <si>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</si>
  <si>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</si>
  <si>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</si>
  <si>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</si>
  <si>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</si>
  <si>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</si>
  <si>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</si>
  <si>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</si>
  <si>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</si>
  <si>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</si>
  <si>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</si>
  <si>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</si>
  <si>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</si>
  <si>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</si>
  <si>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</si>
  <si>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</si>
  <si>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</si>
  <si>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</si>
  <si>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</si>
  <si>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</si>
  <si>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</si>
  <si>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</si>
  <si>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</si>
  <si>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</si>
  <si>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</si>
  <si>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</si>
  <si>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</si>
  <si>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</si>
  <si>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</si>
  <si>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</si>
  <si>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</si>
  <si>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</si>
  <si>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</si>
  <si>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</si>
  <si>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</si>
  <si>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</si>
  <si>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</si>
  <si>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</si>
  <si>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</si>
  <si>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</si>
  <si>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</si>
  <si>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</si>
  <si>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</si>
  <si>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</si>
  <si>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</si>
  <si>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</si>
  <si>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</si>
  <si>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</si>
  <si>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</si>
  <si>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</si>
  <si>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</si>
  <si>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</si>
  <si>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</si>
  <si>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</si>
  <si>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</si>
  <si>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</si>
  <si>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</si>
  <si>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</si>
  <si>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</si>
  <si>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</si>
  <si>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</si>
  <si>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</si>
  <si>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</si>
  <si>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</si>
  <si>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</si>
  <si>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</si>
  <si>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</si>
  <si>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</si>
  <si>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</si>
  <si>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</si>
  <si>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</si>
  <si>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</si>
  <si>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</si>
  <si>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</si>
  <si>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</si>
  <si>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</si>
  <si>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</si>
  <si>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</si>
  <si>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</si>
  <si>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</si>
  <si>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</si>
  <si>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</si>
  <si>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</si>
  <si>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</si>
  <si>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</si>
  <si>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</si>
  <si>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</si>
  <si>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</si>
  <si>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</si>
  <si>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</si>
  <si>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</si>
  <si>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</si>
  <si>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</si>
  <si>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</si>
  <si>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</si>
  <si>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</si>
  <si>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</si>
  <si>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</si>
  <si>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</si>
  <si>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</si>
  <si>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</si>
  <si>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</si>
  <si>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</si>
  <si>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</si>
  <si>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</si>
  <si>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</si>
  <si>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</si>
  <si>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</si>
  <si>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</si>
  <si>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</si>
  <si>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</si>
  <si>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</si>
  <si>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</si>
  <si>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</si>
  <si>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</si>
  <si>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</si>
  <si>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</si>
  <si>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</si>
  <si>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</si>
  <si>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</si>
  <si>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</si>
  <si>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</si>
  <si>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</si>
  <si>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</si>
  <si>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</si>
  <si>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</si>
  <si>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</si>
  <si>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</si>
  <si>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</si>
  <si>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</si>
  <si>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</si>
  <si>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</si>
  <si>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</si>
  <si>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</si>
  <si>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</si>
  <si>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</si>
  <si>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</si>
  <si>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</si>
  <si>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</si>
  <si>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</si>
  <si>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</si>
  <si>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</si>
  <si>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</si>
  <si>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</si>
  <si>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</si>
  <si>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</si>
  <si>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</si>
  <si>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</si>
  <si>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</si>
  <si>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</si>
  <si>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</si>
  <si>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</si>
  <si>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</si>
  <si>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</si>
  <si>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</si>
  <si>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</si>
  <si>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</si>
  <si>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</si>
  <si>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</si>
  <si>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</si>
  <si>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</si>
  <si>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</si>
  <si>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</si>
  <si>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</si>
  <si>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</si>
  <si>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</si>
  <si>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</si>
  <si>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</si>
  <si>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</si>
  <si>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</si>
  <si>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</si>
  <si>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</si>
  <si>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</si>
  <si>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</si>
  <si>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</si>
  <si>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</si>
  <si>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</si>
  <si>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</si>
  <si>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</si>
  <si>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</si>
  <si>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</si>
  <si>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</si>
  <si>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</si>
  <si>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</si>
  <si>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</si>
  <si>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</si>
  <si>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</si>
  <si>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</si>
  <si>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</si>
  <si>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</si>
  <si>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</si>
  <si>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</si>
  <si>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</si>
  <si>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</si>
  <si>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</si>
  <si>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</si>
  <si>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</si>
  <si>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</si>
  <si>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</si>
  <si>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</si>
  <si>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</si>
  <si>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</si>
  <si>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</si>
  <si>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</si>
  <si>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</si>
  <si>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</si>
  <si>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</si>
  <si>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</si>
  <si>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</si>
  <si>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</si>
  <si>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</si>
  <si>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</si>
  <si>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</si>
  <si>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</si>
  <si>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</si>
  <si>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</si>
  <si>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</si>
  <si>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</si>
  <si>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</si>
  <si>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</si>
  <si>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</si>
  <si>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</si>
  <si>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</si>
  <si>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</si>
  <si>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</si>
  <si>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</si>
  <si>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</si>
  <si>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</si>
  <si>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</si>
  <si>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</si>
  <si>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</si>
  <si>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</si>
  <si>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</si>
  <si>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</si>
  <si>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</si>
  <si>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</si>
  <si>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</si>
  <si>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</si>
  <si>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</si>
  <si>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</si>
  <si>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</si>
  <si>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</si>
  <si>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</si>
  <si>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</si>
  <si>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</si>
  <si>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</si>
  <si>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</si>
  <si>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</si>
  <si>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</si>
  <si>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</si>
  <si>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</si>
  <si>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</si>
  <si>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</si>
  <si>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</si>
  <si>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</si>
  <si>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</si>
  <si>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</si>
  <si>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</si>
  <si>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</si>
  <si>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</si>
  <si>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</si>
  <si>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</si>
  <si>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</si>
  <si>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</si>
  <si>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</si>
  <si>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</si>
  <si>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</si>
  <si>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</si>
  <si>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</si>
  <si>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</si>
  <si>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</si>
  <si>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</si>
  <si>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</si>
  <si>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</si>
  <si>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</si>
  <si>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</si>
  <si>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</si>
  <si>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</si>
  <si>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</si>
  <si>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</si>
  <si>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</si>
  <si>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</si>
  <si>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</si>
  <si>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</si>
  <si>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</si>
  <si>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</si>
  <si>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</si>
  <si>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</si>
  <si>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</si>
  <si>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</si>
  <si>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</si>
  <si>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</si>
  <si>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</si>
  <si>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</si>
  <si>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</si>
  <si>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</si>
  <si>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</si>
  <si>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</si>
  <si>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</si>
  <si>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</si>
  <si>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</si>
  <si>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</si>
  <si>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</si>
  <si>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</si>
  <si>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</si>
  <si>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</si>
  <si>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</si>
  <si>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</si>
  <si>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</si>
  <si>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</si>
  <si>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</si>
  <si>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</si>
  <si>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</si>
  <si>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</si>
  <si>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</si>
  <si>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</si>
  <si>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</si>
  <si>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</si>
  <si>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</si>
  <si>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</si>
  <si>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</si>
  <si>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</si>
  <si>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</si>
  <si>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</si>
  <si>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</si>
  <si>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</si>
  <si>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</si>
  <si>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</si>
  <si>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</si>
  <si>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</si>
  <si>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</si>
  <si>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</si>
  <si>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</si>
  <si>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</si>
  <si>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</si>
  <si>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</si>
  <si>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</si>
  <si>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</si>
  <si>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</si>
  <si>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</si>
  <si>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</si>
  <si>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</si>
  <si>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</si>
  <si>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</si>
  <si>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</si>
  <si>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</si>
  <si>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</si>
  <si>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</si>
  <si>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</si>
  <si>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</si>
  <si>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</si>
  <si>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</si>
  <si>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</si>
  <si>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</si>
  <si>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</si>
  <si>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</si>
  <si>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</si>
  <si>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</si>
  <si>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</si>
  <si>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</si>
  <si>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</si>
  <si>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</si>
  <si>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</si>
  <si>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</si>
  <si>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</si>
  <si>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</si>
  <si>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</si>
  <si>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</si>
  <si>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</si>
  <si>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</si>
  <si>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</si>
  <si>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</si>
  <si>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</si>
  <si>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</si>
  <si>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</si>
  <si>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</si>
  <si>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</si>
  <si>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</si>
  <si>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</si>
  <si>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</si>
  <si>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</si>
  <si>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</si>
  <si>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</si>
  <si>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</si>
  <si>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</si>
  <si>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</si>
  <si>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</si>
  <si>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</si>
  <si>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</si>
  <si>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</si>
  <si>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</si>
  <si>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</si>
  <si>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</si>
  <si>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</si>
  <si>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</si>
  <si>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</si>
  <si>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</si>
  <si>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</si>
  <si>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</si>
  <si>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</si>
  <si>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</si>
  <si>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</si>
  <si>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</si>
  <si>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</si>
  <si>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</si>
  <si>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</si>
  <si>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</si>
  <si>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</si>
  <si>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</si>
  <si>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</si>
  <si>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</si>
  <si>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</si>
  <si>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</si>
  <si>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</si>
  <si>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</si>
  <si>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</si>
  <si>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</si>
  <si>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</si>
  <si>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</si>
  <si>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</si>
  <si>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</si>
  <si>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</si>
  <si>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</si>
  <si>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</si>
  <si>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</si>
  <si>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</si>
  <si>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</si>
  <si>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</si>
  <si>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</si>
  <si>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</si>
  <si>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</si>
  <si>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</si>
  <si>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</si>
  <si>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</si>
  <si>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</si>
  <si>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</si>
  <si>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</si>
  <si>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</si>
  <si>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</si>
  <si>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</si>
  <si>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</si>
  <si>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</si>
  <si>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</si>
  <si>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</si>
  <si>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</si>
  <si>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</si>
  <si>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</si>
  <si>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</si>
  <si>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</si>
  <si>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</si>
  <si>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</si>
  <si>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</si>
  <si>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</si>
  <si>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</si>
  <si>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</si>
  <si>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</si>
  <si>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</si>
  <si>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</si>
  <si>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</si>
  <si>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</si>
  <si>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</si>
  <si>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</si>
  <si>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</si>
  <si>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</si>
  <si>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</si>
  <si>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</si>
  <si>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</si>
  <si>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</si>
  <si>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</si>
  <si>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</si>
  <si>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</si>
  <si>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</si>
  <si>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</si>
  <si>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</si>
  <si>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</si>
  <si>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</si>
  <si>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</si>
  <si>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</si>
  <si>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</si>
  <si>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</si>
  <si>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</si>
  <si>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</si>
  <si>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</si>
  <si>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</si>
  <si>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</si>
  <si>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</si>
  <si>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</si>
  <si>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</si>
  <si>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</si>
  <si>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</si>
  <si>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</si>
  <si>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</si>
  <si>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</si>
  <si>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</si>
  <si>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</si>
  <si>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</si>
  <si>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</si>
  <si>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</si>
  <si>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</si>
  <si>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</si>
  <si>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</si>
  <si>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</si>
  <si>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</si>
  <si>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</si>
  <si>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</si>
  <si>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</si>
  <si>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</si>
  <si>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</si>
  <si>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</si>
  <si>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</si>
  <si>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</si>
  <si>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</si>
  <si>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</si>
  <si>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</si>
  <si>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</si>
  <si>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</si>
  <si>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</si>
  <si>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</si>
  <si>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</si>
  <si>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</si>
  <si>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</si>
  <si>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</si>
  <si>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</si>
  <si>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</si>
  <si>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</si>
  <si>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</si>
  <si>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</si>
  <si>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</si>
  <si>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</si>
  <si>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</si>
  <si>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</si>
  <si>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</si>
  <si>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</si>
  <si>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</si>
  <si>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</si>
  <si>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</si>
  <si>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</si>
  <si>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</si>
  <si>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</si>
  <si>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</si>
  <si>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</si>
  <si>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</si>
  <si>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</si>
  <si>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</si>
  <si>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</si>
  <si>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</si>
  <si>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</si>
  <si>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</si>
  <si>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</si>
  <si>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</si>
  <si>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</si>
  <si>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</si>
  <si>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</si>
  <si>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</si>
  <si>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</si>
  <si>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</si>
  <si>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</si>
  <si>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</si>
  <si>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</si>
  <si>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</si>
  <si>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</si>
  <si>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</si>
  <si>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</si>
  <si>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</si>
  <si>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</si>
  <si>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</si>
  <si>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</si>
  <si>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</si>
  <si>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</si>
  <si>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</si>
  <si>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</si>
  <si>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</si>
  <si>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</si>
  <si>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</si>
  <si>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</si>
  <si>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</si>
  <si>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</si>
  <si>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</si>
  <si>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</si>
  <si>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</si>
  <si>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</si>
  <si>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</si>
  <si>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</si>
  <si>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</si>
  <si>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</si>
  <si>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</si>
  <si>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</si>
  <si>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</si>
  <si>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</si>
  <si>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</si>
  <si>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</si>
  <si>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</si>
  <si>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</si>
  <si>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</si>
  <si>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</si>
  <si>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</si>
  <si>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</si>
  <si>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</si>
  <si>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</si>
  <si>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</si>
  <si>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</si>
  <si>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</si>
  <si>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</si>
  <si>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</si>
  <si>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</si>
  <si>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</si>
  <si>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</si>
  <si>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</si>
  <si>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</si>
  <si>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</si>
  <si>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</si>
  <si>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</si>
  <si>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</si>
  <si>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</si>
  <si>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</si>
  <si>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</si>
  <si>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</si>
  <si>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</si>
  <si>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</si>
  <si>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</si>
  <si>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</si>
  <si>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</si>
  <si>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</si>
  <si>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</si>
  <si>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</si>
  <si>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</si>
  <si>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</si>
  <si>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</si>
  <si>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</si>
  <si>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</si>
  <si>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</si>
  <si>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</si>
  <si>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</si>
  <si>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</si>
  <si>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</si>
  <si>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</si>
  <si>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</si>
  <si>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</si>
  <si>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</si>
  <si>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</si>
  <si>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</si>
  <si>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</si>
  <si>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</si>
  <si>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</si>
  <si>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</si>
  <si>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</si>
  <si>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</si>
  <si>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</si>
  <si>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</si>
  <si>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</si>
  <si>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</si>
  <si>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</si>
  <si>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</si>
  <si>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</si>
  <si>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</si>
  <si>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</si>
  <si>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</si>
  <si>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</si>
  <si>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</si>
  <si>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</si>
  <si>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</si>
  <si>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</si>
  <si>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</si>
  <si>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</si>
  <si>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</si>
  <si>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</si>
  <si>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</si>
  <si>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</si>
  <si>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</si>
  <si>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</si>
  <si>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</si>
  <si>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</si>
  <si>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</si>
  <si>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</si>
  <si>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</si>
  <si>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</si>
  <si>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</si>
  <si>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</si>
  <si>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</si>
  <si>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</si>
  <si>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</si>
  <si>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</si>
  <si>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</si>
  <si>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</si>
  <si>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</si>
  <si>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</si>
  <si>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</si>
  <si>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</si>
  <si>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</si>
  <si>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</si>
  <si>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</si>
  <si>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</si>
  <si>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</si>
  <si>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</si>
  <si>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</si>
  <si>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</si>
  <si>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</si>
  <si>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</si>
  <si>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</si>
  <si>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</si>
  <si>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</si>
  <si>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</si>
  <si>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</si>
  <si>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</si>
  <si>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</si>
  <si>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</si>
  <si>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</si>
  <si>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</si>
  <si>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</si>
  <si>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</si>
  <si>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</si>
  <si>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</si>
  <si>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</si>
  <si>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</si>
  <si>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</si>
  <si>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</si>
  <si>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</si>
  <si>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</si>
  <si>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</si>
  <si>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</si>
  <si>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</si>
  <si>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</si>
  <si>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</si>
  <si>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</si>
  <si>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</si>
  <si>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</si>
  <si>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</si>
  <si>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</si>
  <si>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</si>
  <si>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</si>
  <si>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</si>
  <si>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</si>
  <si>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</si>
  <si>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</si>
  <si>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</si>
  <si>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</si>
  <si>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</si>
  <si>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</si>
  <si>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</si>
  <si>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</si>
  <si>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</si>
  <si>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</si>
  <si>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</si>
  <si>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</si>
  <si>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</si>
  <si>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</si>
  <si>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</si>
  <si>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</si>
  <si>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</si>
  <si>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</si>
  <si>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</si>
  <si>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</si>
  <si>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</si>
  <si>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</si>
  <si>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</si>
  <si>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</si>
  <si>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</si>
  <si>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</si>
  <si>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</si>
  <si>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</si>
  <si>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</si>
  <si>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</si>
  <si>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</si>
  <si>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</si>
  <si>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</si>
  <si>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</si>
  <si>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</si>
  <si>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</si>
  <si>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</si>
  <si>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</si>
  <si>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</si>
  <si>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</si>
  <si>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</si>
  <si>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</si>
  <si>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</si>
  <si>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</si>
  <si>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</si>
  <si>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</si>
  <si>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</si>
  <si>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</si>
  <si>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</si>
  <si>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</si>
  <si>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</si>
  <si>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</si>
  <si>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</si>
  <si>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</si>
  <si>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</si>
  <si>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</si>
  <si>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</si>
  <si>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</si>
  <si>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</si>
  <si>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</si>
  <si>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</si>
  <si>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</si>
  <si>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</si>
  <si>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</si>
  <si>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</si>
  <si>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</si>
  <si>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</si>
  <si>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</si>
  <si>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</si>
  <si>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</si>
  <si>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</si>
  <si>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</si>
  <si>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</si>
  <si>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</si>
  <si>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</si>
  <si>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</si>
  <si>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</si>
  <si>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</si>
  <si>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</si>
  <si>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</si>
  <si>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</si>
  <si>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</si>
  <si>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</si>
  <si>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</si>
  <si>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</si>
  <si>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</si>
  <si>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</si>
  <si>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</si>
  <si>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</si>
  <si>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</si>
  <si>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</si>
  <si>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</si>
  <si>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</si>
  <si>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</si>
  <si>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</si>
  <si>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</si>
  <si>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</si>
  <si>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</si>
  <si>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</si>
  <si>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</si>
  <si>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</si>
  <si>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</si>
  <si>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</si>
  <si>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</si>
  <si>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</si>
  <si>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</si>
  <si>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</si>
  <si>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</si>
  <si>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</si>
  <si>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</si>
  <si>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</si>
  <si>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</si>
  <si>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</si>
  <si>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</si>
  <si>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</si>
  <si>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</si>
  <si>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</si>
  <si>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</si>
  <si>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</si>
  <si>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</si>
  <si>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</si>
  <si>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</si>
  <si>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</si>
  <si>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</si>
  <si>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</si>
  <si>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</si>
  <si>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</si>
  <si>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</si>
  <si>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</si>
  <si>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</si>
  <si>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</si>
  <si>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</si>
  <si>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</si>
  <si>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</si>
  <si>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</si>
  <si>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</si>
  <si>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</si>
  <si>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</si>
  <si>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</si>
  <si>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</si>
  <si>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</si>
  <si>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</si>
  <si>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</si>
  <si>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</si>
  <si>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</si>
  <si>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</si>
  <si>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</si>
  <si>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</si>
  <si>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</si>
  <si>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</si>
  <si>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</si>
  <si>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</si>
  <si>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</si>
  <si>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</si>
  <si>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</si>
  <si>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</si>
  <si>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</si>
  <si>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</si>
  <si>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</si>
  <si>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</si>
  <si>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</si>
  <si>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</si>
  <si>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</si>
  <si>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</si>
  <si>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</si>
  <si>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</si>
  <si>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</si>
  <si>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</si>
  <si>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</si>
  <si>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</si>
  <si>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</si>
  <si>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</si>
  <si>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</si>
  <si>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</si>
  <si>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</si>
  <si>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</si>
  <si>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</si>
  <si>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</si>
  <si>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</si>
  <si>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</si>
  <si>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</si>
  <si>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</si>
  <si>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</si>
  <si>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</si>
  <si>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</si>
  <si>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</si>
  <si>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</si>
  <si>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</si>
  <si>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</si>
  <si>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</si>
  <si>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</si>
  <si>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</si>
  <si>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</si>
  <si>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</si>
  <si>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</si>
  <si>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</si>
  <si>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</si>
  <si>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</si>
  <si>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</si>
  <si>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</si>
  <si>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</si>
  <si>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</si>
  <si>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</si>
  <si>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</si>
  <si>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</si>
  <si>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</si>
  <si>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</si>
  <si>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</si>
  <si>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</si>
  <si>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</si>
  <si>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</si>
  <si>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</si>
  <si>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</si>
  <si>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</si>
  <si>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</si>
  <si>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</si>
  <si>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</si>
  <si>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</si>
  <si>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</si>
  <si>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</si>
  <si>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</si>
  <si>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</si>
  <si>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</si>
  <si>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</si>
  <si>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</si>
  <si>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</si>
  <si>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</si>
  <si>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</si>
  <si>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</si>
  <si>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</si>
  <si>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</si>
  <si>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</si>
  <si>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</si>
  <si>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</si>
  <si>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</si>
  <si>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</si>
  <si>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</si>
  <si>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</si>
  <si>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</si>
  <si>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</si>
  <si>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</si>
  <si>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</si>
  <si>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</si>
  <si>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</si>
  <si>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</si>
  <si>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</si>
  <si>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</si>
  <si>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</si>
  <si>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</si>
  <si>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</si>
  <si>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</si>
  <si>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</si>
  <si>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</si>
  <si>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</si>
  <si>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</si>
  <si>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</si>
  <si>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</si>
  <si>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</si>
  <si>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</si>
  <si>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</si>
  <si>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</si>
  <si>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</si>
  <si>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</si>
  <si>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</si>
  <si>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</si>
  <si>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</si>
  <si>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</si>
  <si>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</si>
  <si>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</si>
  <si>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</si>
  <si>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</si>
  <si>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</si>
  <si>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</si>
  <si>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</si>
  <si>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</si>
  <si>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</si>
  <si>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</si>
  <si>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</si>
  <si>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</si>
  <si>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</si>
  <si>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</si>
  <si>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</si>
  <si>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</si>
  <si>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</si>
  <si>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</si>
  <si>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</si>
  <si>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</si>
  <si>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</si>
  <si>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</si>
  <si>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</si>
  <si>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</si>
  <si>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</si>
  <si>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</si>
  <si>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</si>
  <si>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</si>
  <si>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</si>
  <si>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</si>
  <si>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</si>
  <si>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</si>
  <si>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</si>
  <si>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</si>
  <si>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</si>
  <si>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</si>
  <si>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</si>
  <si>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</si>
  <si>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</si>
  <si>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</si>
  <si>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</si>
  <si>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</si>
  <si>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</si>
  <si>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</si>
  <si>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</si>
  <si>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</si>
  <si>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</si>
  <si>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</si>
  <si>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</si>
  <si>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</si>
  <si>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</si>
  <si>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</si>
  <si>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</si>
  <si>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</si>
  <si>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</si>
  <si>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</si>
  <si>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</si>
  <si>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</si>
  <si>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</si>
  <si>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</si>
  <si>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</si>
  <si>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</si>
  <si>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</si>
  <si>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</si>
  <si>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</si>
  <si>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</si>
  <si>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</si>
  <si>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</si>
  <si>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</si>
  <si>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</si>
  <si>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</si>
  <si>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</si>
  <si>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</si>
  <si>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</si>
  <si>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</si>
  <si>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</si>
  <si>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</si>
  <si>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</si>
  <si>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</si>
  <si>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</si>
  <si>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</si>
  <si>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</si>
  <si>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</si>
  <si>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</si>
  <si>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</si>
  <si>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</si>
  <si>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</si>
  <si>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</si>
  <si>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</si>
  <si>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</si>
  <si>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</si>
  <si>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</si>
  <si>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</si>
  <si>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</si>
  <si>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</si>
  <si>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</si>
  <si>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</si>
  <si>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</si>
  <si>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</si>
  <si>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</si>
  <si>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</si>
  <si>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</si>
  <si>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</si>
  <si>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</si>
  <si>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</si>
  <si>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</si>
  <si>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</si>
  <si>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</si>
  <si>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</si>
  <si>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</si>
  <si>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</si>
  <si>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</si>
  <si>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</si>
  <si>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</si>
  <si>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</si>
  <si>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</si>
  <si>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</si>
  <si>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</si>
  <si>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</si>
  <si>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</si>
  <si>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</si>
  <si>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</si>
  <si>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</si>
  <si>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</si>
  <si>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</si>
  <si>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</si>
  <si>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</si>
  <si>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</si>
  <si>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</si>
  <si>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</si>
  <si>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</si>
  <si>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</si>
  <si>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</si>
  <si>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</si>
  <si>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</si>
  <si>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</si>
  <si>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</si>
  <si>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</si>
  <si>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</si>
  <si>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</si>
  <si>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</si>
  <si>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</si>
  <si>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</si>
  <si>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</si>
  <si>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</si>
  <si>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</si>
  <si>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</si>
  <si>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</si>
  <si>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</si>
  <si>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</si>
  <si>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</si>
  <si>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</si>
  <si>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</si>
  <si>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</si>
  <si>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</si>
  <si>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</si>
  <si>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</si>
  <si>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</si>
  <si>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</si>
  <si>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</si>
  <si>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</si>
  <si>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</si>
  <si>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</si>
  <si>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</si>
  <si>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</si>
  <si>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</si>
  <si>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</si>
  <si>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</si>
  <si>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</si>
  <si>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</si>
  <si>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</si>
  <si>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</si>
  <si>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</si>
  <si>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</si>
  <si>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</si>
  <si>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</si>
  <si>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</si>
  <si>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</si>
  <si>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</si>
  <si>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</si>
  <si>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</si>
  <si>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</si>
  <si>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</si>
  <si>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</si>
  <si>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</si>
  <si>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</si>
  <si>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</si>
  <si>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</si>
  <si>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</si>
  <si>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</si>
  <si>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</si>
  <si>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</si>
  <si>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</si>
  <si>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</si>
  <si>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</si>
  <si>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</si>
  <si>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</si>
  <si>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</si>
  <si>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</si>
  <si>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</si>
  <si>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</si>
  <si>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</si>
  <si>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</si>
  <si>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</si>
  <si>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</si>
  <si>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</si>
  <si>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</si>
  <si>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</si>
  <si>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</si>
  <si>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</si>
  <si>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</si>
  <si>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</si>
  <si>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</si>
  <si>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</si>
  <si>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</si>
  <si>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</si>
  <si>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</si>
  <si>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</si>
  <si>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</si>
  <si>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</si>
  <si>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</si>
  <si>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</si>
  <si>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</si>
  <si>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</si>
  <si>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</si>
  <si>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</si>
  <si>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</si>
  <si>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</si>
  <si>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</si>
  <si>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</si>
  <si>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</si>
  <si>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</si>
  <si>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</si>
  <si>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</si>
  <si>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</si>
  <si>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</si>
  <si>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</si>
  <si>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</si>
  <si>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</si>
  <si>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</si>
  <si>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</si>
  <si>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</si>
  <si>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</si>
  <si>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</si>
  <si>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</si>
  <si>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</si>
  <si>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</si>
  <si>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</si>
  <si>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</si>
  <si>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</si>
  <si>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</si>
  <si>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</si>
  <si>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</si>
  <si>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</si>
  <si>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</si>
  <si>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</si>
  <si>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</si>
  <si>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</si>
  <si>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</si>
  <si>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</si>
  <si>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</si>
  <si>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</si>
  <si>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</si>
  <si>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</si>
  <si>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</si>
  <si>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</si>
  <si>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</si>
  <si>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</si>
  <si>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</si>
  <si>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</si>
  <si>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</si>
  <si>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</si>
  <si>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</si>
  <si>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</si>
  <si>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</si>
  <si>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</si>
  <si>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</si>
  <si>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</si>
  <si>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</si>
  <si>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</si>
  <si>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</si>
  <si>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</si>
  <si>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</si>
  <si>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</si>
  <si>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</si>
  <si>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</si>
  <si>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</si>
  <si>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</si>
  <si>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</si>
  <si>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</si>
  <si>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</si>
  <si>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</si>
  <si>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</si>
  <si>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</si>
  <si>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</si>
  <si>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</si>
  <si>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</si>
  <si>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</si>
  <si>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</si>
  <si>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</si>
  <si>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</si>
  <si>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</si>
  <si>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</si>
  <si>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</si>
  <si>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</si>
  <si>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</si>
  <si>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</si>
  <si>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</si>
  <si>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</si>
  <si>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</si>
  <si>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</si>
  <si>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</si>
  <si>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</si>
  <si>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</si>
  <si>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</si>
  <si>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</si>
  <si>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</si>
  <si>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</si>
  <si>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</si>
  <si>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</si>
  <si>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</si>
  <si>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</si>
  <si>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</si>
  <si>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</si>
  <si>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</si>
  <si>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</si>
  <si>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</si>
  <si>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</si>
  <si>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</si>
  <si>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</si>
  <si>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</si>
  <si>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</si>
  <si>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</si>
  <si>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</si>
  <si>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</si>
  <si>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</si>
  <si>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</si>
  <si>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</si>
  <si>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</si>
  <si>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</si>
  <si>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</si>
  <si>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</si>
  <si>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</si>
  <si>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</si>
  <si>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</si>
  <si>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</si>
  <si>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</si>
  <si>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</si>
  <si>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</si>
  <si>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</si>
  <si>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</si>
  <si>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</si>
  <si>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</si>
  <si>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</si>
  <si>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</si>
  <si>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</si>
  <si>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</si>
  <si>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</si>
  <si>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</si>
  <si>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</si>
  <si>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</si>
  <si>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</si>
  <si>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</si>
  <si>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</si>
  <si>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</si>
  <si>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</si>
  <si>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</si>
  <si>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</si>
  <si>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</si>
  <si>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</si>
  <si>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</si>
  <si>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</si>
  <si>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</si>
  <si>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</si>
  <si>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</si>
  <si>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</si>
  <si>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</si>
  <si>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</si>
  <si>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</si>
  <si>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</si>
  <si>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</si>
  <si>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</si>
  <si>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</si>
  <si>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</si>
  <si>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</si>
  <si>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</si>
  <si>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</si>
  <si>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</si>
  <si>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</si>
  <si>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</si>
  <si>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</si>
  <si>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</si>
  <si>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</si>
  <si>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</si>
  <si>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</si>
  <si>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</si>
  <si>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</si>
  <si>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</si>
  <si>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</si>
  <si>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</si>
  <si>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</si>
  <si>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</si>
  <si>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</si>
  <si>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</si>
  <si>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</si>
  <si>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</si>
  <si>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</si>
  <si>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</si>
  <si>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</si>
  <si>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</si>
  <si>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</si>
  <si>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</si>
  <si>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</si>
  <si>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</si>
  <si>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</si>
  <si>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</si>
  <si>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</si>
  <si>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</si>
  <si>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</si>
  <si>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</si>
  <si>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</si>
  <si>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</si>
  <si>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</si>
  <si>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</si>
  <si>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</si>
  <si>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</si>
  <si>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</si>
  <si>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</si>
  <si>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</si>
  <si>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</si>
  <si>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</si>
  <si>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</si>
  <si>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</si>
  <si>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</si>
  <si>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</si>
  <si>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</si>
  <si>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</si>
  <si>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</si>
  <si>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</si>
  <si>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</si>
  <si>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</si>
  <si>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</si>
  <si>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</si>
  <si>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</si>
  <si>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</si>
  <si>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</si>
  <si>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</si>
  <si>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</si>
  <si>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</si>
  <si>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</si>
  <si>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</si>
  <si>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</si>
  <si>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</si>
  <si>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</si>
  <si>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</si>
  <si>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</si>
  <si>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</si>
  <si>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</si>
  <si>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</si>
  <si>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</si>
  <si>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</si>
  <si>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</si>
  <si>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</si>
  <si>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</si>
  <si>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</si>
  <si>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</si>
  <si>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</si>
  <si>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</si>
  <si>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</si>
  <si>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</si>
  <si>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</si>
  <si>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</si>
  <si>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</si>
  <si>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</si>
  <si>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</si>
  <si>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</si>
  <si>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</si>
  <si>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</si>
  <si>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</si>
  <si>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</si>
  <si>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</si>
  <si>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</si>
  <si>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</si>
  <si>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</si>
  <si>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</si>
  <si>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</si>
  <si>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</si>
  <si>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</si>
  <si>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</si>
  <si>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</si>
  <si>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</si>
  <si>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</si>
  <si>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</si>
  <si>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</si>
  <si>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</si>
  <si>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</si>
  <si>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</si>
  <si>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</si>
  <si>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</si>
  <si>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</si>
  <si>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</si>
  <si>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</si>
  <si>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</si>
  <si>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</si>
  <si>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</si>
  <si>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</si>
  <si>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</si>
  <si>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</si>
  <si>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</si>
  <si>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</si>
  <si>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</si>
  <si>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</si>
  <si>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</si>
  <si>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</si>
  <si>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</si>
  <si>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</si>
  <si>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</si>
  <si>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</si>
  <si>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</si>
  <si>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</si>
  <si>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</si>
  <si>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</si>
  <si>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</si>
  <si>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</si>
  <si>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</si>
  <si>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</si>
  <si>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</si>
  <si>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</si>
  <si>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</si>
  <si>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</si>
  <si>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</si>
  <si>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</si>
  <si>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</si>
  <si>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</si>
  <si>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</si>
  <si>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</si>
  <si>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</si>
  <si>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</si>
  <si>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</si>
  <si>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</si>
  <si>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</si>
  <si>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</si>
  <si>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</si>
  <si>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</si>
  <si>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</si>
  <si>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</si>
  <si>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</si>
  <si>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</si>
  <si>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</si>
  <si>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</si>
  <si>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</si>
  <si>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</si>
  <si>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</si>
  <si>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</si>
  <si>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</si>
  <si>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</si>
  <si>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</si>
  <si>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</si>
  <si>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</si>
  <si>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</si>
  <si>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</si>
  <si>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</si>
  <si>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</si>
  <si>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</si>
  <si>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</si>
  <si>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</si>
  <si>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</si>
  <si>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</si>
  <si>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</si>
  <si>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</si>
  <si>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</si>
  <si>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</si>
  <si>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</si>
  <si>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</si>
  <si>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</si>
  <si>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</si>
  <si>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</si>
  <si>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</si>
  <si>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</si>
  <si>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</si>
  <si>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</si>
  <si>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</si>
  <si>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</si>
  <si>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</si>
  <si>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</si>
  <si>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</si>
  <si>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</si>
  <si>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</si>
  <si>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</si>
  <si>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</si>
  <si>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</si>
  <si>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</si>
  <si>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</si>
  <si>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</si>
  <si>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</si>
  <si>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</si>
  <si>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</si>
  <si>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</si>
  <si>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</si>
  <si>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</si>
  <si>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</si>
  <si>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</si>
  <si>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</si>
  <si>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</si>
  <si>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</si>
  <si>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</si>
  <si>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</si>
  <si>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</si>
  <si>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</si>
  <si>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</si>
  <si>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</si>
  <si>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</si>
  <si>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</si>
  <si>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</si>
  <si>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</si>
  <si>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</si>
  <si>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</si>
  <si>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</si>
  <si>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</si>
  <si>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</si>
  <si>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</si>
  <si>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</si>
  <si>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</si>
  <si>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</si>
  <si>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</si>
  <si>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</si>
  <si>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</si>
  <si>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</si>
  <si>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</si>
  <si>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</si>
  <si>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</si>
  <si>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</si>
  <si>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</si>
  <si>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</si>
  <si>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</si>
  <si>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</si>
  <si>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</si>
  <si>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</si>
  <si>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</si>
  <si>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</si>
  <si>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</si>
  <si>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</si>
  <si>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</si>
  <si>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</si>
  <si>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</si>
  <si>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</si>
  <si>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</si>
  <si>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</si>
  <si>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</si>
  <si>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</si>
  <si>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</si>
  <si>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</si>
  <si>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</si>
  <si>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</si>
  <si>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</si>
  <si>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</si>
  <si>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</si>
  <si>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</si>
  <si>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</si>
  <si>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</si>
  <si>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</si>
  <si>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</si>
  <si>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</si>
  <si>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</si>
  <si>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</si>
  <si>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</si>
  <si>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</si>
  <si>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</si>
  <si>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</si>
  <si>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</si>
  <si>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</si>
  <si>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</si>
  <si>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</si>
  <si>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</si>
  <si>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</si>
  <si>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</si>
  <si>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</si>
  <si>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</si>
  <si>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</si>
  <si>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</si>
  <si>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</si>
  <si>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</si>
  <si>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</si>
  <si>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</si>
  <si>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</si>
  <si>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</si>
  <si>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</si>
  <si>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</si>
  <si>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</si>
  <si>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</si>
  <si>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</si>
  <si>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</si>
  <si>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</si>
  <si>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</si>
  <si>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</si>
  <si>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</si>
  <si>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</si>
  <si>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</si>
  <si>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</si>
  <si>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</si>
  <si>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</si>
  <si>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</si>
  <si>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</si>
  <si>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</si>
  <si>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</si>
  <si>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</si>
  <si>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</si>
  <si>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</si>
  <si>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</si>
  <si>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</si>
  <si>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</si>
  <si>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</si>
  <si>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</si>
  <si>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</si>
  <si>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</si>
  <si>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</si>
  <si>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</si>
  <si>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</si>
  <si>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</si>
  <si>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</si>
  <si>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</si>
  <si>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</si>
  <si>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</si>
  <si>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</si>
  <si>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</si>
  <si>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</si>
  <si>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</si>
  <si>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</si>
  <si>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</si>
  <si>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</si>
  <si>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</si>
  <si>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</si>
  <si>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</si>
  <si>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</si>
  <si>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</si>
  <si>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</si>
  <si>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</si>
  <si>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</si>
  <si>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</si>
  <si>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</si>
  <si>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</si>
  <si>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</si>
  <si>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</si>
  <si>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</si>
  <si>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</si>
  <si>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</si>
  <si>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</si>
  <si>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</si>
  <si>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</si>
  <si>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</si>
  <si>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</si>
  <si>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</si>
  <si>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</si>
  <si>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</si>
  <si>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</si>
  <si>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</si>
  <si>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</si>
  <si>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</si>
  <si>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</si>
  <si>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</si>
  <si>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</si>
  <si>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</si>
  <si>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</si>
  <si>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</si>
  <si>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</si>
  <si>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</si>
  <si>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</si>
  <si>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</si>
  <si>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</si>
  <si>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</si>
  <si>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</si>
  <si>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</si>
  <si>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</si>
  <si>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</si>
  <si>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</si>
  <si>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</si>
  <si>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</si>
  <si>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</si>
  <si>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</si>
  <si>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</si>
  <si>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</si>
  <si>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</si>
  <si>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</si>
  <si>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</si>
  <si>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</si>
  <si>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</si>
  <si>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</si>
  <si>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</si>
  <si>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</si>
  <si>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</si>
  <si>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</si>
  <si>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</si>
  <si>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</si>
  <si>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</si>
  <si>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</si>
  <si>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</si>
  <si>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</si>
  <si>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</si>
  <si>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</si>
  <si>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</si>
  <si>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</si>
  <si>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</si>
  <si>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</si>
  <si>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</si>
  <si>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</si>
  <si>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</si>
  <si>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</si>
  <si>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</si>
  <si>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</si>
  <si>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</si>
  <si>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</si>
  <si>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</si>
  <si>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</si>
  <si>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</si>
  <si>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</si>
  <si>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</si>
  <si>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</si>
  <si>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</si>
  <si>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</si>
  <si>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</si>
  <si>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</si>
  <si>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</si>
  <si>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</si>
  <si>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</si>
  <si>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</si>
  <si>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</si>
  <si>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</si>
  <si>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</si>
  <si>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</si>
  <si>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</si>
  <si>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</si>
  <si>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</si>
  <si>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</si>
  <si>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</si>
  <si>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</si>
  <si>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</si>
  <si>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</si>
  <si>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</si>
  <si>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</si>
  <si>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</si>
  <si>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</si>
  <si>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</si>
  <si>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</si>
  <si>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</si>
  <si>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</si>
  <si>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</si>
  <si>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</si>
  <si>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</si>
  <si>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</si>
  <si>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</si>
  <si>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</si>
  <si>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</si>
  <si>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</si>
  <si>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</si>
  <si>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</si>
  <si>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</si>
  <si>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</si>
  <si>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</si>
  <si>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</si>
  <si>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</si>
  <si>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</si>
  <si>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</si>
  <si>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</si>
  <si>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</si>
  <si>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</si>
  <si>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</si>
  <si>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</si>
  <si>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</si>
  <si>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</si>
  <si>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</si>
  <si>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</si>
  <si>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</si>
  <si>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</si>
  <si>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</si>
  <si>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</si>
  <si>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</si>
  <si>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</si>
  <si>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</si>
  <si>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</si>
  <si>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</si>
  <si>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</si>
  <si>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</si>
  <si>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</si>
  <si>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</si>
  <si>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</si>
  <si>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</si>
  <si>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</si>
  <si>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</si>
  <si>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</si>
  <si>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</si>
  <si>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</si>
  <si>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</si>
  <si>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</si>
  <si>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</si>
  <si>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</si>
  <si>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</si>
  <si>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</si>
  <si>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</si>
  <si>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</si>
  <si>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</si>
  <si>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</si>
  <si>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</si>
  <si>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</si>
  <si>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</si>
  <si>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</si>
  <si>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</si>
  <si>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</si>
  <si>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</si>
  <si>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</si>
  <si>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</si>
  <si>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</si>
  <si>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</si>
  <si>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</si>
  <si>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</si>
  <si>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</si>
  <si>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</si>
  <si>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</si>
  <si>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</si>
  <si>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</si>
  <si>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</si>
  <si>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</si>
  <si>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</si>
  <si>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</si>
  <si>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</si>
  <si>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</si>
  <si>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</si>
  <si>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</si>
  <si>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</si>
  <si>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</si>
  <si>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</si>
  <si>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</si>
  <si>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</si>
  <si>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</si>
  <si>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</si>
  <si>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</si>
  <si>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</si>
  <si>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</si>
  <si>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</si>
  <si>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</si>
  <si>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</si>
  <si>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</si>
  <si>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</si>
  <si>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</si>
  <si>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</si>
  <si>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</si>
  <si>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</si>
  <si>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</si>
  <si>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</si>
  <si>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</si>
  <si>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</si>
  <si>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</si>
  <si>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</si>
  <si>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</si>
  <si>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</si>
  <si>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</si>
  <si>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</si>
  <si>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</si>
  <si>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</si>
  <si>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</si>
  <si>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</si>
  <si>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</si>
  <si>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</si>
  <si>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</si>
  <si>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</si>
  <si>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</si>
  <si>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</si>
  <si>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</si>
  <si>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</si>
  <si>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</si>
  <si>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</si>
  <si>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</si>
  <si>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</si>
  <si>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</si>
  <si>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</si>
  <si>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</si>
  <si>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</si>
  <si>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</si>
  <si>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</si>
  <si>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</si>
  <si>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</si>
  <si>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</si>
  <si>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</si>
  <si>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</si>
  <si>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</si>
  <si>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</si>
  <si>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</si>
  <si>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</si>
  <si>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</si>
  <si>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</si>
  <si>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</si>
  <si>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</si>
  <si>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</si>
  <si>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</si>
  <si>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</si>
  <si>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</si>
  <si>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</si>
  <si>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</si>
  <si>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</si>
  <si>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</si>
  <si>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</si>
  <si>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</si>
  <si>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</si>
  <si>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</si>
  <si>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</si>
  <si>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</si>
  <si>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</si>
  <si>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</si>
  <si>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</si>
  <si>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</si>
  <si>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</si>
  <si>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</si>
  <si>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</si>
  <si>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</si>
  <si>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</si>
  <si>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</si>
  <si>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</si>
  <si>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</si>
  <si>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</si>
  <si>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</si>
  <si>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</si>
  <si>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</si>
  <si>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</si>
  <si>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</si>
  <si>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</si>
  <si>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</si>
  <si>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</si>
  <si>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</si>
  <si>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</si>
  <si>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</si>
  <si>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</si>
  <si>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</si>
  <si>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</si>
  <si>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</si>
  <si>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</si>
  <si>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</si>
  <si>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</si>
  <si>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</si>
  <si>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</si>
  <si>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</si>
  <si>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</si>
  <si>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</si>
  <si>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</si>
  <si>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</si>
  <si>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</si>
  <si>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</si>
  <si>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</si>
  <si>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</si>
  <si>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</si>
  <si>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</si>
  <si>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</si>
  <si>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</si>
  <si>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</si>
  <si>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</si>
  <si>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</si>
  <si>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</si>
  <si>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</si>
  <si>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</si>
  <si>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</si>
  <si>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</si>
  <si>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</si>
  <si>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</si>
  <si>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</si>
  <si>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</si>
  <si>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</si>
  <si>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</si>
  <si>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</si>
  <si>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</si>
  <si>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</si>
  <si>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</si>
  <si>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</si>
  <si>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</si>
  <si>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</si>
  <si>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</si>
  <si>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</si>
  <si>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</si>
  <si>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</si>
  <si>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</si>
  <si>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</si>
  <si>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</si>
  <si>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</si>
  <si>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</si>
  <si>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</si>
  <si>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</si>
  <si>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</si>
  <si>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</si>
  <si>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</si>
  <si>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</si>
  <si>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</si>
  <si>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</si>
  <si>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</si>
  <si>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</si>
  <si>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</si>
  <si>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</si>
  <si>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</si>
  <si>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</si>
  <si>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</si>
  <si>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</si>
  <si>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</si>
  <si>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</si>
  <si>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</si>
  <si>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</si>
  <si>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</si>
  <si>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</si>
  <si>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</si>
  <si>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</si>
  <si>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</si>
  <si>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</si>
  <si>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</si>
  <si>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</si>
  <si>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</si>
  <si>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</si>
  <si>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</si>
  <si>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</si>
  <si>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</si>
  <si>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</si>
  <si>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</si>
  <si>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</si>
  <si>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</si>
  <si>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</si>
  <si>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</si>
  <si>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</si>
  <si>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</si>
  <si>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</si>
  <si>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</si>
  <si>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</si>
  <si>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</si>
  <si>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</si>
  <si>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</si>
  <si>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</si>
  <si>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</si>
  <si>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</si>
  <si>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</si>
  <si>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</si>
  <si>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</si>
  <si>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</si>
  <si>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</si>
  <si>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</si>
  <si>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</si>
  <si>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</si>
  <si>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</si>
  <si>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</si>
  <si>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</si>
  <si>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</si>
  <si>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</si>
  <si>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</si>
  <si>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</si>
  <si>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</si>
  <si>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</si>
  <si>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</si>
  <si>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</si>
  <si>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</si>
  <si>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</si>
  <si>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</si>
  <si>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</si>
  <si>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</si>
  <si>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</si>
  <si>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</si>
  <si>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</si>
  <si>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</si>
  <si>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</si>
  <si>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</si>
  <si>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</si>
  <si>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</si>
  <si>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</si>
  <si>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</si>
  <si>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</si>
  <si>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</si>
  <si>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</si>
  <si>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</si>
  <si>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</si>
  <si>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</si>
  <si>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</si>
  <si>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</si>
  <si>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</si>
  <si>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</si>
  <si>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</si>
  <si>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</si>
  <si>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</si>
  <si>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</si>
  <si>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</si>
  <si>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</si>
  <si>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</si>
  <si>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</si>
  <si>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</si>
  <si>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</si>
  <si>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</si>
  <si>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</si>
  <si>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</si>
  <si>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</si>
  <si>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</si>
  <si>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</si>
  <si>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</si>
  <si>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</si>
  <si>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</si>
  <si>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</si>
  <si>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</si>
  <si>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</si>
  <si>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</si>
  <si>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</si>
  <si>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</si>
  <si>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</si>
  <si>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</si>
  <si>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</si>
  <si>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</si>
  <si>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</si>
  <si>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</si>
  <si>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</si>
  <si>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</si>
  <si>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</si>
  <si>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</si>
  <si>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</si>
  <si>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</si>
  <si>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</si>
  <si>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</si>
  <si>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</si>
  <si>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</si>
  <si>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</si>
  <si>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</si>
  <si>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</si>
  <si>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</si>
  <si>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</si>
  <si>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</si>
  <si>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</si>
  <si>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</si>
  <si>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</si>
  <si>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</si>
  <si>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</si>
  <si>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</si>
  <si>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</si>
  <si>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</si>
  <si>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</si>
  <si>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</si>
  <si>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</si>
  <si>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</si>
  <si>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</si>
  <si>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</si>
  <si>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</si>
  <si>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</si>
  <si>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</si>
  <si>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</si>
  <si>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</si>
  <si>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</si>
  <si>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</si>
  <si>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</si>
  <si>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</si>
  <si>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</si>
  <si>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</si>
  <si>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</si>
  <si>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</si>
  <si>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</si>
  <si>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</si>
  <si>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</si>
  <si>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</si>
  <si>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</si>
  <si>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</si>
  <si>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</si>
  <si>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</si>
  <si>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</si>
  <si>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</si>
  <si>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</si>
  <si>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</si>
  <si>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</si>
  <si>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</si>
  <si>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</si>
  <si>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</si>
  <si>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</si>
  <si>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</si>
  <si>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</si>
  <si>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</si>
  <si>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</si>
  <si>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</si>
  <si>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</si>
  <si>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</si>
  <si>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</si>
  <si>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</si>
  <si>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</si>
  <si>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</si>
  <si>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</si>
  <si>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</si>
  <si>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</si>
  <si>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</si>
  <si>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</si>
  <si>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</si>
  <si>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</si>
  <si>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</si>
  <si>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</si>
  <si>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</si>
  <si>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</si>
  <si>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</si>
  <si>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</si>
  <si>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</si>
  <si>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</si>
  <si>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</si>
  <si>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</si>
  <si>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</si>
  <si>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</si>
  <si>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</si>
  <si>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</si>
  <si>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</si>
  <si>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</si>
  <si>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</si>
  <si>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</si>
  <si>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</si>
  <si>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</si>
  <si>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</si>
  <si>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</si>
  <si>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</si>
  <si>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</si>
  <si>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</si>
  <si>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</si>
  <si>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</si>
  <si>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</si>
  <si>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</si>
  <si>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</si>
  <si>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</si>
  <si>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</si>
  <si>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</si>
  <si>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</si>
  <si>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</si>
  <si>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</si>
  <si>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</si>
  <si>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</si>
  <si>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</si>
  <si>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</si>
  <si>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</si>
  <si>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</si>
  <si>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</si>
  <si>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</si>
  <si>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</si>
  <si>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</si>
  <si>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</si>
  <si>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</si>
  <si>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</si>
  <si>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</si>
  <si>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</si>
  <si>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</si>
  <si>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</si>
  <si>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</si>
  <si>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</si>
  <si>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</si>
  <si>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</si>
  <si>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</si>
  <si>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</si>
  <si>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</si>
  <si>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</si>
  <si>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</si>
  <si>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</si>
  <si>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</si>
  <si>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</si>
  <si>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</si>
  <si>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</si>
  <si>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</si>
  <si>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</si>
  <si>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</si>
  <si>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</si>
  <si>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</si>
  <si>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</si>
  <si>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</si>
  <si>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</si>
  <si>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</si>
  <si>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</si>
  <si>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</si>
  <si>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</si>
  <si>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</si>
  <si>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</si>
  <si>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</si>
  <si>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</si>
  <si>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</si>
  <si>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</si>
  <si>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</si>
  <si>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</si>
  <si>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</si>
  <si>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</si>
  <si>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</si>
  <si>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</si>
  <si>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</si>
  <si>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</si>
  <si>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</si>
  <si>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</si>
  <si>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</si>
  <si>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</si>
  <si>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</si>
  <si>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</si>
  <si>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</si>
  <si>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</si>
  <si>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</si>
  <si>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</si>
  <si>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</si>
  <si>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</si>
  <si>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</si>
  <si>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</si>
  <si>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</si>
  <si>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</si>
  <si>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</si>
  <si>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</si>
  <si>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</si>
  <si>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</si>
  <si>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</si>
  <si>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</si>
  <si>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</si>
  <si>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</si>
  <si>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</si>
  <si>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</si>
  <si>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</si>
  <si>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</si>
  <si>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</si>
  <si>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</si>
  <si>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</si>
  <si>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</si>
  <si>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</si>
  <si>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</si>
  <si>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</si>
  <si>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</si>
  <si>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</si>
  <si>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</si>
  <si>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</si>
  <si>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</si>
  <si>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</si>
  <si>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</si>
  <si>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</si>
  <si>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</si>
  <si>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</si>
  <si>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</si>
  <si>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</si>
  <si>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</si>
  <si>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</si>
  <si>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</si>
  <si>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</si>
  <si>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</si>
  <si>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</si>
  <si>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</si>
  <si>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</si>
  <si>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</si>
  <si>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</si>
  <si>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</si>
  <si>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</si>
  <si>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</si>
  <si>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</si>
  <si>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</si>
  <si>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</si>
  <si>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</si>
  <si>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</si>
  <si>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</si>
  <si>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</si>
  <si>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</si>
  <si>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</si>
  <si>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</si>
  <si>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</si>
  <si>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</si>
  <si>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</si>
  <si>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</si>
  <si>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</si>
  <si>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</si>
  <si>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</si>
  <si>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</si>
  <si>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</si>
  <si>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</si>
  <si>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</si>
  <si>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</si>
  <si>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</si>
  <si>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</si>
  <si>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</si>
  <si>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</si>
  <si>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</si>
  <si>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</si>
  <si>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</si>
  <si>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</si>
  <si>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</si>
  <si>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</si>
  <si>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</si>
  <si>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</si>
  <si>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</si>
  <si>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</si>
  <si>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</si>
  <si>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</si>
  <si>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</si>
  <si>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</si>
  <si>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</si>
  <si>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</si>
  <si>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</si>
  <si>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</si>
  <si>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</si>
  <si>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</si>
  <si>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</si>
  <si>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</si>
  <si>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</si>
  <si>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</si>
  <si>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</si>
  <si>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</si>
  <si>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</si>
  <si>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</si>
  <si>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</si>
  <si>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</si>
  <si>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</si>
  <si>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</si>
  <si>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</si>
  <si>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</si>
  <si>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</si>
  <si>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</si>
  <si>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</si>
  <si>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</si>
  <si>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</si>
  <si>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</si>
  <si>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</si>
  <si>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</si>
  <si>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</si>
  <si>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</si>
  <si>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</si>
  <si>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</si>
  <si>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</si>
  <si>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</si>
  <si>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</si>
  <si>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</si>
  <si>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</si>
  <si>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</si>
  <si>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</si>
  <si>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</si>
  <si>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</si>
  <si>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</si>
  <si>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</si>
  <si>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</si>
  <si>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</si>
  <si>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</si>
  <si>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</si>
  <si>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</si>
  <si>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</si>
  <si>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</si>
  <si>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</si>
  <si>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</si>
  <si>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</si>
  <si>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</si>
  <si>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</si>
  <si>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</si>
  <si>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</si>
  <si>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</si>
  <si>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</si>
  <si>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</si>
  <si>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</si>
  <si>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</si>
  <si>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</si>
  <si>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</si>
  <si>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</si>
  <si>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</si>
  <si>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</si>
  <si>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</si>
  <si>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</si>
  <si>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</si>
  <si>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</si>
  <si>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</si>
  <si>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</si>
  <si>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</si>
  <si>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</si>
  <si>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</si>
  <si>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</si>
  <si>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</si>
  <si>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</si>
  <si>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</si>
  <si>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</si>
  <si>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</si>
  <si>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</si>
  <si>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</si>
  <si>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</si>
  <si>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</si>
  <si>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</si>
  <si>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</si>
  <si>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</si>
  <si>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</si>
  <si>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</si>
  <si>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</si>
  <si>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</si>
  <si>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</si>
  <si>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</si>
  <si>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</si>
  <si>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</si>
  <si>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</si>
  <si>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</si>
  <si>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</si>
  <si>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</si>
  <si>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</si>
  <si>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</si>
  <si>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</si>
  <si>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</si>
  <si>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</si>
  <si>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</si>
  <si>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</si>
  <si>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</si>
  <si>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</si>
  <si>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</si>
  <si>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</si>
  <si>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</si>
  <si>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</si>
  <si>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</si>
  <si>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</si>
  <si>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</si>
  <si>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</si>
  <si>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</si>
  <si>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</si>
  <si>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</si>
  <si>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</si>
  <si>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</si>
  <si>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</si>
  <si>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MIX B9596 RE</t>
  </si>
  <si>
    <t>Klem Selang</t>
  </si>
  <si>
    <t>17/6/2021</t>
  </si>
  <si>
    <t>Ban Luar 750-16 SW</t>
  </si>
  <si>
    <t>Mini Mixer</t>
  </si>
  <si>
    <t>Ban Dalam 750-16 SW</t>
  </si>
  <si>
    <t>Epoxy jagoan GREY</t>
  </si>
  <si>
    <t>Dempul ALFA</t>
  </si>
  <si>
    <t>Amplas 120</t>
  </si>
  <si>
    <t>Amplas 240</t>
  </si>
  <si>
    <t>Joint Connection Transmisi</t>
  </si>
  <si>
    <t>Sambung Senter Blombong L/R</t>
  </si>
  <si>
    <t>Ban Luar 825-16 SW</t>
  </si>
  <si>
    <t>Baru 05606306</t>
  </si>
  <si>
    <t>Baru 05605320</t>
  </si>
  <si>
    <t>Ring Velg</t>
  </si>
  <si>
    <t>P555680</t>
  </si>
  <si>
    <t>Tabung O2</t>
  </si>
  <si>
    <t>19/6/2021</t>
  </si>
  <si>
    <t>CAHAYA GUNUNG J</t>
  </si>
  <si>
    <t>Thinner Autoglow</t>
  </si>
  <si>
    <t>klg</t>
  </si>
  <si>
    <t>BANGKEL ASA</t>
  </si>
  <si>
    <t>Marset</t>
  </si>
  <si>
    <t>21/6/2021</t>
  </si>
  <si>
    <t>Gear Pinion Crown Whell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</si>
  <si>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</si>
  <si>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</si>
  <si>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</si>
  <si>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</si>
  <si>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</si>
  <si>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</si>
  <si>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</si>
  <si>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22/6/2021</t>
  </si>
  <si>
    <t>Repair Daun Velg</t>
  </si>
  <si>
    <t>AYAKAN PASIR</t>
  </si>
  <si>
    <t>Ban Luar 750-16 BS</t>
  </si>
  <si>
    <t>Betoneser SNI 6 x 12</t>
  </si>
  <si>
    <t>Precast TANGKIL</t>
  </si>
  <si>
    <t>23/6/2021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</si>
  <si>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</si>
  <si>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</si>
  <si>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</si>
  <si>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</si>
  <si>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</si>
  <si>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</si>
  <si>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</si>
  <si>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</si>
  <si>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</si>
  <si>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Screen Pasir</t>
  </si>
  <si>
    <t>30213 JR</t>
  </si>
  <si>
    <t>28680/22</t>
  </si>
  <si>
    <t>24/6/2021</t>
  </si>
  <si>
    <t>2 pcs TM 206</t>
  </si>
  <si>
    <t>Cutting Sticker</t>
  </si>
  <si>
    <t>QUEENS ADV</t>
  </si>
  <si>
    <t>B-19</t>
  </si>
  <si>
    <t>CNP 100 x 36 x 2</t>
  </si>
  <si>
    <t>ANUGRAH MOTOR</t>
  </si>
  <si>
    <t>1 PC TM 201</t>
  </si>
  <si>
    <t>Ban Luar 1000-20 Vulkanisir</t>
  </si>
  <si>
    <t>N 9456 UG</t>
  </si>
  <si>
    <t>Marshet</t>
  </si>
  <si>
    <t>25/6/2021</t>
  </si>
  <si>
    <t>Ring Plat</t>
  </si>
  <si>
    <t>Cursher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</si>
  <si>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</si>
  <si>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</si>
  <si>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</si>
  <si>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</si>
  <si>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</si>
  <si>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</si>
  <si>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</si>
  <si>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</si>
  <si>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</si>
  <si>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</si>
  <si>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</si>
  <si>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</si>
  <si>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</si>
  <si>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</si>
  <si>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</si>
  <si>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Epoxy JAGOAN Grey</t>
  </si>
  <si>
    <t>KUAT JAYA</t>
  </si>
  <si>
    <t>MIX B 9596 RE</t>
  </si>
  <si>
    <t>Baru 01629210</t>
  </si>
  <si>
    <t>SW</t>
  </si>
  <si>
    <t>Baru 05723107</t>
  </si>
  <si>
    <t>Baru 05606303</t>
  </si>
  <si>
    <t>Ban Dalam 825-16 SW</t>
  </si>
  <si>
    <t>Baru 00209110</t>
  </si>
  <si>
    <t>Baru 05606215</t>
  </si>
  <si>
    <t>Baru 05606207</t>
  </si>
  <si>
    <t>29/6/2021</t>
  </si>
  <si>
    <t>Kanvas Rem Elf+ keling</t>
  </si>
  <si>
    <t>dos</t>
  </si>
  <si>
    <t>Ban Dalam 750-16 GT</t>
  </si>
  <si>
    <t>30/6/2021</t>
  </si>
  <si>
    <t>Mesin EK 100 BABAT</t>
  </si>
  <si>
    <t>Sumber Rejeki</t>
  </si>
  <si>
    <t>Sarung Tangan</t>
  </si>
  <si>
    <t>Ball</t>
  </si>
  <si>
    <t>Baru 05719114</t>
  </si>
  <si>
    <t>Baru 05615106</t>
  </si>
  <si>
    <t>ANEKA KARYA</t>
  </si>
  <si>
    <t>Mix B9596RE</t>
  </si>
  <si>
    <t>Air Filter NKR</t>
  </si>
  <si>
    <t>16-94156 -052-0</t>
  </si>
  <si>
    <t>Velg L6-12 mm Baru</t>
  </si>
  <si>
    <t>Baru 05615122</t>
  </si>
  <si>
    <t>Baru 05616114</t>
  </si>
  <si>
    <t>Tombol Stater</t>
  </si>
  <si>
    <t>HINO RK100 BABAT</t>
  </si>
  <si>
    <t>Baut + Mur 8x25</t>
  </si>
  <si>
    <t>Garuk Pasir</t>
  </si>
  <si>
    <t>1pc Stock</t>
  </si>
  <si>
    <t>Betoneser SNI 8x12</t>
  </si>
  <si>
    <t>UNP KS 80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</si>
  <si>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</si>
  <si>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</si>
  <si>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</si>
  <si>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</si>
  <si>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</si>
  <si>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</si>
  <si>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</si>
  <si>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</si>
  <si>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 xml:space="preserve">Baut Roda Belakang LH </t>
  </si>
  <si>
    <t>Lem Silicone</t>
  </si>
  <si>
    <t>Bearing 6205</t>
  </si>
  <si>
    <t>BABAT LAMONGAN</t>
  </si>
  <si>
    <t>Bongkar Pasang Velg</t>
  </si>
  <si>
    <t>Gerinda Potong 4''</t>
  </si>
  <si>
    <t>Ring Plat 3/8''</t>
  </si>
  <si>
    <t>Ban Luar 1000-20 BS</t>
  </si>
  <si>
    <t>25 Kg Kediri</t>
  </si>
  <si>
    <t>Forklift HIJAU</t>
  </si>
  <si>
    <t>Seal Vibro 40x62x8</t>
  </si>
  <si>
    <t>6 pcs lamongan</t>
  </si>
  <si>
    <t>Mini Motor</t>
  </si>
  <si>
    <t>Mesin Hino EK100 Babat</t>
  </si>
  <si>
    <t xml:space="preserve">Master Kopling Atas </t>
  </si>
  <si>
    <t>Minyak Rem</t>
  </si>
  <si>
    <t>WD 40</t>
  </si>
  <si>
    <t>Marshet R-20 GT</t>
  </si>
  <si>
    <t>Service REK end</t>
  </si>
  <si>
    <t>Baut Nap L  14x50</t>
  </si>
  <si>
    <t>Compresor Mekanik</t>
  </si>
  <si>
    <t>CAKRA</t>
  </si>
  <si>
    <t>Lnjor</t>
  </si>
  <si>
    <t>Precast Tangkil</t>
  </si>
  <si>
    <t>LAB</t>
  </si>
  <si>
    <t>Plat Potong Bentuk Cyl Mould</t>
  </si>
  <si>
    <t>Pir Extra No 1</t>
  </si>
  <si>
    <t>IZ00115H/01</t>
  </si>
  <si>
    <t>Seal Dust/Debu</t>
  </si>
  <si>
    <t>Ledeng Rem</t>
  </si>
  <si>
    <t>10 Pcs Lab Kediri</t>
  </si>
  <si>
    <t>Switch Rem PS</t>
  </si>
  <si>
    <t>King Pin NATIONAL</t>
  </si>
  <si>
    <t>1 set Stock</t>
  </si>
  <si>
    <t>MIX B9255RG</t>
  </si>
  <si>
    <t>Gross</t>
  </si>
  <si>
    <t>13/7/2021</t>
  </si>
  <si>
    <t>Pompa A9979ZA</t>
  </si>
  <si>
    <t>Steker</t>
  </si>
  <si>
    <t>14/7/2021</t>
  </si>
  <si>
    <t>Bearing 32210 JR</t>
  </si>
  <si>
    <t>AS Roda NKR 71</t>
  </si>
  <si>
    <t>klng</t>
  </si>
  <si>
    <t>Mesin las</t>
  </si>
  <si>
    <t>Avo Meter</t>
  </si>
  <si>
    <t>4 pcs Stock</t>
  </si>
  <si>
    <t>Tabung Aceteline</t>
  </si>
  <si>
    <t>Kawat Las RB 2.6 mm</t>
  </si>
  <si>
    <t xml:space="preserve"> kg</t>
  </si>
  <si>
    <t>Bearing UCP 208-24</t>
  </si>
  <si>
    <t>ASTRA</t>
  </si>
  <si>
    <t>Air Filter NMR</t>
  </si>
  <si>
    <t>Oil Filter NKR &amp; NMR</t>
  </si>
  <si>
    <t>UD.Lestari</t>
  </si>
  <si>
    <t>B 9596 RE</t>
  </si>
  <si>
    <t xml:space="preserve"> Kirim Kediri</t>
  </si>
  <si>
    <t>Ban Jaya</t>
  </si>
  <si>
    <t>16/7/2021</t>
  </si>
  <si>
    <t>Pak Dek Klep NKR 71</t>
  </si>
  <si>
    <t>POMPA A9979ZA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</si>
  <si>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</si>
  <si>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</si>
  <si>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</si>
  <si>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</si>
  <si>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</si>
  <si>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</si>
  <si>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</si>
  <si>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</si>
  <si>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Baut Roda BLK NKR 71</t>
  </si>
  <si>
    <t>Baut + Mur 6x30</t>
  </si>
  <si>
    <t>Cahaya Gunung J</t>
  </si>
  <si>
    <t>1 Pc Stock</t>
  </si>
  <si>
    <t>19/7/2021</t>
  </si>
  <si>
    <t>Queens ADV</t>
  </si>
  <si>
    <t>DP 400000</t>
  </si>
  <si>
    <t>Dos</t>
  </si>
  <si>
    <t>Spon ATI</t>
  </si>
  <si>
    <t>V Belt B 63</t>
  </si>
  <si>
    <t>V Belt B 65</t>
  </si>
  <si>
    <t>Compressor Mekanik</t>
  </si>
  <si>
    <t>MEGA ARLOJI</t>
  </si>
  <si>
    <t>jurgn</t>
  </si>
  <si>
    <t>Babat lamongan</t>
  </si>
  <si>
    <t>Klakson DENSO 24V</t>
  </si>
  <si>
    <t>N 8381 GF</t>
  </si>
  <si>
    <t>Pas KIP</t>
  </si>
  <si>
    <t>B/P Roda</t>
  </si>
  <si>
    <t>Baru 05622319</t>
  </si>
  <si>
    <t>Baru 05623208</t>
  </si>
  <si>
    <t>21/7/2021</t>
  </si>
  <si>
    <t>Plak Nap</t>
  </si>
  <si>
    <t>Stempet</t>
  </si>
  <si>
    <t>B 1403 FKL Mr ARIF</t>
  </si>
  <si>
    <t>Jasa Spooring</t>
  </si>
  <si>
    <t>22/7/2021</t>
  </si>
  <si>
    <t>Repair Daun Velg (Pindah)</t>
  </si>
  <si>
    <t xml:space="preserve">Ban Luar 750-16 GT </t>
  </si>
  <si>
    <t>Ban jaya</t>
  </si>
  <si>
    <t>23/7/2021</t>
  </si>
  <si>
    <t>Baut Angkur 3/4 x 50 cm</t>
  </si>
  <si>
    <t>Pertamax</t>
  </si>
  <si>
    <t>Boster Rem kediri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</si>
  <si>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</si>
  <si>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</si>
  <si>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</si>
  <si>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</si>
  <si>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</si>
  <si>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</si>
  <si>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N 8761 EG</t>
  </si>
  <si>
    <t>Hose Klem 2 1/2''</t>
  </si>
  <si>
    <t>Mesin Hino babat</t>
  </si>
  <si>
    <t>Selang Radiator</t>
  </si>
  <si>
    <t>CNP 100x36x2</t>
  </si>
  <si>
    <t>ball</t>
  </si>
  <si>
    <t>NUT + Baut Roda BLK</t>
  </si>
  <si>
    <t>koli</t>
  </si>
  <si>
    <t>-</t>
  </si>
  <si>
    <t>Loader CAT</t>
  </si>
  <si>
    <t>F2421/4447</t>
  </si>
  <si>
    <t>Bearing 30208 JR</t>
  </si>
  <si>
    <t>HINO EK 100 babat</t>
  </si>
  <si>
    <t>B/P Roda L/R</t>
  </si>
  <si>
    <t>2 pcs N8429BF</t>
  </si>
  <si>
    <t>27/7/2021</t>
  </si>
  <si>
    <t>Grease Bearing</t>
  </si>
  <si>
    <t>DUTA SONIC</t>
  </si>
  <si>
    <t>BJL SERVICE</t>
  </si>
  <si>
    <t>Forklift KUNING</t>
  </si>
  <si>
    <t>MIX B9305NT</t>
  </si>
  <si>
    <t xml:space="preserve">Kabel  Body 0,8 </t>
  </si>
  <si>
    <t>Seal rem</t>
  </si>
  <si>
    <t>28/7/2021</t>
  </si>
  <si>
    <t>Isolasi Electric NATIONAL</t>
  </si>
  <si>
    <t>Tierod Verseneling</t>
  </si>
  <si>
    <t>1 Pc Kediri</t>
  </si>
  <si>
    <t>29/7/2021</t>
  </si>
  <si>
    <t>Rejo Joyo Teknik</t>
  </si>
  <si>
    <t>Screen PASIR</t>
  </si>
  <si>
    <t>PUNTIR</t>
  </si>
  <si>
    <t>Filter P553004 Donalson</t>
  </si>
  <si>
    <t>Loader Tangkil</t>
  </si>
  <si>
    <t>Delta</t>
  </si>
  <si>
    <t>Screen &amp; Crusher</t>
  </si>
  <si>
    <t>30310 D</t>
  </si>
  <si>
    <t>Flange Joint</t>
  </si>
  <si>
    <t>30/7/2021</t>
  </si>
  <si>
    <t>Roller Chain RS60-1</t>
  </si>
  <si>
    <t>Screen pasir</t>
  </si>
  <si>
    <t>Connecting Link RS60-1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</si>
  <si>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</si>
  <si>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</si>
  <si>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</si>
  <si>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</si>
  <si>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</si>
  <si>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</si>
  <si>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</si>
  <si>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</si>
  <si>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</si>
  <si>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</si>
  <si>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</si>
  <si>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</si>
  <si>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</si>
  <si>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</si>
  <si>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</si>
  <si>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</si>
  <si>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</si>
  <si>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</si>
  <si>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</si>
  <si>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</si>
  <si>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</si>
  <si>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</si>
  <si>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</si>
  <si>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</si>
  <si>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</si>
  <si>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</si>
  <si>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</si>
  <si>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</si>
  <si>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</si>
  <si>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</si>
  <si>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</si>
  <si>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</si>
  <si>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</si>
  <si>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</si>
  <si>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</si>
  <si>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</si>
  <si>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</si>
  <si>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</si>
  <si>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</si>
  <si>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</si>
  <si>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</si>
  <si>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</si>
  <si>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</si>
  <si>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</si>
  <si>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</si>
  <si>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</si>
  <si>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</si>
  <si>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</si>
  <si>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</si>
  <si>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</si>
  <si>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</si>
  <si>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</si>
  <si>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</si>
  <si>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</si>
  <si>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</si>
  <si>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</si>
  <si>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</si>
  <si>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</si>
  <si>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</si>
  <si>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</si>
  <si>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</si>
  <si>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</si>
  <si>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</si>
  <si>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</si>
  <si>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</si>
  <si>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</si>
  <si>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</si>
  <si>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</si>
  <si>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</si>
  <si>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</si>
  <si>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</si>
  <si>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</si>
  <si>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</si>
  <si>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</si>
  <si>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</si>
  <si>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</si>
  <si>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</si>
  <si>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</si>
  <si>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</si>
  <si>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</si>
  <si>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</si>
  <si>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</si>
  <si>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</si>
  <si>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</si>
  <si>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</si>
  <si>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</si>
  <si>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</si>
  <si>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</si>
  <si>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</si>
  <si>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</si>
  <si>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</si>
  <si>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</si>
  <si>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</si>
  <si>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</si>
  <si>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</si>
  <si>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</si>
  <si>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</si>
  <si>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</si>
  <si>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</si>
  <si>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</si>
  <si>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</si>
  <si>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</si>
  <si>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</si>
  <si>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</si>
  <si>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</si>
  <si>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</si>
  <si>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</si>
  <si>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</si>
  <si>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</si>
  <si>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</si>
  <si>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</si>
  <si>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</si>
  <si>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</si>
  <si>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</si>
  <si>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</si>
  <si>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</si>
  <si>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</si>
  <si>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</si>
  <si>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</si>
  <si>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</si>
  <si>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</si>
  <si>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</si>
  <si>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</si>
  <si>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</si>
  <si>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</si>
  <si>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</si>
  <si>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</si>
  <si>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</si>
  <si>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</si>
  <si>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</si>
  <si>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</si>
  <si>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</si>
  <si>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</si>
  <si>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</si>
  <si>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</si>
  <si>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</si>
  <si>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</si>
  <si>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</si>
  <si>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</si>
  <si>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</si>
  <si>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</si>
  <si>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</si>
  <si>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</si>
  <si>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</si>
  <si>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</si>
  <si>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</si>
  <si>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</si>
  <si>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</si>
  <si>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</si>
  <si>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</si>
  <si>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</si>
  <si>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</si>
  <si>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</si>
  <si>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</si>
  <si>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</si>
  <si>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</si>
  <si>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</si>
  <si>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</si>
  <si>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</si>
  <si>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</si>
  <si>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</si>
  <si>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</si>
  <si>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</si>
  <si>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</si>
  <si>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</si>
  <si>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</si>
  <si>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</si>
  <si>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</si>
  <si>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</si>
  <si>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</si>
  <si>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</si>
  <si>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</si>
  <si>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</si>
  <si>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</si>
  <si>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</si>
  <si>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</si>
  <si>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</si>
  <si>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</si>
  <si>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</si>
  <si>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</si>
  <si>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</si>
  <si>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</si>
  <si>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</si>
  <si>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</si>
  <si>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</si>
  <si>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</si>
  <si>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</si>
  <si>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</si>
  <si>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</si>
  <si>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</si>
  <si>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</si>
  <si>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</si>
  <si>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</si>
  <si>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</si>
  <si>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</si>
  <si>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</si>
  <si>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</si>
  <si>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</si>
  <si>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</si>
  <si>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</si>
  <si>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</si>
  <si>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</si>
  <si>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</si>
  <si>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</si>
  <si>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</si>
  <si>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</si>
  <si>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</si>
  <si>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</si>
  <si>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</si>
  <si>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</si>
  <si>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</si>
  <si>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</si>
  <si>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</si>
  <si>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</si>
  <si>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</si>
  <si>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</si>
  <si>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</si>
  <si>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</si>
  <si>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</si>
  <si>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</si>
  <si>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</si>
  <si>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</si>
  <si>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</si>
  <si>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</si>
  <si>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</si>
  <si>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</si>
  <si>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</si>
  <si>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</si>
  <si>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</si>
  <si>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</si>
  <si>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</si>
  <si>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</si>
  <si>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</si>
  <si>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</si>
  <si>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</si>
  <si>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</si>
  <si>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</si>
  <si>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</si>
  <si>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</si>
  <si>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</si>
  <si>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</si>
  <si>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</si>
  <si>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</si>
  <si>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</si>
  <si>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</si>
  <si>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</si>
  <si>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</si>
  <si>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</si>
  <si>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</si>
  <si>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</si>
  <si>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</si>
  <si>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</si>
  <si>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</si>
  <si>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</si>
  <si>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</si>
  <si>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</si>
  <si>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</si>
  <si>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</si>
  <si>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</si>
  <si>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</si>
  <si>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</si>
  <si>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</si>
  <si>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</si>
  <si>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</si>
  <si>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</si>
  <si>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</si>
  <si>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</si>
  <si>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</si>
  <si>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</si>
  <si>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</si>
  <si>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</si>
  <si>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</si>
  <si>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</si>
  <si>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</si>
  <si>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</si>
  <si>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</si>
  <si>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</si>
  <si>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</si>
  <si>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</si>
  <si>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</si>
  <si>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</si>
  <si>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</si>
  <si>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</si>
  <si>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</si>
  <si>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</si>
  <si>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</si>
  <si>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</si>
  <si>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</si>
  <si>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</si>
  <si>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</si>
  <si>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</si>
  <si>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</si>
  <si>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</si>
  <si>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</si>
  <si>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</si>
  <si>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</si>
  <si>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</si>
  <si>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</si>
  <si>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</si>
  <si>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</si>
  <si>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</si>
  <si>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</si>
  <si>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</si>
  <si>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</si>
  <si>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</si>
  <si>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</si>
  <si>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</si>
  <si>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</si>
  <si>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</si>
  <si>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</si>
  <si>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</si>
  <si>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</si>
  <si>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</si>
  <si>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</si>
  <si>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</si>
  <si>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</si>
  <si>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</si>
  <si>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</si>
  <si>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</si>
  <si>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</si>
  <si>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</si>
  <si>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</si>
  <si>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</si>
  <si>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</si>
  <si>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</si>
  <si>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</si>
  <si>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</si>
  <si>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</si>
  <si>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</si>
  <si>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</si>
  <si>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</si>
  <si>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</si>
  <si>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</si>
  <si>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</si>
  <si>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</si>
  <si>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</si>
  <si>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</si>
  <si>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</si>
  <si>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</si>
  <si>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</si>
  <si>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</si>
  <si>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</si>
  <si>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</si>
  <si>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</si>
  <si>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</si>
  <si>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</si>
  <si>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</si>
  <si>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</si>
  <si>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</si>
  <si>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</si>
  <si>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</si>
  <si>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</si>
  <si>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</si>
  <si>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</si>
  <si>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</si>
  <si>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</si>
  <si>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</si>
  <si>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</si>
  <si>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</si>
  <si>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</si>
  <si>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</si>
  <si>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</si>
  <si>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</si>
  <si>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</si>
  <si>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</si>
  <si>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</si>
  <si>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</si>
  <si>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</si>
  <si>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</si>
  <si>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</si>
  <si>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</si>
  <si>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</si>
  <si>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</si>
  <si>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</si>
  <si>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</si>
  <si>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</si>
  <si>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</si>
  <si>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</si>
  <si>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</si>
  <si>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</si>
  <si>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</si>
  <si>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</si>
  <si>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</si>
  <si>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</si>
  <si>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</si>
  <si>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</si>
  <si>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</si>
  <si>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</si>
  <si>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</si>
  <si>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</si>
  <si>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</si>
  <si>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</si>
  <si>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</si>
  <si>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</si>
  <si>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</si>
  <si>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</si>
  <si>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</si>
  <si>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</si>
  <si>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</si>
  <si>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</si>
  <si>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</si>
  <si>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</si>
  <si>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</si>
  <si>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</si>
  <si>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</si>
  <si>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</si>
  <si>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</si>
  <si>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</si>
  <si>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</si>
  <si>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</si>
  <si>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</si>
  <si>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</si>
  <si>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</si>
  <si>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</si>
  <si>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</si>
  <si>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</si>
  <si>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</si>
  <si>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</si>
  <si>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</si>
  <si>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</si>
  <si>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</si>
  <si>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</si>
  <si>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</si>
  <si>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</si>
  <si>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</si>
  <si>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</si>
  <si>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</si>
  <si>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</si>
  <si>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</si>
  <si>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</si>
  <si>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</si>
  <si>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</si>
  <si>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</si>
  <si>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</si>
  <si>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</si>
  <si>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</si>
  <si>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</si>
  <si>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</si>
  <si>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</si>
  <si>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</si>
  <si>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</si>
  <si>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</si>
  <si>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</si>
  <si>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</si>
  <si>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</si>
  <si>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</si>
  <si>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</si>
  <si>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</si>
  <si>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</si>
  <si>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</si>
  <si>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</si>
  <si>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</si>
  <si>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</si>
  <si>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</si>
  <si>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</si>
  <si>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</si>
  <si>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</si>
  <si>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</si>
  <si>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</si>
  <si>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</si>
  <si>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</si>
  <si>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</si>
  <si>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</si>
  <si>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</si>
  <si>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</si>
  <si>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</si>
  <si>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</si>
  <si>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</si>
  <si>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</si>
  <si>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</si>
  <si>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</si>
  <si>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</si>
  <si>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</si>
  <si>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</si>
  <si>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</si>
  <si>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</si>
  <si>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</si>
  <si>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</si>
  <si>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</si>
  <si>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</si>
  <si>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</si>
  <si>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</si>
  <si>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</si>
  <si>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</si>
  <si>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</si>
  <si>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</si>
  <si>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</si>
  <si>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</si>
  <si>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</si>
  <si>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</si>
  <si>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</si>
  <si>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</si>
  <si>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</si>
  <si>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</si>
  <si>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</si>
  <si>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</si>
  <si>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</si>
  <si>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</si>
  <si>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</si>
  <si>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</si>
  <si>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</si>
  <si>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</si>
  <si>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</si>
  <si>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</si>
  <si>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</si>
  <si>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</si>
  <si>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</si>
  <si>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</si>
  <si>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</si>
  <si>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</si>
  <si>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</si>
  <si>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</si>
  <si>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</si>
  <si>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</si>
  <si>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</si>
  <si>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</si>
  <si>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</si>
  <si>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</si>
  <si>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</si>
  <si>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</si>
  <si>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</si>
  <si>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</si>
  <si>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</si>
  <si>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</si>
  <si>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</si>
  <si>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</si>
  <si>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</si>
  <si>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</si>
  <si>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</si>
  <si>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</si>
  <si>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</si>
  <si>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</si>
  <si>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</si>
  <si>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</si>
  <si>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</si>
  <si>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</si>
  <si>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</si>
  <si>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</si>
  <si>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</si>
  <si>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</si>
  <si>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</si>
  <si>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</si>
  <si>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</si>
  <si>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</si>
  <si>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</si>
  <si>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</si>
  <si>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</si>
  <si>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</si>
  <si>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</si>
  <si>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</si>
  <si>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</si>
  <si>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</si>
  <si>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</si>
  <si>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</si>
  <si>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</si>
  <si>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</si>
  <si>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</si>
  <si>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</si>
  <si>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</si>
  <si>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</si>
  <si>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</si>
  <si>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</si>
  <si>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</si>
  <si>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</si>
  <si>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</si>
  <si>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</si>
  <si>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</si>
  <si>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</si>
  <si>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</si>
  <si>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</si>
  <si>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</si>
  <si>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</si>
  <si>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</si>
  <si>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</si>
  <si>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</si>
  <si>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</si>
  <si>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</si>
  <si>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</si>
  <si>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</si>
  <si>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</si>
  <si>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</si>
  <si>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</si>
  <si>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</si>
  <si>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</si>
  <si>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</si>
  <si>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</si>
  <si>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</si>
  <si>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</si>
  <si>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</si>
  <si>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</si>
  <si>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</si>
  <si>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</si>
  <si>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</si>
  <si>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</si>
  <si>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</si>
  <si>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</si>
  <si>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</si>
  <si>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</si>
  <si>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</si>
  <si>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</si>
  <si>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</si>
  <si>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</si>
  <si>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</si>
  <si>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</si>
  <si>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</si>
  <si>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</si>
  <si>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</si>
  <si>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</si>
  <si>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</si>
  <si>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</si>
  <si>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</si>
  <si>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</si>
  <si>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</si>
  <si>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</si>
  <si>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</si>
  <si>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</si>
  <si>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</si>
  <si>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</si>
  <si>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</si>
  <si>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</si>
  <si>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</si>
  <si>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</si>
  <si>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</si>
  <si>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</si>
  <si>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</si>
  <si>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</si>
  <si>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</si>
  <si>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</si>
  <si>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</si>
  <si>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</si>
  <si>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</si>
  <si>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</si>
  <si>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</si>
  <si>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</si>
  <si>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</si>
  <si>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</si>
  <si>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</si>
  <si>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</si>
  <si>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</si>
  <si>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</si>
  <si>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</si>
  <si>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</si>
  <si>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</si>
  <si>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</si>
  <si>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</si>
  <si>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</si>
  <si>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</si>
  <si>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</si>
  <si>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</si>
  <si>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</si>
  <si>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</si>
  <si>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</si>
  <si>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</si>
  <si>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</si>
  <si>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</si>
  <si>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</si>
  <si>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</si>
  <si>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</si>
  <si>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</si>
  <si>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</si>
  <si>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</si>
  <si>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</si>
  <si>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</si>
  <si>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</si>
  <si>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</si>
  <si>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</si>
  <si>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</si>
  <si>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</si>
  <si>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</si>
  <si>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</si>
  <si>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</si>
  <si>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</si>
  <si>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</si>
  <si>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</si>
  <si>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</si>
  <si>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</si>
  <si>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</si>
  <si>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</si>
  <si>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</si>
  <si>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</si>
  <si>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</si>
  <si>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</si>
  <si>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</si>
  <si>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</si>
  <si>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</si>
  <si>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</si>
  <si>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</si>
  <si>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</si>
  <si>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</si>
  <si>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</si>
  <si>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</si>
  <si>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</si>
  <si>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</si>
  <si>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</si>
  <si>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</si>
  <si>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</si>
  <si>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</si>
  <si>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</si>
  <si>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</si>
  <si>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</si>
  <si>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</si>
  <si>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</si>
  <si>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</si>
  <si>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</si>
  <si>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</si>
  <si>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</si>
  <si>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</si>
  <si>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</si>
  <si>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</si>
  <si>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</si>
  <si>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</si>
  <si>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</si>
  <si>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</si>
  <si>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</si>
  <si>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</si>
  <si>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</si>
  <si>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</si>
  <si>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</si>
  <si>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</si>
  <si>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</si>
  <si>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</si>
  <si>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</si>
  <si>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</si>
  <si>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</si>
  <si>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</si>
  <si>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</si>
  <si>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</si>
  <si>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</si>
  <si>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</si>
  <si>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</si>
  <si>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</si>
  <si>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</si>
  <si>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</si>
  <si>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</si>
  <si>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</si>
  <si>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</si>
  <si>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</si>
  <si>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</si>
  <si>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</si>
  <si>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</si>
  <si>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</si>
  <si>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</si>
  <si>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</si>
  <si>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</si>
  <si>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</si>
  <si>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</si>
  <si>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</si>
  <si>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</si>
  <si>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</si>
  <si>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</si>
  <si>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</si>
  <si>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</si>
  <si>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</si>
  <si>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</si>
  <si>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</si>
  <si>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</si>
  <si>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</si>
  <si>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</si>
  <si>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</si>
  <si>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</si>
  <si>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</si>
  <si>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</si>
  <si>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</si>
  <si>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</si>
  <si>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</si>
  <si>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</si>
  <si>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</si>
  <si>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</si>
  <si>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</si>
  <si>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</si>
  <si>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</si>
  <si>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</si>
  <si>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</si>
  <si>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</si>
  <si>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</si>
  <si>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</si>
  <si>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</si>
  <si>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</si>
  <si>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</si>
  <si>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</si>
  <si>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</si>
  <si>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</si>
  <si>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</si>
  <si>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</si>
  <si>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</si>
  <si>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</si>
  <si>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</si>
  <si>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</si>
  <si>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</si>
  <si>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</si>
  <si>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</si>
  <si>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</si>
  <si>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</si>
  <si>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</si>
  <si>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</si>
  <si>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</si>
  <si>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</si>
  <si>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</si>
  <si>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</si>
  <si>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</si>
  <si>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</si>
  <si>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</si>
  <si>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</si>
  <si>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</si>
  <si>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</si>
  <si>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</si>
  <si>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</si>
  <si>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</si>
  <si>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</si>
  <si>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</si>
  <si>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</si>
  <si>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</si>
  <si>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</si>
  <si>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</si>
  <si>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</si>
  <si>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</si>
  <si>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</si>
  <si>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</si>
  <si>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</si>
  <si>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</si>
  <si>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</si>
  <si>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</si>
  <si>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</si>
  <si>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</si>
  <si>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</si>
  <si>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</si>
  <si>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</si>
  <si>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</si>
  <si>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</si>
  <si>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</si>
  <si>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</si>
  <si>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</si>
  <si>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</si>
  <si>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</si>
  <si>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</si>
  <si>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</si>
  <si>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</si>
  <si>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</si>
  <si>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</si>
  <si>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</si>
  <si>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</si>
  <si>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</si>
  <si>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</si>
  <si>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</si>
  <si>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</si>
  <si>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</si>
  <si>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</si>
  <si>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</si>
  <si>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</si>
  <si>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</si>
  <si>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</si>
  <si>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</si>
  <si>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</si>
  <si>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</si>
  <si>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</si>
  <si>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</si>
  <si>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</si>
  <si>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</si>
  <si>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</si>
  <si>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</si>
  <si>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</si>
  <si>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</si>
  <si>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</si>
  <si>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</si>
  <si>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</si>
  <si>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</si>
  <si>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</si>
  <si>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</si>
  <si>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</si>
  <si>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</si>
  <si>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</si>
  <si>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</si>
  <si>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</si>
  <si>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</si>
  <si>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</si>
  <si>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</si>
  <si>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</si>
  <si>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</si>
  <si>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</si>
  <si>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</si>
  <si>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</si>
  <si>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</si>
  <si>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</si>
  <si>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</si>
  <si>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</si>
  <si>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</si>
  <si>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</si>
  <si>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</si>
  <si>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</si>
  <si>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</si>
  <si>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</si>
  <si>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</si>
  <si>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</si>
  <si>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</si>
  <si>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</si>
  <si>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</si>
  <si>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</si>
  <si>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</si>
  <si>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</si>
  <si>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</si>
  <si>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</si>
  <si>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</si>
  <si>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</si>
  <si>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</si>
  <si>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</si>
  <si>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</si>
  <si>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</si>
  <si>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</si>
  <si>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</si>
  <si>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</si>
  <si>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</si>
  <si>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</si>
  <si>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</si>
  <si>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</si>
  <si>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</si>
  <si>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</si>
  <si>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</si>
  <si>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</si>
  <si>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</si>
  <si>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</si>
  <si>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</si>
  <si>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</si>
  <si>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</si>
  <si>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</si>
  <si>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</si>
  <si>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</si>
  <si>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</si>
  <si>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</si>
  <si>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</si>
  <si>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</si>
  <si>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</si>
  <si>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</si>
  <si>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</si>
  <si>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</si>
  <si>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</si>
  <si>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</si>
  <si>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</si>
  <si>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</si>
  <si>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</si>
  <si>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</si>
  <si>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</si>
  <si>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</si>
  <si>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</si>
  <si>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</si>
  <si>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</si>
  <si>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</si>
  <si>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</si>
  <si>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</si>
  <si>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</si>
  <si>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</si>
  <si>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</si>
  <si>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</si>
  <si>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</si>
  <si>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</si>
  <si>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</si>
  <si>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</si>
  <si>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</si>
  <si>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</si>
  <si>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</si>
  <si>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</si>
  <si>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</si>
  <si>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</si>
  <si>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</si>
  <si>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</si>
  <si>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</si>
  <si>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</si>
  <si>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</si>
  <si>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</si>
  <si>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</si>
  <si>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</si>
  <si>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</si>
  <si>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</si>
  <si>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</si>
  <si>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</si>
  <si>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</si>
  <si>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</si>
  <si>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</si>
  <si>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</si>
  <si>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</si>
  <si>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</si>
  <si>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</si>
  <si>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</si>
  <si>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</si>
  <si>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</si>
  <si>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</si>
  <si>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</si>
  <si>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</si>
  <si>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</si>
  <si>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</si>
  <si>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</si>
  <si>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</si>
  <si>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</si>
  <si>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</si>
  <si>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</si>
  <si>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</si>
  <si>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</si>
  <si>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</si>
  <si>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</si>
  <si>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</si>
  <si>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</si>
  <si>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</si>
  <si>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</si>
  <si>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</si>
  <si>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</si>
  <si>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</si>
  <si>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</si>
  <si>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</si>
  <si>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</si>
  <si>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</si>
  <si>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</si>
  <si>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</si>
  <si>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</si>
  <si>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</si>
  <si>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</si>
  <si>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</si>
  <si>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</si>
  <si>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</si>
  <si>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</si>
  <si>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</si>
  <si>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</si>
  <si>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</si>
  <si>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</si>
  <si>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</si>
  <si>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</si>
  <si>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</si>
  <si>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</si>
  <si>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</si>
  <si>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</si>
  <si>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</si>
  <si>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</si>
  <si>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</si>
  <si>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</si>
  <si>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</si>
  <si>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</si>
  <si>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</si>
  <si>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</si>
  <si>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</si>
  <si>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</si>
  <si>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</si>
  <si>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</si>
  <si>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</si>
  <si>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</si>
  <si>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</si>
  <si>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</si>
  <si>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</si>
  <si>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</si>
  <si>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</si>
  <si>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</si>
  <si>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</si>
  <si>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</si>
  <si>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</si>
  <si>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</si>
  <si>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</si>
  <si>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</si>
  <si>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</si>
  <si>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</si>
  <si>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</si>
  <si>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</si>
  <si>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</si>
  <si>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</si>
  <si>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</si>
  <si>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</si>
  <si>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</si>
  <si>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</si>
  <si>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</si>
  <si>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</si>
  <si>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</si>
  <si>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</si>
  <si>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</si>
  <si>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</si>
  <si>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</si>
  <si>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</si>
  <si>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</si>
  <si>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</si>
  <si>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</si>
  <si>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</si>
  <si>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</si>
  <si>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</si>
  <si>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</si>
  <si>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</si>
  <si>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</si>
  <si>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</si>
  <si>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</si>
  <si>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</si>
  <si>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</si>
  <si>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</si>
  <si>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</si>
  <si>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</si>
  <si>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</si>
  <si>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</si>
  <si>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</si>
  <si>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</si>
  <si>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</si>
  <si>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</si>
  <si>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</si>
  <si>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</si>
  <si>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</si>
  <si>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</si>
  <si>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</si>
  <si>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</si>
  <si>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</si>
  <si>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</si>
  <si>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</si>
  <si>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</si>
  <si>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</si>
  <si>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</si>
  <si>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</si>
  <si>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</si>
  <si>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</si>
  <si>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</si>
  <si>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</si>
  <si>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</si>
  <si>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</si>
  <si>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</si>
  <si>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</si>
  <si>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</si>
  <si>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</si>
  <si>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</si>
  <si>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</si>
  <si>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</si>
  <si>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</si>
  <si>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</si>
  <si>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</si>
  <si>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</si>
  <si>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</si>
  <si>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</si>
  <si>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</si>
  <si>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</si>
  <si>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</si>
  <si>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</si>
  <si>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</si>
  <si>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</si>
  <si>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</si>
  <si>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</si>
  <si>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</si>
  <si>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</si>
  <si>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</si>
  <si>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</si>
  <si>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</si>
  <si>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</si>
  <si>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</si>
  <si>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</si>
  <si>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</si>
  <si>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</si>
  <si>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</si>
  <si>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</si>
  <si>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</si>
  <si>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</si>
  <si>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</si>
  <si>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</si>
  <si>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</si>
  <si>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</si>
  <si>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</si>
  <si>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</si>
  <si>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</si>
  <si>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</si>
  <si>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</si>
  <si>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</si>
  <si>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</si>
  <si>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</si>
  <si>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</si>
  <si>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</si>
  <si>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</si>
  <si>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</si>
  <si>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</si>
  <si>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</si>
  <si>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</si>
  <si>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</si>
  <si>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</si>
  <si>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</si>
  <si>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</si>
  <si>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</si>
  <si>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</si>
  <si>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</si>
  <si>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</si>
  <si>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</si>
  <si>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</si>
  <si>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</si>
  <si>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</si>
  <si>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</si>
  <si>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</si>
  <si>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</si>
  <si>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</si>
  <si>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</si>
  <si>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</si>
  <si>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</si>
  <si>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</si>
  <si>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</si>
  <si>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</si>
  <si>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</si>
  <si>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</si>
  <si>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</si>
  <si>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</si>
  <si>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</si>
  <si>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</si>
  <si>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</si>
  <si>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</si>
  <si>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</si>
  <si>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</si>
  <si>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</si>
  <si>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</si>
  <si>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</si>
  <si>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</si>
  <si>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</si>
  <si>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</si>
  <si>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</si>
  <si>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</si>
  <si>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</si>
  <si>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</si>
  <si>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</si>
  <si>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</si>
  <si>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</si>
  <si>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</si>
  <si>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</si>
  <si>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</si>
  <si>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</si>
  <si>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</si>
  <si>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</si>
  <si>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</si>
  <si>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</si>
  <si>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</si>
  <si>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</si>
  <si>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</si>
  <si>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</si>
  <si>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</si>
  <si>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</si>
  <si>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</si>
  <si>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</si>
  <si>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</si>
  <si>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</si>
  <si>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</si>
  <si>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</si>
  <si>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</si>
  <si>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</si>
  <si>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</si>
  <si>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</si>
  <si>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</si>
  <si>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</si>
  <si>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</si>
  <si>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</si>
  <si>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</si>
  <si>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</si>
  <si>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</si>
  <si>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</si>
  <si>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</si>
  <si>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</si>
  <si>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</si>
  <si>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</si>
  <si>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</si>
  <si>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</si>
  <si>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</si>
  <si>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</si>
  <si>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</si>
  <si>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</si>
  <si>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</si>
  <si>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</si>
  <si>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</si>
  <si>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</si>
  <si>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</si>
  <si>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</si>
  <si>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</si>
  <si>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</si>
  <si>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</si>
  <si>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</si>
  <si>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</si>
  <si>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</si>
  <si>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</si>
  <si>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</si>
  <si>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</si>
  <si>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</si>
  <si>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</si>
  <si>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</si>
  <si>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</si>
  <si>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</si>
  <si>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</si>
  <si>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</si>
  <si>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</si>
  <si>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</si>
  <si>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</si>
  <si>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</si>
  <si>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</si>
  <si>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</si>
  <si>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</si>
  <si>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</si>
  <si>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</si>
  <si>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</si>
  <si>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</si>
  <si>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</si>
  <si>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</si>
  <si>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</si>
  <si>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</si>
  <si>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</si>
  <si>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</si>
  <si>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</si>
  <si>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</si>
  <si>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</si>
  <si>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</si>
  <si>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</si>
  <si>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</si>
  <si>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</si>
  <si>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</si>
  <si>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</si>
  <si>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</si>
  <si>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</si>
  <si>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</si>
  <si>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</si>
  <si>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</si>
  <si>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</si>
  <si>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</si>
  <si>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</si>
  <si>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</si>
  <si>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</si>
  <si>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</si>
  <si>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</si>
  <si>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</si>
  <si>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</si>
  <si>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</si>
  <si>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</si>
  <si>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</si>
  <si>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</si>
  <si>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</si>
  <si>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</si>
  <si>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</si>
  <si>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</si>
  <si>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</si>
  <si>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</si>
  <si>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</si>
  <si>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</si>
  <si>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</si>
  <si>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</si>
  <si>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</si>
  <si>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</si>
  <si>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</si>
  <si>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</si>
  <si>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</si>
  <si>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</si>
  <si>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</si>
  <si>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</si>
  <si>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</si>
  <si>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</si>
  <si>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</si>
  <si>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</si>
  <si>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</si>
  <si>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</si>
  <si>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</si>
  <si>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</si>
  <si>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</si>
  <si>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</si>
  <si>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</si>
  <si>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</si>
  <si>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</si>
  <si>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</si>
  <si>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</si>
  <si>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</si>
  <si>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</si>
  <si>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</si>
  <si>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</si>
  <si>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</si>
  <si>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</si>
  <si>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</si>
  <si>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</si>
  <si>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</si>
  <si>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</si>
  <si>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</si>
  <si>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</si>
  <si>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</si>
  <si>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</si>
  <si>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</si>
  <si>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</si>
  <si>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</si>
  <si>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</si>
  <si>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</si>
  <si>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</si>
  <si>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</si>
  <si>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</si>
  <si>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</si>
  <si>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</si>
  <si>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</si>
  <si>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</si>
  <si>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</si>
  <si>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</si>
  <si>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</si>
  <si>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</si>
  <si>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</si>
  <si>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</si>
  <si>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</si>
  <si>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</si>
  <si>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</si>
  <si>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</si>
  <si>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</si>
  <si>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</si>
  <si>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</si>
  <si>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</si>
  <si>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</si>
  <si>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</si>
  <si>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</si>
  <si>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</si>
  <si>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</si>
  <si>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</si>
  <si>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</si>
  <si>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</si>
  <si>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</si>
  <si>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</si>
  <si>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</si>
  <si>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</si>
  <si>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</si>
  <si>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</si>
  <si>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</si>
  <si>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</si>
  <si>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</si>
  <si>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</si>
  <si>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</si>
  <si>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</si>
  <si>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</si>
  <si>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</si>
  <si>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</si>
  <si>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</si>
  <si>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</si>
  <si>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</si>
  <si>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</si>
  <si>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</si>
  <si>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</si>
  <si>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</si>
  <si>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</si>
  <si>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</si>
  <si>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</si>
  <si>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</si>
  <si>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</si>
  <si>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</si>
  <si>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</si>
  <si>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</si>
  <si>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</si>
  <si>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</si>
  <si>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</si>
  <si>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</si>
  <si>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</si>
  <si>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</si>
  <si>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</si>
  <si>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</si>
  <si>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</si>
  <si>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</si>
  <si>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</si>
  <si>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</si>
  <si>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</si>
  <si>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</si>
  <si>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</si>
  <si>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</si>
  <si>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</si>
  <si>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</si>
  <si>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</si>
  <si>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</si>
  <si>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</si>
  <si>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</si>
  <si>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</si>
  <si>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</si>
  <si>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</si>
  <si>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</si>
  <si>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</si>
  <si>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</si>
  <si>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</si>
  <si>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</si>
  <si>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</si>
  <si>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</si>
  <si>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</si>
  <si>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</si>
  <si>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</si>
  <si>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</si>
  <si>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</si>
  <si>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</si>
  <si>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</si>
  <si>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</si>
  <si>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</si>
  <si>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</si>
  <si>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</si>
  <si>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</si>
  <si>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</si>
  <si>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</si>
  <si>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</si>
  <si>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</si>
  <si>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</si>
  <si>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</si>
  <si>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</si>
  <si>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</si>
  <si>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</si>
  <si>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</si>
  <si>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</si>
  <si>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</si>
  <si>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</si>
  <si>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</si>
  <si>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</si>
  <si>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</si>
  <si>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</si>
  <si>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</si>
  <si>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</si>
  <si>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</si>
  <si>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</si>
  <si>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</si>
  <si>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</si>
  <si>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</si>
  <si>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</si>
  <si>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</si>
  <si>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</si>
  <si>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</si>
  <si>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</si>
  <si>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</si>
  <si>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</si>
  <si>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</si>
  <si>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</si>
  <si>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</si>
  <si>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</si>
  <si>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</si>
  <si>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</si>
  <si>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</si>
  <si>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</si>
  <si>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</si>
  <si>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</si>
  <si>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</si>
  <si>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</si>
  <si>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</si>
  <si>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</si>
  <si>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</si>
  <si>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</si>
  <si>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</si>
  <si>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</si>
  <si>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</si>
  <si>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</si>
  <si>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</si>
  <si>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</si>
  <si>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</si>
  <si>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</si>
  <si>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</si>
  <si>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</si>
  <si>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</si>
  <si>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</si>
  <si>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</si>
  <si>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</si>
  <si>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</si>
  <si>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</si>
  <si>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</si>
  <si>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</si>
  <si>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</si>
  <si>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</si>
  <si>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</si>
  <si>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</si>
  <si>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</si>
  <si>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</si>
  <si>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</si>
  <si>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</si>
  <si>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</si>
  <si>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</si>
  <si>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</si>
  <si>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</si>
  <si>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</si>
  <si>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</si>
  <si>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</si>
  <si>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</si>
  <si>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</si>
  <si>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</si>
  <si>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</si>
  <si>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</si>
  <si>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</si>
  <si>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</si>
  <si>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</si>
  <si>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</si>
  <si>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</si>
  <si>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</si>
  <si>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</si>
  <si>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</si>
  <si>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</si>
  <si>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</si>
  <si>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</si>
  <si>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</si>
  <si>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</si>
  <si>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</si>
  <si>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</si>
  <si>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</si>
  <si>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</si>
  <si>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</si>
  <si>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</si>
  <si>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</si>
  <si>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</si>
  <si>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</si>
  <si>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</si>
  <si>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</si>
  <si>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</si>
  <si>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</si>
  <si>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</si>
  <si>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</si>
  <si>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</si>
  <si>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</si>
  <si>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</si>
  <si>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</si>
  <si>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</si>
  <si>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</si>
  <si>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</si>
  <si>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</si>
  <si>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</si>
  <si>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</si>
  <si>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</si>
  <si>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</si>
  <si>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</si>
  <si>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</si>
  <si>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</si>
  <si>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</si>
  <si>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</si>
  <si>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</si>
  <si>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</si>
  <si>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</si>
  <si>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</si>
  <si>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</si>
  <si>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</si>
  <si>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</si>
  <si>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</si>
  <si>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</si>
  <si>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</si>
  <si>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</si>
  <si>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</si>
  <si>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</si>
  <si>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</si>
  <si>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</si>
  <si>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</si>
  <si>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</si>
  <si>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</si>
  <si>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</si>
  <si>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</si>
  <si>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</si>
  <si>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</si>
  <si>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</si>
  <si>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</si>
  <si>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</si>
  <si>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</si>
  <si>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</si>
  <si>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</si>
  <si>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</si>
  <si>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</si>
  <si>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</si>
  <si>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</si>
  <si>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</si>
  <si>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</si>
  <si>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</si>
  <si>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</si>
  <si>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</si>
  <si>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</si>
  <si>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</si>
  <si>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</si>
  <si>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</si>
  <si>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</si>
  <si>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</si>
  <si>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</si>
  <si>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</si>
  <si>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</si>
  <si>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</si>
  <si>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</si>
  <si>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</si>
  <si>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</si>
  <si>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</si>
  <si>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</si>
  <si>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</si>
  <si>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</si>
  <si>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</si>
  <si>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</si>
  <si>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</si>
  <si>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</si>
  <si>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</si>
  <si>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</si>
  <si>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</si>
  <si>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</si>
  <si>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</si>
  <si>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</si>
  <si>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</si>
  <si>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</si>
  <si>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</si>
  <si>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</si>
  <si>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</si>
  <si>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</si>
  <si>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</si>
  <si>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</si>
  <si>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</si>
  <si>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</si>
  <si>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</si>
  <si>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</si>
  <si>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</si>
  <si>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</si>
  <si>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</si>
  <si>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</si>
  <si>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</si>
  <si>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</si>
  <si>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</si>
  <si>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</si>
  <si>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</si>
  <si>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</si>
  <si>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</si>
  <si>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</si>
  <si>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</si>
  <si>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</si>
  <si>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</si>
  <si>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</si>
  <si>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</si>
  <si>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</si>
  <si>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</si>
  <si>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</si>
  <si>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</si>
  <si>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</si>
  <si>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</si>
  <si>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</si>
  <si>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</si>
  <si>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</si>
  <si>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</si>
  <si>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</si>
  <si>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</si>
  <si>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</si>
  <si>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</si>
  <si>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</si>
  <si>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</si>
  <si>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</si>
  <si>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</si>
  <si>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</si>
  <si>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</si>
  <si>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</si>
  <si>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</si>
  <si>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</si>
  <si>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</si>
  <si>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</si>
  <si>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</si>
  <si>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</si>
  <si>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</si>
  <si>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</si>
  <si>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</si>
  <si>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</si>
  <si>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</si>
  <si>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</si>
  <si>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</si>
  <si>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</si>
  <si>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</si>
  <si>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</si>
  <si>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</si>
  <si>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</si>
  <si>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</si>
  <si>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</si>
  <si>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</si>
  <si>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</si>
  <si>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</si>
  <si>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</si>
  <si>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</si>
  <si>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</si>
  <si>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</si>
  <si>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</si>
  <si>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</si>
  <si>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</si>
  <si>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</si>
  <si>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</si>
  <si>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</si>
  <si>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</si>
  <si>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</si>
  <si>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</si>
  <si>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</si>
  <si>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</si>
  <si>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</si>
  <si>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</si>
  <si>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</si>
  <si>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</si>
  <si>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</si>
  <si>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</si>
  <si>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</si>
  <si>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</si>
  <si>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</si>
  <si>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</si>
  <si>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</si>
  <si>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</si>
  <si>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</si>
  <si>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</si>
  <si>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</si>
  <si>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</si>
  <si>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</si>
  <si>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</si>
  <si>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</si>
  <si>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</si>
  <si>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</si>
  <si>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</si>
  <si>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</si>
  <si>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</si>
  <si>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</si>
  <si>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</si>
  <si>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</si>
  <si>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</si>
  <si>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</si>
  <si>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</si>
  <si>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</si>
  <si>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</si>
  <si>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</si>
  <si>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</si>
  <si>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</si>
  <si>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</si>
  <si>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</si>
  <si>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</si>
  <si>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</si>
  <si>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</si>
  <si>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</si>
  <si>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</si>
  <si>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</si>
  <si>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</si>
  <si>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</si>
  <si>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</si>
  <si>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</si>
  <si>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</si>
  <si>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</si>
  <si>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</si>
  <si>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</si>
  <si>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</si>
  <si>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</si>
  <si>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</si>
  <si>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</si>
  <si>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</si>
  <si>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</si>
  <si>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</si>
  <si>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</si>
  <si>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</si>
  <si>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</si>
  <si>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</si>
  <si>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</si>
  <si>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</si>
  <si>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</si>
  <si>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</si>
  <si>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</si>
  <si>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</si>
  <si>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</si>
  <si>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</si>
  <si>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</si>
  <si>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</si>
  <si>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</si>
  <si>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</si>
  <si>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</si>
  <si>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</si>
  <si>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</si>
  <si>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</si>
  <si>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</si>
  <si>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</si>
  <si>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</si>
  <si>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</si>
  <si>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</si>
  <si>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</si>
  <si>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</si>
  <si>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</si>
  <si>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</si>
  <si>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</si>
  <si>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</si>
  <si>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</si>
  <si>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</si>
  <si>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</si>
  <si>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</si>
  <si>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</si>
  <si>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</si>
  <si>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</si>
  <si>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</si>
  <si>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</si>
  <si>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</si>
  <si>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</si>
  <si>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</si>
  <si>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</si>
  <si>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</si>
  <si>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</si>
  <si>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</si>
  <si>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</si>
  <si>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</si>
  <si>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</si>
  <si>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</si>
  <si>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</si>
  <si>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</si>
  <si>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</si>
  <si>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</si>
  <si>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</si>
  <si>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</si>
  <si>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</si>
  <si>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</si>
  <si>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</si>
  <si>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</si>
  <si>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</si>
  <si>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</si>
  <si>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</si>
  <si>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</si>
  <si>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</si>
  <si>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</si>
  <si>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</si>
  <si>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</si>
  <si>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</si>
  <si>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</si>
  <si>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</si>
  <si>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</si>
  <si>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</si>
  <si>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</si>
  <si>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</si>
  <si>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</si>
  <si>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</si>
  <si>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</si>
  <si>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</si>
  <si>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</si>
  <si>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</si>
  <si>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</si>
  <si>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</si>
  <si>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</si>
  <si>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</si>
  <si>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</si>
  <si>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</si>
  <si>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</si>
  <si>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</si>
  <si>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</si>
  <si>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</si>
  <si>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</si>
  <si>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</si>
  <si>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</si>
  <si>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</si>
  <si>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</si>
  <si>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</si>
  <si>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</si>
  <si>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</si>
  <si>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</si>
  <si>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</si>
  <si>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</si>
  <si>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</si>
  <si>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</si>
  <si>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</si>
  <si>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</si>
  <si>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</si>
  <si>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</si>
  <si>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</si>
  <si>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</si>
  <si>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</si>
  <si>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</si>
  <si>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</si>
  <si>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</si>
  <si>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</si>
  <si>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</si>
  <si>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</si>
  <si>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</si>
  <si>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</si>
  <si>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</si>
  <si>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</si>
  <si>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</si>
  <si>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</si>
  <si>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</si>
  <si>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</si>
  <si>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</si>
  <si>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</si>
  <si>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</si>
  <si>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</si>
  <si>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</si>
  <si>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</si>
  <si>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</si>
  <si>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</si>
  <si>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</si>
  <si>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</si>
  <si>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</si>
  <si>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</si>
  <si>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</si>
  <si>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</si>
  <si>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</si>
  <si>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</si>
  <si>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</si>
  <si>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</si>
  <si>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</si>
  <si>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</si>
  <si>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</si>
  <si>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</si>
  <si>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</si>
  <si>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</si>
  <si>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</si>
  <si>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</si>
  <si>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</si>
  <si>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</si>
  <si>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</si>
  <si>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</si>
  <si>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</si>
  <si>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</si>
  <si>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</si>
  <si>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</si>
  <si>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</si>
  <si>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</si>
  <si>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</si>
  <si>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</si>
  <si>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</si>
  <si>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</si>
  <si>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</si>
  <si>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</si>
  <si>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</si>
  <si>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</si>
  <si>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</si>
  <si>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</si>
  <si>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</si>
  <si>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</si>
  <si>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</si>
  <si>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</si>
  <si>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</si>
  <si>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</si>
  <si>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</si>
  <si>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</si>
  <si>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</si>
  <si>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</si>
  <si>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</si>
  <si>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</si>
  <si>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</si>
  <si>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</si>
  <si>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</si>
  <si>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</si>
  <si>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</si>
  <si>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</si>
  <si>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</si>
  <si>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</si>
  <si>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</si>
  <si>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</si>
  <si>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</si>
  <si>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</si>
  <si>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</si>
  <si>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</si>
  <si>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</si>
  <si>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</si>
  <si>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</si>
  <si>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</si>
  <si>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</si>
  <si>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</si>
  <si>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</si>
  <si>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</si>
  <si>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</si>
  <si>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</si>
  <si>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</si>
  <si>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</si>
  <si>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</si>
  <si>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</si>
  <si>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</si>
  <si>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</si>
  <si>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</si>
  <si>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</si>
  <si>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</si>
  <si>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</si>
  <si>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</si>
  <si>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</si>
  <si>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</si>
  <si>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</si>
  <si>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</si>
  <si>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</si>
  <si>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</si>
  <si>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</si>
  <si>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</si>
  <si>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</si>
  <si>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</si>
  <si>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</si>
  <si>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</si>
  <si>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</si>
  <si>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</si>
  <si>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</si>
  <si>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</si>
  <si>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</si>
  <si>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</si>
  <si>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</si>
  <si>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</si>
  <si>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</si>
  <si>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</si>
  <si>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</si>
  <si>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</si>
  <si>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</si>
  <si>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</si>
  <si>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</si>
  <si>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</si>
  <si>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</si>
  <si>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</si>
  <si>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</si>
  <si>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</si>
  <si>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</si>
  <si>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</si>
  <si>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</si>
  <si>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</si>
  <si>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</si>
  <si>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</si>
  <si>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</si>
  <si>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</si>
  <si>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</si>
  <si>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</si>
  <si>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</si>
  <si>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</si>
  <si>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</si>
  <si>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</si>
  <si>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</si>
  <si>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</si>
  <si>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</si>
  <si>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</si>
  <si>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</si>
  <si>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</si>
  <si>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</si>
  <si>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</si>
  <si>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</si>
  <si>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</si>
  <si>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</si>
  <si>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</si>
  <si>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</si>
  <si>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</si>
  <si>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</si>
  <si>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</si>
  <si>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</si>
  <si>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</si>
  <si>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</si>
  <si>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</si>
  <si>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</si>
  <si>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</si>
  <si>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</si>
  <si>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</si>
  <si>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</si>
  <si>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</si>
  <si>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</si>
  <si>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</si>
  <si>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</si>
  <si>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</si>
  <si>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</si>
  <si>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</si>
  <si>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</si>
  <si>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</si>
  <si>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</si>
  <si>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</si>
  <si>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</si>
  <si>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</si>
  <si>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</si>
  <si>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</si>
  <si>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</si>
  <si>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</si>
  <si>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</si>
  <si>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</si>
  <si>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</si>
  <si>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</si>
  <si>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</si>
  <si>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</si>
  <si>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</si>
  <si>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</si>
  <si>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</si>
  <si>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</si>
  <si>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</si>
  <si>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</si>
  <si>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</si>
  <si>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</si>
  <si>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</si>
  <si>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</si>
  <si>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</si>
  <si>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</si>
  <si>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</si>
  <si>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</si>
  <si>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</si>
  <si>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</si>
  <si>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</si>
  <si>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</si>
  <si>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</si>
  <si>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</si>
  <si>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</si>
  <si>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</si>
  <si>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</si>
  <si>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</si>
  <si>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</si>
  <si>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</si>
  <si>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</si>
  <si>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</si>
  <si>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</si>
  <si>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</si>
  <si>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</si>
  <si>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</si>
  <si>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</si>
  <si>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</si>
  <si>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</si>
  <si>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</si>
  <si>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</si>
  <si>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</si>
  <si>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</si>
  <si>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</si>
  <si>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</si>
  <si>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</si>
  <si>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</si>
  <si>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</si>
  <si>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</si>
  <si>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</si>
  <si>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</si>
  <si>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</si>
  <si>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</si>
  <si>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</si>
  <si>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</si>
  <si>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</si>
  <si>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</si>
  <si>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</si>
  <si>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</si>
  <si>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</si>
  <si>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</si>
  <si>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</si>
  <si>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</si>
  <si>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</si>
  <si>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</si>
  <si>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</si>
  <si>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</si>
  <si>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</si>
  <si>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</si>
  <si>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</si>
  <si>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</si>
  <si>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</si>
  <si>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</si>
  <si>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</si>
  <si>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</si>
  <si>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</si>
  <si>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</si>
  <si>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</si>
  <si>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</si>
  <si>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</si>
  <si>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</si>
  <si>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</si>
  <si>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</si>
  <si>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</si>
  <si>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</si>
  <si>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</si>
  <si>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</si>
  <si>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</si>
  <si>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</si>
  <si>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</si>
  <si>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</si>
  <si>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</si>
  <si>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</si>
  <si>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</si>
  <si>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</si>
  <si>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</si>
  <si>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</si>
  <si>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</si>
  <si>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</si>
  <si>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</si>
  <si>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</si>
  <si>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</si>
  <si>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</si>
  <si>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</si>
  <si>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</si>
  <si>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</si>
  <si>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</si>
  <si>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</si>
  <si>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</si>
  <si>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</si>
  <si>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</si>
  <si>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</si>
  <si>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</si>
  <si>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</si>
  <si>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</si>
  <si>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</si>
  <si>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</si>
  <si>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</si>
  <si>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</si>
  <si>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</si>
  <si>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</si>
  <si>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</si>
  <si>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</si>
  <si>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</si>
  <si>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</si>
  <si>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</si>
  <si>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</si>
  <si>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</si>
  <si>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</si>
  <si>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</si>
  <si>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</si>
  <si>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</si>
  <si>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</si>
  <si>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</si>
  <si>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</si>
  <si>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</si>
  <si>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</si>
  <si>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</si>
  <si>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</si>
  <si>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</si>
  <si>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</si>
  <si>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</si>
  <si>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</si>
  <si>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</si>
  <si>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</si>
  <si>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</si>
  <si>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</si>
  <si>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</si>
  <si>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</si>
  <si>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</si>
  <si>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</si>
  <si>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</si>
  <si>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</si>
  <si>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</si>
  <si>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</si>
  <si>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</si>
  <si>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</si>
  <si>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</si>
  <si>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</si>
  <si>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</si>
  <si>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</si>
  <si>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</si>
  <si>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</si>
  <si>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</si>
  <si>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</si>
  <si>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</si>
  <si>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</si>
  <si>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</si>
  <si>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</si>
  <si>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</si>
  <si>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</si>
  <si>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</si>
  <si>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</si>
  <si>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</si>
  <si>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</si>
  <si>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</si>
  <si>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</si>
  <si>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</si>
  <si>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</si>
  <si>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</si>
  <si>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</si>
  <si>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</si>
  <si>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</si>
  <si>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</si>
  <si>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</si>
  <si>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</si>
  <si>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</si>
  <si>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</si>
  <si>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</si>
  <si>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</si>
  <si>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</si>
  <si>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</si>
  <si>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</si>
  <si>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</si>
  <si>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</si>
  <si>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</si>
  <si>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</si>
  <si>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</si>
  <si>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</si>
  <si>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</si>
  <si>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</si>
  <si>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</si>
  <si>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</si>
  <si>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</si>
  <si>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</si>
  <si>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</si>
  <si>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</si>
  <si>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</si>
  <si>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</si>
  <si>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</si>
  <si>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</si>
  <si>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</si>
  <si>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</si>
  <si>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</si>
  <si>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</si>
  <si>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</si>
  <si>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</si>
  <si>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</si>
  <si>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</si>
  <si>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</si>
  <si>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</si>
  <si>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</si>
  <si>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</si>
  <si>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</si>
  <si>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</si>
  <si>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</si>
  <si>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</si>
  <si>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</si>
  <si>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</si>
  <si>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</si>
  <si>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</si>
  <si>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</si>
  <si>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</si>
  <si>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</si>
  <si>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</si>
  <si>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</si>
  <si>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</si>
  <si>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</si>
  <si>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</si>
  <si>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</si>
  <si>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</si>
  <si>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</si>
  <si>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</si>
  <si>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</si>
  <si>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</si>
  <si>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</si>
  <si>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</si>
  <si>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</si>
  <si>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</si>
  <si>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</si>
  <si>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</si>
  <si>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</si>
  <si>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</si>
  <si>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</si>
  <si>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</si>
  <si>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</si>
  <si>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</si>
  <si>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</si>
  <si>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</si>
  <si>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</si>
  <si>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</si>
  <si>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</si>
  <si>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</si>
  <si>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</si>
  <si>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</si>
  <si>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</si>
  <si>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</si>
  <si>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</si>
  <si>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</si>
  <si>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</si>
  <si>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</si>
  <si>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</si>
  <si>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</si>
  <si>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</si>
  <si>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</si>
  <si>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</si>
  <si>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</si>
  <si>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</si>
  <si>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</si>
  <si>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</si>
  <si>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</si>
  <si>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</si>
  <si>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</si>
  <si>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</si>
  <si>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</si>
  <si>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</si>
  <si>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</si>
  <si>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</si>
  <si>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</si>
  <si>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</si>
  <si>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</si>
  <si>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</si>
  <si>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</si>
  <si>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</si>
  <si>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</si>
  <si>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</si>
  <si>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</si>
  <si>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</si>
  <si>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</si>
  <si>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</si>
  <si>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</si>
  <si>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</si>
  <si>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</si>
  <si>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</si>
  <si>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</si>
  <si>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</si>
  <si>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</si>
  <si>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</si>
  <si>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</si>
  <si>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</si>
  <si>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</si>
  <si>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</si>
  <si>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</si>
  <si>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</si>
  <si>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</si>
  <si>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</si>
  <si>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</si>
  <si>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</si>
  <si>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</si>
  <si>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</si>
  <si>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</si>
  <si>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</si>
  <si>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</si>
  <si>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</si>
  <si>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</si>
  <si>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</si>
  <si>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</si>
  <si>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</si>
  <si>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</si>
  <si>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</si>
  <si>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</si>
  <si>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</si>
  <si>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</si>
  <si>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</si>
  <si>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</si>
  <si>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</si>
  <si>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</si>
  <si>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</si>
  <si>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</si>
  <si>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</si>
  <si>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</si>
  <si>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</si>
  <si>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</si>
  <si>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</si>
  <si>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</si>
  <si>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</si>
  <si>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</si>
  <si>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</si>
  <si>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</si>
  <si>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</si>
  <si>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</si>
  <si>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</si>
  <si>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</si>
  <si>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</si>
  <si>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</si>
  <si>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</si>
  <si>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</si>
  <si>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</si>
  <si>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</si>
  <si>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</si>
  <si>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</si>
  <si>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</si>
  <si>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</si>
  <si>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</si>
  <si>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</si>
  <si>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</si>
  <si>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</si>
  <si>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</si>
  <si>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</si>
  <si>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</si>
  <si>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</si>
  <si>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</si>
  <si>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</si>
  <si>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</si>
  <si>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</si>
  <si>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</si>
  <si>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</si>
  <si>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</si>
  <si>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</si>
  <si>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</si>
  <si>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</si>
  <si>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</si>
  <si>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</si>
  <si>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</si>
  <si>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</si>
  <si>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</si>
  <si>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</si>
  <si>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</si>
  <si>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</si>
  <si>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</si>
  <si>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</si>
  <si>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</si>
  <si>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</si>
  <si>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</si>
  <si>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</si>
  <si>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</si>
  <si>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</si>
  <si>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</si>
  <si>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</si>
  <si>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</si>
  <si>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</si>
  <si>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</si>
  <si>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</si>
  <si>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</si>
  <si>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</si>
  <si>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</si>
  <si>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</si>
  <si>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</si>
  <si>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</si>
  <si>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</si>
  <si>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</si>
  <si>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</si>
  <si>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</si>
  <si>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</si>
  <si>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</si>
  <si>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</si>
  <si>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</si>
  <si>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</si>
  <si>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</si>
  <si>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</si>
  <si>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</si>
  <si>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</si>
  <si>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</si>
  <si>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</si>
  <si>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</si>
  <si>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</si>
  <si>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</si>
  <si>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</si>
  <si>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</si>
  <si>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</si>
  <si>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</si>
  <si>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</si>
  <si>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</si>
  <si>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</si>
  <si>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</si>
  <si>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</si>
  <si>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</si>
  <si>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</si>
  <si>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</si>
  <si>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</si>
  <si>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</si>
  <si>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</si>
  <si>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</si>
  <si>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</si>
  <si>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</si>
  <si>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</si>
  <si>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</si>
  <si>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</si>
  <si>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</si>
  <si>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</si>
  <si>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</si>
  <si>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</si>
  <si>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</si>
  <si>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</si>
  <si>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</si>
  <si>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</si>
  <si>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</si>
  <si>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</si>
  <si>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</si>
  <si>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</si>
  <si>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</si>
  <si>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</si>
  <si>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</si>
  <si>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</si>
  <si>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</si>
  <si>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</si>
  <si>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</si>
  <si>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</si>
  <si>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</si>
  <si>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</si>
  <si>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</si>
  <si>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</si>
  <si>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</si>
  <si>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</si>
  <si>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</si>
  <si>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</si>
  <si>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</si>
  <si>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</si>
  <si>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</si>
  <si>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</si>
  <si>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</si>
  <si>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</si>
  <si>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</si>
  <si>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</si>
  <si>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</si>
  <si>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</si>
  <si>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</si>
  <si>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</si>
  <si>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</si>
  <si>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</si>
  <si>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</si>
  <si>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</si>
  <si>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</si>
  <si>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</si>
  <si>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</si>
  <si>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</si>
  <si>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</si>
  <si>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</si>
  <si>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</si>
  <si>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</si>
  <si>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</si>
  <si>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</si>
  <si>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</si>
  <si>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</si>
  <si>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</si>
  <si>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</si>
  <si>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</si>
  <si>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</si>
  <si>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</si>
  <si>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</si>
  <si>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</si>
  <si>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</si>
  <si>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</si>
  <si>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</si>
  <si>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</si>
  <si>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</si>
  <si>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</si>
  <si>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</si>
  <si>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</si>
  <si>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</si>
  <si>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</si>
  <si>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</si>
  <si>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</si>
  <si>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</si>
  <si>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</si>
  <si>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</si>
  <si>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</si>
  <si>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</si>
  <si>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</si>
  <si>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</si>
  <si>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</si>
  <si>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</si>
  <si>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</si>
  <si>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</si>
  <si>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</si>
  <si>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</si>
  <si>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</si>
  <si>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</si>
  <si>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</si>
  <si>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</si>
  <si>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</si>
  <si>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</si>
  <si>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</si>
  <si>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</si>
  <si>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</si>
  <si>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</si>
  <si>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</si>
  <si>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</si>
  <si>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</si>
  <si>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</si>
  <si>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</si>
  <si>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</si>
  <si>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</si>
  <si>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</si>
  <si>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</si>
  <si>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</si>
  <si>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</si>
  <si>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</si>
  <si>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</si>
  <si>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</si>
  <si>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</si>
  <si>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</si>
  <si>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</si>
  <si>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</si>
  <si>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</si>
  <si>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</si>
  <si>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</si>
  <si>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</si>
  <si>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</si>
  <si>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</si>
  <si>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</si>
  <si>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</si>
  <si>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</si>
  <si>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</si>
  <si>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</si>
  <si>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</si>
  <si>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</si>
  <si>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</si>
  <si>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</si>
  <si>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</si>
  <si>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</si>
  <si>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</si>
  <si>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</si>
  <si>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</si>
  <si>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</si>
  <si>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</si>
  <si>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</si>
  <si>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</si>
  <si>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</si>
  <si>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</si>
  <si>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</si>
  <si>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</si>
  <si>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</si>
  <si>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</si>
  <si>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</si>
  <si>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</si>
  <si>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</si>
  <si>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</si>
  <si>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</si>
  <si>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</si>
  <si>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</si>
  <si>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</si>
  <si>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</si>
  <si>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</si>
  <si>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</si>
  <si>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</si>
  <si>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</si>
  <si>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</si>
  <si>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</si>
  <si>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</si>
  <si>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</si>
  <si>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</si>
  <si>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</si>
  <si>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</si>
  <si>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</si>
  <si>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</si>
  <si>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</si>
  <si>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</si>
  <si>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</si>
  <si>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</si>
  <si>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</si>
  <si>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</si>
  <si>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</si>
  <si>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</si>
  <si>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</si>
  <si>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</si>
  <si>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</si>
  <si>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</si>
  <si>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</si>
  <si>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</si>
  <si>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</si>
  <si>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</si>
  <si>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</si>
  <si>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</si>
  <si>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</si>
  <si>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</si>
  <si>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</si>
  <si>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</si>
  <si>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</si>
  <si>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</si>
  <si>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</si>
  <si>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</si>
  <si>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</si>
  <si>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</si>
  <si>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</si>
  <si>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</si>
  <si>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</si>
  <si>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</si>
  <si>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</si>
  <si>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</si>
  <si>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</si>
  <si>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</si>
  <si>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</si>
  <si>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</si>
  <si>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</si>
  <si>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</si>
  <si>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</si>
  <si>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</si>
  <si>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</si>
  <si>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</si>
  <si>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</si>
  <si>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</si>
  <si>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</si>
  <si>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</si>
  <si>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</si>
  <si>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</si>
  <si>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</si>
  <si>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</si>
  <si>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</si>
  <si>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</si>
  <si>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</si>
  <si>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</si>
  <si>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</si>
  <si>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</si>
  <si>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</si>
  <si>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</si>
  <si>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</si>
  <si>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</si>
  <si>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</si>
  <si>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</si>
  <si>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</si>
  <si>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</si>
  <si>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</si>
  <si>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</si>
  <si>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</si>
  <si>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</si>
  <si>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</si>
  <si>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</si>
  <si>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</si>
  <si>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</si>
  <si>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</si>
  <si>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</si>
  <si>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</si>
  <si>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</si>
  <si>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</si>
  <si>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</si>
  <si>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</si>
  <si>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</si>
  <si>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</si>
  <si>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</si>
  <si>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</si>
  <si>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</si>
  <si>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</si>
  <si>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</si>
  <si>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</si>
  <si>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</si>
  <si>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</si>
  <si>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</si>
  <si>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</si>
  <si>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</si>
  <si>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</si>
  <si>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</si>
  <si>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</si>
  <si>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</si>
  <si>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</si>
  <si>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</si>
  <si>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</si>
  <si>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</si>
  <si>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</si>
  <si>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</si>
  <si>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</si>
  <si>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</si>
  <si>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</si>
  <si>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</si>
  <si>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</si>
  <si>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</si>
  <si>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</si>
  <si>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</si>
  <si>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</si>
  <si>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</si>
  <si>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</si>
  <si>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</si>
  <si>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</si>
  <si>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</si>
  <si>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</si>
  <si>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</si>
  <si>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</si>
  <si>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</si>
  <si>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</si>
  <si>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</si>
  <si>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</si>
  <si>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</si>
  <si>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</si>
  <si>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</si>
  <si>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</si>
  <si>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</si>
  <si>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</si>
  <si>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</si>
  <si>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</si>
  <si>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</si>
  <si>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</si>
  <si>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</si>
  <si>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</si>
  <si>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</si>
  <si>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</si>
  <si>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</si>
  <si>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</si>
  <si>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</si>
  <si>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</si>
  <si>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</si>
  <si>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</si>
  <si>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</si>
  <si>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</si>
  <si>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</si>
  <si>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</si>
  <si>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</si>
  <si>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</si>
  <si>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</si>
  <si>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</si>
  <si>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</si>
  <si>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</si>
  <si>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</si>
  <si>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</si>
  <si>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</si>
  <si>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</si>
  <si>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</si>
  <si>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</si>
  <si>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</si>
  <si>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</si>
  <si>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</si>
  <si>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</si>
  <si>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</si>
  <si>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</si>
  <si>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</si>
  <si>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</si>
  <si>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</si>
  <si>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</si>
  <si>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</si>
  <si>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</si>
  <si>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</si>
  <si>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</si>
  <si>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</si>
  <si>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</si>
  <si>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</si>
  <si>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</si>
  <si>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</si>
  <si>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</si>
  <si>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</si>
  <si>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</si>
  <si>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</si>
  <si>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</si>
  <si>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</si>
  <si>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</si>
  <si>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</si>
  <si>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</si>
  <si>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</si>
  <si>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</si>
  <si>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</si>
  <si>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</si>
  <si>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</si>
  <si>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</si>
  <si>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</si>
  <si>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</si>
  <si>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</si>
  <si>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</si>
  <si>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</si>
  <si>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</si>
  <si>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</si>
  <si>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</si>
  <si>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</si>
  <si>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</si>
  <si>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</si>
  <si>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</si>
  <si>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</si>
  <si>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</si>
  <si>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</si>
  <si>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</si>
  <si>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</si>
  <si>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</si>
  <si>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</si>
  <si>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</si>
  <si>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</si>
  <si>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</si>
  <si>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</si>
  <si>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</si>
  <si>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</si>
  <si>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</si>
  <si>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</si>
  <si>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</si>
  <si>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</si>
  <si>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</si>
  <si>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</si>
  <si>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</si>
  <si>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</si>
  <si>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</si>
  <si>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</si>
  <si>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</si>
  <si>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</si>
  <si>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</si>
  <si>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</si>
  <si>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</si>
  <si>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</si>
  <si>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</si>
  <si>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</si>
  <si>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</si>
  <si>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</si>
  <si>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</si>
  <si>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</si>
  <si>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</si>
  <si>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</si>
  <si>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</si>
  <si>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</si>
  <si>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</si>
  <si>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</si>
  <si>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</si>
  <si>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</si>
  <si>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</si>
  <si>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</si>
  <si>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</si>
  <si>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</si>
  <si>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</si>
  <si>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</si>
  <si>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</si>
  <si>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</si>
  <si>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</si>
  <si>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</si>
  <si>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</si>
  <si>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</si>
  <si>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</si>
  <si>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</si>
  <si>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</si>
  <si>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</si>
  <si>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</si>
  <si>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</si>
  <si>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</si>
  <si>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</si>
  <si>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</si>
  <si>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</si>
  <si>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</si>
  <si>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</si>
  <si>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</si>
  <si>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</si>
  <si>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</si>
  <si>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</si>
  <si>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</si>
  <si>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</si>
  <si>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</si>
  <si>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</si>
  <si>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</si>
  <si>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</si>
  <si>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</si>
  <si>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</si>
  <si>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</si>
  <si>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</si>
  <si>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</si>
  <si>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</si>
  <si>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</si>
  <si>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</si>
  <si>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</si>
  <si>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</si>
  <si>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</si>
  <si>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</si>
  <si>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</si>
  <si>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</si>
  <si>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</si>
  <si>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</si>
  <si>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</si>
  <si>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</si>
  <si>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</si>
  <si>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</si>
  <si>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</si>
  <si>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</si>
  <si>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</si>
  <si>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</si>
  <si>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</si>
  <si>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</si>
  <si>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</si>
  <si>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</si>
  <si>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</si>
  <si>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</si>
  <si>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</si>
  <si>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</si>
  <si>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</si>
  <si>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</si>
  <si>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</si>
  <si>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</si>
  <si>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</si>
  <si>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</si>
  <si>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</si>
  <si>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</si>
  <si>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</si>
  <si>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</si>
  <si>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</si>
  <si>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</si>
  <si>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</si>
  <si>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</si>
  <si>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</si>
  <si>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</si>
  <si>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</si>
  <si>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</si>
  <si>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</si>
  <si>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</si>
  <si>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</si>
  <si>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</si>
  <si>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</si>
  <si>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</si>
  <si>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</si>
  <si>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</si>
  <si>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</si>
  <si>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</si>
  <si>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</si>
  <si>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</si>
  <si>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</si>
  <si>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</si>
  <si>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</si>
  <si>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</si>
  <si>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</si>
  <si>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</si>
  <si>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</si>
  <si>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</si>
  <si>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</si>
  <si>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</si>
  <si>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</si>
  <si>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</si>
  <si>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</si>
  <si>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</si>
  <si>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</si>
  <si>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</si>
  <si>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</si>
  <si>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</si>
  <si>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</si>
  <si>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</si>
  <si>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</si>
  <si>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</si>
  <si>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</si>
  <si>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</si>
  <si>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</si>
  <si>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</si>
  <si>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</si>
  <si>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</si>
  <si>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</si>
  <si>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</si>
  <si>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</si>
  <si>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</si>
  <si>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</si>
  <si>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</si>
  <si>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</si>
  <si>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</si>
  <si>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</si>
  <si>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</si>
  <si>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</si>
  <si>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</si>
  <si>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</si>
  <si>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</si>
  <si>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</si>
  <si>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</si>
  <si>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</si>
  <si>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</si>
  <si>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</si>
  <si>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</si>
  <si>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</si>
  <si>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</si>
  <si>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</si>
  <si>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</si>
  <si>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</si>
  <si>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</si>
  <si>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</si>
  <si>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</si>
  <si>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</si>
  <si>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</si>
  <si>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</si>
  <si>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</si>
  <si>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</si>
  <si>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</si>
  <si>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</si>
  <si>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</si>
  <si>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</si>
  <si>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</si>
  <si>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</si>
  <si>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</si>
  <si>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</si>
  <si>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</si>
  <si>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</si>
  <si>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</si>
  <si>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</si>
  <si>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</si>
  <si>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</si>
  <si>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</si>
  <si>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</si>
  <si>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</si>
  <si>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</si>
  <si>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</si>
  <si>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</si>
  <si>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</si>
  <si>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</si>
  <si>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</si>
  <si>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</si>
  <si>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</si>
  <si>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</si>
  <si>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</si>
  <si>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</si>
  <si>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</si>
  <si>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</si>
  <si>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</si>
  <si>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</si>
  <si>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</si>
  <si>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</si>
  <si>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</si>
  <si>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</si>
  <si>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</si>
  <si>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</si>
  <si>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</si>
  <si>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</si>
  <si>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</si>
  <si>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</si>
  <si>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</si>
  <si>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</si>
  <si>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</si>
  <si>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</si>
  <si>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</si>
  <si>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</si>
  <si>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</si>
  <si>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</si>
  <si>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</si>
  <si>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</si>
  <si>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</si>
  <si>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</si>
  <si>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</si>
  <si>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</si>
  <si>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</si>
  <si>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</si>
  <si>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</si>
  <si>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</si>
  <si>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</si>
  <si>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</si>
  <si>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</si>
  <si>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</si>
  <si>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</si>
  <si>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</si>
  <si>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</si>
  <si>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</si>
  <si>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</si>
  <si>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</si>
  <si>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</si>
  <si>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</si>
  <si>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</si>
  <si>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</si>
  <si>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</si>
  <si>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</si>
  <si>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</si>
  <si>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</si>
  <si>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</si>
  <si>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</si>
  <si>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</si>
  <si>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</si>
  <si>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</si>
  <si>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</si>
  <si>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</si>
  <si>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</si>
  <si>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</si>
  <si>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</si>
  <si>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</si>
  <si>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</si>
  <si>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</si>
  <si>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</si>
  <si>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</si>
  <si>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</si>
  <si>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</si>
  <si>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</si>
  <si>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</si>
  <si>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</si>
  <si>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</si>
  <si>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</si>
  <si>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</si>
  <si>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</si>
  <si>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</si>
  <si>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</si>
  <si>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</si>
  <si>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</si>
  <si>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</si>
  <si>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</si>
  <si>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</si>
  <si>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</si>
  <si>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</si>
  <si>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</si>
  <si>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</si>
  <si>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</si>
  <si>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</si>
  <si>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</si>
  <si>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</si>
  <si>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</si>
  <si>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</si>
  <si>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</si>
  <si>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</si>
  <si>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</si>
  <si>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</si>
  <si>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</si>
  <si>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</si>
  <si>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</si>
  <si>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</si>
  <si>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</si>
  <si>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</si>
  <si>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</si>
  <si>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</si>
  <si>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</si>
  <si>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</si>
  <si>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</si>
  <si>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</si>
  <si>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</si>
  <si>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</si>
  <si>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</si>
  <si>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</si>
  <si>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</si>
  <si>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</si>
  <si>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</si>
  <si>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</si>
  <si>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</si>
  <si>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</si>
  <si>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</si>
  <si>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</si>
  <si>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</si>
  <si>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</si>
  <si>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</si>
  <si>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</si>
  <si>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</si>
  <si>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</si>
  <si>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</si>
  <si>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</si>
  <si>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</si>
  <si>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</si>
  <si>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</si>
  <si>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</si>
  <si>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</si>
  <si>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</si>
  <si>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</si>
  <si>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</si>
  <si>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</si>
  <si>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</si>
  <si>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</si>
  <si>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</si>
  <si>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</si>
  <si>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</si>
  <si>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</si>
  <si>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</si>
  <si>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</si>
  <si>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</si>
  <si>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</si>
  <si>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</si>
  <si>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</si>
  <si>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</si>
  <si>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</si>
  <si>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</si>
  <si>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</si>
  <si>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</si>
  <si>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</si>
  <si>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</si>
  <si>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</si>
  <si>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</si>
  <si>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</si>
  <si>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</si>
  <si>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</si>
  <si>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</si>
  <si>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</si>
  <si>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</si>
  <si>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</si>
  <si>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</si>
  <si>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</si>
  <si>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</si>
  <si>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</si>
  <si>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</si>
  <si>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</si>
  <si>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</si>
  <si>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</si>
  <si>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</si>
  <si>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</si>
  <si>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</si>
  <si>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</si>
  <si>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</si>
  <si>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</si>
  <si>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</si>
  <si>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</si>
  <si>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</si>
  <si>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</si>
  <si>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</si>
  <si>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</si>
  <si>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</si>
  <si>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</si>
  <si>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</si>
  <si>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</si>
  <si>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</si>
  <si>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</si>
  <si>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</si>
  <si>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</si>
  <si>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</si>
  <si>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</si>
  <si>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</si>
  <si>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</si>
  <si>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</si>
  <si>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</si>
  <si>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</si>
  <si>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</si>
  <si>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</si>
  <si>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</si>
  <si>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</si>
  <si>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</si>
  <si>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</si>
  <si>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</si>
  <si>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</si>
  <si>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</si>
  <si>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</si>
  <si>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</si>
  <si>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</si>
  <si>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</si>
  <si>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</si>
  <si>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</si>
  <si>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</si>
  <si>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</si>
  <si>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</si>
  <si>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</si>
  <si>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</si>
  <si>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</si>
  <si>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</si>
  <si>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</si>
  <si>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</si>
  <si>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</si>
  <si>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</si>
  <si>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</si>
  <si>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</si>
  <si>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</si>
  <si>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</si>
  <si>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</si>
  <si>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</si>
  <si>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</si>
  <si>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</si>
  <si>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</si>
  <si>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</si>
  <si>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</si>
  <si>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</si>
  <si>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</si>
  <si>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</si>
  <si>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</si>
  <si>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</si>
  <si>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</si>
  <si>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</si>
  <si>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</si>
  <si>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</si>
  <si>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</si>
  <si>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</si>
  <si>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</si>
  <si>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</si>
  <si>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</si>
  <si>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</si>
  <si>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</si>
  <si>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</si>
  <si>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</si>
  <si>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</si>
  <si>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</si>
  <si>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</si>
  <si>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</si>
  <si>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</si>
  <si>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</si>
  <si>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</si>
  <si>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</si>
  <si>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</si>
  <si>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</si>
  <si>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</si>
  <si>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</si>
  <si>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</si>
  <si>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</si>
  <si>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</si>
  <si>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</si>
  <si>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</si>
  <si>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</si>
  <si>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</si>
  <si>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</si>
  <si>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</si>
  <si>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</si>
  <si>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</si>
  <si>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</si>
  <si>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</si>
  <si>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</si>
  <si>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</si>
  <si>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</si>
  <si>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</si>
  <si>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</si>
  <si>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</si>
  <si>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</si>
  <si>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</si>
  <si>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</si>
  <si>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</si>
  <si>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</si>
  <si>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</si>
  <si>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</si>
  <si>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</si>
  <si>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</si>
  <si>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</si>
  <si>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</si>
  <si>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</si>
  <si>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</si>
  <si>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</si>
  <si>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</si>
  <si>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</si>
  <si>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</si>
  <si>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</si>
  <si>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</si>
  <si>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</si>
  <si>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</si>
  <si>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</si>
  <si>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</si>
  <si>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</si>
  <si>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</si>
  <si>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</si>
  <si>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</si>
  <si>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</si>
  <si>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</si>
  <si>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</si>
  <si>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</si>
  <si>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</si>
  <si>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</si>
  <si>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</si>
  <si>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</si>
  <si>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</si>
  <si>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</si>
  <si>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</si>
  <si>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</si>
  <si>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</si>
  <si>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</si>
  <si>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</si>
  <si>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</si>
  <si>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</si>
  <si>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</si>
  <si>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</si>
  <si>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</si>
  <si>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</si>
  <si>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</si>
  <si>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</si>
  <si>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</si>
  <si>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</si>
  <si>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</si>
  <si>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</si>
  <si>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</si>
  <si>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</si>
  <si>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</si>
  <si>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</si>
  <si>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</si>
  <si>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</si>
  <si>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</si>
  <si>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</si>
  <si>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</si>
  <si>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</si>
  <si>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</si>
  <si>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</si>
  <si>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</si>
  <si>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</si>
  <si>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</si>
  <si>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</si>
  <si>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</si>
  <si>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</si>
  <si>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</si>
  <si>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</si>
  <si>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</si>
  <si>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</si>
  <si>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</si>
  <si>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</si>
  <si>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</si>
  <si>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</si>
  <si>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</si>
  <si>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</si>
  <si>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</si>
  <si>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</si>
  <si>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</si>
  <si>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</si>
  <si>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</si>
  <si>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</si>
  <si>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</si>
  <si>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</si>
  <si>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</si>
  <si>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</si>
  <si>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</si>
  <si>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</si>
  <si>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</si>
  <si>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</si>
  <si>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</si>
  <si>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</si>
  <si>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</si>
  <si>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</si>
  <si>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</si>
  <si>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</si>
  <si>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</si>
  <si>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</si>
  <si>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</si>
  <si>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</si>
  <si>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</si>
  <si>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</si>
  <si>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</si>
  <si>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</si>
  <si>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</si>
  <si>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</si>
  <si>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</si>
  <si>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</si>
  <si>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</si>
  <si>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</si>
  <si>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</si>
  <si>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</si>
  <si>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</si>
  <si>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</si>
  <si>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</si>
  <si>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</si>
  <si>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</si>
  <si>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</si>
  <si>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</si>
  <si>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</si>
  <si>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</si>
  <si>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</si>
  <si>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</si>
  <si>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</si>
  <si>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</si>
  <si>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</si>
  <si>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</si>
  <si>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</si>
  <si>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</si>
  <si>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</si>
  <si>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</si>
  <si>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</si>
  <si>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</si>
  <si>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</si>
  <si>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</si>
  <si>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</si>
  <si>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</si>
  <si>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</si>
  <si>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</si>
  <si>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</si>
  <si>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</si>
  <si>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</si>
  <si>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</si>
  <si>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</si>
  <si>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</si>
  <si>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</si>
  <si>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</si>
  <si>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</si>
  <si>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</si>
  <si>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</si>
  <si>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</si>
  <si>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</si>
  <si>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</si>
  <si>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</si>
  <si>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</si>
  <si>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</si>
  <si>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</si>
  <si>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</si>
  <si>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</si>
  <si>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</si>
  <si>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</si>
  <si>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</si>
  <si>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</si>
  <si>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</si>
  <si>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</si>
  <si>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</si>
  <si>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</si>
  <si>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</si>
  <si>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</si>
  <si>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</si>
  <si>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</si>
  <si>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</si>
  <si>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</si>
  <si>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</si>
  <si>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</si>
  <si>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</si>
  <si>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</si>
  <si>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</si>
  <si>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</si>
  <si>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</si>
  <si>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</si>
  <si>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</si>
  <si>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</si>
  <si>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</si>
  <si>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</si>
  <si>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</si>
  <si>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</si>
  <si>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</si>
  <si>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</si>
  <si>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</si>
  <si>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</si>
  <si>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</si>
  <si>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</si>
  <si>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</si>
  <si>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</si>
  <si>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</si>
  <si>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</si>
  <si>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</si>
  <si>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</si>
  <si>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</si>
  <si>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</si>
  <si>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</si>
  <si>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</si>
  <si>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</si>
  <si>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</si>
  <si>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</si>
  <si>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</si>
  <si>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</si>
  <si>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</si>
  <si>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</si>
  <si>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</si>
  <si>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</si>
  <si>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</si>
  <si>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</si>
  <si>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</si>
  <si>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</si>
  <si>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</si>
  <si>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</si>
  <si>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</si>
  <si>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</si>
  <si>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</si>
  <si>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</si>
  <si>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</si>
  <si>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</si>
  <si>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</si>
  <si>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</si>
  <si>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</si>
  <si>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</si>
  <si>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</si>
  <si>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</si>
  <si>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</si>
  <si>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</si>
  <si>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</si>
  <si>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</si>
  <si>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</si>
  <si>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</si>
  <si>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</si>
  <si>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</si>
  <si>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</si>
  <si>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</si>
  <si>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</si>
  <si>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</si>
  <si>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</si>
  <si>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</si>
  <si>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</si>
  <si>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</si>
  <si>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</si>
  <si>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</si>
  <si>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</si>
  <si>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</si>
  <si>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</si>
  <si>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</si>
  <si>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</si>
  <si>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</si>
  <si>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</si>
  <si>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</si>
  <si>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</si>
  <si>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</si>
  <si>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</si>
  <si>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</si>
  <si>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</si>
  <si>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</si>
  <si>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</si>
  <si>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</si>
  <si>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</si>
  <si>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</si>
  <si>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</si>
  <si>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</si>
  <si>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</si>
  <si>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</si>
  <si>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</si>
  <si>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</si>
  <si>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</si>
  <si>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</si>
  <si>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</si>
  <si>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</si>
  <si>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</si>
  <si>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</si>
  <si>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</si>
  <si>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</si>
  <si>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</si>
  <si>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</si>
  <si>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</si>
  <si>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</si>
  <si>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</si>
  <si>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</si>
  <si>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</si>
  <si>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</si>
  <si>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</si>
  <si>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</si>
  <si>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</si>
  <si>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</si>
  <si>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</si>
  <si>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</si>
  <si>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</si>
  <si>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</si>
  <si>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</si>
  <si>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</si>
  <si>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</si>
  <si>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</si>
  <si>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</si>
  <si>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</si>
  <si>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</si>
  <si>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</si>
  <si>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</si>
  <si>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</si>
  <si>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</si>
  <si>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</si>
  <si>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</si>
  <si>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</si>
  <si>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</si>
  <si>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</si>
  <si>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</si>
  <si>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</si>
  <si>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</si>
  <si>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</si>
  <si>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</si>
  <si>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</si>
  <si>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</si>
  <si>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</si>
  <si>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</si>
  <si>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</si>
  <si>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</si>
  <si>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</si>
  <si>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</si>
  <si>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</si>
  <si>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</si>
  <si>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</si>
  <si>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</si>
  <si>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</si>
  <si>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</si>
  <si>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</si>
  <si>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</si>
  <si>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</si>
  <si>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</si>
  <si>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</si>
  <si>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</si>
  <si>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</si>
  <si>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</si>
  <si>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</si>
  <si>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</si>
  <si>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</si>
  <si>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</si>
  <si>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</si>
  <si>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</si>
  <si>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</si>
  <si>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</si>
  <si>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</si>
  <si>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</si>
  <si>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</si>
  <si>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</si>
  <si>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</si>
  <si>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</si>
  <si>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</si>
  <si>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</si>
  <si>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</si>
  <si>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</si>
  <si>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</si>
  <si>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</si>
  <si>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</si>
  <si>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</si>
  <si>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</si>
  <si>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</si>
  <si>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</si>
  <si>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</si>
  <si>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</si>
  <si>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</si>
  <si>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</si>
  <si>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</si>
  <si>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</si>
  <si>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</si>
  <si>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</si>
  <si>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</si>
  <si>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</si>
  <si>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</si>
  <si>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</si>
  <si>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</si>
  <si>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</si>
  <si>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</si>
  <si>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</si>
  <si>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</si>
  <si>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</si>
  <si>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</si>
  <si>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</si>
  <si>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</si>
  <si>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</si>
  <si>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</si>
  <si>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</si>
  <si>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</si>
  <si>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</si>
  <si>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</si>
  <si>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</si>
  <si>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</si>
  <si>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</si>
  <si>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</si>
  <si>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</si>
  <si>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</si>
  <si>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</si>
  <si>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</si>
  <si>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</si>
  <si>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</si>
  <si>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</si>
  <si>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</si>
  <si>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</si>
  <si>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</si>
  <si>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</si>
  <si>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</si>
  <si>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</si>
  <si>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</si>
  <si>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</si>
  <si>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</si>
  <si>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</si>
  <si>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</si>
  <si>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</si>
  <si>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</si>
  <si>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</si>
  <si>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</si>
  <si>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</si>
  <si>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</si>
  <si>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</si>
  <si>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</si>
  <si>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</si>
  <si>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</si>
  <si>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</si>
  <si>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</si>
  <si>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</si>
  <si>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</si>
  <si>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</si>
  <si>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</si>
  <si>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</si>
  <si>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</si>
  <si>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</si>
  <si>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</si>
  <si>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</si>
  <si>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</si>
  <si>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</si>
  <si>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</si>
  <si>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</si>
  <si>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</si>
  <si>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</si>
  <si>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</si>
  <si>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</si>
  <si>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</si>
  <si>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</si>
  <si>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</si>
  <si>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</si>
  <si>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</si>
  <si>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</si>
  <si>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</si>
  <si>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</si>
  <si>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</si>
  <si>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</si>
  <si>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</si>
  <si>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</si>
  <si>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</si>
  <si>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</si>
  <si>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</si>
  <si>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</si>
  <si>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</si>
  <si>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</si>
  <si>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</si>
  <si>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</si>
  <si>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</si>
  <si>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</si>
  <si>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</si>
  <si>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</si>
  <si>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</si>
  <si>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</si>
  <si>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</si>
  <si>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</si>
  <si>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</si>
  <si>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</si>
  <si>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</si>
  <si>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</si>
  <si>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</si>
  <si>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</si>
  <si>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</si>
  <si>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</si>
  <si>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</si>
  <si>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</si>
  <si>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</si>
  <si>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</si>
  <si>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</si>
  <si>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</si>
  <si>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</si>
  <si>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</si>
  <si>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</si>
  <si>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</si>
  <si>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</si>
  <si>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</si>
  <si>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</si>
  <si>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</si>
  <si>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</si>
  <si>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</si>
  <si>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</si>
  <si>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</si>
  <si>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</si>
  <si>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</si>
  <si>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</si>
  <si>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</si>
  <si>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</si>
  <si>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</si>
  <si>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</si>
  <si>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</si>
  <si>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</si>
  <si>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</si>
  <si>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</si>
  <si>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</si>
  <si>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</si>
  <si>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</si>
  <si>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</si>
  <si>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</si>
  <si>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</si>
  <si>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</si>
  <si>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</si>
  <si>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</si>
  <si>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</si>
  <si>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</si>
  <si>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</si>
  <si>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</si>
  <si>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</si>
  <si>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</si>
  <si>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</si>
  <si>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</si>
  <si>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</si>
  <si>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</si>
  <si>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</si>
  <si>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</si>
  <si>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</si>
  <si>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</si>
  <si>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</si>
  <si>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</si>
  <si>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</si>
  <si>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</si>
  <si>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</si>
  <si>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</si>
  <si>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</si>
  <si>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</si>
  <si>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</si>
  <si>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</si>
  <si>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</si>
  <si>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</si>
  <si>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</si>
  <si>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</si>
  <si>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</si>
  <si>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</si>
  <si>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</si>
  <si>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</si>
  <si>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</si>
  <si>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</si>
  <si>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</si>
  <si>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</si>
  <si>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</si>
  <si>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</si>
  <si>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</si>
  <si>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</si>
  <si>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</si>
  <si>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</si>
  <si>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</si>
  <si>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</si>
  <si>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</si>
  <si>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</si>
  <si>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</si>
  <si>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</si>
  <si>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</si>
  <si>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</si>
  <si>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</si>
  <si>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</si>
  <si>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</si>
  <si>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</si>
  <si>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</si>
  <si>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</si>
  <si>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</si>
  <si>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</si>
  <si>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</si>
  <si>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</si>
  <si>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</si>
  <si>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</si>
  <si>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</si>
  <si>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</si>
  <si>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</si>
  <si>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</si>
  <si>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</si>
  <si>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</si>
  <si>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</si>
  <si>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</si>
  <si>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</si>
  <si>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</si>
  <si>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</si>
  <si>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</si>
  <si>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</si>
  <si>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</si>
  <si>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</si>
  <si>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</si>
  <si>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</si>
  <si>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</si>
  <si>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</si>
  <si>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</si>
  <si>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</si>
  <si>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</si>
  <si>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</si>
  <si>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</si>
  <si>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</si>
  <si>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</si>
  <si>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</si>
  <si>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</si>
  <si>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</si>
  <si>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</si>
  <si>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</si>
  <si>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</si>
  <si>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</si>
  <si>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</si>
  <si>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</si>
  <si>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</si>
  <si>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</si>
  <si>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</si>
  <si>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</si>
  <si>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</si>
  <si>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</si>
  <si>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</si>
  <si>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</si>
  <si>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</si>
  <si>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</si>
  <si>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</si>
  <si>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</si>
  <si>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</si>
  <si>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</si>
  <si>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</si>
  <si>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</si>
  <si>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</si>
  <si>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</si>
  <si>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</si>
  <si>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</si>
  <si>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</si>
  <si>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</si>
  <si>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</si>
  <si>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</si>
  <si>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</si>
  <si>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</si>
  <si>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</si>
  <si>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</si>
  <si>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</si>
  <si>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</si>
  <si>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</si>
  <si>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</si>
  <si>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</si>
  <si>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</si>
  <si>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</si>
  <si>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</si>
  <si>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</si>
  <si>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</si>
  <si>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</si>
  <si>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</si>
  <si>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</si>
  <si>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</si>
  <si>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</si>
  <si>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</si>
  <si>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</si>
  <si>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</si>
  <si>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</si>
  <si>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</si>
  <si>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</si>
  <si>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</si>
  <si>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</si>
  <si>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</si>
  <si>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</si>
  <si>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</si>
  <si>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</si>
  <si>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</si>
  <si>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</si>
  <si>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</si>
  <si>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</si>
  <si>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</si>
  <si>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</si>
  <si>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</si>
  <si>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</si>
  <si>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</si>
  <si>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</si>
  <si>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</si>
  <si>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</si>
  <si>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</si>
  <si>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</si>
  <si>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</si>
  <si>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</si>
  <si>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</si>
  <si>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</si>
  <si>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</si>
  <si>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</si>
  <si>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</si>
  <si>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</si>
  <si>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</si>
  <si>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</si>
  <si>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</si>
  <si>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</si>
  <si>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</si>
  <si>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</si>
  <si>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</si>
  <si>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</si>
  <si>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</si>
  <si>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</si>
  <si>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</si>
  <si>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</si>
  <si>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</si>
  <si>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</si>
  <si>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</si>
  <si>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</si>
  <si>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</si>
  <si>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</si>
  <si>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</si>
  <si>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</si>
  <si>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</si>
  <si>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</si>
  <si>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</si>
  <si>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</si>
  <si>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</si>
  <si>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</si>
  <si>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</si>
  <si>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</si>
  <si>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</si>
  <si>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</si>
  <si>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</si>
  <si>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</si>
  <si>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</si>
  <si>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</si>
  <si>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</si>
  <si>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</si>
  <si>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</si>
  <si>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</si>
  <si>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</si>
  <si>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</si>
  <si>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</si>
  <si>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</si>
  <si>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</si>
  <si>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</si>
  <si>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</si>
  <si>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</si>
  <si>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</si>
  <si>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</si>
  <si>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</si>
  <si>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</si>
  <si>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</si>
  <si>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</si>
  <si>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</si>
  <si>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</si>
  <si>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</si>
  <si>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</si>
  <si>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</si>
  <si>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</si>
  <si>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</si>
  <si>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</si>
  <si>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</si>
  <si>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</si>
  <si>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</si>
  <si>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</si>
  <si>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</si>
  <si>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</si>
  <si>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</si>
  <si>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</si>
  <si>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</si>
  <si>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</si>
  <si>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</si>
  <si>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</si>
  <si>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</si>
  <si>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</si>
  <si>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</si>
  <si>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</si>
  <si>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</si>
  <si>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</si>
  <si>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</si>
  <si>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</si>
  <si>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</si>
  <si>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</si>
  <si>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</si>
  <si>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</si>
  <si>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</si>
  <si>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</si>
  <si>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</si>
  <si>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</si>
  <si>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</si>
  <si>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</si>
  <si>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</si>
  <si>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</si>
  <si>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</si>
  <si>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</si>
  <si>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</si>
  <si>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</si>
  <si>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</si>
  <si>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</si>
  <si>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</si>
  <si>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</si>
  <si>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</si>
  <si>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</si>
  <si>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</si>
  <si>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</si>
  <si>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</si>
  <si>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</si>
  <si>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</si>
  <si>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</si>
  <si>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</si>
  <si>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</si>
  <si>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</si>
  <si>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</si>
  <si>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</si>
  <si>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</si>
  <si>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</si>
  <si>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</si>
  <si>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</si>
  <si>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</si>
  <si>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</si>
  <si>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</si>
  <si>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</si>
  <si>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</si>
  <si>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</si>
  <si>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</si>
  <si>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</si>
  <si>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</si>
  <si>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</si>
  <si>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</si>
  <si>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</si>
  <si>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</si>
  <si>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</si>
  <si>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</si>
  <si>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</si>
  <si>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</si>
  <si>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</si>
  <si>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</si>
  <si>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</si>
  <si>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</si>
  <si>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</si>
  <si>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</si>
  <si>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</si>
  <si>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</si>
  <si>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</si>
  <si>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</si>
  <si>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</si>
  <si>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</si>
  <si>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</si>
  <si>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</si>
  <si>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</si>
  <si>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</si>
  <si>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</si>
  <si>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</si>
  <si>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</si>
  <si>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</si>
  <si>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</si>
  <si>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</si>
  <si>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</si>
  <si>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</si>
  <si>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</si>
  <si>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</si>
  <si>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</si>
  <si>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</si>
  <si>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</si>
  <si>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</si>
  <si>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</si>
  <si>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</si>
  <si>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</si>
  <si>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</si>
  <si>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</si>
  <si>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</si>
  <si>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</si>
  <si>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</si>
  <si>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</si>
  <si>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</si>
  <si>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</si>
  <si>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</si>
  <si>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</si>
  <si>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</si>
  <si>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</si>
  <si>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</si>
  <si>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</si>
  <si>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</si>
  <si>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</si>
  <si>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</si>
  <si>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</si>
  <si>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</si>
  <si>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</si>
  <si>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</si>
  <si>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</si>
  <si>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</si>
  <si>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</si>
  <si>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</si>
  <si>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</si>
  <si>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</si>
  <si>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</si>
  <si>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</si>
  <si>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</si>
  <si>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</si>
  <si>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</si>
  <si>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</si>
  <si>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</si>
  <si>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</si>
  <si>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</si>
  <si>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</si>
  <si>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</si>
  <si>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</si>
  <si>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</si>
  <si>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</si>
  <si>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</si>
  <si>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</si>
  <si>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</si>
  <si>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</si>
  <si>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</si>
  <si>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</si>
  <si>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</si>
  <si>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</si>
  <si>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</si>
  <si>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</si>
  <si>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</si>
  <si>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</si>
  <si>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</si>
  <si>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</si>
  <si>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</si>
  <si>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</si>
  <si>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</si>
  <si>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</si>
  <si>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</si>
  <si>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</si>
  <si>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</si>
  <si>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</si>
  <si>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</si>
  <si>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</si>
  <si>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</si>
  <si>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</si>
  <si>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</si>
  <si>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</si>
  <si>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</si>
  <si>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</si>
  <si>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</si>
  <si>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</si>
  <si>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</si>
  <si>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</si>
  <si>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</si>
  <si>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</si>
  <si>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</si>
  <si>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</si>
  <si>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</si>
  <si>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</si>
  <si>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</si>
  <si>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</si>
  <si>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</si>
  <si>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</si>
  <si>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</si>
  <si>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</si>
  <si>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</si>
  <si>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</si>
  <si>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</si>
  <si>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</si>
  <si>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</si>
  <si>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</si>
  <si>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</si>
  <si>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</si>
  <si>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</si>
  <si>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</si>
  <si>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</si>
  <si>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</si>
  <si>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</si>
  <si>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</si>
  <si>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</si>
  <si>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</si>
  <si>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</si>
  <si>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</si>
  <si>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</si>
  <si>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</si>
  <si>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</si>
  <si>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</si>
  <si>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</si>
  <si>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</si>
  <si>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</si>
  <si>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</si>
  <si>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</si>
  <si>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</si>
  <si>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</si>
  <si>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</si>
  <si>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</si>
  <si>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</si>
  <si>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</si>
  <si>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</si>
  <si>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</si>
  <si>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</si>
  <si>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</si>
  <si>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</si>
  <si>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</si>
  <si>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</si>
  <si>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</si>
  <si>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</si>
  <si>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</si>
  <si>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</si>
  <si>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</si>
  <si>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</si>
  <si>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</si>
  <si>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</si>
  <si>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</si>
  <si>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</si>
  <si>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</si>
  <si>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</si>
  <si>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</si>
  <si>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</si>
  <si>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</si>
  <si>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</si>
  <si>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</si>
  <si>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</si>
  <si>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</si>
  <si>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</si>
  <si>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</si>
  <si>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</si>
  <si>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</si>
  <si>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</si>
  <si>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</si>
  <si>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</si>
  <si>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</si>
  <si>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</si>
  <si>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</si>
  <si>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</si>
  <si>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</si>
  <si>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</si>
  <si>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</si>
  <si>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</si>
  <si>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</si>
  <si>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</si>
  <si>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</si>
  <si>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</si>
  <si>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</si>
  <si>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</si>
  <si>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</si>
  <si>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</si>
  <si>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</si>
  <si>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</si>
  <si>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</si>
  <si>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</si>
  <si>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</si>
  <si>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</si>
  <si>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</si>
  <si>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</si>
  <si>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</si>
  <si>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</si>
  <si>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</si>
  <si>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</si>
  <si>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</si>
  <si>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</si>
  <si>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</si>
  <si>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</si>
  <si>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</si>
  <si>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</si>
  <si>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</si>
  <si>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</si>
  <si>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</si>
  <si>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</si>
  <si>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</si>
  <si>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</si>
  <si>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</si>
  <si>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</si>
  <si>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</si>
  <si>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</si>
  <si>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</si>
  <si>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</si>
  <si>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</si>
  <si>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</si>
  <si>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</si>
  <si>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</si>
  <si>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</si>
  <si>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</si>
  <si>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</si>
  <si>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</si>
  <si>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</si>
  <si>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</si>
  <si>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</si>
  <si>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</si>
  <si>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</si>
  <si>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</si>
  <si>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</si>
  <si>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</si>
  <si>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</si>
  <si>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</si>
  <si>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</si>
  <si>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</si>
  <si>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</si>
  <si>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</si>
  <si>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</si>
  <si>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</si>
  <si>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</si>
  <si>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</si>
  <si>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</si>
  <si>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</si>
  <si>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</si>
  <si>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</si>
  <si>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</si>
  <si>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</si>
  <si>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</si>
  <si>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</si>
  <si>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</si>
  <si>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</si>
  <si>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</si>
  <si>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</si>
  <si>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</si>
  <si>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</si>
  <si>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</si>
  <si>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</si>
  <si>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</si>
  <si>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</si>
  <si>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</si>
  <si>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</si>
  <si>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</si>
  <si>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</si>
  <si>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</si>
  <si>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</si>
  <si>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</si>
  <si>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</si>
  <si>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</si>
  <si>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</si>
  <si>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</si>
  <si>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</si>
  <si>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</si>
  <si>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</si>
  <si>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</si>
  <si>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</si>
  <si>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</si>
  <si>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</si>
  <si>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</si>
  <si>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</si>
  <si>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</si>
  <si>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</si>
  <si>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</si>
  <si>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</si>
  <si>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</si>
  <si>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</si>
  <si>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</si>
  <si>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</si>
  <si>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</si>
  <si>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</si>
  <si>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</si>
  <si>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</si>
  <si>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</si>
  <si>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</si>
  <si>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</si>
  <si>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</si>
  <si>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</si>
  <si>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</si>
  <si>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</si>
  <si>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</si>
  <si>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</si>
  <si>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</si>
  <si>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</si>
  <si>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</si>
  <si>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</si>
  <si>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</si>
  <si>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</si>
  <si>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</si>
  <si>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</si>
  <si>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</si>
  <si>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</si>
  <si>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</si>
  <si>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</si>
  <si>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</si>
  <si>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</si>
  <si>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</si>
  <si>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</si>
  <si>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</si>
  <si>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</si>
  <si>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</si>
  <si>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</si>
  <si>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</si>
  <si>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</si>
  <si>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</si>
  <si>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</si>
  <si>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</si>
  <si>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</si>
  <si>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</si>
  <si>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</si>
  <si>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</si>
  <si>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</si>
  <si>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</si>
  <si>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</si>
  <si>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</si>
  <si>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</si>
  <si>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</si>
  <si>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</si>
  <si>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</si>
  <si>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</si>
  <si>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</si>
  <si>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</si>
  <si>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</si>
  <si>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</si>
  <si>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</si>
  <si>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</si>
  <si>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</si>
  <si>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</si>
  <si>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</si>
  <si>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</si>
  <si>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</si>
  <si>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</si>
  <si>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</si>
  <si>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</si>
  <si>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</si>
  <si>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</si>
  <si>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</si>
  <si>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</si>
  <si>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</si>
  <si>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</si>
  <si>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</si>
  <si>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</si>
  <si>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</si>
  <si>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</si>
  <si>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</si>
  <si>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</si>
  <si>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</si>
  <si>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</si>
  <si>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</si>
  <si>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</si>
  <si>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</si>
  <si>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</si>
  <si>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</si>
  <si>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</si>
  <si>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</si>
  <si>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</si>
  <si>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</si>
  <si>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</si>
  <si>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</si>
  <si>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</si>
  <si>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</si>
  <si>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</si>
  <si>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</si>
  <si>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</si>
  <si>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</si>
  <si>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</si>
  <si>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</si>
  <si>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</si>
  <si>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</si>
  <si>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</si>
  <si>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</si>
  <si>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</si>
  <si>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</si>
  <si>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</si>
  <si>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</si>
  <si>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</si>
  <si>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</si>
  <si>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</si>
  <si>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</si>
  <si>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</si>
  <si>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</si>
  <si>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</si>
  <si>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</si>
  <si>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</si>
  <si>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</si>
  <si>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</si>
  <si>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</si>
  <si>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</si>
  <si>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</si>
  <si>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</si>
  <si>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</si>
  <si>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</si>
  <si>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</si>
  <si>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</si>
  <si>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</si>
  <si>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</si>
  <si>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</si>
  <si>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</si>
  <si>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</si>
  <si>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</si>
  <si>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</si>
  <si>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</si>
  <si>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</si>
  <si>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</si>
  <si>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</si>
  <si>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</si>
  <si>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</si>
  <si>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</si>
  <si>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</si>
  <si>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</si>
  <si>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</si>
  <si>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</si>
  <si>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</si>
  <si>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</si>
  <si>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</si>
  <si>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</si>
  <si>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</si>
  <si>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</si>
  <si>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</si>
  <si>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</si>
  <si>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</si>
  <si>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</si>
  <si>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</si>
  <si>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</si>
  <si>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</si>
  <si>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</si>
  <si>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</si>
  <si>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</si>
  <si>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</si>
  <si>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</si>
  <si>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</si>
  <si>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</si>
  <si>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</si>
  <si>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</si>
  <si>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</si>
  <si>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</si>
  <si>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</si>
  <si>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</si>
  <si>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</si>
  <si>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</si>
  <si>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</si>
  <si>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</si>
  <si>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</si>
  <si>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</si>
  <si>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</si>
  <si>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</si>
  <si>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</si>
  <si>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</si>
  <si>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</si>
  <si>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</si>
  <si>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</si>
  <si>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</si>
  <si>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</si>
  <si>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</si>
  <si>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</si>
  <si>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</si>
  <si>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</si>
  <si>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</si>
  <si>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</si>
  <si>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</si>
  <si>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</si>
  <si>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</si>
  <si>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</si>
  <si>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</si>
  <si>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</si>
  <si>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</si>
  <si>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</si>
  <si>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</si>
  <si>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</si>
  <si>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</si>
  <si>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</si>
  <si>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</si>
  <si>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</si>
  <si>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</si>
  <si>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</si>
  <si>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</si>
  <si>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</si>
  <si>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</si>
  <si>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</si>
  <si>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</si>
  <si>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</si>
  <si>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</si>
  <si>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</si>
  <si>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</si>
  <si>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</si>
  <si>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</si>
  <si>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</si>
  <si>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</si>
  <si>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</si>
  <si>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</si>
  <si>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</si>
  <si>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</si>
  <si>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</si>
  <si>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</si>
  <si>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</si>
  <si>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</si>
  <si>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</si>
  <si>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</si>
  <si>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</si>
  <si>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</si>
  <si>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</si>
  <si>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</si>
  <si>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</si>
  <si>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</si>
  <si>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</si>
  <si>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</si>
  <si>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</si>
  <si>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</si>
  <si>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</si>
  <si>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</si>
  <si>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</si>
  <si>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</si>
  <si>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</si>
  <si>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</si>
  <si>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</si>
  <si>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</si>
  <si>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</si>
  <si>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</si>
  <si>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</si>
  <si>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</si>
  <si>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</si>
  <si>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</si>
  <si>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</si>
  <si>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</si>
  <si>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</si>
  <si>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</si>
  <si>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</si>
  <si>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</si>
  <si>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</si>
  <si>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</si>
  <si>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</si>
  <si>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</si>
  <si>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</si>
  <si>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</si>
  <si>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</si>
  <si>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</si>
  <si>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</si>
  <si>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</si>
  <si>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</si>
  <si>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</si>
  <si>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</si>
  <si>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</si>
  <si>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</si>
  <si>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</si>
  <si>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</si>
  <si>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</si>
  <si>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</si>
  <si>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</si>
  <si>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</si>
  <si>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</si>
  <si>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</si>
  <si>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</si>
  <si>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</si>
  <si>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</si>
  <si>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</si>
  <si>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</si>
  <si>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</si>
  <si>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</si>
  <si>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</si>
  <si>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</si>
  <si>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</si>
  <si>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</si>
  <si>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</si>
  <si>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</si>
  <si>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</si>
  <si>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</si>
  <si>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</si>
  <si>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</si>
  <si>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</si>
  <si>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</si>
  <si>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</si>
  <si>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</si>
  <si>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</si>
  <si>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</si>
  <si>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</si>
  <si>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</si>
  <si>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</si>
  <si>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</si>
  <si>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</si>
  <si>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</si>
  <si>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</si>
  <si>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</si>
  <si>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</si>
  <si>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</si>
  <si>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</si>
  <si>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</si>
  <si>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</si>
  <si>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</si>
  <si>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</si>
  <si>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</si>
  <si>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</si>
  <si>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</si>
  <si>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</si>
  <si>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</si>
  <si>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</si>
  <si>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</si>
  <si>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</si>
  <si>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</si>
  <si>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</si>
  <si>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</si>
  <si>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</si>
  <si>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</si>
  <si>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</si>
  <si>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</si>
  <si>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</si>
  <si>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</si>
  <si>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</si>
  <si>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</si>
  <si>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</si>
  <si>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</si>
  <si>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</si>
  <si>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</si>
  <si>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</si>
  <si>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</si>
  <si>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</si>
  <si>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</si>
  <si>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</si>
  <si>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</si>
  <si>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</si>
  <si>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</si>
  <si>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</si>
  <si>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</si>
  <si>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</si>
  <si>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</si>
  <si>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</si>
  <si>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</si>
  <si>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</si>
  <si>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</si>
  <si>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</si>
  <si>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</si>
  <si>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</si>
  <si>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</si>
  <si>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</si>
  <si>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</si>
  <si>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</si>
  <si>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</si>
  <si>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</si>
  <si>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</si>
  <si>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</si>
  <si>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</si>
  <si>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</si>
  <si>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</si>
  <si>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</si>
  <si>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</si>
  <si>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</si>
  <si>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</si>
  <si>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</si>
  <si>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</si>
  <si>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</si>
  <si>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</si>
  <si>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</si>
  <si>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</si>
  <si>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</si>
  <si>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</si>
  <si>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</si>
  <si>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</si>
  <si>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</si>
  <si>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</si>
  <si>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</si>
  <si>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</si>
  <si>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</si>
  <si>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</si>
  <si>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</si>
  <si>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</si>
  <si>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</si>
  <si>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</si>
  <si>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</si>
  <si>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</si>
  <si>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</si>
  <si>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</si>
  <si>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</si>
  <si>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</si>
  <si>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</si>
  <si>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</si>
  <si>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</si>
  <si>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</si>
  <si>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</si>
  <si>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</si>
  <si>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</si>
  <si>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</si>
  <si>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</si>
  <si>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</si>
  <si>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</si>
  <si>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</si>
  <si>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</si>
  <si>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</si>
  <si>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</si>
  <si>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</si>
  <si>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</si>
  <si>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</si>
  <si>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</si>
  <si>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</si>
  <si>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</si>
  <si>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</si>
  <si>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</si>
  <si>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</si>
  <si>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</si>
  <si>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</si>
  <si>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</si>
  <si>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</si>
  <si>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</si>
  <si>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</si>
  <si>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</si>
  <si>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</si>
  <si>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</si>
  <si>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</si>
  <si>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</si>
  <si>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</si>
  <si>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</si>
  <si>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</si>
  <si>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</si>
  <si>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</si>
  <si>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</si>
  <si>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</si>
  <si>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</si>
  <si>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</si>
  <si>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</si>
  <si>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</si>
  <si>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</si>
  <si>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</si>
  <si>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</si>
  <si>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</si>
  <si>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</si>
  <si>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</si>
  <si>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</si>
  <si>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</si>
  <si>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</si>
  <si>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</si>
  <si>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</si>
  <si>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</si>
  <si>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</si>
  <si>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</si>
  <si>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</si>
  <si>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</si>
  <si>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</si>
  <si>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</si>
  <si>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</si>
  <si>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</si>
  <si>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</si>
  <si>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</si>
  <si>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</si>
  <si>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</si>
  <si>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</si>
  <si>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</si>
  <si>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</si>
  <si>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</si>
  <si>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</si>
  <si>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</si>
  <si>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</si>
  <si>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</si>
  <si>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</si>
  <si>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</si>
  <si>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</si>
  <si>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</si>
  <si>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</si>
  <si>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</si>
  <si>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</si>
  <si>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</si>
  <si>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</si>
  <si>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</si>
  <si>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</si>
  <si>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</si>
  <si>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</si>
  <si>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</si>
  <si>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</si>
  <si>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</si>
  <si>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</si>
  <si>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</si>
  <si>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</si>
  <si>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</si>
  <si>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</si>
  <si>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</si>
  <si>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</si>
  <si>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</si>
  <si>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</si>
  <si>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</si>
  <si>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</si>
  <si>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</si>
  <si>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</si>
  <si>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</si>
  <si>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</si>
  <si>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</si>
  <si>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</si>
  <si>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</si>
  <si>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</si>
  <si>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</si>
  <si>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</si>
  <si>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</si>
  <si>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</si>
  <si>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</si>
  <si>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</si>
  <si>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</si>
  <si>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</si>
  <si>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</si>
  <si>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</si>
  <si>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</si>
  <si>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</si>
  <si>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</si>
  <si>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</si>
  <si>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</si>
  <si>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</si>
  <si>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</si>
  <si>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</si>
  <si>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</si>
  <si>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</si>
  <si>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</si>
  <si>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</si>
  <si>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</si>
  <si>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</si>
  <si>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</si>
  <si>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</si>
  <si>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</si>
  <si>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</si>
  <si>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</si>
  <si>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</si>
  <si>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</si>
  <si>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</si>
  <si>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</si>
  <si>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</si>
  <si>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</si>
  <si>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</si>
  <si>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</si>
  <si>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</si>
  <si>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</si>
  <si>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</si>
  <si>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</si>
  <si>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</si>
  <si>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</si>
  <si>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</si>
  <si>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</si>
  <si>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</si>
  <si>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</si>
  <si>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</si>
  <si>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</si>
  <si>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</si>
  <si>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</si>
  <si>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</si>
  <si>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</si>
  <si>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</si>
  <si>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</si>
  <si>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</si>
  <si>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</si>
  <si>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</si>
  <si>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</si>
  <si>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</si>
  <si>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</si>
  <si>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</si>
  <si>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</si>
  <si>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</si>
  <si>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</si>
  <si>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</si>
  <si>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</si>
  <si>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</si>
  <si>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</si>
  <si>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</si>
  <si>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</si>
  <si>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</si>
  <si>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</si>
  <si>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</si>
  <si>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</si>
  <si>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</si>
  <si>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</si>
  <si>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</si>
  <si>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</si>
  <si>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</si>
  <si>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</si>
  <si>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</si>
  <si>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</si>
  <si>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</si>
  <si>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</si>
  <si>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</si>
  <si>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</si>
  <si>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</si>
  <si>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</si>
  <si>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</si>
  <si>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</si>
  <si>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</si>
  <si>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</si>
  <si>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</si>
  <si>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</si>
  <si>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</si>
  <si>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</si>
  <si>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</si>
  <si>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</si>
  <si>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</si>
  <si>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</si>
  <si>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</si>
  <si>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</si>
  <si>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</si>
  <si>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</si>
  <si>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</si>
  <si>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</si>
  <si>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</si>
  <si>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</si>
  <si>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</si>
  <si>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</si>
  <si>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</si>
  <si>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</si>
  <si>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</si>
  <si>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</si>
  <si>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</si>
  <si>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</si>
  <si>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</si>
  <si>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</si>
  <si>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</si>
  <si>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</si>
  <si>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</si>
  <si>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</si>
  <si>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</si>
  <si>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</si>
  <si>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</si>
  <si>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</si>
  <si>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</si>
  <si>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</si>
  <si>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</si>
  <si>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</si>
  <si>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</si>
  <si>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</si>
  <si>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</si>
  <si>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</si>
  <si>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</si>
  <si>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</si>
  <si>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</si>
  <si>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</si>
  <si>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</si>
  <si>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</si>
  <si>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</si>
  <si>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</si>
  <si>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</si>
  <si>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</si>
  <si>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</si>
  <si>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</si>
  <si>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</si>
  <si>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</si>
  <si>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</si>
  <si>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</si>
  <si>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</si>
  <si>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</si>
  <si>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</si>
  <si>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</si>
  <si>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</si>
  <si>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</si>
  <si>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</si>
  <si>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</si>
  <si>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</si>
  <si>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</si>
  <si>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</si>
  <si>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</si>
  <si>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</si>
  <si>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</si>
  <si>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</si>
  <si>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</si>
  <si>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</si>
  <si>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</si>
  <si>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</si>
  <si>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</si>
  <si>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</si>
  <si>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</si>
  <si>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</si>
  <si>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</si>
  <si>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</si>
  <si>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</si>
  <si>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</si>
  <si>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</si>
  <si>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</si>
  <si>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</si>
  <si>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</si>
  <si>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</si>
  <si>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</si>
  <si>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</si>
  <si>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</si>
  <si>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</si>
  <si>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</si>
  <si>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</si>
  <si>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</si>
  <si>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</si>
  <si>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</si>
  <si>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</si>
  <si>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</si>
  <si>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</si>
  <si>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</si>
  <si>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</si>
  <si>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</si>
  <si>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</si>
  <si>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</si>
  <si>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</si>
  <si>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</si>
  <si>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</si>
  <si>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</si>
  <si>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</si>
  <si>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</si>
  <si>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</si>
  <si>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</si>
  <si>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</si>
  <si>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</si>
  <si>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</si>
  <si>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</si>
  <si>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</si>
  <si>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</si>
  <si>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</si>
  <si>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</si>
  <si>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</si>
  <si>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</si>
  <si>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</si>
  <si>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</si>
  <si>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</si>
  <si>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</si>
  <si>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</si>
  <si>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</si>
  <si>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</si>
  <si>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</si>
  <si>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</si>
  <si>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</si>
  <si>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</si>
  <si>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</si>
  <si>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</si>
  <si>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</si>
  <si>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</si>
  <si>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</si>
  <si>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</si>
  <si>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</si>
  <si>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</si>
  <si>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</si>
  <si>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</si>
  <si>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</si>
  <si>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</si>
  <si>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</si>
  <si>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</si>
  <si>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</si>
  <si>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</si>
  <si>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</si>
  <si>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</si>
  <si>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</si>
  <si>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</si>
  <si>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</si>
  <si>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</si>
  <si>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</si>
  <si>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</si>
  <si>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</si>
  <si>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</si>
  <si>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</si>
  <si>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</si>
  <si>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</si>
  <si>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</si>
  <si>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</si>
  <si>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</si>
  <si>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</si>
  <si>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</si>
  <si>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</si>
  <si>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</si>
  <si>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</si>
  <si>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</si>
  <si>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</si>
  <si>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</si>
  <si>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</si>
  <si>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</si>
  <si>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</si>
  <si>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</si>
  <si>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</si>
  <si>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</si>
  <si>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</si>
  <si>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</si>
  <si>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</si>
  <si>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</si>
  <si>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</si>
  <si>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</si>
  <si>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</si>
  <si>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</si>
  <si>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</si>
  <si>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</si>
  <si>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</si>
  <si>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</si>
  <si>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</si>
  <si>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</si>
  <si>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</si>
  <si>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</si>
  <si>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</si>
  <si>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</si>
  <si>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</si>
  <si>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</si>
  <si>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</si>
  <si>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</si>
  <si>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</si>
  <si>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</si>
  <si>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</si>
  <si>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</si>
  <si>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</si>
  <si>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</si>
  <si>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</si>
  <si>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</si>
  <si>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</si>
  <si>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</si>
  <si>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</si>
  <si>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</si>
  <si>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</si>
  <si>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</si>
  <si>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</si>
  <si>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</si>
  <si>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</si>
  <si>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</si>
  <si>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</si>
  <si>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</si>
  <si>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</si>
  <si>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</si>
  <si>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</si>
  <si>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</si>
  <si>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</si>
  <si>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</si>
  <si>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</si>
  <si>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</si>
  <si>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</si>
  <si>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</si>
  <si>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</si>
  <si>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</si>
  <si>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</si>
  <si>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</si>
  <si>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</si>
  <si>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</si>
  <si>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</si>
  <si>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</si>
  <si>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</si>
  <si>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</si>
  <si>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</si>
  <si>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</si>
  <si>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</si>
  <si>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</si>
  <si>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</si>
  <si>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</si>
  <si>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</si>
  <si>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</si>
  <si>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</si>
  <si>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</si>
  <si>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</si>
  <si>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</si>
  <si>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</si>
  <si>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</si>
  <si>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</si>
  <si>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</si>
  <si>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</si>
  <si>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</si>
  <si>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</si>
  <si>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</si>
  <si>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</si>
  <si>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</si>
  <si>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</si>
  <si>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</si>
  <si>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</si>
  <si>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</si>
  <si>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</si>
  <si>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</si>
  <si>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</si>
  <si>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</si>
  <si>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</si>
  <si>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</si>
  <si>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</si>
  <si>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</si>
  <si>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</si>
  <si>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</si>
  <si>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</si>
  <si>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</si>
  <si>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</si>
  <si>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</si>
  <si>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</si>
  <si>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</si>
  <si>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</si>
  <si>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</si>
  <si>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</si>
  <si>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</si>
  <si>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</si>
  <si>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</si>
  <si>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</si>
  <si>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</si>
  <si>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</si>
  <si>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</si>
  <si>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</si>
  <si>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</si>
  <si>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</si>
  <si>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</si>
  <si>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</si>
  <si>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</si>
  <si>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</si>
  <si>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</si>
  <si>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</si>
  <si>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</si>
  <si>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</si>
  <si>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</si>
  <si>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</si>
  <si>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</si>
  <si>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</si>
  <si>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</si>
  <si>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</si>
  <si>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</si>
  <si>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</si>
  <si>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</si>
  <si>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</si>
  <si>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</si>
  <si>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</si>
  <si>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</si>
  <si>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</si>
  <si>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</si>
  <si>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</si>
  <si>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</si>
  <si>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</si>
  <si>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</si>
  <si>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</si>
  <si>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</si>
  <si>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</si>
  <si>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</si>
  <si>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</si>
  <si>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</si>
  <si>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</si>
  <si>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</si>
  <si>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</si>
  <si>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</si>
  <si>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</si>
  <si>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</si>
  <si>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</si>
  <si>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</si>
  <si>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</si>
  <si>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</si>
  <si>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</si>
  <si>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</si>
  <si>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</si>
  <si>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</si>
  <si>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</si>
  <si>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</si>
  <si>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</si>
  <si>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</si>
  <si>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</si>
  <si>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</si>
  <si>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</si>
  <si>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</si>
  <si>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</si>
  <si>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</si>
  <si>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</si>
  <si>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</si>
  <si>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</si>
  <si>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</si>
  <si>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</si>
  <si>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</si>
  <si>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</si>
  <si>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</si>
  <si>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</si>
  <si>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</si>
  <si>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</si>
  <si>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</si>
  <si>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</si>
  <si>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</si>
  <si>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</si>
  <si>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</si>
  <si>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</si>
  <si>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</si>
  <si>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</si>
  <si>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</si>
  <si>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</si>
  <si>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</si>
  <si>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</si>
  <si>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</si>
  <si>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</si>
  <si>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</si>
  <si>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</si>
  <si>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</si>
  <si>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</si>
  <si>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</si>
  <si>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</si>
  <si>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</si>
  <si>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</si>
  <si>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</si>
  <si>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</si>
  <si>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</si>
  <si>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</si>
  <si>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</si>
  <si>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</si>
  <si>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</si>
  <si>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</si>
  <si>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</si>
  <si>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</si>
  <si>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</si>
  <si>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</si>
  <si>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</si>
  <si>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</si>
  <si>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</si>
  <si>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</si>
  <si>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</si>
  <si>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</si>
  <si>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</si>
  <si>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</si>
  <si>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</si>
  <si>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</si>
  <si>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</si>
  <si>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</si>
  <si>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</si>
  <si>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</si>
  <si>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</si>
  <si>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</si>
  <si>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</si>
  <si>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</si>
  <si>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</si>
  <si>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</si>
  <si>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</si>
  <si>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</si>
  <si>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</si>
  <si>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</si>
  <si>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</si>
  <si>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</si>
  <si>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</si>
  <si>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</si>
  <si>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</si>
  <si>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</si>
  <si>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</si>
  <si>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</si>
  <si>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</si>
  <si>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</si>
  <si>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</si>
  <si>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</si>
  <si>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</si>
  <si>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</si>
  <si>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</si>
  <si>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</si>
  <si>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</si>
  <si>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</si>
  <si>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</si>
  <si>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</si>
  <si>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</si>
  <si>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</si>
  <si>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</si>
  <si>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</si>
  <si>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</si>
  <si>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</si>
  <si>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</si>
  <si>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</si>
  <si>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</si>
  <si>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</si>
  <si>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</si>
  <si>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</si>
  <si>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</si>
  <si>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</si>
  <si>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</si>
  <si>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</si>
  <si>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</si>
  <si>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</si>
  <si>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</si>
  <si>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</si>
  <si>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</si>
  <si>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</si>
  <si>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</si>
  <si>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</si>
  <si>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</si>
  <si>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</si>
  <si>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</si>
  <si>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</si>
  <si>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</si>
  <si>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</si>
  <si>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</si>
  <si>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</si>
  <si>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</si>
  <si>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</si>
  <si>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</si>
  <si>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</si>
  <si>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</si>
  <si>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</si>
  <si>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</si>
  <si>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</si>
  <si>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</si>
  <si>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</si>
  <si>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</si>
  <si>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</si>
  <si>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</si>
  <si>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</si>
  <si>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</si>
  <si>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</si>
  <si>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</si>
  <si>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</si>
  <si>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</si>
  <si>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</si>
  <si>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</si>
  <si>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</si>
  <si>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</si>
  <si>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</si>
  <si>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</si>
  <si>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</si>
  <si>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</si>
  <si>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</si>
  <si>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</si>
  <si>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</si>
  <si>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</si>
  <si>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</si>
  <si>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</si>
  <si>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</si>
  <si>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</si>
  <si>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</si>
  <si>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</si>
  <si>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</si>
  <si>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</si>
  <si>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</si>
  <si>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</si>
  <si>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</si>
  <si>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</si>
  <si>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</si>
  <si>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</si>
  <si>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</si>
  <si>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</si>
  <si>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</si>
  <si>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</si>
  <si>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</si>
  <si>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</si>
  <si>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</si>
  <si>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</si>
  <si>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</si>
  <si>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</si>
  <si>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</si>
  <si>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</si>
  <si>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</si>
  <si>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</si>
  <si>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</si>
  <si>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</si>
  <si>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</si>
  <si>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</si>
  <si>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</si>
  <si>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</si>
  <si>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</si>
  <si>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</si>
  <si>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</si>
  <si>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</si>
  <si>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</si>
  <si>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</si>
  <si>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</si>
  <si>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</si>
  <si>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</si>
  <si>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</si>
  <si>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</si>
  <si>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</si>
  <si>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</si>
  <si>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</si>
  <si>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</si>
  <si>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</si>
  <si>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</si>
  <si>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</si>
  <si>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</si>
  <si>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</si>
  <si>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</si>
  <si>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</si>
  <si>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</si>
  <si>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</si>
  <si>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</si>
  <si>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</si>
  <si>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</si>
  <si>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</si>
  <si>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</si>
  <si>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</si>
  <si>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</si>
  <si>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</si>
  <si>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</si>
  <si>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</si>
  <si>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</si>
  <si>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</si>
  <si>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</si>
  <si>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</si>
  <si>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</si>
  <si>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</si>
  <si>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</si>
  <si>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</si>
  <si>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</si>
  <si>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</si>
  <si>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</si>
  <si>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</si>
  <si>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</si>
  <si>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</si>
  <si>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</si>
  <si>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</si>
  <si>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</si>
  <si>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</si>
  <si>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</si>
  <si>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</si>
  <si>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</si>
  <si>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</si>
  <si>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</si>
  <si>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</si>
  <si>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</si>
  <si>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</si>
  <si>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</si>
  <si>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</si>
  <si>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</si>
  <si>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</si>
  <si>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</si>
  <si>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</si>
  <si>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</si>
  <si>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</si>
  <si>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</si>
  <si>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</si>
  <si>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</si>
  <si>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</si>
  <si>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</si>
  <si>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</si>
  <si>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</si>
  <si>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</si>
  <si>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</si>
  <si>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</si>
  <si>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</si>
  <si>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</si>
  <si>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</si>
  <si>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</si>
  <si>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</si>
  <si>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</si>
  <si>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</si>
  <si>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</si>
  <si>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</si>
  <si>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</si>
  <si>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</si>
  <si>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</si>
  <si>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</si>
  <si>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</si>
  <si>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</si>
  <si>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</si>
  <si>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</si>
  <si>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</si>
  <si>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</si>
  <si>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</si>
  <si>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</si>
  <si>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</si>
  <si>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</si>
  <si>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</si>
  <si>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</si>
  <si>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</si>
  <si>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</si>
  <si>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</si>
  <si>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</si>
  <si>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</si>
  <si>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</si>
  <si>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</si>
  <si>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</si>
  <si>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</si>
  <si>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</si>
  <si>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</si>
  <si>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</si>
  <si>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</si>
  <si>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</si>
  <si>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</si>
  <si>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</si>
  <si>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</si>
  <si>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</si>
  <si>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</si>
  <si>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</si>
  <si>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</si>
  <si>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</si>
  <si>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</si>
  <si>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</si>
  <si>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</si>
  <si>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</si>
  <si>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</si>
  <si>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</si>
  <si>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</si>
  <si>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</si>
  <si>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</si>
  <si>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</si>
  <si>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</si>
  <si>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</si>
  <si>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</si>
  <si>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</si>
  <si>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</si>
  <si>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</si>
  <si>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</si>
  <si>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</si>
  <si>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</si>
  <si>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</si>
  <si>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</si>
  <si>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</si>
  <si>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</si>
  <si>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</si>
  <si>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</si>
  <si>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</si>
  <si>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</si>
  <si>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</si>
  <si>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</si>
  <si>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</si>
  <si>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</si>
  <si>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</si>
  <si>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</si>
  <si>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</si>
  <si>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</si>
  <si>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</si>
  <si>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</si>
  <si>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</si>
  <si>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</si>
  <si>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</si>
  <si>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</si>
  <si>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</si>
  <si>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</si>
  <si>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</si>
  <si>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</si>
  <si>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</si>
  <si>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</si>
  <si>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</si>
  <si>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</si>
  <si>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</si>
  <si>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</si>
  <si>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</si>
  <si>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</si>
  <si>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</si>
  <si>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</si>
  <si>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</si>
  <si>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</si>
  <si>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</si>
  <si>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</si>
  <si>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</si>
  <si>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</si>
  <si>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</si>
  <si>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</si>
  <si>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</si>
  <si>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</si>
  <si>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</si>
  <si>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</si>
  <si>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</si>
  <si>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</si>
  <si>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</si>
  <si>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</si>
  <si>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</si>
  <si>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</si>
  <si>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</si>
  <si>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</si>
  <si>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</si>
  <si>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</si>
  <si>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</si>
  <si>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</si>
  <si>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</si>
  <si>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</si>
  <si>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</si>
  <si>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</si>
  <si>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</si>
  <si>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</si>
  <si>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</si>
  <si>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</si>
  <si>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</si>
  <si>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</si>
  <si>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</si>
  <si>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</si>
  <si>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</si>
  <si>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</si>
  <si>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</si>
  <si>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</si>
  <si>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</si>
  <si>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</si>
  <si>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</si>
  <si>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</si>
  <si>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</si>
  <si>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</si>
  <si>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</si>
  <si>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</si>
  <si>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</si>
  <si>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</si>
  <si>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</si>
  <si>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</si>
  <si>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</si>
  <si>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</si>
  <si>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</si>
  <si>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</si>
  <si>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</si>
  <si>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</si>
  <si>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</si>
  <si>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</si>
  <si>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</si>
  <si>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</si>
  <si>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</si>
  <si>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</si>
  <si>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</si>
  <si>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</si>
  <si>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</si>
  <si>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</si>
  <si>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</si>
  <si>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</si>
  <si>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</si>
  <si>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</si>
  <si>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</si>
  <si>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</si>
  <si>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</si>
  <si>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</si>
  <si>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</si>
  <si>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</si>
  <si>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</si>
  <si>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</si>
  <si>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</si>
  <si>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</si>
  <si>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</si>
  <si>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</si>
  <si>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</si>
  <si>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</si>
  <si>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</si>
  <si>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</si>
  <si>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</si>
  <si>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</si>
  <si>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</si>
  <si>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</si>
  <si>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</si>
  <si>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</si>
  <si>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</si>
  <si>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</si>
  <si>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</si>
  <si>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</si>
  <si>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</si>
  <si>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</si>
  <si>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</si>
  <si>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</si>
  <si>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</si>
  <si>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</si>
  <si>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</si>
  <si>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</si>
  <si>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</si>
  <si>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</si>
  <si>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</si>
  <si>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</si>
  <si>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</si>
  <si>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</si>
  <si>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</si>
  <si>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</si>
  <si>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</si>
  <si>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</si>
  <si>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</si>
  <si>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</si>
  <si>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</si>
  <si>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</si>
  <si>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</si>
  <si>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</si>
  <si>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</si>
  <si>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</si>
  <si>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</si>
  <si>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</si>
  <si>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</si>
  <si>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</si>
  <si>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</si>
  <si>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</si>
  <si>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</si>
  <si>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</si>
  <si>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</si>
  <si>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</si>
  <si>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</si>
  <si>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</si>
  <si>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</si>
  <si>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</si>
  <si>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</si>
  <si>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</si>
  <si>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</si>
  <si>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</si>
  <si>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</si>
  <si>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</si>
  <si>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</si>
  <si>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</si>
  <si>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</si>
  <si>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</si>
  <si>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</si>
  <si>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</si>
  <si>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</si>
  <si>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</si>
  <si>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</si>
  <si>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</si>
  <si>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</si>
  <si>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</si>
  <si>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</si>
  <si>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</si>
  <si>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</si>
  <si>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</si>
  <si>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</si>
  <si>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</si>
  <si>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</si>
  <si>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</si>
  <si>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</si>
  <si>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</si>
  <si>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</si>
  <si>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</si>
  <si>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</si>
  <si>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</si>
  <si>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</si>
  <si>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</si>
  <si>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</si>
  <si>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</si>
  <si>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</si>
  <si>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</si>
  <si>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</si>
  <si>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</si>
  <si>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</si>
  <si>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</si>
  <si>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</si>
  <si>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</si>
  <si>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</si>
  <si>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</si>
  <si>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</si>
  <si>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</si>
  <si>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</si>
  <si>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</si>
  <si>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</si>
  <si>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</si>
  <si>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</si>
  <si>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</si>
  <si>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</si>
  <si>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</si>
  <si>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</si>
  <si>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</si>
  <si>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</si>
  <si>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</si>
  <si>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</si>
  <si>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</si>
  <si>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</si>
  <si>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</si>
  <si>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</si>
  <si>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</si>
  <si>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</si>
  <si>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</si>
  <si>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</si>
  <si>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</si>
  <si>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</si>
  <si>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</si>
  <si>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</si>
  <si>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</si>
  <si>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</si>
  <si>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</si>
  <si>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</si>
  <si>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</si>
  <si>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</si>
  <si>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</si>
  <si>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</si>
  <si>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</si>
  <si>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</si>
  <si>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</si>
  <si>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</si>
  <si>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</si>
  <si>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</si>
  <si>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</si>
  <si>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</si>
  <si>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</si>
  <si>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</si>
  <si>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</si>
  <si>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</si>
  <si>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</si>
  <si>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</si>
  <si>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</si>
  <si>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</si>
  <si>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</si>
  <si>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</si>
  <si>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</si>
  <si>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</si>
  <si>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</si>
  <si>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</si>
  <si>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</si>
  <si>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</si>
  <si>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</si>
  <si>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</si>
  <si>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</si>
  <si>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</si>
  <si>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</si>
  <si>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</si>
  <si>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</si>
  <si>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</si>
  <si>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</si>
  <si>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</si>
  <si>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</si>
  <si>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</si>
  <si>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</si>
  <si>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</si>
  <si>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</si>
  <si>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</si>
  <si>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</si>
  <si>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</si>
  <si>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</si>
  <si>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</si>
  <si>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</si>
  <si>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</si>
  <si>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</si>
  <si>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</si>
  <si>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</si>
  <si>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</si>
  <si>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</si>
  <si>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</si>
  <si>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</si>
  <si>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</si>
  <si>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</si>
  <si>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</si>
  <si>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</si>
  <si>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</si>
  <si>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</si>
  <si>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</si>
  <si>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</si>
  <si>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</si>
  <si>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</si>
  <si>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</si>
  <si>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</si>
  <si>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</si>
  <si>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</si>
  <si>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</si>
  <si>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</si>
  <si>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</si>
  <si>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</si>
  <si>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</si>
  <si>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</si>
  <si>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</si>
  <si>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</si>
  <si>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</si>
  <si>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</si>
  <si>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</si>
  <si>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</si>
  <si>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</si>
  <si>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</si>
  <si>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</si>
  <si>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</si>
  <si>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</si>
  <si>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</si>
  <si>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</si>
  <si>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</si>
  <si>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</si>
  <si>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</si>
  <si>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</si>
  <si>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</si>
  <si>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</si>
  <si>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</si>
  <si>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</si>
  <si>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</si>
  <si>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</si>
  <si>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</si>
  <si>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</si>
  <si>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</si>
  <si>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</si>
  <si>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</si>
  <si>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</si>
  <si>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</si>
  <si>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</si>
  <si>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</si>
  <si>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</si>
  <si>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</si>
  <si>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</si>
  <si>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</si>
  <si>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</si>
  <si>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</si>
  <si>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</si>
  <si>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</si>
  <si>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</si>
  <si>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</si>
  <si>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</si>
  <si>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</si>
  <si>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</si>
  <si>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</si>
  <si>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</si>
  <si>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</si>
  <si>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</si>
  <si>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</si>
  <si>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</si>
  <si>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</si>
  <si>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</si>
  <si>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</si>
  <si>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</si>
  <si>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</si>
  <si>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</si>
  <si>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</si>
  <si>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</si>
  <si>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</si>
  <si>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</si>
  <si>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</si>
  <si>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</si>
  <si>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</si>
  <si>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</si>
  <si>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</si>
  <si>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</si>
  <si>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</si>
  <si>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</si>
  <si>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</si>
  <si>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</si>
  <si>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</si>
  <si>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</si>
  <si>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</si>
  <si>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</si>
  <si>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</si>
  <si>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</si>
  <si>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</si>
  <si>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</si>
  <si>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</si>
  <si>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</si>
  <si>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</si>
  <si>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</si>
  <si>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</si>
  <si>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</si>
  <si>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</si>
  <si>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</si>
  <si>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</si>
  <si>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</si>
  <si>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</si>
  <si>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</si>
  <si>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</si>
  <si>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</si>
  <si>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</si>
  <si>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</si>
  <si>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</si>
  <si>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</si>
  <si>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</si>
  <si>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</si>
  <si>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</si>
  <si>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</si>
  <si>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</si>
  <si>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</si>
  <si>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</si>
  <si>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</si>
  <si>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</si>
  <si>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</si>
  <si>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</si>
  <si>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</si>
  <si>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</si>
  <si>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</si>
  <si>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</si>
  <si>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</si>
  <si>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</si>
  <si>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</si>
  <si>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</si>
  <si>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</si>
  <si>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</si>
  <si>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</si>
  <si>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</si>
  <si>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</si>
  <si>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</si>
  <si>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</si>
  <si>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</si>
  <si>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</si>
  <si>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</si>
  <si>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</si>
  <si>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</si>
  <si>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</si>
  <si>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</si>
  <si>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</si>
  <si>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</si>
  <si>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</si>
  <si>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23401-1332L</t>
  </si>
  <si>
    <t>Isolasi Elektrik</t>
  </si>
  <si>
    <t>RB 2.6 mm</t>
  </si>
  <si>
    <t>4"</t>
  </si>
  <si>
    <t>Velg Repair L6-12 mm</t>
  </si>
  <si>
    <t>Drik Laker</t>
  </si>
  <si>
    <t>B 65</t>
  </si>
  <si>
    <t>Velg L6-10 Baru</t>
  </si>
  <si>
    <t>Bulbs H4/24V</t>
  </si>
  <si>
    <t>Cat Kuning TC</t>
  </si>
  <si>
    <t>Kuning TC 222-0007 /TOKO 27</t>
  </si>
  <si>
    <t>Cat Putih TC</t>
  </si>
  <si>
    <t>02227214</t>
  </si>
  <si>
    <t>00327217</t>
  </si>
  <si>
    <t>Gear Pinion Crown Wheel</t>
  </si>
  <si>
    <t>Bearing Gardan 30309 D</t>
  </si>
  <si>
    <t>Seal Mob Gardan</t>
  </si>
  <si>
    <t>RB 4.0 mm</t>
  </si>
  <si>
    <t>4''</t>
  </si>
  <si>
    <t>OIL SHELL SAE 90</t>
  </si>
  <si>
    <t>SPIRAX S2 G 90</t>
  </si>
  <si>
    <t>T1201-HNJ0221</t>
  </si>
  <si>
    <t>T8901-HNJ0421</t>
  </si>
  <si>
    <t>T1201-HNJ0421</t>
  </si>
  <si>
    <t>T1202-HNJ0221</t>
  </si>
  <si>
    <t>Forklif Kuning</t>
  </si>
  <si>
    <t>Skep Rem</t>
  </si>
  <si>
    <t>Baru 05606308</t>
  </si>
  <si>
    <t>Req 000371</t>
  </si>
  <si>
    <t>Baru 05606311</t>
  </si>
  <si>
    <t xml:space="preserve">Ltr </t>
  </si>
  <si>
    <t>Req 000372</t>
  </si>
  <si>
    <t>SARANA JAYA</t>
  </si>
  <si>
    <t>Req 000377</t>
  </si>
  <si>
    <t>Req 000375</t>
  </si>
  <si>
    <t>Req 000381</t>
  </si>
  <si>
    <t>Req 000373</t>
  </si>
  <si>
    <t xml:space="preserve">Accu NS 70 </t>
  </si>
  <si>
    <t>Pc</t>
  </si>
  <si>
    <t>Grease  Bearing</t>
  </si>
  <si>
    <t>NWB 18 ''</t>
  </si>
  <si>
    <t>Req 000385</t>
  </si>
  <si>
    <t>Req 000387</t>
  </si>
  <si>
    <t>Req 000040</t>
  </si>
  <si>
    <t>T1201-HNJ0321</t>
  </si>
  <si>
    <t>Bearing Roda Belakang Luar NMR</t>
  </si>
  <si>
    <t>MSD</t>
  </si>
  <si>
    <t>8-94336-317-1</t>
  </si>
  <si>
    <t>Req 000397</t>
  </si>
  <si>
    <t>T8902-HNJ5120</t>
  </si>
  <si>
    <t>T8901-HNJ0221</t>
  </si>
  <si>
    <t>Req 000393</t>
  </si>
  <si>
    <t>Req 00390</t>
  </si>
  <si>
    <t>T8902-HNJ0421</t>
  </si>
  <si>
    <t>T8902-HNJ0221</t>
  </si>
  <si>
    <t>T1202-HNJ5020</t>
  </si>
  <si>
    <t>Req 000389</t>
  </si>
  <si>
    <t>Req 000394</t>
  </si>
  <si>
    <t>Req 000395</t>
  </si>
  <si>
    <t>Req 000398</t>
  </si>
  <si>
    <t>Pcc</t>
  </si>
  <si>
    <t>PCs</t>
  </si>
  <si>
    <t>Pindah Daun Velg</t>
  </si>
  <si>
    <t>ml</t>
  </si>
  <si>
    <t>32210 JR</t>
  </si>
  <si>
    <t>32207 JRYA</t>
  </si>
  <si>
    <t>Kabel Paralel Accu</t>
  </si>
  <si>
    <t>Req 000101</t>
  </si>
  <si>
    <t>Sticker UJB</t>
  </si>
  <si>
    <t>Velg L6-12 Baru</t>
  </si>
  <si>
    <t>IZ 0073/01</t>
  </si>
  <si>
    <t>Req 000103</t>
  </si>
  <si>
    <t>Kanvas hand rem</t>
  </si>
  <si>
    <t>Req 000104</t>
  </si>
  <si>
    <t>Req 000105</t>
  </si>
  <si>
    <t>T1201-HNJ1221</t>
  </si>
  <si>
    <t>T1202-HNJ1121</t>
  </si>
  <si>
    <t>T8902-HNJ1221</t>
  </si>
  <si>
    <t>Req 000108</t>
  </si>
  <si>
    <t>Req 000107</t>
  </si>
  <si>
    <t>Req 000109</t>
  </si>
  <si>
    <t>Req 000106</t>
  </si>
  <si>
    <t>Filter Donaldson BEIBEN</t>
  </si>
  <si>
    <t>Req 000111</t>
  </si>
  <si>
    <t>Req 000112</t>
  </si>
  <si>
    <t>Req 000110</t>
  </si>
  <si>
    <t>Req 000113</t>
  </si>
  <si>
    <t>Req 000114</t>
  </si>
  <si>
    <t xml:space="preserve">Minyak Rem </t>
  </si>
  <si>
    <t>D1L3L2361</t>
  </si>
  <si>
    <t>D1L3L4556</t>
  </si>
  <si>
    <t>D1L3L4103</t>
  </si>
  <si>
    <t>Req 000115</t>
  </si>
  <si>
    <t>Baru 00203205</t>
  </si>
  <si>
    <t>Semen</t>
  </si>
  <si>
    <t>Storing</t>
  </si>
  <si>
    <t>Req 000117</t>
  </si>
  <si>
    <t>LAB Kediri</t>
  </si>
  <si>
    <t>MIX B 9305 NT</t>
  </si>
  <si>
    <t>Queen ADV</t>
  </si>
  <si>
    <t>Req 000118</t>
  </si>
  <si>
    <t>Req 000119</t>
  </si>
  <si>
    <t>Req 000120</t>
  </si>
  <si>
    <t>Gerinda Selep 7''  N.R</t>
  </si>
  <si>
    <t>REJO JOYO NipPon Resibon</t>
  </si>
  <si>
    <t>Req 000121</t>
  </si>
  <si>
    <t>Req 000122</t>
  </si>
  <si>
    <t>Req 000123</t>
  </si>
  <si>
    <t>Req 000124</t>
  </si>
  <si>
    <t>Req 000125</t>
  </si>
  <si>
    <t>T8901-HNJ1221</t>
  </si>
  <si>
    <t>Req 000126</t>
  </si>
  <si>
    <t>Mur Blombong</t>
  </si>
  <si>
    <t>T1201/HNJ1221</t>
  </si>
  <si>
    <t>Req 000127</t>
  </si>
  <si>
    <t>Req 000128</t>
  </si>
  <si>
    <t>T1201-HNJ5120</t>
  </si>
  <si>
    <t>B-63</t>
  </si>
  <si>
    <t>Req 000131</t>
  </si>
  <si>
    <t>Req 000132</t>
  </si>
  <si>
    <t>Req 000130</t>
  </si>
  <si>
    <t>Req 000129</t>
  </si>
  <si>
    <t>Req 001060</t>
  </si>
  <si>
    <t>D1L3L3698</t>
  </si>
  <si>
    <t>D1L2L2220</t>
  </si>
  <si>
    <t>Req 001066</t>
  </si>
  <si>
    <t>Req 001067</t>
  </si>
  <si>
    <t>Req 001065</t>
  </si>
  <si>
    <t>Drum4800000</t>
  </si>
  <si>
    <t>Out 001202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</si>
  <si>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</si>
  <si>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</si>
  <si>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</si>
  <si>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</si>
  <si>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</si>
  <si>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</si>
  <si>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</si>
  <si>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</si>
  <si>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</si>
  <si>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</si>
  <si>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</si>
  <si>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</si>
  <si>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</si>
  <si>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</si>
  <si>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</si>
  <si>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</si>
  <si>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</si>
  <si>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</si>
  <si>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</si>
  <si>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</si>
  <si>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</si>
  <si>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</si>
  <si>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</si>
  <si>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</si>
  <si>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Mini Fuse 15A</t>
  </si>
  <si>
    <t>Ban Luar 750-16 GT</t>
  </si>
  <si>
    <t>F2421/3074</t>
  </si>
  <si>
    <t>Req 001084</t>
  </si>
  <si>
    <t>Req 001085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</si>
  <si>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</si>
  <si>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</si>
  <si>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</si>
  <si>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</si>
  <si>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</si>
  <si>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</si>
  <si>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</si>
  <si>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</si>
  <si>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</si>
  <si>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</si>
  <si>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</si>
  <si>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</si>
  <si>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</si>
  <si>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</si>
  <si>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</si>
  <si>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</si>
  <si>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</si>
  <si>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</si>
  <si>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</si>
  <si>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</si>
  <si>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</si>
  <si>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</si>
  <si>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</si>
  <si>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</si>
  <si>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</si>
  <si>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</si>
  <si>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</si>
  <si>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 xml:space="preserve">Mur Nap </t>
  </si>
  <si>
    <t>Babat - LAMONGAN</t>
  </si>
  <si>
    <t>Out 001208</t>
  </si>
  <si>
    <t xml:space="preserve">Washer Nap </t>
  </si>
  <si>
    <t>Req 000148</t>
  </si>
  <si>
    <t>D1L3L1008</t>
  </si>
  <si>
    <t>Out 001210</t>
  </si>
  <si>
    <t>Baru 00506323</t>
  </si>
  <si>
    <t>Req 001003</t>
  </si>
  <si>
    <t>Out 001211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</si>
  <si>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</si>
  <si>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</si>
  <si>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</si>
  <si>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</si>
  <si>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</si>
  <si>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</si>
  <si>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</si>
  <si>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</si>
  <si>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</si>
  <si>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</si>
  <si>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</si>
  <si>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</si>
  <si>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</si>
  <si>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</si>
  <si>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</si>
  <si>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</si>
  <si>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</si>
  <si>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</si>
  <si>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</si>
  <si>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</si>
  <si>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</si>
  <si>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</si>
  <si>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</si>
  <si>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</si>
  <si>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</si>
  <si>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</si>
  <si>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</si>
  <si>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</si>
  <si>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</si>
  <si>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</si>
  <si>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</si>
  <si>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</si>
  <si>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</si>
  <si>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</si>
  <si>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</si>
  <si>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</si>
  <si>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</si>
  <si>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</si>
  <si>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</si>
  <si>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</si>
  <si>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</si>
  <si>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</si>
  <si>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</si>
  <si>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</si>
  <si>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</si>
  <si>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</si>
  <si>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</si>
  <si>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</si>
  <si>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</si>
  <si>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</si>
  <si>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</si>
  <si>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</si>
  <si>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</si>
  <si>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</si>
  <si>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</si>
  <si>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</si>
  <si>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</si>
  <si>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</si>
  <si>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</si>
  <si>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</si>
  <si>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</si>
  <si>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</si>
  <si>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</si>
  <si>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</si>
  <si>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</si>
  <si>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</si>
  <si>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</si>
  <si>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</si>
  <si>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</si>
  <si>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</si>
  <si>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</si>
  <si>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</si>
  <si>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</si>
  <si>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</si>
  <si>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</si>
  <si>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</si>
  <si>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</si>
  <si>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</si>
  <si>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</si>
  <si>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</si>
  <si>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</si>
  <si>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</si>
  <si>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</si>
  <si>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</si>
  <si>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</si>
  <si>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</si>
  <si>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</si>
  <si>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</si>
  <si>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</si>
  <si>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</si>
  <si>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</si>
  <si>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</si>
  <si>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</si>
  <si>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</si>
  <si>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</si>
  <si>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</si>
  <si>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</si>
  <si>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</si>
  <si>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</si>
  <si>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</si>
  <si>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</si>
  <si>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</si>
  <si>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</si>
  <si>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</si>
  <si>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</si>
  <si>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</si>
  <si>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</si>
  <si>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</si>
  <si>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</si>
  <si>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</si>
  <si>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</si>
  <si>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</si>
  <si>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</si>
  <si>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</si>
  <si>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</si>
  <si>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</si>
  <si>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</si>
  <si>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</si>
  <si>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</si>
  <si>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</si>
  <si>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</si>
  <si>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</si>
  <si>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</si>
  <si>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</si>
  <si>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</si>
  <si>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</si>
  <si>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</si>
  <si>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</si>
  <si>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</si>
  <si>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</si>
  <si>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</si>
  <si>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</si>
  <si>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</si>
  <si>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</si>
  <si>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</si>
  <si>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</si>
  <si>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</si>
  <si>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</si>
  <si>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</si>
  <si>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</si>
  <si>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</si>
  <si>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</si>
  <si>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</si>
  <si>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</si>
  <si>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</si>
  <si>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</si>
  <si>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</si>
  <si>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</si>
  <si>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</si>
  <si>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</si>
  <si>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</si>
  <si>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</si>
  <si>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</si>
  <si>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</si>
  <si>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</si>
  <si>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</si>
  <si>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</si>
  <si>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</si>
  <si>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</si>
  <si>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</si>
  <si>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</si>
  <si>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</si>
  <si>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</si>
  <si>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</si>
  <si>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</si>
  <si>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</si>
  <si>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</si>
  <si>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</si>
  <si>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</si>
  <si>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</si>
  <si>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</si>
  <si>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</si>
  <si>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</si>
  <si>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</si>
  <si>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</si>
  <si>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</si>
  <si>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</si>
  <si>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</si>
  <si>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</si>
  <si>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</si>
  <si>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</si>
  <si>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</si>
  <si>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</si>
  <si>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</si>
  <si>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</si>
  <si>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</si>
  <si>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</si>
  <si>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</si>
  <si>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</si>
  <si>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</si>
  <si>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</si>
  <si>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</si>
  <si>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</si>
  <si>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</si>
  <si>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</si>
  <si>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</si>
  <si>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</si>
  <si>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</si>
  <si>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</si>
  <si>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</si>
  <si>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</si>
  <si>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</si>
  <si>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</si>
  <si>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</si>
  <si>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</si>
  <si>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</si>
  <si>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</si>
  <si>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</si>
  <si>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</si>
  <si>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</si>
  <si>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</si>
  <si>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</si>
  <si>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</si>
  <si>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</si>
  <si>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</si>
  <si>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</si>
  <si>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</si>
  <si>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</si>
  <si>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</si>
  <si>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</si>
  <si>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</si>
  <si>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</si>
  <si>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</si>
  <si>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</si>
  <si>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</si>
  <si>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</si>
  <si>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</si>
  <si>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</si>
  <si>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</si>
  <si>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</si>
  <si>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</si>
  <si>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</si>
  <si>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</si>
  <si>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</si>
  <si>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</si>
  <si>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</si>
  <si>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</si>
  <si>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</si>
  <si>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</si>
  <si>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</si>
  <si>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</si>
  <si>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</si>
  <si>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</si>
  <si>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</si>
  <si>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</si>
  <si>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</si>
  <si>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</si>
  <si>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</si>
  <si>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</si>
  <si>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</si>
  <si>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</si>
  <si>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</si>
  <si>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</si>
  <si>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</si>
  <si>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</si>
  <si>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</si>
  <si>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</si>
  <si>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</si>
  <si>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</si>
  <si>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</si>
  <si>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</si>
  <si>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</si>
  <si>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</si>
  <si>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</si>
  <si>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</si>
  <si>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</si>
  <si>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</si>
  <si>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</si>
  <si>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</si>
  <si>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</si>
  <si>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</si>
  <si>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</si>
  <si>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</si>
  <si>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</si>
  <si>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</si>
  <si>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</si>
  <si>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</si>
  <si>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</si>
  <si>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</si>
  <si>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</si>
  <si>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</si>
  <si>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</si>
  <si>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</si>
  <si>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</si>
  <si>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</si>
  <si>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</si>
  <si>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</si>
  <si>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</si>
  <si>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</si>
  <si>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</si>
  <si>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</si>
  <si>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</si>
  <si>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</si>
  <si>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</si>
  <si>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</si>
  <si>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</si>
  <si>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</si>
  <si>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</si>
  <si>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</si>
  <si>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</si>
  <si>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</si>
  <si>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</si>
  <si>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</si>
  <si>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</si>
  <si>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</si>
  <si>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</si>
  <si>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</si>
  <si>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</si>
  <si>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</si>
  <si>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</si>
  <si>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</si>
  <si>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</si>
  <si>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</si>
  <si>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</si>
  <si>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</si>
  <si>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</si>
  <si>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</si>
  <si>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</si>
  <si>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</si>
  <si>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</si>
  <si>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</si>
  <si>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</si>
  <si>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</si>
  <si>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</si>
  <si>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</si>
  <si>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</si>
  <si>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</si>
  <si>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</si>
  <si>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</si>
  <si>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</si>
  <si>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</si>
  <si>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</si>
  <si>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</si>
  <si>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</si>
  <si>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</si>
  <si>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</si>
  <si>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</si>
  <si>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</si>
  <si>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</si>
  <si>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</si>
  <si>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</si>
  <si>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</si>
  <si>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</si>
  <si>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</si>
  <si>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</si>
  <si>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</si>
  <si>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</si>
  <si>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</si>
  <si>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</si>
  <si>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</si>
  <si>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</si>
  <si>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</si>
  <si>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</si>
  <si>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</si>
  <si>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</si>
  <si>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</si>
  <si>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</si>
  <si>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</si>
  <si>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</si>
  <si>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</si>
  <si>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</si>
  <si>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</si>
  <si>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</si>
  <si>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</si>
  <si>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</si>
  <si>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</si>
  <si>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</si>
  <si>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</si>
  <si>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</si>
  <si>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</si>
  <si>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</si>
  <si>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</si>
  <si>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</si>
  <si>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</si>
  <si>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</si>
  <si>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</si>
  <si>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</si>
  <si>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</si>
  <si>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</si>
  <si>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</si>
  <si>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</si>
  <si>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</si>
  <si>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</si>
  <si>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</si>
  <si>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</si>
  <si>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</si>
  <si>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</si>
  <si>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</si>
  <si>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</si>
  <si>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</si>
  <si>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</si>
  <si>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</si>
  <si>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</si>
  <si>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</si>
  <si>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</si>
  <si>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</si>
  <si>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</si>
  <si>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</si>
  <si>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</si>
  <si>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</si>
  <si>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</si>
  <si>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</si>
  <si>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</si>
  <si>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</si>
  <si>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</si>
  <si>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</si>
  <si>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</si>
  <si>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</si>
  <si>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</si>
  <si>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</si>
  <si>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</si>
  <si>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</si>
  <si>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</si>
  <si>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</si>
  <si>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</si>
  <si>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</si>
  <si>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</si>
  <si>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</si>
  <si>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</si>
  <si>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</si>
  <si>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</si>
  <si>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</si>
  <si>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</si>
  <si>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</si>
  <si>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</si>
  <si>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</si>
  <si>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</si>
  <si>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</si>
  <si>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</si>
  <si>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</si>
  <si>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</si>
  <si>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</si>
  <si>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</si>
  <si>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</si>
  <si>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</si>
  <si>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</si>
  <si>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</si>
  <si>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</si>
  <si>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</si>
  <si>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</si>
  <si>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</si>
  <si>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</si>
  <si>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</si>
  <si>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</si>
  <si>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</si>
  <si>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</si>
  <si>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</si>
  <si>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</si>
  <si>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</si>
  <si>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</si>
  <si>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</si>
  <si>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</si>
  <si>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</si>
  <si>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</si>
  <si>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</si>
  <si>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</si>
  <si>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</si>
  <si>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</si>
  <si>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</si>
  <si>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</si>
  <si>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</si>
  <si>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</si>
  <si>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</si>
  <si>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</si>
  <si>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</si>
  <si>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</si>
  <si>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</si>
  <si>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</si>
  <si>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</si>
  <si>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</si>
  <si>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</si>
  <si>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</si>
  <si>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</si>
  <si>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</si>
  <si>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</si>
  <si>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</si>
  <si>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</si>
  <si>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</si>
  <si>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</si>
  <si>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</si>
  <si>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</si>
  <si>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</si>
  <si>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</si>
  <si>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</si>
  <si>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</si>
  <si>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</si>
  <si>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</si>
  <si>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</si>
  <si>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</si>
  <si>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</si>
  <si>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</si>
  <si>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</si>
  <si>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</si>
  <si>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</si>
  <si>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</si>
  <si>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</si>
  <si>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</si>
  <si>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</si>
  <si>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</si>
  <si>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</si>
  <si>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</si>
  <si>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</si>
  <si>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</si>
  <si>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</si>
  <si>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</si>
  <si>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</si>
  <si>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</si>
  <si>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</si>
  <si>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</si>
  <si>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</si>
  <si>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</si>
  <si>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</si>
  <si>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</si>
  <si>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</si>
  <si>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</si>
  <si>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</si>
  <si>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</si>
  <si>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</si>
  <si>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</si>
  <si>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</si>
  <si>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</si>
  <si>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</si>
  <si>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</si>
  <si>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</si>
  <si>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</si>
  <si>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</si>
  <si>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</si>
  <si>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</si>
  <si>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</si>
  <si>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</si>
  <si>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</si>
  <si>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</si>
  <si>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</si>
  <si>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</si>
  <si>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</si>
  <si>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</si>
  <si>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</si>
  <si>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</si>
  <si>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</si>
  <si>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</si>
  <si>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</si>
  <si>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</si>
  <si>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</si>
  <si>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</si>
  <si>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</si>
  <si>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</si>
  <si>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</si>
  <si>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</si>
  <si>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</si>
  <si>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</si>
  <si>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</si>
  <si>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</si>
  <si>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</si>
  <si>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</si>
  <si>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</si>
  <si>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</si>
  <si>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</si>
  <si>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</si>
  <si>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</si>
  <si>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</si>
  <si>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</si>
  <si>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</si>
  <si>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</si>
  <si>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</si>
  <si>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</si>
  <si>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</si>
  <si>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</si>
  <si>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</si>
  <si>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</si>
  <si>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</si>
  <si>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</si>
  <si>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</si>
  <si>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</si>
  <si>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</si>
  <si>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</si>
  <si>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</si>
  <si>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</si>
  <si>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</si>
  <si>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</si>
  <si>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</si>
  <si>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</si>
  <si>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</si>
  <si>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</si>
  <si>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</si>
  <si>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</si>
  <si>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</si>
  <si>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</si>
  <si>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</si>
  <si>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</si>
  <si>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</si>
  <si>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</si>
  <si>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</si>
  <si>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</si>
  <si>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</si>
  <si>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</si>
  <si>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</si>
  <si>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</si>
  <si>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</si>
  <si>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</si>
  <si>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</si>
  <si>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</si>
  <si>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</si>
  <si>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</si>
  <si>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</si>
  <si>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</si>
  <si>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</si>
  <si>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</si>
  <si>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</si>
  <si>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</si>
  <si>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</si>
  <si>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</si>
  <si>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</si>
  <si>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</si>
  <si>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</si>
  <si>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</si>
  <si>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</si>
  <si>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</si>
  <si>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</si>
  <si>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</si>
  <si>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</si>
  <si>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</si>
  <si>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</si>
  <si>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</si>
  <si>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</si>
  <si>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</si>
  <si>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</si>
  <si>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</si>
  <si>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</si>
  <si>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</si>
  <si>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</si>
  <si>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</si>
  <si>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</si>
  <si>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</si>
  <si>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</si>
  <si>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</si>
  <si>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</si>
  <si>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</si>
  <si>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</si>
  <si>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</si>
  <si>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</si>
  <si>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</si>
  <si>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</si>
  <si>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</si>
  <si>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</si>
  <si>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</si>
  <si>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</si>
  <si>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</si>
  <si>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</si>
  <si>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</si>
  <si>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</si>
  <si>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</si>
  <si>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</si>
  <si>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</si>
  <si>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</si>
  <si>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</si>
  <si>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</si>
  <si>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</si>
  <si>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</si>
  <si>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</si>
  <si>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</si>
  <si>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</si>
  <si>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</si>
  <si>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</si>
  <si>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</si>
  <si>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</si>
  <si>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</si>
  <si>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</si>
  <si>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</si>
  <si>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</si>
  <si>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</si>
  <si>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</si>
  <si>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</si>
  <si>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</si>
  <si>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</si>
  <si>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</si>
  <si>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</si>
  <si>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</si>
  <si>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</si>
  <si>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</si>
  <si>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</si>
  <si>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</si>
  <si>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</si>
  <si>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</si>
  <si>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</si>
  <si>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</si>
  <si>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</si>
  <si>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</si>
  <si>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</si>
  <si>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</si>
  <si>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</si>
  <si>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</si>
  <si>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</si>
  <si>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</si>
  <si>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</si>
  <si>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</si>
  <si>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</si>
  <si>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</si>
  <si>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</si>
  <si>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</si>
  <si>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</si>
  <si>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</si>
  <si>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</si>
  <si>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</si>
  <si>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</si>
  <si>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</si>
  <si>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</si>
  <si>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</si>
  <si>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</si>
  <si>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</si>
  <si>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</si>
  <si>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</si>
  <si>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</si>
  <si>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</si>
  <si>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</si>
  <si>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</si>
  <si>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</si>
  <si>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</si>
  <si>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</si>
  <si>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</si>
  <si>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</si>
  <si>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</si>
  <si>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</si>
  <si>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</si>
  <si>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</si>
  <si>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</si>
  <si>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</si>
  <si>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</si>
  <si>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</si>
  <si>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</si>
  <si>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</si>
  <si>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</si>
  <si>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</si>
  <si>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</si>
  <si>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</si>
  <si>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</si>
  <si>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</si>
  <si>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</si>
  <si>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</si>
  <si>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</si>
  <si>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</si>
  <si>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</si>
  <si>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</si>
  <si>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</si>
  <si>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</si>
  <si>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</si>
  <si>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</si>
  <si>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</si>
  <si>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</si>
  <si>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</si>
  <si>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</si>
  <si>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</si>
  <si>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</si>
  <si>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</si>
  <si>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</si>
  <si>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</si>
  <si>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</si>
  <si>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</si>
  <si>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</si>
  <si>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</si>
  <si>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</si>
  <si>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</si>
  <si>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</si>
  <si>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</si>
  <si>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</si>
  <si>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</si>
  <si>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</si>
  <si>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</si>
  <si>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</si>
  <si>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</si>
  <si>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</si>
  <si>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</si>
  <si>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</si>
  <si>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</si>
  <si>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</si>
  <si>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</si>
  <si>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</si>
  <si>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</si>
  <si>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</si>
  <si>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</si>
  <si>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</si>
  <si>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</si>
  <si>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</si>
  <si>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</si>
  <si>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</si>
  <si>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</si>
  <si>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</si>
  <si>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</si>
  <si>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</si>
  <si>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</si>
  <si>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</si>
  <si>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</si>
  <si>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</si>
  <si>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</si>
  <si>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</si>
  <si>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</si>
  <si>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</si>
  <si>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</si>
  <si>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</si>
  <si>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</si>
  <si>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</si>
  <si>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</si>
  <si>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</si>
  <si>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</si>
  <si>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</si>
  <si>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</si>
  <si>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</si>
  <si>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</si>
  <si>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</si>
  <si>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</si>
  <si>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</si>
  <si>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</si>
  <si>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</si>
  <si>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</si>
  <si>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</si>
  <si>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</si>
  <si>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</si>
  <si>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</si>
  <si>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</si>
  <si>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</si>
  <si>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</si>
  <si>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</si>
  <si>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</si>
  <si>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</si>
  <si>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</si>
  <si>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</si>
  <si>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</si>
  <si>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</si>
  <si>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</si>
  <si>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</si>
  <si>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</si>
  <si>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</si>
  <si>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</si>
  <si>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</si>
  <si>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</si>
  <si>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</si>
  <si>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</si>
  <si>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</si>
  <si>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</si>
  <si>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</si>
  <si>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</si>
  <si>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</si>
  <si>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</si>
  <si>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</si>
  <si>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</si>
  <si>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</si>
  <si>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</si>
  <si>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</si>
  <si>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</si>
  <si>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</si>
  <si>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</si>
  <si>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</si>
  <si>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</si>
  <si>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</si>
  <si>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</si>
  <si>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</si>
  <si>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</si>
  <si>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</si>
  <si>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</si>
  <si>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</si>
  <si>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</si>
  <si>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</si>
  <si>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</si>
  <si>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</si>
  <si>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</si>
  <si>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</si>
  <si>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</si>
  <si>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</si>
  <si>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</si>
  <si>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</si>
  <si>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</si>
  <si>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</si>
  <si>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</si>
  <si>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</si>
  <si>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</si>
  <si>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</si>
  <si>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</si>
  <si>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</si>
  <si>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</si>
  <si>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</si>
  <si>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</si>
  <si>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</si>
  <si>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</si>
  <si>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</si>
  <si>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</si>
  <si>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</si>
  <si>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</si>
  <si>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</si>
  <si>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</si>
  <si>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</si>
  <si>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</si>
  <si>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</si>
  <si>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</si>
  <si>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</si>
  <si>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</si>
  <si>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</si>
  <si>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</si>
  <si>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</si>
  <si>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</si>
  <si>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</si>
  <si>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</si>
  <si>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</si>
  <si>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</si>
  <si>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</si>
  <si>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</si>
  <si>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</si>
  <si>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</si>
  <si>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</si>
  <si>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</si>
  <si>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</si>
  <si>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</si>
  <si>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</si>
  <si>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</si>
  <si>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</si>
  <si>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</si>
  <si>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</si>
  <si>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</si>
  <si>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</si>
  <si>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</si>
  <si>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</si>
  <si>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</si>
  <si>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</si>
  <si>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</si>
  <si>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</si>
  <si>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</si>
  <si>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</si>
  <si>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</si>
  <si>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</si>
  <si>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</si>
  <si>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</si>
  <si>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</si>
  <si>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</si>
  <si>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</si>
  <si>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</si>
  <si>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</si>
  <si>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</si>
  <si>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</si>
  <si>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</si>
  <si>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</si>
  <si>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</si>
  <si>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</si>
  <si>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</si>
  <si>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</si>
  <si>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</si>
  <si>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</si>
  <si>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</si>
  <si>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</si>
  <si>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</si>
  <si>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</si>
  <si>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</si>
  <si>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</si>
  <si>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</si>
  <si>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</si>
  <si>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</si>
  <si>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</si>
  <si>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</si>
  <si>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</si>
  <si>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</si>
  <si>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</si>
  <si>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</si>
  <si>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</si>
  <si>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</si>
  <si>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</si>
  <si>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</si>
  <si>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</si>
  <si>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</si>
  <si>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</si>
  <si>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</si>
  <si>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</si>
  <si>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</si>
  <si>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</si>
  <si>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</si>
  <si>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</si>
  <si>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</si>
  <si>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</si>
  <si>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</si>
  <si>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</si>
  <si>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</si>
  <si>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</si>
  <si>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</si>
  <si>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</si>
  <si>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</si>
  <si>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</si>
  <si>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</si>
  <si>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</si>
  <si>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</si>
  <si>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</si>
  <si>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</si>
  <si>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</si>
  <si>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</si>
  <si>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</si>
  <si>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</si>
  <si>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</si>
  <si>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</si>
  <si>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</si>
  <si>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</si>
  <si>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</si>
  <si>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</si>
  <si>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</si>
  <si>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</si>
  <si>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</si>
  <si>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</si>
  <si>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</si>
  <si>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</si>
  <si>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</si>
  <si>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</si>
  <si>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</si>
  <si>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</si>
  <si>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</si>
  <si>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</si>
  <si>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</si>
  <si>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</si>
  <si>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</si>
  <si>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</si>
  <si>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</si>
  <si>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</si>
  <si>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</si>
  <si>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</si>
  <si>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</si>
  <si>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</si>
  <si>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</si>
  <si>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</si>
  <si>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</si>
  <si>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</si>
  <si>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</si>
  <si>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</si>
  <si>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</si>
  <si>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</si>
  <si>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</si>
  <si>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</si>
  <si>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</si>
  <si>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</si>
  <si>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</si>
  <si>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</si>
  <si>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</si>
  <si>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</si>
  <si>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</si>
  <si>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</si>
  <si>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</si>
  <si>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</si>
  <si>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</si>
  <si>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</si>
  <si>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</si>
  <si>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</si>
  <si>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</si>
  <si>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</si>
  <si>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</si>
  <si>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</si>
  <si>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</si>
  <si>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</si>
  <si>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</si>
  <si>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</si>
  <si>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</si>
  <si>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</si>
  <si>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</si>
  <si>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</si>
  <si>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</si>
  <si>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</si>
  <si>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</si>
  <si>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</si>
  <si>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</si>
  <si>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</si>
  <si>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</si>
  <si>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</si>
  <si>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</si>
  <si>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</si>
  <si>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</si>
  <si>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</si>
  <si>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</si>
  <si>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</si>
  <si>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</si>
  <si>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</si>
  <si>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</si>
  <si>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</si>
  <si>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</si>
  <si>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</si>
  <si>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</si>
  <si>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</si>
  <si>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</si>
  <si>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</si>
  <si>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</si>
  <si>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</si>
  <si>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</si>
  <si>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</si>
  <si>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</si>
  <si>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</si>
  <si>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</si>
  <si>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</si>
  <si>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</si>
  <si>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</si>
  <si>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</si>
  <si>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</si>
  <si>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</si>
  <si>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</si>
  <si>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</si>
  <si>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</si>
  <si>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</si>
  <si>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</si>
  <si>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</si>
  <si>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</si>
  <si>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</si>
  <si>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</si>
  <si>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</si>
  <si>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</si>
  <si>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</si>
  <si>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</si>
  <si>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</si>
  <si>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</si>
  <si>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</si>
  <si>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</si>
  <si>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</si>
  <si>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</si>
  <si>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</si>
  <si>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</si>
  <si>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</si>
  <si>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</si>
  <si>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</si>
  <si>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</si>
  <si>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</si>
  <si>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</si>
  <si>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</si>
  <si>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</si>
  <si>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</si>
  <si>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</si>
  <si>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</si>
  <si>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</si>
  <si>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</si>
  <si>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</si>
  <si>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</si>
  <si>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</si>
  <si>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</si>
  <si>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</si>
  <si>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</si>
  <si>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</si>
  <si>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</si>
  <si>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</si>
  <si>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</si>
  <si>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</si>
  <si>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</si>
  <si>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</si>
  <si>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</si>
  <si>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</si>
  <si>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</si>
  <si>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</si>
  <si>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</si>
  <si>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</si>
  <si>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</si>
  <si>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</si>
  <si>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</si>
  <si>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</si>
  <si>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</si>
  <si>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</si>
  <si>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</si>
  <si>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</si>
  <si>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</si>
  <si>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</si>
  <si>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</si>
  <si>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</si>
  <si>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</si>
  <si>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</si>
  <si>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</si>
  <si>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</si>
  <si>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</si>
  <si>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</si>
  <si>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</si>
  <si>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</si>
  <si>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</si>
  <si>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</si>
  <si>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</si>
  <si>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</si>
  <si>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</si>
  <si>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</si>
  <si>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</si>
  <si>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</si>
  <si>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</si>
  <si>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</si>
  <si>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</si>
  <si>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</si>
  <si>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</si>
  <si>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</si>
  <si>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</si>
  <si>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</si>
  <si>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</si>
  <si>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</si>
  <si>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</si>
  <si>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</si>
  <si>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</si>
  <si>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</si>
  <si>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</si>
  <si>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</si>
  <si>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</si>
  <si>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</si>
  <si>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</si>
  <si>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</si>
  <si>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</si>
  <si>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</si>
  <si>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</si>
  <si>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</si>
  <si>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</si>
  <si>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</si>
  <si>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</si>
  <si>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</si>
  <si>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</si>
  <si>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</si>
  <si>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</si>
  <si>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</si>
  <si>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</si>
  <si>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</si>
  <si>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</si>
  <si>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</si>
  <si>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</si>
  <si>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</si>
  <si>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</si>
  <si>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</si>
  <si>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</si>
  <si>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</si>
  <si>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</si>
  <si>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</si>
  <si>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</si>
  <si>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</si>
  <si>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</si>
  <si>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</si>
  <si>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</si>
  <si>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</si>
  <si>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</si>
  <si>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</si>
  <si>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</si>
  <si>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</si>
  <si>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</si>
  <si>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</si>
  <si>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</si>
  <si>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</si>
  <si>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</si>
  <si>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</si>
  <si>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</si>
  <si>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</si>
  <si>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</si>
  <si>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</si>
  <si>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</si>
  <si>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</si>
  <si>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</si>
  <si>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</si>
  <si>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</si>
  <si>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</si>
  <si>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</si>
  <si>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</si>
  <si>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</si>
  <si>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</si>
  <si>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</si>
  <si>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</si>
  <si>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</si>
  <si>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</si>
  <si>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</si>
  <si>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</si>
  <si>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</si>
  <si>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</si>
  <si>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</si>
  <si>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</si>
  <si>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</si>
  <si>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</si>
  <si>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</si>
  <si>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</si>
  <si>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</si>
  <si>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</si>
  <si>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</si>
  <si>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</si>
  <si>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</si>
  <si>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</si>
  <si>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</si>
  <si>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</si>
  <si>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</si>
  <si>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</si>
  <si>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</si>
  <si>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</si>
  <si>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</si>
  <si>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</si>
  <si>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</si>
  <si>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</si>
  <si>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</si>
  <si>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</si>
  <si>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</si>
  <si>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</si>
  <si>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</si>
  <si>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</si>
  <si>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</si>
  <si>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</si>
  <si>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</si>
  <si>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</si>
  <si>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</si>
  <si>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</si>
  <si>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</si>
  <si>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</si>
  <si>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</si>
  <si>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</si>
  <si>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</si>
  <si>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</si>
  <si>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</si>
  <si>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</si>
  <si>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</si>
  <si>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</si>
  <si>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</si>
  <si>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</si>
  <si>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</si>
  <si>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</si>
  <si>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</si>
  <si>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</si>
  <si>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</si>
  <si>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</si>
  <si>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</si>
  <si>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</si>
  <si>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</si>
  <si>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</si>
  <si>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</si>
  <si>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</si>
  <si>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</si>
  <si>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</si>
  <si>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</si>
  <si>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</si>
  <si>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</si>
  <si>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</si>
  <si>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</si>
  <si>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</si>
  <si>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</si>
  <si>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</si>
  <si>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</si>
  <si>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</si>
  <si>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</si>
  <si>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</si>
  <si>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</si>
  <si>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</si>
  <si>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</si>
  <si>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</si>
  <si>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</si>
  <si>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</si>
  <si>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</si>
  <si>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</si>
  <si>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</si>
  <si>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</si>
  <si>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</si>
  <si>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</si>
  <si>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</si>
  <si>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</si>
  <si>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</si>
  <si>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</si>
  <si>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</si>
  <si>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</si>
  <si>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</si>
  <si>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</si>
  <si>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</si>
  <si>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</si>
  <si>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</si>
  <si>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</si>
  <si>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</si>
  <si>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</si>
  <si>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</si>
  <si>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</si>
  <si>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</si>
  <si>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</si>
  <si>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</si>
  <si>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</si>
  <si>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</si>
  <si>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</si>
  <si>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</si>
  <si>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</si>
  <si>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</si>
  <si>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</si>
  <si>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</si>
  <si>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</si>
  <si>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</si>
  <si>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</si>
  <si>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</si>
  <si>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</si>
  <si>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</si>
  <si>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</si>
  <si>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</si>
  <si>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</si>
  <si>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</si>
  <si>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</si>
  <si>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</si>
  <si>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</si>
  <si>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</si>
  <si>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</si>
  <si>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</si>
  <si>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</si>
  <si>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</si>
  <si>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</si>
  <si>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</si>
  <si>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</si>
  <si>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</si>
  <si>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</si>
  <si>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</si>
  <si>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</si>
  <si>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</si>
  <si>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</si>
  <si>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</si>
  <si>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</si>
  <si>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</si>
  <si>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</si>
  <si>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</si>
  <si>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</si>
  <si>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</si>
  <si>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</si>
  <si>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</si>
  <si>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</si>
  <si>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</si>
  <si>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</si>
  <si>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</si>
  <si>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</si>
  <si>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</si>
  <si>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</si>
  <si>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</si>
  <si>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</si>
  <si>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</si>
  <si>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</si>
  <si>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</si>
  <si>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</si>
  <si>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</si>
  <si>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</si>
  <si>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</si>
  <si>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</si>
  <si>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</si>
  <si>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</si>
  <si>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</si>
  <si>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</si>
  <si>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</si>
  <si>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</si>
  <si>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</si>
  <si>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</si>
  <si>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</si>
  <si>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</si>
  <si>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</si>
  <si>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</si>
  <si>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</si>
  <si>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</si>
  <si>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</si>
  <si>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</si>
  <si>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</si>
  <si>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</si>
  <si>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</si>
  <si>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</si>
  <si>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</si>
  <si>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</si>
  <si>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</si>
  <si>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</si>
  <si>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</si>
  <si>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</si>
  <si>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</si>
  <si>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</si>
  <si>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</si>
  <si>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</si>
  <si>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</si>
  <si>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</si>
  <si>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</si>
  <si>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</si>
  <si>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</si>
  <si>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</si>
  <si>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</si>
  <si>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</si>
  <si>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</si>
  <si>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</si>
  <si>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</si>
  <si>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</si>
  <si>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</si>
  <si>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</si>
  <si>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</si>
  <si>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</si>
  <si>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</si>
  <si>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</si>
  <si>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</si>
  <si>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</si>
  <si>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</si>
  <si>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</si>
  <si>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</si>
  <si>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</si>
  <si>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</si>
  <si>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</si>
  <si>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</si>
  <si>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</si>
  <si>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</si>
  <si>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</si>
  <si>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</si>
  <si>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</si>
  <si>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</si>
  <si>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</si>
  <si>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</si>
  <si>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</si>
  <si>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</si>
  <si>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</si>
  <si>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</si>
  <si>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</si>
  <si>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</si>
  <si>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</si>
  <si>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</si>
  <si>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</si>
  <si>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</si>
  <si>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</si>
  <si>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</si>
  <si>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</si>
  <si>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</si>
  <si>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</si>
  <si>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</si>
  <si>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</si>
  <si>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</si>
  <si>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</si>
  <si>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</si>
  <si>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</si>
  <si>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</si>
  <si>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</si>
  <si>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</si>
  <si>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</si>
  <si>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</si>
  <si>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</si>
  <si>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</si>
  <si>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</si>
  <si>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</si>
  <si>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</si>
  <si>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</si>
  <si>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</si>
  <si>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</si>
  <si>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</si>
  <si>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</si>
  <si>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</si>
  <si>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</si>
  <si>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</si>
  <si>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</si>
  <si>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</si>
  <si>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</si>
  <si>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</si>
  <si>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</si>
  <si>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</si>
  <si>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</si>
  <si>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</si>
  <si>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</si>
  <si>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</si>
  <si>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</si>
  <si>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</si>
  <si>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</si>
  <si>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</si>
  <si>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</si>
  <si>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</si>
  <si>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</si>
  <si>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</si>
  <si>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</si>
  <si>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</si>
  <si>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</si>
  <si>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</si>
  <si>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</si>
  <si>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</si>
  <si>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</si>
  <si>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</si>
  <si>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</si>
  <si>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</si>
  <si>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</si>
  <si>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</si>
  <si>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</si>
  <si>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</si>
  <si>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</si>
  <si>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</si>
  <si>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</si>
  <si>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</si>
  <si>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</si>
  <si>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</si>
  <si>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</si>
  <si>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</si>
  <si>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</si>
  <si>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</si>
  <si>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</si>
  <si>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</si>
  <si>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</si>
  <si>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</si>
  <si>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</si>
  <si>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</si>
  <si>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</si>
  <si>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</si>
  <si>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</si>
  <si>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</si>
  <si>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</si>
  <si>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</si>
  <si>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</si>
  <si>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</si>
  <si>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</si>
  <si>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</si>
  <si>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</si>
  <si>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</si>
  <si>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</si>
  <si>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</si>
  <si>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</si>
  <si>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</si>
  <si>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</si>
  <si>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</si>
  <si>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</si>
  <si>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</si>
  <si>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</si>
  <si>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</si>
  <si>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</si>
  <si>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</si>
  <si>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</si>
  <si>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</si>
  <si>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</si>
  <si>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</si>
  <si>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</si>
  <si>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</si>
  <si>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</si>
  <si>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</si>
  <si>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</si>
  <si>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</si>
  <si>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</si>
  <si>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</si>
  <si>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</si>
  <si>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</si>
  <si>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</si>
  <si>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</si>
  <si>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</si>
  <si>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</si>
  <si>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</si>
  <si>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</si>
  <si>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</si>
  <si>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</si>
  <si>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</si>
  <si>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</si>
  <si>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</si>
  <si>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</si>
  <si>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</si>
  <si>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</si>
  <si>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</si>
  <si>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</si>
  <si>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</si>
  <si>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</si>
  <si>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</si>
  <si>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</si>
  <si>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</si>
  <si>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</si>
  <si>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</si>
  <si>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</si>
  <si>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</si>
  <si>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</si>
  <si>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</si>
  <si>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</si>
  <si>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</si>
  <si>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</si>
  <si>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</si>
  <si>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</si>
  <si>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</si>
  <si>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</si>
  <si>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</si>
  <si>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</si>
  <si>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</si>
  <si>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</si>
  <si>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</si>
  <si>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</si>
  <si>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</si>
  <si>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</si>
  <si>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</si>
  <si>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</si>
  <si>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</si>
  <si>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</si>
  <si>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</si>
  <si>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</si>
  <si>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</si>
  <si>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</si>
  <si>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</si>
  <si>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</si>
  <si>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</si>
  <si>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</si>
  <si>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</si>
  <si>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</si>
  <si>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</si>
  <si>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</si>
  <si>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</si>
  <si>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</si>
  <si>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</si>
  <si>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</si>
  <si>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</si>
  <si>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</si>
  <si>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</si>
  <si>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</si>
  <si>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</si>
  <si>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</si>
  <si>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</si>
  <si>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</si>
  <si>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</si>
  <si>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</si>
  <si>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</si>
  <si>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</si>
  <si>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</si>
  <si>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</si>
  <si>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</si>
  <si>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</si>
  <si>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</si>
  <si>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</si>
  <si>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</si>
  <si>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</si>
  <si>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</si>
  <si>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</si>
  <si>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</si>
  <si>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</si>
  <si>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</si>
  <si>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</si>
  <si>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</si>
  <si>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</si>
  <si>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</si>
  <si>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</si>
  <si>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</si>
  <si>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</si>
  <si>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</si>
  <si>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</si>
  <si>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</si>
  <si>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</si>
  <si>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</si>
  <si>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</si>
  <si>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</si>
  <si>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</si>
  <si>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</si>
  <si>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</si>
  <si>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</si>
  <si>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</si>
  <si>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</si>
  <si>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</si>
  <si>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</si>
  <si>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</si>
  <si>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</si>
  <si>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</si>
  <si>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</si>
  <si>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</si>
  <si>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</si>
  <si>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</si>
  <si>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</si>
  <si>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</si>
  <si>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</si>
  <si>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</si>
  <si>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</si>
  <si>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</si>
  <si>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</si>
  <si>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</si>
  <si>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</si>
  <si>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</si>
  <si>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</si>
  <si>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</si>
  <si>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</si>
  <si>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</si>
  <si>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</si>
  <si>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</si>
  <si>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</si>
  <si>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</si>
  <si>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</si>
  <si>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</si>
  <si>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</si>
  <si>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</si>
  <si>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</si>
  <si>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</si>
  <si>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</si>
  <si>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</si>
  <si>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</si>
  <si>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</si>
  <si>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</si>
  <si>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</si>
  <si>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</si>
  <si>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</si>
  <si>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</si>
  <si>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</si>
  <si>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</si>
  <si>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</si>
  <si>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</si>
  <si>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</si>
  <si>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</si>
  <si>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</si>
  <si>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</si>
  <si>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</si>
  <si>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</si>
  <si>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</si>
  <si>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</si>
  <si>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</si>
  <si>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</si>
  <si>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</si>
  <si>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</si>
  <si>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</si>
  <si>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</si>
  <si>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</si>
  <si>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</si>
  <si>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</si>
  <si>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</si>
  <si>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</si>
  <si>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</si>
  <si>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</si>
  <si>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</si>
  <si>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</si>
  <si>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</si>
  <si>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</si>
  <si>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</si>
  <si>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</si>
  <si>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</si>
  <si>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</si>
  <si>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</si>
  <si>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</si>
  <si>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</si>
  <si>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</si>
  <si>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</si>
  <si>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</si>
  <si>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</si>
  <si>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</si>
  <si>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</si>
  <si>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</si>
  <si>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</si>
  <si>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</si>
  <si>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</si>
  <si>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</si>
  <si>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</si>
  <si>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</si>
  <si>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</si>
  <si>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</si>
  <si>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</si>
  <si>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</si>
  <si>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</si>
  <si>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</si>
  <si>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</si>
  <si>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</si>
  <si>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</si>
  <si>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</si>
  <si>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</si>
  <si>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</si>
  <si>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</si>
  <si>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</si>
  <si>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</si>
  <si>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</si>
  <si>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</si>
  <si>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</si>
  <si>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</si>
  <si>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</si>
  <si>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</si>
  <si>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</si>
  <si>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</si>
  <si>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</si>
  <si>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</si>
  <si>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</si>
  <si>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</si>
  <si>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</si>
  <si>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</si>
  <si>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</si>
  <si>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</si>
  <si>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</si>
  <si>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</si>
  <si>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</si>
  <si>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</si>
  <si>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</si>
  <si>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</si>
  <si>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</si>
  <si>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</si>
  <si>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</si>
  <si>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</si>
  <si>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</si>
  <si>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</si>
  <si>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</si>
  <si>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</si>
  <si>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</si>
  <si>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</si>
  <si>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</si>
  <si>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</si>
  <si>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</si>
  <si>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</si>
  <si>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</si>
  <si>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</si>
  <si>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</si>
  <si>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</si>
  <si>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</si>
  <si>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</si>
  <si>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</si>
  <si>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</si>
  <si>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</si>
  <si>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</si>
  <si>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</si>
  <si>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</si>
  <si>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</si>
  <si>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</si>
  <si>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</si>
  <si>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</si>
  <si>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</si>
  <si>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</si>
  <si>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</si>
  <si>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</si>
  <si>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</si>
  <si>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</si>
  <si>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</si>
  <si>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</si>
  <si>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</si>
  <si>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</si>
  <si>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</si>
  <si>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</si>
  <si>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</si>
  <si>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</si>
  <si>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</si>
  <si>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</si>
  <si>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</si>
  <si>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</si>
  <si>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</si>
  <si>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</si>
  <si>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</si>
  <si>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</si>
  <si>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</si>
  <si>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</si>
  <si>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</si>
  <si>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</si>
  <si>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</si>
  <si>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</si>
  <si>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</si>
  <si>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</si>
  <si>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</si>
  <si>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</si>
  <si>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</si>
  <si>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</si>
  <si>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</si>
  <si>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</si>
  <si>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</si>
  <si>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</si>
  <si>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</si>
  <si>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</si>
  <si>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</si>
  <si>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</si>
  <si>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</si>
  <si>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</si>
  <si>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</si>
  <si>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</si>
  <si>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</si>
  <si>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</si>
  <si>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</si>
  <si>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</si>
  <si>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</si>
  <si>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</si>
  <si>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</si>
  <si>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</si>
  <si>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</si>
  <si>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</si>
  <si>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</si>
  <si>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</si>
  <si>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</si>
  <si>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</si>
  <si>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</si>
  <si>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</si>
  <si>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</si>
  <si>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</si>
  <si>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</si>
  <si>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</si>
  <si>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</si>
  <si>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</si>
  <si>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</si>
  <si>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</si>
  <si>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</si>
  <si>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</si>
  <si>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</si>
  <si>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</si>
  <si>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</si>
  <si>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</si>
  <si>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</si>
  <si>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</si>
  <si>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</si>
  <si>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</si>
  <si>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</si>
  <si>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</si>
  <si>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</si>
  <si>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</si>
  <si>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</si>
  <si>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</si>
  <si>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</si>
  <si>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</si>
  <si>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</si>
  <si>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</si>
  <si>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</si>
  <si>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</si>
  <si>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</si>
  <si>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</si>
  <si>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</si>
  <si>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</si>
  <si>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</si>
  <si>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</si>
  <si>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</si>
  <si>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</si>
  <si>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</si>
  <si>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</si>
  <si>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</si>
  <si>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</si>
  <si>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</si>
  <si>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</si>
  <si>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</si>
  <si>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</si>
  <si>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</si>
  <si>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</si>
  <si>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</si>
  <si>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</si>
  <si>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</si>
  <si>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</si>
  <si>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</si>
  <si>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</si>
  <si>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</si>
  <si>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</si>
  <si>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</si>
  <si>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</si>
  <si>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</si>
  <si>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</si>
  <si>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</si>
  <si>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</si>
  <si>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</si>
  <si>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</si>
  <si>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</si>
  <si>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</si>
  <si>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</si>
  <si>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</si>
  <si>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</si>
  <si>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</si>
  <si>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</si>
  <si>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</si>
  <si>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</si>
  <si>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</si>
  <si>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</si>
  <si>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</si>
  <si>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</si>
  <si>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</si>
  <si>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</si>
  <si>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</si>
  <si>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</si>
  <si>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</si>
  <si>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</si>
  <si>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</si>
  <si>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</si>
  <si>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</si>
  <si>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</si>
  <si>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</si>
  <si>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</si>
  <si>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</si>
  <si>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</si>
  <si>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</si>
  <si>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</si>
  <si>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</si>
  <si>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</si>
  <si>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</si>
  <si>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</si>
  <si>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</si>
  <si>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</si>
  <si>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</si>
  <si>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</si>
  <si>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</si>
  <si>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</si>
  <si>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</si>
  <si>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</si>
  <si>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</si>
  <si>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</si>
  <si>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</si>
  <si>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</si>
  <si>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</si>
  <si>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</si>
  <si>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</si>
  <si>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</si>
  <si>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</si>
  <si>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</si>
  <si>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</si>
  <si>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</si>
  <si>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</si>
  <si>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</si>
  <si>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</si>
  <si>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</si>
  <si>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</si>
  <si>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</si>
  <si>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</si>
  <si>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</si>
  <si>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</si>
  <si>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</si>
  <si>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</si>
  <si>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</si>
  <si>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</si>
  <si>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</si>
  <si>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</si>
  <si>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</si>
  <si>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</si>
  <si>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</si>
  <si>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</si>
  <si>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</si>
  <si>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</si>
  <si>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</si>
  <si>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</si>
  <si>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</si>
  <si>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</si>
  <si>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</si>
  <si>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</si>
  <si>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</si>
  <si>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</si>
  <si>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</si>
  <si>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</si>
  <si>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</si>
  <si>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</si>
  <si>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</si>
  <si>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</si>
  <si>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</si>
  <si>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</si>
  <si>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</si>
  <si>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</si>
  <si>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</si>
  <si>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</si>
  <si>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</si>
  <si>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</si>
  <si>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</si>
  <si>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</si>
  <si>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</si>
  <si>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</si>
  <si>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</si>
  <si>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</si>
  <si>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</si>
  <si>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</si>
  <si>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</si>
  <si>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</si>
  <si>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</si>
  <si>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</si>
  <si>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</si>
  <si>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</si>
  <si>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</si>
  <si>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</si>
  <si>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</si>
  <si>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</si>
  <si>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</si>
  <si>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</si>
  <si>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</si>
  <si>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</si>
  <si>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</si>
  <si>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</si>
  <si>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</si>
  <si>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</si>
  <si>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</si>
  <si>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</si>
  <si>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</si>
  <si>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</si>
  <si>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</si>
  <si>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</si>
  <si>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</si>
  <si>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</si>
  <si>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</si>
  <si>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</si>
  <si>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</si>
  <si>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</si>
  <si>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</si>
  <si>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</si>
  <si>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</si>
  <si>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</si>
  <si>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</si>
  <si>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</si>
  <si>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</si>
  <si>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</si>
  <si>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</si>
  <si>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</si>
  <si>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</si>
  <si>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</si>
  <si>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</si>
  <si>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</si>
  <si>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</si>
  <si>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</si>
  <si>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</si>
  <si>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</si>
  <si>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</si>
  <si>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</si>
  <si>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</si>
  <si>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</si>
  <si>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</si>
  <si>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</si>
  <si>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</si>
  <si>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</si>
  <si>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</si>
  <si>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</si>
  <si>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</si>
  <si>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</si>
  <si>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</si>
  <si>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</si>
  <si>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</si>
  <si>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</si>
  <si>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</si>
  <si>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</si>
  <si>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</si>
  <si>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</si>
  <si>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</si>
  <si>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</si>
  <si>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</si>
  <si>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</si>
  <si>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</si>
  <si>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</si>
  <si>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</si>
  <si>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</si>
  <si>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</si>
  <si>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</si>
  <si>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</si>
  <si>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</si>
  <si>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</si>
  <si>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</si>
  <si>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</si>
  <si>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</si>
  <si>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</si>
  <si>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</si>
  <si>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</si>
  <si>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</si>
  <si>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</si>
  <si>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</si>
  <si>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</si>
  <si>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</si>
  <si>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</si>
  <si>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</si>
  <si>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</si>
  <si>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</si>
  <si>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</si>
  <si>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</si>
  <si>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</si>
  <si>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</si>
  <si>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</si>
  <si>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</si>
  <si>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</si>
  <si>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</si>
  <si>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</si>
  <si>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</si>
  <si>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</si>
  <si>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</si>
  <si>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</si>
  <si>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</si>
  <si>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</si>
  <si>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</si>
  <si>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</si>
  <si>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</si>
  <si>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</si>
  <si>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</si>
  <si>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</si>
  <si>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</si>
  <si>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</si>
  <si>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</si>
  <si>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</si>
  <si>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</si>
  <si>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</si>
  <si>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</si>
  <si>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</si>
  <si>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</si>
  <si>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</si>
  <si>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</si>
  <si>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</si>
  <si>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</si>
  <si>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</si>
  <si>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</si>
  <si>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</si>
  <si>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</si>
  <si>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</si>
  <si>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</si>
  <si>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</si>
  <si>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</si>
  <si>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</si>
  <si>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</si>
  <si>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</si>
  <si>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</si>
  <si>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</si>
  <si>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</si>
  <si>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</si>
  <si>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</si>
  <si>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</si>
  <si>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</si>
  <si>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</si>
  <si>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</si>
  <si>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</si>
  <si>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</si>
  <si>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</si>
  <si>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</si>
  <si>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</si>
  <si>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</si>
  <si>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</si>
  <si>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</si>
  <si>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</si>
  <si>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</si>
  <si>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</si>
  <si>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</si>
  <si>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</si>
  <si>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</si>
  <si>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</si>
  <si>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</si>
  <si>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</si>
  <si>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</si>
  <si>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</si>
  <si>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</si>
  <si>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</si>
  <si>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</si>
  <si>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</si>
  <si>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</si>
  <si>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</si>
  <si>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</si>
  <si>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</si>
  <si>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</si>
  <si>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</si>
  <si>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</si>
  <si>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</si>
  <si>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</si>
  <si>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</si>
  <si>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</si>
  <si>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</si>
  <si>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</si>
  <si>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</si>
  <si>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</si>
  <si>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</si>
  <si>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</si>
  <si>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</si>
  <si>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</si>
  <si>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</si>
  <si>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</si>
  <si>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</si>
  <si>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</si>
  <si>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</si>
  <si>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</si>
  <si>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</si>
  <si>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</si>
  <si>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</si>
  <si>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</si>
  <si>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</si>
  <si>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</si>
  <si>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</si>
  <si>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</si>
  <si>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</si>
  <si>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</si>
  <si>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</si>
  <si>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</si>
  <si>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</si>
  <si>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</si>
  <si>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</si>
  <si>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</si>
  <si>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</si>
  <si>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</si>
  <si>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</si>
  <si>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</si>
  <si>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</si>
  <si>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</si>
  <si>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</si>
  <si>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</si>
  <si>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</si>
  <si>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</si>
  <si>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</si>
  <si>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</si>
  <si>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</si>
  <si>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</si>
  <si>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</si>
  <si>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</si>
  <si>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</si>
  <si>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</si>
  <si>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</si>
  <si>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</si>
  <si>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</si>
  <si>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</si>
  <si>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</si>
  <si>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</si>
  <si>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</si>
  <si>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</si>
  <si>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</si>
  <si>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</si>
  <si>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</si>
  <si>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</si>
  <si>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</si>
  <si>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</si>
  <si>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</si>
  <si>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</si>
  <si>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</si>
  <si>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</si>
  <si>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</si>
  <si>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</si>
  <si>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</si>
  <si>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</si>
  <si>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</si>
  <si>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</si>
  <si>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</si>
  <si>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</si>
  <si>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</si>
  <si>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</si>
  <si>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</si>
  <si>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</si>
  <si>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</si>
  <si>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</si>
  <si>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</si>
  <si>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</si>
  <si>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</si>
  <si>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</si>
  <si>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</si>
  <si>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</si>
  <si>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</si>
  <si>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</si>
  <si>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</si>
  <si>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</si>
  <si>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</si>
  <si>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</si>
  <si>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</si>
  <si>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</si>
  <si>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</si>
  <si>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</si>
  <si>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</si>
  <si>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</si>
  <si>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</si>
  <si>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</si>
  <si>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</si>
  <si>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</si>
  <si>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</si>
  <si>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</si>
  <si>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</si>
  <si>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</si>
  <si>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</si>
  <si>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</si>
  <si>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</si>
  <si>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</si>
  <si>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</si>
  <si>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</si>
  <si>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</si>
  <si>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</si>
  <si>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</si>
  <si>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</si>
  <si>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</si>
  <si>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</si>
  <si>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</si>
  <si>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</si>
  <si>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</si>
  <si>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</si>
  <si>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</si>
  <si>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</si>
  <si>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</si>
  <si>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</si>
  <si>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</si>
  <si>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</si>
  <si>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</si>
  <si>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</si>
  <si>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</si>
  <si>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</si>
  <si>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</si>
  <si>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</si>
  <si>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</si>
  <si>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</si>
  <si>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</si>
  <si>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</si>
  <si>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</si>
  <si>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</si>
  <si>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</si>
  <si>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</si>
  <si>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</si>
  <si>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</si>
  <si>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</si>
  <si>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</si>
  <si>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</si>
  <si>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</si>
  <si>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</si>
  <si>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</si>
  <si>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</si>
  <si>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</si>
  <si>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</si>
  <si>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</si>
  <si>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</si>
  <si>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</si>
  <si>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</si>
  <si>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</si>
  <si>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</si>
  <si>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</si>
  <si>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</si>
  <si>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</si>
  <si>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</si>
  <si>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</si>
  <si>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</si>
  <si>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</si>
  <si>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</si>
  <si>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</si>
  <si>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</si>
  <si>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</si>
  <si>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</si>
  <si>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</si>
  <si>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</si>
  <si>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</si>
  <si>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</si>
  <si>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</si>
  <si>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</si>
  <si>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</si>
  <si>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</si>
  <si>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</si>
  <si>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</si>
  <si>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</si>
  <si>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</si>
  <si>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</si>
  <si>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</si>
  <si>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</si>
  <si>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</si>
  <si>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</si>
  <si>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</si>
  <si>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</si>
  <si>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</si>
  <si>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</si>
  <si>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</si>
  <si>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</si>
  <si>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</si>
  <si>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</si>
  <si>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</si>
  <si>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</si>
  <si>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</si>
  <si>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</si>
  <si>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</si>
  <si>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</si>
  <si>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</si>
  <si>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</si>
  <si>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</si>
  <si>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</si>
  <si>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</si>
  <si>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</si>
  <si>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</si>
  <si>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</si>
  <si>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</si>
  <si>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</si>
  <si>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</si>
  <si>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</si>
  <si>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</si>
  <si>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</si>
  <si>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</si>
  <si>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</si>
  <si>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</si>
  <si>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</si>
  <si>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</si>
  <si>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</si>
  <si>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</si>
  <si>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</si>
  <si>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</si>
  <si>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</si>
  <si>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</si>
  <si>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</si>
  <si>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</si>
  <si>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</si>
  <si>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</si>
  <si>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</si>
  <si>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</si>
  <si>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</si>
  <si>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</si>
  <si>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</si>
  <si>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</si>
  <si>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</si>
  <si>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</si>
  <si>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</si>
  <si>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</si>
  <si>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</si>
  <si>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</si>
  <si>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</si>
  <si>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</si>
  <si>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</si>
  <si>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</si>
  <si>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</si>
  <si>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</si>
  <si>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</si>
  <si>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</si>
  <si>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</si>
  <si>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</si>
  <si>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</si>
  <si>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</si>
  <si>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</si>
  <si>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</si>
  <si>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</si>
  <si>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</si>
  <si>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</si>
  <si>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</si>
  <si>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</si>
  <si>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</si>
  <si>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</si>
  <si>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</si>
  <si>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</si>
  <si>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</si>
  <si>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</si>
  <si>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</si>
  <si>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</si>
  <si>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</si>
  <si>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</si>
  <si>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</si>
  <si>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</si>
  <si>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</si>
  <si>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</si>
  <si>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</si>
  <si>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</si>
  <si>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</si>
  <si>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</si>
  <si>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</si>
  <si>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</si>
  <si>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</si>
  <si>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</si>
  <si>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</si>
  <si>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</si>
  <si>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</si>
  <si>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</si>
  <si>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</si>
  <si>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</si>
  <si>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</si>
  <si>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</si>
  <si>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</si>
  <si>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</si>
  <si>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</si>
  <si>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</si>
  <si>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</si>
  <si>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</si>
  <si>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</si>
  <si>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</si>
  <si>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</si>
  <si>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</si>
  <si>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</si>
  <si>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</si>
  <si>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</si>
  <si>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</si>
  <si>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</si>
  <si>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</si>
  <si>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</si>
  <si>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</si>
  <si>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</si>
  <si>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</si>
  <si>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</si>
  <si>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</si>
  <si>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</si>
  <si>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</si>
  <si>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</si>
  <si>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</si>
  <si>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</si>
  <si>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</si>
  <si>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</si>
  <si>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</si>
  <si>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</si>
  <si>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</si>
  <si>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</si>
  <si>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</si>
  <si>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</si>
  <si>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</si>
  <si>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</si>
  <si>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</si>
  <si>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</si>
  <si>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</si>
  <si>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</si>
  <si>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</si>
  <si>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</si>
  <si>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</si>
  <si>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</si>
  <si>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</si>
  <si>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</si>
  <si>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</si>
  <si>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</si>
  <si>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</si>
  <si>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</si>
  <si>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</si>
  <si>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</si>
  <si>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</si>
  <si>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</si>
  <si>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</si>
  <si>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</si>
  <si>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</si>
  <si>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</si>
  <si>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</si>
  <si>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</si>
  <si>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</si>
  <si>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</si>
  <si>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</si>
  <si>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</si>
  <si>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</si>
  <si>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</si>
  <si>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</si>
  <si>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</si>
  <si>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</si>
  <si>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</si>
  <si>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</si>
  <si>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</si>
  <si>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</si>
  <si>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</si>
  <si>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</si>
  <si>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</si>
  <si>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</si>
  <si>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</si>
  <si>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</si>
  <si>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</si>
  <si>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</si>
  <si>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</si>
  <si>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</si>
  <si>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</si>
  <si>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</si>
  <si>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</si>
  <si>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</si>
  <si>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</si>
  <si>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</si>
  <si>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</si>
  <si>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</si>
  <si>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</si>
  <si>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</si>
  <si>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</si>
  <si>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</si>
  <si>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</si>
  <si>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</si>
  <si>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</si>
  <si>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</si>
  <si>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</si>
  <si>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</si>
  <si>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</si>
  <si>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</si>
  <si>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</si>
  <si>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</si>
  <si>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</si>
  <si>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</si>
  <si>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</si>
  <si>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</si>
  <si>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</si>
  <si>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</si>
  <si>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</si>
  <si>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</si>
  <si>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</si>
  <si>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</si>
  <si>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</si>
  <si>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</si>
  <si>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</si>
  <si>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</si>
  <si>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</si>
  <si>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</si>
  <si>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</si>
  <si>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</si>
  <si>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</si>
  <si>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</si>
  <si>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</si>
  <si>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</si>
  <si>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</si>
  <si>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</si>
  <si>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</si>
  <si>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</si>
  <si>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</si>
  <si>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</si>
  <si>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</si>
  <si>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</si>
  <si>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</si>
  <si>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</si>
  <si>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</si>
  <si>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</si>
  <si>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</si>
  <si>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</si>
  <si>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</si>
  <si>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</si>
  <si>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</si>
  <si>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</si>
  <si>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</si>
  <si>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</si>
  <si>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</si>
  <si>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</si>
  <si>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</si>
  <si>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</si>
  <si>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</si>
  <si>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</si>
  <si>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</si>
  <si>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</si>
  <si>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</si>
  <si>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</si>
  <si>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</si>
  <si>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</si>
  <si>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</si>
  <si>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</si>
  <si>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</si>
  <si>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</si>
  <si>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</si>
  <si>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</si>
  <si>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</si>
  <si>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</si>
  <si>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</si>
  <si>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</si>
  <si>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</si>
  <si>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</si>
  <si>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</si>
  <si>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</si>
  <si>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</si>
  <si>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</si>
  <si>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</si>
  <si>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</si>
  <si>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</si>
  <si>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</si>
  <si>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</si>
  <si>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</si>
  <si>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</si>
  <si>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</si>
  <si>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</si>
  <si>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</si>
  <si>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</si>
  <si>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</si>
  <si>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</si>
  <si>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</si>
  <si>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</si>
  <si>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</si>
  <si>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</si>
  <si>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</si>
  <si>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</si>
  <si>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</si>
  <si>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</si>
  <si>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</si>
  <si>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</si>
  <si>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</si>
  <si>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</si>
  <si>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</si>
  <si>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</si>
  <si>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</si>
  <si>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</si>
  <si>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</si>
  <si>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</si>
  <si>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</si>
  <si>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</si>
  <si>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</si>
  <si>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</si>
  <si>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</si>
  <si>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</si>
  <si>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</si>
  <si>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</si>
  <si>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</si>
  <si>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</si>
  <si>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</si>
  <si>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</si>
  <si>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</si>
  <si>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</si>
  <si>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</si>
  <si>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</si>
  <si>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</si>
  <si>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</si>
  <si>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</si>
  <si>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</si>
  <si>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</si>
  <si>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</si>
  <si>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</si>
  <si>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</si>
  <si>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</si>
  <si>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</si>
  <si>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</si>
  <si>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</si>
  <si>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</si>
  <si>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</si>
  <si>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</si>
  <si>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</si>
  <si>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</si>
  <si>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</si>
  <si>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</si>
  <si>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</si>
  <si>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</si>
  <si>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</si>
  <si>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</si>
  <si>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</si>
  <si>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</si>
  <si>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</si>
  <si>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</si>
  <si>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</si>
  <si>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</si>
  <si>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</si>
  <si>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</si>
  <si>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</si>
  <si>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</si>
  <si>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</si>
  <si>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</si>
  <si>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</si>
  <si>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</si>
  <si>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</si>
  <si>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</si>
  <si>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</si>
  <si>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</si>
  <si>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</si>
  <si>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</si>
  <si>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</si>
  <si>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</si>
  <si>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</si>
  <si>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</si>
  <si>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</si>
  <si>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</si>
  <si>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</si>
  <si>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</si>
  <si>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</si>
  <si>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</si>
  <si>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</si>
  <si>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</si>
  <si>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</si>
  <si>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</si>
  <si>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</si>
  <si>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</si>
  <si>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</si>
  <si>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</si>
  <si>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</si>
  <si>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</si>
  <si>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</si>
  <si>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</si>
  <si>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</si>
  <si>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</si>
  <si>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</si>
  <si>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</si>
  <si>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</si>
  <si>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</si>
  <si>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</si>
  <si>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</si>
  <si>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</si>
  <si>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</si>
  <si>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</si>
  <si>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</si>
  <si>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</si>
  <si>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</si>
  <si>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</si>
  <si>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</si>
  <si>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</si>
  <si>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</si>
  <si>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</si>
  <si>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</si>
  <si>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</si>
  <si>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</si>
  <si>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</si>
  <si>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</si>
  <si>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</si>
  <si>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</si>
  <si>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</si>
  <si>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</si>
  <si>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</si>
  <si>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</si>
  <si>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</si>
  <si>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</si>
  <si>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</si>
  <si>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</si>
  <si>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</si>
  <si>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</si>
  <si>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</si>
  <si>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</si>
  <si>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</si>
  <si>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</si>
  <si>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</si>
  <si>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</si>
  <si>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</si>
  <si>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</si>
  <si>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</si>
  <si>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</si>
  <si>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</si>
  <si>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</si>
  <si>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</si>
  <si>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</si>
  <si>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</si>
  <si>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</si>
  <si>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</si>
  <si>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</si>
  <si>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</si>
  <si>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</si>
  <si>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</si>
  <si>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</si>
  <si>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</si>
  <si>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</si>
  <si>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</si>
  <si>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</si>
  <si>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</si>
  <si>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</si>
  <si>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</si>
  <si>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</si>
  <si>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</si>
  <si>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</si>
  <si>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</si>
  <si>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</si>
  <si>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</si>
  <si>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</si>
  <si>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</si>
  <si>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</si>
  <si>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</si>
  <si>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</si>
  <si>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</si>
  <si>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</si>
  <si>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</si>
  <si>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</si>
  <si>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</si>
  <si>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</si>
  <si>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</si>
  <si>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</si>
  <si>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</si>
  <si>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</si>
  <si>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</si>
  <si>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</si>
  <si>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</si>
  <si>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</si>
  <si>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</si>
  <si>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</si>
  <si>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</si>
  <si>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</si>
  <si>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</si>
  <si>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</si>
  <si>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</si>
  <si>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</si>
  <si>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</si>
  <si>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</si>
  <si>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</si>
  <si>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</si>
  <si>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</si>
  <si>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</si>
  <si>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</si>
  <si>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</si>
  <si>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</si>
  <si>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</si>
  <si>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</si>
  <si>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</si>
  <si>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</si>
  <si>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</si>
  <si>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</si>
  <si>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</si>
  <si>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</si>
  <si>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</si>
  <si>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</si>
  <si>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</si>
  <si>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</si>
  <si>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</si>
  <si>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</si>
  <si>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</si>
  <si>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</si>
  <si>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</si>
  <si>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</si>
  <si>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</si>
  <si>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</si>
  <si>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</si>
  <si>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</si>
  <si>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</si>
  <si>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</si>
  <si>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</si>
  <si>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</si>
  <si>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</si>
  <si>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</si>
  <si>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</si>
  <si>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</si>
  <si>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</si>
  <si>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</si>
  <si>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</si>
  <si>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</si>
  <si>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</si>
  <si>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</si>
  <si>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</si>
  <si>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</si>
  <si>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</si>
  <si>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</si>
  <si>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</si>
  <si>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</si>
  <si>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</si>
  <si>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</si>
  <si>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</si>
  <si>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</si>
  <si>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</si>
  <si>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</si>
  <si>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</si>
  <si>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</si>
  <si>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</si>
  <si>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</si>
  <si>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</si>
  <si>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</si>
  <si>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</si>
  <si>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</si>
  <si>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</si>
  <si>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</si>
  <si>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</si>
  <si>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</si>
  <si>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</si>
  <si>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</si>
  <si>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</si>
  <si>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</si>
  <si>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</si>
  <si>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</si>
  <si>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</si>
  <si>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</si>
  <si>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</si>
  <si>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</si>
  <si>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</si>
  <si>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</si>
  <si>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</si>
  <si>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</si>
  <si>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</si>
  <si>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</si>
  <si>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</si>
  <si>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</si>
  <si>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</si>
  <si>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</si>
  <si>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</si>
  <si>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</si>
  <si>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</si>
  <si>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</si>
  <si>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</si>
  <si>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</si>
  <si>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</si>
  <si>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</si>
  <si>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</si>
  <si>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</si>
  <si>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</si>
  <si>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</si>
  <si>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</si>
  <si>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</si>
  <si>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</si>
  <si>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</si>
  <si>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</si>
  <si>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</si>
  <si>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</si>
  <si>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</si>
  <si>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</si>
  <si>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</si>
  <si>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</si>
  <si>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</si>
  <si>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</si>
  <si>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</si>
  <si>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</si>
  <si>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</si>
  <si>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</si>
  <si>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</si>
  <si>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</si>
  <si>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</si>
  <si>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</si>
  <si>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</si>
  <si>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</si>
  <si>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</si>
  <si>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</si>
  <si>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</si>
  <si>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</si>
  <si>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</si>
  <si>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</si>
  <si>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</si>
  <si>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</si>
  <si>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</si>
  <si>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</si>
  <si>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</si>
  <si>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</si>
  <si>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</si>
  <si>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</si>
  <si>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</si>
  <si>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</si>
  <si>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</si>
  <si>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</si>
  <si>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</si>
  <si>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</si>
  <si>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</si>
  <si>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</si>
  <si>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</si>
  <si>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</si>
  <si>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</si>
  <si>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</si>
  <si>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</si>
  <si>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</si>
  <si>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</si>
  <si>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</si>
  <si>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</si>
  <si>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</si>
  <si>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</si>
  <si>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</si>
  <si>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</si>
  <si>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</si>
  <si>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</si>
  <si>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</si>
  <si>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</si>
  <si>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</si>
  <si>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</si>
  <si>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</si>
  <si>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</si>
  <si>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</si>
  <si>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</si>
  <si>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</si>
  <si>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</si>
  <si>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</si>
  <si>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</si>
  <si>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</si>
  <si>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</si>
  <si>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</si>
  <si>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</si>
  <si>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</si>
  <si>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</si>
  <si>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</si>
  <si>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</si>
  <si>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</si>
  <si>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</si>
  <si>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</si>
  <si>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</si>
  <si>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</si>
  <si>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</si>
  <si>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</si>
  <si>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</si>
  <si>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</si>
  <si>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</si>
  <si>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</si>
  <si>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</si>
  <si>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</si>
  <si>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</si>
  <si>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</si>
  <si>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</si>
  <si>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</si>
  <si>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</si>
  <si>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</si>
  <si>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</si>
  <si>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</si>
  <si>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</si>
  <si>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</si>
  <si>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</si>
  <si>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</si>
  <si>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</si>
  <si>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</si>
  <si>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</si>
  <si>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</si>
  <si>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</si>
  <si>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</si>
  <si>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</si>
  <si>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</si>
  <si>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</si>
  <si>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</si>
  <si>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</si>
  <si>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</si>
  <si>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</si>
  <si>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</si>
  <si>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</si>
  <si>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</si>
  <si>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</si>
  <si>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</si>
  <si>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</si>
  <si>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</si>
  <si>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</si>
  <si>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</si>
  <si>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</si>
  <si>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</si>
  <si>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</si>
  <si>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</si>
  <si>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</si>
  <si>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</si>
  <si>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</si>
  <si>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</si>
  <si>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</si>
  <si>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</si>
  <si>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</si>
  <si>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</si>
  <si>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</si>
  <si>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</si>
  <si>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</si>
  <si>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</si>
  <si>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</si>
  <si>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</si>
  <si>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</si>
  <si>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</si>
  <si>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</si>
  <si>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</si>
  <si>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</si>
  <si>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</si>
  <si>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</si>
  <si>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</si>
  <si>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</si>
  <si>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</si>
  <si>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</si>
  <si>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</si>
  <si>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</si>
  <si>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</si>
  <si>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</si>
  <si>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</si>
  <si>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</si>
  <si>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</si>
  <si>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</si>
  <si>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</si>
  <si>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</si>
  <si>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</si>
  <si>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</si>
  <si>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</si>
  <si>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</si>
  <si>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</si>
  <si>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</si>
  <si>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</si>
  <si>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</si>
  <si>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</si>
  <si>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</si>
  <si>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</si>
  <si>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</si>
  <si>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</si>
  <si>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</si>
  <si>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</si>
  <si>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</si>
  <si>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</si>
  <si>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</si>
  <si>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</si>
  <si>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</si>
  <si>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</si>
  <si>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</si>
  <si>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</si>
  <si>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</si>
  <si>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</si>
  <si>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</si>
  <si>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</si>
  <si>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</si>
  <si>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</si>
  <si>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</si>
  <si>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</si>
  <si>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</si>
  <si>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</si>
  <si>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</si>
  <si>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</si>
  <si>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</si>
  <si>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</si>
  <si>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</si>
  <si>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</si>
  <si>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</si>
  <si>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</si>
  <si>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</si>
  <si>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</si>
  <si>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</si>
  <si>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</si>
  <si>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</si>
  <si>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</si>
  <si>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</si>
  <si>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</si>
  <si>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</si>
  <si>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</si>
  <si>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</si>
  <si>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</si>
  <si>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</si>
  <si>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</si>
  <si>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</si>
  <si>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</si>
  <si>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</si>
  <si>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</si>
  <si>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</si>
  <si>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</si>
  <si>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</si>
  <si>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</si>
  <si>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</si>
  <si>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</si>
  <si>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</si>
  <si>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</si>
  <si>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</si>
  <si>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</si>
  <si>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</si>
  <si>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</si>
  <si>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</si>
  <si>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</si>
  <si>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</si>
  <si>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</si>
  <si>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</si>
  <si>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</si>
  <si>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</si>
  <si>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</si>
  <si>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</si>
  <si>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</si>
  <si>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</si>
  <si>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</si>
  <si>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</si>
  <si>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</si>
  <si>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</si>
  <si>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</si>
  <si>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</si>
  <si>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</si>
  <si>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</si>
  <si>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</si>
  <si>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</si>
  <si>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</si>
  <si>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</si>
  <si>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</si>
  <si>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</si>
  <si>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</si>
  <si>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</si>
  <si>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</si>
  <si>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</si>
  <si>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</si>
  <si>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</si>
  <si>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</si>
  <si>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</si>
  <si>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</si>
  <si>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</si>
  <si>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</si>
  <si>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</si>
  <si>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</si>
  <si>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</si>
  <si>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</si>
  <si>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</si>
  <si>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</si>
  <si>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</si>
  <si>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</si>
  <si>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</si>
  <si>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</si>
  <si>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</si>
  <si>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</si>
  <si>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</si>
  <si>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</si>
  <si>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</si>
  <si>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</si>
  <si>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</si>
  <si>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</si>
  <si>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</si>
  <si>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</si>
  <si>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</si>
  <si>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</si>
  <si>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</si>
  <si>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</si>
  <si>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</si>
  <si>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</si>
  <si>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</si>
  <si>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</si>
  <si>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</si>
  <si>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</si>
  <si>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</si>
  <si>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</si>
  <si>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</si>
  <si>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</si>
  <si>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</si>
  <si>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</si>
  <si>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</si>
  <si>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</si>
  <si>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</si>
  <si>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</si>
  <si>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</si>
  <si>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</si>
  <si>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</si>
  <si>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</si>
  <si>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</si>
  <si>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</si>
  <si>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</si>
  <si>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</si>
  <si>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</si>
  <si>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</si>
  <si>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</si>
  <si>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</si>
  <si>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</si>
  <si>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</si>
  <si>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</si>
  <si>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</si>
  <si>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</si>
  <si>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</si>
  <si>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</si>
  <si>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</si>
  <si>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</si>
  <si>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</si>
  <si>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</si>
  <si>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</si>
  <si>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</si>
  <si>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</si>
  <si>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</si>
  <si>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</si>
  <si>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</si>
  <si>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</si>
  <si>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</si>
  <si>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</si>
  <si>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</si>
  <si>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</si>
  <si>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</si>
  <si>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</si>
  <si>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</si>
  <si>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</si>
  <si>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</si>
  <si>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</si>
  <si>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</si>
  <si>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</si>
  <si>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</si>
  <si>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</si>
  <si>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</si>
  <si>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</si>
  <si>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</si>
  <si>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</si>
  <si>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</si>
  <si>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</si>
  <si>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</si>
  <si>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</si>
  <si>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</si>
  <si>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</si>
  <si>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</si>
  <si>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</si>
  <si>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</si>
  <si>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</si>
  <si>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</si>
  <si>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</si>
  <si>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</si>
  <si>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</si>
  <si>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</si>
  <si>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</si>
  <si>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</si>
  <si>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</si>
  <si>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</si>
  <si>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</si>
  <si>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</si>
  <si>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</si>
  <si>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</si>
  <si>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</si>
  <si>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</si>
  <si>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</si>
  <si>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</si>
  <si>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</si>
  <si>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</si>
  <si>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</si>
  <si>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</si>
  <si>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</si>
  <si>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</si>
  <si>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</si>
  <si>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</si>
  <si>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</si>
  <si>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</si>
  <si>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</si>
  <si>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</si>
  <si>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</si>
  <si>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</si>
  <si>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</si>
  <si>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</si>
  <si>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</si>
  <si>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</si>
  <si>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</si>
  <si>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</si>
  <si>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</si>
  <si>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</si>
  <si>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</si>
  <si>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</si>
  <si>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</si>
  <si>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</si>
  <si>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</si>
  <si>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</si>
  <si>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</si>
  <si>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</si>
  <si>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</si>
  <si>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</si>
  <si>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</si>
  <si>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</si>
  <si>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</si>
  <si>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</si>
  <si>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</si>
  <si>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</si>
  <si>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</si>
  <si>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</si>
  <si>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</si>
  <si>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</si>
  <si>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</si>
  <si>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</si>
  <si>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</si>
  <si>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</si>
  <si>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</si>
  <si>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</si>
  <si>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</si>
  <si>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</si>
  <si>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</si>
  <si>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</si>
  <si>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</si>
  <si>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</si>
  <si>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</si>
  <si>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</si>
  <si>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</si>
  <si>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</si>
  <si>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</si>
  <si>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</si>
  <si>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</si>
  <si>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</si>
  <si>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</si>
  <si>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</si>
  <si>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</si>
  <si>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</si>
  <si>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</si>
  <si>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</si>
  <si>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</si>
  <si>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</si>
  <si>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</si>
  <si>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</si>
  <si>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</si>
  <si>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</si>
  <si>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</si>
  <si>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</si>
  <si>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</si>
  <si>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</si>
  <si>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</si>
  <si>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</si>
  <si>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</si>
  <si>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</si>
  <si>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</si>
  <si>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</si>
  <si>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</si>
  <si>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</si>
  <si>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</si>
  <si>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</si>
  <si>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</si>
  <si>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</si>
  <si>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</si>
  <si>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</si>
  <si>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</si>
  <si>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</si>
  <si>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</si>
  <si>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</si>
  <si>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</si>
  <si>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</si>
  <si>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</si>
  <si>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</si>
  <si>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</si>
  <si>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</si>
  <si>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</si>
  <si>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</si>
  <si>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</si>
  <si>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</si>
  <si>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</si>
  <si>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</si>
  <si>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</si>
  <si>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</si>
  <si>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</si>
  <si>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</si>
  <si>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</si>
  <si>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</si>
  <si>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</si>
  <si>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</si>
  <si>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</si>
  <si>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</si>
  <si>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</si>
  <si>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</si>
  <si>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</si>
  <si>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</si>
  <si>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</si>
  <si>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</si>
  <si>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</si>
  <si>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</si>
  <si>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</si>
  <si>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</si>
  <si>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</si>
  <si>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</si>
  <si>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</si>
  <si>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</si>
  <si>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</si>
  <si>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</si>
  <si>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</si>
  <si>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</si>
  <si>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</si>
  <si>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</si>
  <si>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</si>
  <si>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</si>
  <si>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</si>
  <si>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</si>
  <si>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</si>
  <si>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</si>
  <si>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</si>
  <si>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</si>
  <si>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</si>
  <si>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</si>
  <si>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</si>
  <si>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</si>
  <si>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</si>
  <si>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</si>
  <si>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</si>
  <si>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</si>
  <si>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</si>
  <si>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</si>
  <si>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</si>
  <si>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</si>
  <si>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</si>
  <si>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</si>
  <si>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</si>
  <si>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</si>
  <si>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</si>
  <si>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</si>
  <si>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</si>
  <si>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</si>
  <si>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</si>
  <si>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</si>
  <si>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</si>
  <si>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</si>
  <si>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</si>
  <si>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</si>
  <si>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</si>
  <si>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</si>
  <si>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</si>
  <si>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</si>
  <si>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</si>
  <si>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</si>
  <si>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</si>
  <si>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</si>
  <si>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</si>
  <si>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</si>
  <si>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</si>
  <si>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</si>
  <si>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</si>
  <si>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</si>
  <si>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</si>
  <si>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</si>
  <si>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</si>
  <si>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</si>
  <si>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</si>
  <si>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</si>
  <si>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</si>
  <si>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</si>
  <si>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</si>
  <si>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</si>
  <si>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</si>
  <si>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</si>
  <si>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</si>
  <si>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</si>
  <si>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</si>
  <si>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</si>
  <si>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</si>
  <si>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</si>
  <si>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</si>
  <si>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</si>
  <si>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</si>
  <si>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</si>
  <si>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</si>
  <si>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</si>
  <si>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</si>
  <si>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</si>
  <si>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</si>
  <si>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</si>
  <si>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</si>
  <si>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</si>
  <si>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</si>
  <si>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</si>
  <si>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</si>
  <si>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</si>
  <si>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</si>
  <si>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</si>
  <si>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</si>
  <si>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</si>
  <si>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</si>
  <si>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</si>
  <si>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</si>
  <si>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</si>
  <si>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</si>
  <si>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</si>
  <si>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</si>
  <si>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</si>
  <si>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</si>
  <si>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</si>
  <si>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</si>
  <si>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</si>
  <si>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</si>
  <si>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</si>
  <si>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</si>
  <si>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</si>
  <si>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</si>
  <si>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</si>
  <si>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</si>
  <si>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</si>
  <si>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</si>
  <si>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</si>
  <si>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</si>
  <si>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</si>
  <si>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</si>
  <si>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</si>
  <si>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</si>
  <si>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</si>
  <si>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</si>
  <si>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</si>
  <si>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</si>
  <si>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</si>
  <si>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</si>
  <si>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</si>
  <si>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</si>
  <si>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</si>
  <si>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</si>
  <si>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</si>
  <si>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</si>
  <si>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</si>
  <si>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</si>
  <si>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</si>
  <si>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</si>
  <si>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</si>
  <si>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</si>
  <si>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</si>
  <si>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</si>
  <si>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</si>
  <si>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</si>
  <si>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</si>
  <si>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</si>
  <si>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</si>
  <si>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</si>
  <si>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</si>
  <si>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</si>
  <si>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</si>
  <si>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</si>
  <si>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</si>
  <si>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</si>
  <si>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</si>
  <si>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</si>
  <si>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</si>
  <si>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</si>
  <si>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</si>
  <si>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</si>
  <si>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</si>
  <si>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</si>
  <si>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</si>
  <si>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</si>
  <si>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</si>
  <si>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</si>
  <si>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</si>
  <si>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</si>
  <si>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</si>
  <si>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</si>
  <si>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</si>
  <si>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</si>
  <si>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</si>
  <si>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</si>
  <si>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</si>
  <si>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</si>
  <si>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</si>
  <si>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</si>
  <si>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</si>
  <si>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</si>
  <si>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</si>
  <si>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</si>
  <si>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</si>
  <si>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</si>
  <si>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</si>
  <si>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</si>
  <si>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</si>
  <si>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</si>
  <si>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</si>
  <si>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</si>
  <si>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</si>
  <si>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</si>
  <si>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</si>
  <si>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</si>
  <si>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</si>
  <si>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</si>
  <si>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</si>
  <si>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</si>
  <si>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</si>
  <si>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</si>
  <si>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</si>
  <si>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</si>
  <si>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</si>
  <si>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</si>
  <si>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</si>
  <si>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</si>
  <si>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</si>
  <si>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</si>
  <si>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</si>
  <si>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</si>
  <si>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</si>
  <si>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</si>
  <si>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</si>
  <si>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</si>
  <si>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</si>
  <si>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</si>
  <si>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</si>
  <si>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</si>
  <si>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</si>
  <si>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</si>
  <si>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</si>
  <si>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</si>
  <si>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</si>
  <si>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</si>
  <si>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</si>
  <si>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</si>
  <si>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</si>
  <si>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</si>
  <si>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</si>
  <si>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</si>
  <si>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</si>
  <si>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</si>
  <si>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</si>
  <si>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</si>
  <si>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</si>
  <si>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</si>
  <si>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</si>
  <si>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</si>
  <si>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</si>
  <si>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</si>
  <si>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</si>
  <si>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</si>
  <si>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</si>
  <si>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</si>
  <si>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</si>
  <si>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</si>
  <si>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</si>
  <si>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</si>
  <si>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</si>
  <si>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</si>
  <si>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</si>
  <si>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</si>
  <si>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</si>
  <si>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</si>
  <si>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</si>
  <si>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</si>
  <si>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</si>
  <si>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</si>
  <si>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</si>
  <si>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</si>
  <si>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</si>
  <si>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</si>
  <si>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</si>
  <si>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</si>
  <si>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</si>
  <si>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</si>
  <si>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</si>
  <si>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</si>
  <si>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</si>
  <si>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</si>
  <si>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</si>
  <si>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</si>
  <si>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</si>
  <si>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</si>
  <si>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</si>
  <si>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</si>
  <si>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</si>
  <si>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</si>
  <si>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</si>
  <si>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</si>
  <si>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</si>
  <si>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</si>
  <si>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</si>
  <si>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</si>
  <si>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</si>
  <si>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</si>
  <si>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</si>
  <si>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</si>
  <si>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</si>
  <si>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</si>
  <si>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</si>
  <si>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</si>
  <si>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</si>
  <si>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</si>
  <si>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</si>
  <si>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</si>
  <si>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</si>
  <si>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</si>
  <si>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</si>
  <si>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</si>
  <si>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</si>
  <si>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</si>
  <si>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</si>
  <si>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</si>
  <si>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</si>
  <si>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</si>
  <si>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</si>
  <si>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</si>
  <si>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</si>
  <si>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</si>
  <si>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</si>
  <si>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</si>
  <si>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</si>
  <si>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</si>
  <si>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</si>
  <si>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</si>
  <si>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</si>
  <si>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</si>
  <si>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</si>
  <si>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</si>
  <si>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</si>
  <si>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</si>
  <si>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</si>
  <si>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</si>
  <si>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</si>
  <si>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</si>
  <si>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</si>
  <si>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</si>
  <si>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</si>
  <si>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</si>
  <si>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</si>
  <si>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</si>
  <si>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</si>
  <si>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</si>
  <si>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</si>
  <si>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</si>
  <si>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</si>
  <si>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</si>
  <si>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</si>
  <si>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</si>
  <si>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</si>
  <si>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</si>
  <si>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</si>
  <si>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</si>
  <si>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</si>
  <si>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</si>
  <si>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</si>
  <si>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</si>
  <si>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</si>
  <si>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</si>
  <si>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</si>
  <si>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</si>
  <si>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</si>
  <si>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</si>
  <si>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</si>
  <si>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</si>
  <si>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</si>
  <si>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</si>
  <si>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</si>
  <si>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</si>
  <si>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</si>
  <si>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</si>
  <si>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</si>
  <si>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</si>
  <si>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</si>
  <si>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</si>
  <si>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</si>
  <si>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</si>
  <si>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</si>
  <si>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</si>
  <si>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</si>
  <si>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</si>
  <si>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</si>
  <si>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</si>
  <si>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</si>
  <si>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</si>
  <si>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</si>
  <si>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</si>
  <si>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</si>
  <si>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</si>
  <si>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</si>
  <si>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</si>
  <si>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</si>
  <si>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</si>
  <si>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</si>
  <si>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</si>
  <si>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</si>
  <si>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</si>
  <si>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</si>
  <si>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</si>
  <si>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</si>
  <si>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</si>
  <si>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</si>
  <si>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</si>
  <si>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</si>
  <si>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</si>
  <si>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</si>
  <si>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</si>
  <si>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</si>
  <si>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</si>
  <si>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</si>
  <si>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</si>
  <si>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</si>
  <si>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</si>
  <si>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</si>
  <si>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</si>
  <si>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</si>
  <si>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</si>
  <si>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</si>
  <si>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</si>
  <si>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</si>
  <si>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</si>
  <si>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</si>
  <si>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</si>
  <si>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</si>
  <si>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</si>
  <si>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</si>
  <si>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</si>
  <si>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</si>
  <si>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</si>
  <si>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</si>
  <si>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</si>
  <si>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</si>
  <si>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</si>
  <si>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</si>
  <si>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</si>
  <si>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</si>
  <si>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</si>
  <si>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</si>
  <si>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</si>
  <si>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</si>
  <si>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</si>
  <si>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</si>
  <si>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</si>
  <si>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</si>
  <si>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</si>
  <si>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</si>
  <si>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</si>
  <si>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</si>
  <si>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</si>
  <si>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</si>
  <si>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</si>
  <si>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</si>
  <si>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</si>
  <si>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</si>
  <si>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</si>
  <si>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</si>
  <si>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</si>
  <si>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</si>
  <si>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</si>
  <si>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</si>
  <si>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</si>
  <si>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</si>
  <si>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</si>
  <si>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</si>
  <si>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</si>
  <si>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</si>
  <si>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</si>
  <si>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</si>
  <si>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</si>
  <si>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</si>
  <si>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</si>
  <si>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</si>
  <si>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</si>
  <si>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</si>
  <si>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</si>
  <si>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</si>
  <si>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</si>
  <si>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</si>
  <si>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</si>
  <si>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</si>
  <si>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</si>
  <si>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</si>
  <si>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</si>
  <si>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</si>
  <si>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</si>
  <si>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</si>
  <si>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</si>
  <si>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</si>
  <si>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</si>
  <si>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</si>
  <si>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</si>
  <si>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</si>
  <si>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</si>
  <si>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</si>
  <si>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</si>
  <si>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</si>
  <si>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</si>
  <si>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</si>
  <si>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</si>
  <si>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</si>
  <si>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</si>
  <si>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</si>
  <si>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</si>
  <si>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</si>
  <si>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</si>
  <si>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</si>
  <si>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</si>
  <si>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</si>
  <si>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</si>
  <si>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</si>
  <si>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</si>
  <si>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</si>
  <si>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</si>
  <si>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</si>
  <si>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</si>
  <si>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</si>
  <si>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</si>
  <si>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</si>
  <si>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</si>
  <si>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</si>
  <si>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</si>
  <si>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</si>
  <si>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</si>
  <si>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</si>
  <si>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</si>
  <si>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</si>
  <si>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</si>
  <si>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</si>
  <si>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</si>
  <si>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</si>
  <si>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</si>
  <si>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</si>
  <si>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</si>
  <si>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</si>
  <si>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</si>
  <si>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</si>
  <si>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</si>
  <si>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</si>
  <si>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</si>
  <si>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</si>
  <si>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</si>
  <si>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</si>
  <si>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</si>
  <si>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</si>
  <si>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</si>
  <si>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</si>
  <si>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</si>
  <si>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</si>
  <si>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</si>
  <si>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</si>
  <si>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</si>
  <si>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</si>
  <si>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</si>
  <si>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</si>
  <si>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</si>
  <si>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</si>
  <si>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</si>
  <si>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</si>
  <si>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</si>
  <si>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</si>
  <si>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</si>
  <si>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</si>
  <si>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</si>
  <si>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</si>
  <si>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</si>
  <si>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</si>
  <si>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</si>
  <si>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</si>
  <si>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</si>
  <si>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</si>
  <si>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</si>
  <si>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</si>
  <si>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</si>
  <si>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</si>
  <si>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</si>
  <si>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</si>
  <si>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</si>
  <si>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</si>
  <si>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</si>
  <si>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</si>
  <si>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</si>
  <si>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</si>
  <si>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</si>
  <si>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</si>
  <si>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</si>
  <si>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</si>
  <si>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</si>
  <si>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</si>
  <si>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</si>
  <si>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</si>
  <si>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</si>
  <si>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</si>
  <si>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</si>
  <si>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</si>
  <si>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</si>
  <si>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</si>
  <si>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</si>
  <si>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</si>
  <si>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</si>
  <si>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</si>
  <si>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</si>
  <si>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</si>
  <si>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</si>
  <si>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</si>
  <si>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</si>
  <si>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</si>
  <si>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</si>
  <si>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</si>
  <si>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</si>
  <si>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</si>
  <si>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</si>
  <si>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</si>
  <si>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</si>
  <si>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</si>
  <si>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</si>
  <si>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</si>
  <si>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</si>
  <si>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</si>
  <si>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</si>
  <si>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</si>
  <si>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</si>
  <si>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</si>
  <si>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</si>
  <si>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</si>
  <si>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</si>
  <si>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</si>
  <si>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</si>
  <si>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</si>
  <si>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</si>
  <si>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</si>
  <si>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</si>
  <si>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</si>
  <si>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</si>
  <si>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</si>
  <si>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</si>
  <si>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</si>
  <si>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</si>
  <si>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</si>
  <si>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</si>
  <si>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</si>
  <si>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</si>
  <si>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</si>
  <si>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</si>
  <si>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</si>
  <si>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</si>
  <si>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</si>
  <si>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</si>
  <si>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</si>
  <si>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</si>
  <si>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</si>
  <si>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</si>
  <si>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</si>
  <si>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</si>
  <si>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</si>
  <si>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</si>
  <si>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</si>
  <si>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</si>
  <si>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</si>
  <si>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</si>
  <si>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</si>
  <si>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</si>
  <si>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</si>
  <si>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</si>
  <si>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</si>
  <si>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</si>
  <si>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</si>
  <si>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</si>
  <si>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</si>
  <si>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</si>
  <si>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</si>
  <si>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</si>
  <si>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</si>
  <si>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</si>
  <si>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</si>
  <si>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</si>
  <si>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</si>
  <si>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</si>
  <si>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</si>
  <si>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</si>
  <si>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</si>
  <si>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</si>
  <si>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</si>
  <si>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</si>
  <si>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</si>
  <si>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</si>
  <si>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</si>
  <si>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</si>
  <si>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</si>
  <si>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</si>
  <si>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</si>
  <si>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</si>
  <si>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</si>
  <si>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</si>
  <si>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</si>
  <si>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</si>
  <si>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</si>
  <si>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</si>
  <si>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</si>
  <si>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</si>
  <si>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</si>
  <si>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</si>
  <si>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</si>
  <si>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</si>
  <si>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</si>
  <si>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</si>
  <si>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</si>
  <si>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</si>
  <si>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</si>
  <si>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</si>
  <si>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</si>
  <si>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</si>
  <si>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</si>
  <si>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</si>
  <si>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</si>
  <si>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</si>
  <si>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</si>
  <si>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</si>
  <si>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</si>
  <si>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</si>
  <si>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</si>
  <si>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</si>
  <si>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</si>
  <si>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</si>
  <si>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</si>
  <si>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</si>
  <si>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</si>
  <si>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</si>
  <si>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</si>
  <si>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</si>
  <si>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</si>
  <si>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</si>
  <si>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</si>
  <si>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</si>
  <si>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</si>
  <si>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</si>
  <si>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</si>
  <si>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</si>
  <si>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</si>
  <si>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</si>
  <si>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</si>
  <si>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</si>
  <si>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</si>
  <si>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</si>
  <si>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</si>
  <si>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</si>
  <si>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</si>
  <si>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</si>
  <si>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</si>
  <si>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</si>
  <si>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</si>
  <si>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</si>
  <si>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</si>
  <si>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</si>
  <si>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</si>
  <si>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</si>
  <si>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</si>
  <si>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</si>
  <si>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</si>
  <si>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</si>
  <si>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</si>
  <si>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</si>
  <si>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</si>
  <si>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</si>
  <si>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</si>
  <si>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</si>
  <si>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</si>
  <si>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</si>
  <si>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</si>
  <si>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</si>
  <si>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</si>
  <si>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</si>
  <si>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</si>
  <si>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</si>
  <si>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</si>
  <si>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</si>
  <si>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</si>
  <si>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</si>
  <si>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</si>
  <si>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</si>
  <si>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</si>
  <si>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</si>
  <si>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</si>
  <si>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</si>
  <si>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</si>
  <si>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</si>
  <si>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</si>
  <si>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</si>
  <si>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</si>
  <si>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</si>
  <si>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</si>
  <si>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</si>
  <si>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</si>
  <si>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</si>
  <si>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</si>
  <si>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</si>
  <si>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</si>
  <si>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</si>
  <si>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</si>
  <si>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</si>
  <si>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</si>
  <si>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</si>
  <si>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</si>
  <si>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</si>
  <si>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</si>
  <si>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</si>
  <si>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</si>
  <si>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</si>
  <si>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</si>
  <si>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</si>
  <si>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</si>
  <si>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</si>
  <si>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</si>
  <si>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</si>
  <si>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</si>
  <si>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</si>
  <si>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</si>
  <si>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</si>
  <si>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</si>
  <si>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</si>
  <si>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</si>
  <si>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</si>
  <si>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</si>
  <si>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</si>
  <si>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</si>
  <si>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</si>
  <si>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</si>
  <si>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</si>
  <si>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</si>
  <si>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</si>
  <si>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</si>
  <si>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</si>
  <si>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</si>
  <si>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</si>
  <si>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</si>
  <si>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</si>
  <si>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</si>
  <si>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</si>
  <si>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</si>
  <si>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</si>
  <si>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</si>
  <si>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</si>
  <si>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</si>
  <si>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</si>
  <si>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</si>
  <si>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</si>
  <si>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</si>
  <si>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</si>
  <si>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</si>
  <si>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</si>
  <si>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</si>
  <si>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</si>
  <si>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</si>
  <si>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</si>
  <si>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</si>
  <si>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</si>
  <si>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</si>
  <si>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</si>
  <si>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</si>
  <si>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</si>
  <si>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</si>
  <si>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</si>
  <si>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</si>
  <si>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</si>
  <si>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</si>
  <si>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</si>
  <si>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</si>
  <si>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</si>
  <si>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</si>
  <si>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</si>
  <si>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</si>
  <si>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</si>
  <si>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</si>
  <si>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</si>
  <si>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</si>
  <si>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</si>
  <si>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</si>
  <si>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</si>
  <si>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</si>
  <si>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</si>
  <si>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</si>
  <si>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</si>
  <si>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</si>
  <si>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</si>
  <si>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</si>
  <si>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</si>
  <si>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</si>
  <si>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</si>
  <si>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</si>
  <si>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</si>
  <si>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</si>
  <si>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</si>
  <si>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</si>
  <si>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</si>
  <si>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</si>
  <si>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</si>
  <si>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</si>
  <si>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</si>
  <si>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</si>
  <si>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</si>
  <si>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</si>
  <si>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</si>
  <si>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</si>
  <si>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</si>
  <si>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</si>
  <si>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</si>
  <si>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</si>
  <si>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</si>
  <si>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</si>
  <si>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</si>
  <si>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</si>
  <si>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</si>
  <si>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</si>
  <si>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</si>
  <si>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</si>
  <si>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</si>
  <si>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</si>
  <si>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</si>
  <si>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</si>
  <si>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</si>
  <si>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</si>
  <si>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</si>
  <si>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</si>
  <si>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</si>
  <si>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</si>
  <si>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</si>
  <si>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</si>
  <si>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</si>
  <si>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</si>
  <si>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</si>
  <si>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</si>
  <si>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</si>
  <si>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</si>
  <si>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</si>
  <si>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</si>
  <si>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</si>
  <si>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</si>
  <si>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</si>
  <si>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</si>
  <si>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</si>
  <si>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</si>
  <si>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</si>
  <si>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</si>
  <si>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</si>
  <si>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</si>
  <si>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</si>
  <si>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</si>
  <si>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</si>
  <si>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</si>
  <si>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</si>
  <si>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</si>
  <si>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</si>
  <si>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</si>
  <si>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</si>
  <si>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</si>
  <si>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</si>
  <si>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</si>
  <si>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</si>
  <si>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</si>
  <si>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</si>
  <si>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</si>
  <si>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</si>
  <si>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</si>
  <si>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</si>
  <si>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</si>
  <si>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</si>
  <si>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</si>
  <si>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</si>
  <si>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</si>
  <si>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</si>
  <si>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</si>
  <si>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</si>
  <si>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</si>
  <si>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</si>
  <si>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</si>
  <si>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</si>
  <si>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</si>
  <si>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</si>
  <si>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</si>
  <si>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</si>
  <si>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</si>
  <si>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</si>
  <si>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</si>
  <si>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</si>
  <si>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</si>
  <si>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</si>
  <si>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</si>
  <si>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</si>
  <si>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</si>
  <si>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</si>
  <si>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</si>
  <si>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</si>
  <si>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</si>
  <si>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</si>
  <si>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</si>
  <si>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</si>
  <si>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</si>
  <si>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</si>
  <si>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</si>
  <si>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</si>
  <si>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</si>
  <si>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</si>
  <si>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</si>
  <si>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</si>
  <si>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</si>
  <si>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</si>
  <si>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</si>
  <si>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</si>
  <si>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</si>
  <si>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</si>
  <si>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</si>
  <si>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</si>
  <si>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</si>
  <si>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</si>
  <si>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</si>
  <si>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</si>
  <si>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</si>
  <si>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</si>
  <si>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</si>
  <si>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</si>
  <si>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</si>
  <si>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</si>
  <si>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</si>
  <si>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</si>
  <si>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</si>
  <si>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</si>
  <si>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</si>
  <si>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</si>
  <si>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</si>
  <si>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</si>
  <si>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</si>
  <si>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</si>
  <si>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</si>
  <si>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</si>
  <si>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</si>
  <si>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</si>
  <si>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</si>
  <si>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</si>
  <si>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</si>
  <si>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</si>
  <si>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</si>
  <si>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</si>
  <si>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</si>
  <si>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</si>
  <si>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</si>
  <si>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</si>
  <si>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</si>
  <si>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</si>
  <si>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</si>
  <si>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</si>
  <si>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</si>
  <si>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</si>
  <si>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</si>
  <si>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</si>
  <si>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</si>
  <si>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</si>
  <si>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</si>
  <si>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</si>
  <si>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</si>
  <si>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</si>
  <si>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</si>
  <si>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</si>
  <si>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</si>
  <si>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</si>
  <si>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</si>
  <si>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</si>
  <si>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</si>
  <si>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</si>
  <si>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</si>
  <si>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</si>
  <si>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</si>
  <si>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</si>
  <si>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</si>
  <si>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</si>
  <si>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</si>
  <si>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</si>
  <si>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</si>
  <si>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</si>
  <si>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</si>
  <si>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</si>
  <si>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</si>
  <si>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</si>
  <si>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</si>
  <si>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</si>
  <si>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</si>
  <si>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</si>
  <si>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</si>
  <si>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</si>
  <si>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</si>
  <si>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</si>
  <si>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</si>
  <si>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</si>
  <si>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</si>
  <si>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</si>
  <si>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</si>
  <si>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</si>
  <si>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</si>
  <si>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</si>
  <si>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</si>
  <si>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</si>
  <si>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</si>
  <si>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</si>
  <si>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</si>
  <si>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</si>
  <si>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</si>
  <si>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</si>
  <si>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</si>
  <si>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</si>
  <si>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</si>
  <si>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</si>
  <si>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</si>
  <si>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</si>
  <si>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</si>
  <si>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</si>
  <si>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</si>
  <si>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</si>
  <si>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</si>
  <si>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</si>
  <si>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</si>
  <si>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</si>
  <si>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</si>
  <si>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</si>
  <si>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</si>
  <si>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</si>
  <si>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</si>
  <si>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</si>
  <si>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</si>
  <si>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</si>
  <si>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</si>
  <si>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</si>
  <si>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</si>
  <si>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</si>
  <si>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</si>
  <si>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</si>
  <si>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</si>
  <si>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</si>
  <si>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</si>
  <si>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</si>
  <si>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</si>
  <si>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</si>
  <si>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</si>
  <si>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</si>
  <si>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</si>
  <si>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</si>
  <si>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</si>
  <si>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</si>
  <si>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</si>
  <si>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</si>
  <si>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</si>
  <si>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</si>
  <si>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</si>
  <si>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</si>
  <si>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</si>
  <si>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</si>
  <si>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</si>
  <si>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</si>
  <si>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</si>
  <si>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</si>
  <si>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</si>
  <si>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</si>
  <si>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</si>
  <si>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</si>
  <si>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</si>
  <si>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</si>
  <si>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</si>
  <si>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</si>
  <si>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</si>
  <si>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</si>
  <si>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</si>
  <si>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</si>
  <si>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</si>
  <si>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</si>
  <si>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</si>
  <si>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</si>
  <si>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</si>
  <si>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</si>
  <si>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</si>
  <si>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</si>
  <si>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</si>
  <si>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</si>
  <si>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</si>
  <si>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</si>
  <si>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</si>
  <si>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</si>
  <si>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</si>
  <si>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</si>
  <si>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</si>
  <si>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</si>
  <si>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</si>
  <si>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</si>
  <si>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</si>
  <si>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</si>
  <si>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</si>
  <si>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</si>
  <si>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</si>
  <si>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</si>
  <si>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</si>
  <si>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</si>
  <si>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</si>
  <si>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</si>
  <si>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</si>
  <si>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</si>
  <si>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</si>
  <si>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</si>
  <si>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</si>
  <si>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</si>
  <si>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</si>
  <si>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</si>
  <si>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</si>
  <si>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</si>
  <si>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</si>
  <si>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</si>
  <si>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</si>
  <si>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</si>
  <si>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</si>
  <si>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</si>
  <si>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</si>
  <si>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</si>
  <si>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</si>
  <si>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</si>
  <si>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</si>
  <si>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</si>
  <si>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</si>
  <si>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</si>
  <si>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</si>
  <si>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</si>
  <si>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</si>
  <si>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</si>
  <si>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</si>
  <si>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</si>
  <si>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</si>
  <si>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</si>
  <si>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</si>
  <si>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</si>
  <si>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</si>
  <si>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</si>
  <si>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</si>
  <si>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</si>
  <si>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</si>
  <si>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</si>
  <si>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</si>
  <si>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</si>
  <si>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</si>
  <si>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</si>
  <si>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</si>
  <si>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</si>
  <si>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</si>
  <si>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</si>
  <si>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</si>
  <si>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</si>
  <si>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</si>
  <si>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</si>
  <si>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</si>
  <si>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</si>
  <si>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</si>
  <si>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</si>
  <si>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</si>
  <si>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</si>
  <si>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</si>
  <si>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</si>
  <si>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</si>
  <si>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</si>
  <si>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</si>
  <si>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</si>
  <si>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</si>
  <si>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</si>
  <si>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</si>
  <si>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</si>
  <si>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</si>
  <si>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</si>
  <si>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</si>
  <si>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</si>
  <si>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</si>
  <si>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</si>
  <si>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</si>
  <si>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</si>
  <si>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</si>
  <si>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</si>
  <si>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</si>
  <si>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</si>
  <si>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</si>
  <si>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</si>
  <si>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</si>
  <si>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</si>
  <si>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</si>
  <si>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</si>
  <si>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</si>
  <si>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</si>
  <si>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</si>
  <si>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</si>
  <si>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</si>
  <si>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</si>
  <si>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</si>
  <si>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</si>
  <si>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</si>
  <si>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</si>
  <si>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</si>
  <si>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</si>
  <si>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</si>
  <si>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</si>
  <si>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</si>
  <si>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</si>
  <si>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</si>
  <si>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</si>
  <si>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</si>
  <si>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</si>
  <si>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</si>
  <si>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</si>
  <si>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</si>
  <si>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</si>
  <si>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</si>
  <si>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</si>
  <si>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</si>
  <si>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</si>
  <si>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</si>
  <si>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</si>
  <si>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</si>
  <si>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</si>
  <si>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</si>
  <si>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</si>
  <si>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</si>
  <si>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</si>
  <si>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</si>
  <si>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</si>
  <si>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</si>
  <si>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</si>
  <si>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</si>
  <si>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</si>
  <si>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</si>
  <si>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</si>
  <si>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</si>
  <si>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</si>
  <si>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</si>
  <si>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</si>
  <si>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</si>
  <si>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</si>
  <si>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</si>
  <si>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</si>
  <si>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</si>
  <si>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</si>
  <si>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</si>
  <si>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</si>
  <si>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</si>
  <si>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</si>
  <si>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</si>
  <si>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</si>
  <si>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</si>
  <si>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</si>
  <si>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</si>
  <si>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</si>
  <si>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</si>
  <si>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</si>
  <si>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</si>
  <si>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</si>
  <si>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</si>
  <si>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</si>
  <si>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</si>
  <si>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</si>
  <si>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</si>
  <si>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</si>
  <si>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</si>
  <si>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</si>
  <si>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</si>
  <si>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</si>
  <si>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</si>
  <si>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</si>
  <si>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</si>
  <si>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</si>
  <si>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</si>
  <si>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</si>
  <si>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</si>
  <si>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</si>
  <si>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</si>
  <si>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</si>
  <si>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</si>
  <si>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</si>
  <si>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</si>
  <si>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</si>
  <si>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</si>
  <si>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</si>
  <si>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</si>
  <si>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</si>
  <si>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</si>
  <si>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</si>
  <si>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</si>
  <si>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</si>
  <si>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</si>
  <si>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</si>
  <si>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</si>
  <si>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</si>
  <si>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</si>
  <si>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</si>
  <si>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</si>
  <si>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</si>
  <si>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</si>
  <si>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</si>
  <si>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</si>
  <si>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</si>
  <si>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</si>
  <si>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</si>
  <si>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</si>
  <si>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</si>
  <si>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</si>
  <si>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</si>
  <si>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</si>
  <si>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</si>
  <si>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</si>
  <si>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</si>
  <si>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</si>
  <si>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</si>
  <si>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</si>
  <si>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</si>
  <si>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</si>
  <si>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</si>
  <si>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</si>
  <si>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</si>
  <si>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</si>
  <si>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</si>
  <si>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</si>
  <si>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</si>
  <si>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</si>
  <si>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</si>
  <si>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</si>
  <si>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</si>
  <si>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</si>
  <si>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</si>
  <si>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</si>
  <si>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</si>
  <si>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</si>
  <si>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</si>
  <si>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</si>
  <si>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</si>
  <si>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</si>
  <si>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</si>
  <si>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</si>
  <si>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</si>
  <si>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</si>
  <si>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</si>
  <si>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</si>
  <si>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</si>
  <si>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</si>
  <si>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</si>
  <si>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</si>
  <si>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</si>
  <si>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</si>
  <si>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</si>
  <si>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</si>
  <si>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</si>
  <si>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</si>
  <si>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</si>
  <si>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</si>
  <si>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</si>
  <si>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</si>
  <si>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</si>
  <si>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</si>
  <si>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</si>
  <si>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</si>
  <si>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</si>
  <si>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</si>
  <si>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</si>
  <si>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</si>
  <si>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</si>
  <si>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</si>
  <si>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</si>
  <si>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</si>
  <si>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</si>
  <si>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</si>
  <si>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</si>
  <si>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</si>
  <si>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</si>
  <si>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</si>
  <si>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</si>
  <si>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</si>
  <si>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</si>
  <si>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</si>
  <si>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</si>
  <si>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</si>
  <si>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</si>
  <si>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</si>
  <si>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</si>
  <si>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</si>
  <si>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</si>
  <si>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</si>
  <si>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</si>
  <si>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</si>
  <si>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</si>
  <si>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</si>
  <si>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</si>
  <si>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</si>
  <si>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</si>
  <si>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</si>
  <si>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</si>
  <si>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</si>
  <si>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</si>
  <si>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</si>
  <si>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</si>
  <si>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</si>
  <si>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</si>
  <si>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</si>
  <si>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</si>
  <si>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</si>
  <si>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</si>
  <si>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</si>
  <si>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</si>
  <si>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</si>
  <si>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</si>
  <si>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</si>
  <si>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</si>
  <si>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</si>
  <si>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</si>
  <si>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</si>
  <si>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</si>
  <si>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</si>
  <si>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</si>
  <si>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</si>
  <si>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</si>
  <si>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</si>
  <si>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</si>
  <si>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</si>
  <si>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</si>
  <si>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</si>
  <si>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</si>
  <si>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</si>
  <si>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</si>
  <si>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</si>
  <si>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</si>
  <si>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</si>
  <si>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</si>
  <si>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</si>
  <si>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</si>
  <si>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</si>
  <si>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</si>
  <si>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</si>
  <si>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</si>
  <si>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</si>
  <si>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</si>
  <si>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</si>
  <si>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</si>
  <si>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</si>
  <si>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</si>
  <si>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</si>
  <si>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</si>
  <si>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</si>
  <si>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</si>
  <si>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</si>
  <si>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</si>
  <si>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</si>
  <si>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</si>
  <si>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</si>
  <si>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</si>
  <si>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</si>
  <si>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</si>
  <si>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</si>
  <si>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</si>
  <si>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</si>
  <si>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</si>
  <si>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</si>
  <si>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</si>
  <si>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</si>
  <si>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</si>
  <si>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</si>
  <si>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</si>
  <si>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</si>
  <si>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</si>
  <si>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</si>
  <si>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</si>
  <si>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</si>
  <si>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</si>
  <si>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</si>
  <si>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</si>
  <si>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</si>
  <si>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</si>
  <si>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</si>
  <si>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</si>
  <si>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</si>
  <si>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</si>
  <si>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</si>
  <si>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</si>
  <si>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</si>
  <si>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</si>
  <si>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</si>
  <si>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</si>
  <si>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</si>
  <si>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</si>
  <si>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</si>
  <si>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</si>
  <si>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</si>
  <si>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</si>
  <si>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</si>
  <si>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</si>
  <si>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</si>
  <si>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</si>
  <si>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</si>
  <si>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</si>
  <si>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</si>
  <si>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</si>
  <si>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</si>
  <si>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</si>
  <si>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</si>
  <si>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</si>
  <si>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</si>
  <si>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</si>
  <si>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</si>
  <si>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</si>
  <si>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</si>
  <si>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</si>
  <si>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</si>
  <si>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</si>
  <si>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</si>
  <si>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</si>
  <si>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</si>
  <si>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</si>
  <si>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</si>
  <si>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</si>
  <si>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</si>
  <si>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</si>
  <si>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</si>
  <si>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</si>
  <si>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</si>
  <si>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</si>
  <si>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</si>
  <si>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</si>
  <si>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</si>
  <si>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</si>
  <si>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</si>
  <si>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</si>
  <si>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</si>
  <si>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</si>
  <si>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</si>
  <si>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</si>
  <si>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</si>
  <si>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</si>
  <si>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</si>
  <si>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</si>
  <si>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</si>
  <si>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</si>
  <si>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</si>
  <si>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</si>
  <si>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</si>
  <si>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</si>
  <si>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</si>
  <si>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</si>
  <si>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</si>
  <si>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</si>
  <si>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</si>
  <si>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</si>
  <si>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</si>
  <si>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</si>
  <si>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</si>
  <si>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</si>
  <si>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</si>
  <si>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</si>
  <si>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</si>
  <si>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</si>
  <si>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</si>
  <si>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</si>
  <si>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</si>
  <si>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</si>
  <si>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</si>
  <si>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</si>
  <si>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</si>
  <si>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</si>
  <si>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</si>
  <si>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</si>
  <si>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</si>
  <si>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</si>
  <si>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</si>
  <si>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</si>
  <si>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</si>
  <si>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</si>
  <si>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</si>
  <si>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</si>
  <si>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</si>
  <si>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</si>
  <si>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</si>
  <si>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</si>
  <si>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</si>
  <si>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</si>
  <si>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</si>
  <si>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</si>
  <si>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</si>
  <si>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</si>
  <si>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</si>
  <si>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</si>
  <si>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</si>
  <si>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</si>
  <si>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</si>
  <si>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</si>
  <si>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</si>
  <si>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</si>
  <si>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</si>
  <si>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</si>
  <si>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</si>
  <si>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</si>
  <si>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</si>
  <si>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</si>
  <si>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</si>
  <si>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</si>
  <si>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</si>
  <si>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</si>
  <si>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</si>
  <si>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</si>
  <si>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</si>
  <si>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</si>
  <si>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</si>
  <si>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</si>
  <si>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</si>
  <si>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</si>
  <si>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</si>
  <si>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</si>
  <si>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</si>
  <si>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</si>
  <si>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</si>
  <si>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</si>
  <si>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</si>
  <si>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</si>
  <si>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</si>
  <si>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</si>
  <si>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</si>
  <si>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</si>
  <si>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</si>
  <si>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</si>
  <si>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</si>
  <si>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</si>
  <si>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</si>
  <si>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</si>
  <si>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</si>
  <si>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</si>
  <si>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</si>
  <si>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</si>
  <si>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</si>
  <si>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</si>
  <si>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</si>
  <si>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</si>
  <si>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</si>
  <si>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</si>
  <si>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</si>
  <si>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</si>
  <si>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</si>
  <si>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</si>
  <si>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</si>
  <si>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</si>
  <si>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</si>
  <si>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</si>
  <si>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</si>
  <si>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</si>
  <si>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</si>
  <si>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</si>
  <si>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</si>
  <si>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</si>
  <si>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</si>
  <si>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</si>
  <si>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</si>
  <si>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</si>
  <si>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</si>
  <si>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</si>
  <si>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</si>
  <si>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</si>
  <si>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</si>
  <si>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</si>
  <si>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</si>
  <si>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</si>
  <si>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</si>
  <si>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</si>
  <si>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</si>
  <si>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</si>
  <si>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</si>
  <si>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</si>
  <si>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</si>
  <si>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</si>
  <si>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</si>
  <si>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</si>
  <si>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</si>
  <si>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</si>
  <si>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</si>
  <si>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</si>
  <si>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</si>
  <si>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</si>
  <si>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</si>
  <si>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</si>
  <si>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</si>
  <si>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</si>
  <si>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</si>
  <si>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</si>
  <si>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</si>
  <si>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</si>
  <si>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</si>
  <si>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</si>
  <si>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</si>
  <si>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</si>
  <si>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</si>
  <si>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</si>
  <si>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</si>
  <si>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</si>
  <si>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</si>
  <si>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</si>
  <si>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</si>
  <si>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</si>
  <si>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</si>
  <si>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</si>
  <si>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</si>
  <si>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</si>
  <si>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</si>
  <si>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</si>
  <si>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</si>
  <si>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</si>
  <si>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</si>
  <si>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</si>
  <si>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</si>
  <si>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</si>
  <si>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</si>
  <si>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</si>
  <si>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</si>
  <si>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</si>
  <si>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</si>
  <si>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</si>
  <si>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</si>
  <si>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</si>
  <si>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</si>
  <si>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</si>
  <si>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</si>
  <si>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</si>
  <si>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</si>
  <si>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</si>
  <si>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</si>
  <si>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</si>
  <si>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</si>
  <si>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</si>
  <si>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</si>
  <si>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</si>
  <si>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</si>
  <si>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</si>
  <si>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</si>
  <si>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</si>
  <si>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</si>
  <si>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</si>
  <si>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</si>
  <si>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</si>
  <si>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</si>
  <si>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</si>
  <si>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</si>
  <si>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</si>
  <si>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</si>
  <si>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</si>
  <si>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</si>
  <si>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</si>
  <si>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</si>
  <si>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</si>
  <si>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</si>
  <si>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</si>
  <si>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</si>
  <si>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</si>
  <si>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</si>
  <si>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</si>
  <si>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</si>
  <si>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</si>
  <si>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</si>
  <si>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</si>
  <si>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</si>
  <si>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</si>
  <si>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</si>
  <si>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</si>
  <si>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</si>
  <si>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</si>
  <si>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</si>
  <si>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</si>
  <si>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</si>
  <si>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</si>
  <si>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</si>
  <si>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</si>
  <si>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</si>
  <si>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</si>
  <si>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</si>
  <si>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</si>
  <si>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</si>
  <si>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</si>
  <si>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</si>
  <si>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</si>
  <si>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</si>
  <si>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</si>
  <si>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</si>
  <si>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</si>
  <si>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</si>
  <si>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</si>
  <si>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</si>
  <si>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</si>
  <si>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</si>
  <si>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</si>
  <si>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</si>
  <si>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</si>
  <si>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</si>
  <si>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</si>
  <si>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</si>
  <si>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</si>
  <si>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</si>
  <si>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</si>
  <si>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</si>
  <si>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</si>
  <si>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</si>
  <si>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</si>
  <si>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</si>
  <si>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</si>
  <si>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</si>
  <si>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</si>
  <si>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</si>
  <si>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</si>
  <si>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</si>
  <si>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</si>
  <si>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</si>
  <si>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</si>
  <si>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</si>
  <si>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</si>
  <si>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</si>
  <si>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</si>
  <si>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</si>
  <si>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</si>
  <si>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</si>
  <si>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</si>
  <si>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</si>
  <si>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</si>
  <si>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</si>
  <si>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</si>
  <si>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</si>
  <si>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</si>
  <si>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</si>
  <si>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</si>
  <si>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</si>
  <si>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</si>
  <si>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</si>
  <si>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</si>
  <si>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</si>
  <si>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</si>
  <si>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</si>
  <si>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</si>
  <si>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</si>
  <si>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</si>
  <si>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</si>
  <si>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</si>
  <si>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</si>
  <si>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</si>
  <si>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</si>
  <si>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</si>
  <si>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</si>
  <si>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</si>
  <si>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</si>
  <si>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</si>
  <si>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</si>
  <si>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</si>
  <si>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</si>
  <si>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</si>
  <si>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</si>
  <si>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</si>
  <si>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</si>
  <si>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</si>
  <si>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</si>
  <si>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</si>
  <si>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</si>
  <si>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</si>
  <si>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</si>
  <si>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</si>
  <si>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</si>
  <si>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</si>
  <si>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</si>
  <si>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</si>
  <si>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</si>
  <si>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</si>
  <si>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</si>
  <si>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</si>
  <si>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</si>
  <si>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</si>
  <si>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</si>
  <si>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</si>
  <si>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</si>
  <si>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</si>
  <si>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</si>
  <si>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</si>
  <si>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</si>
  <si>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</si>
  <si>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</si>
  <si>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</si>
  <si>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</si>
  <si>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</si>
  <si>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</si>
  <si>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</si>
  <si>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</si>
  <si>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</si>
  <si>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</si>
  <si>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</si>
  <si>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</si>
  <si>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</si>
  <si>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</si>
  <si>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</si>
  <si>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</si>
  <si>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</si>
  <si>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</si>
  <si>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</si>
  <si>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</si>
  <si>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</si>
  <si>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</si>
  <si>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</si>
  <si>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</si>
  <si>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</si>
  <si>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</si>
  <si>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</si>
  <si>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</si>
  <si>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</si>
  <si>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</si>
  <si>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</si>
  <si>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</si>
  <si>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</si>
  <si>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</si>
  <si>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</si>
  <si>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</si>
  <si>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</si>
  <si>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</si>
  <si>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</si>
  <si>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</si>
  <si>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</si>
  <si>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</si>
  <si>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</si>
  <si>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</si>
  <si>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</si>
  <si>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</si>
  <si>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</si>
  <si>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</si>
  <si>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</si>
  <si>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</si>
  <si>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</si>
  <si>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</si>
  <si>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</si>
  <si>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</si>
  <si>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</si>
  <si>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</si>
  <si>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</si>
  <si>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</si>
  <si>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</si>
  <si>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</si>
  <si>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</si>
  <si>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</si>
  <si>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</si>
  <si>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</si>
  <si>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</si>
  <si>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</si>
  <si>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</si>
  <si>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</si>
  <si>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</si>
  <si>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</si>
  <si>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</si>
  <si>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</si>
  <si>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</si>
  <si>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</si>
  <si>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</si>
  <si>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</si>
  <si>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</si>
  <si>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</si>
  <si>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</si>
  <si>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</si>
  <si>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</si>
  <si>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</si>
  <si>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</si>
  <si>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</si>
  <si>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</si>
  <si>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</si>
  <si>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</si>
  <si>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</si>
  <si>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</si>
  <si>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</si>
  <si>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</si>
  <si>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</si>
  <si>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</si>
  <si>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</si>
  <si>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</si>
  <si>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</si>
  <si>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</si>
  <si>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</si>
  <si>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</si>
  <si>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</si>
  <si>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</si>
  <si>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</si>
  <si>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</si>
  <si>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</si>
  <si>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</si>
  <si>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</si>
  <si>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</si>
  <si>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</si>
  <si>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</si>
  <si>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</si>
  <si>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</si>
  <si>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</si>
  <si>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</si>
  <si>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</si>
  <si>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</si>
  <si>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</si>
  <si>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</si>
  <si>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</si>
  <si>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</si>
  <si>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</si>
  <si>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</si>
  <si>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</si>
  <si>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</si>
  <si>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</si>
  <si>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</si>
  <si>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</si>
  <si>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</si>
  <si>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</si>
  <si>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</si>
  <si>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</si>
  <si>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</si>
  <si>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</si>
  <si>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</si>
  <si>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</si>
  <si>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</si>
  <si>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</si>
  <si>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</si>
  <si>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</si>
  <si>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</si>
  <si>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</si>
  <si>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</si>
  <si>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</si>
  <si>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</si>
  <si>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</si>
  <si>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</si>
  <si>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</si>
  <si>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</si>
  <si>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</si>
  <si>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</si>
  <si>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</si>
  <si>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</si>
  <si>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</si>
  <si>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</si>
  <si>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</si>
  <si>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</si>
  <si>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</si>
  <si>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</si>
  <si>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</si>
  <si>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</si>
  <si>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</si>
  <si>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</si>
  <si>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</si>
  <si>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</si>
  <si>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</si>
  <si>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</si>
  <si>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</si>
  <si>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</si>
  <si>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</si>
  <si>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</si>
  <si>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</si>
  <si>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</si>
  <si>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</si>
  <si>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</si>
  <si>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</si>
  <si>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</si>
  <si>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</si>
  <si>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</si>
  <si>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</si>
  <si>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</si>
  <si>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</si>
  <si>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</si>
  <si>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</si>
  <si>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</si>
  <si>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</si>
  <si>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</si>
  <si>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</si>
  <si>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</si>
  <si>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</si>
  <si>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</si>
  <si>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</si>
  <si>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</si>
  <si>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</si>
  <si>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</si>
  <si>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</si>
  <si>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</si>
  <si>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</si>
  <si>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</si>
  <si>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</si>
  <si>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</si>
  <si>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</si>
  <si>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</si>
  <si>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</si>
  <si>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</si>
  <si>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</si>
  <si>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</si>
  <si>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</si>
  <si>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</si>
  <si>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</si>
  <si>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</si>
  <si>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</si>
  <si>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</si>
  <si>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</si>
  <si>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</si>
  <si>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</si>
  <si>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</si>
  <si>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</si>
  <si>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</si>
  <si>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</si>
  <si>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</si>
  <si>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</si>
  <si>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</si>
  <si>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</si>
  <si>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</si>
  <si>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</si>
  <si>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</si>
  <si>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</si>
  <si>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</si>
  <si>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</si>
  <si>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</si>
  <si>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</si>
  <si>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</si>
  <si>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</si>
  <si>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</si>
  <si>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</si>
  <si>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</si>
  <si>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</si>
  <si>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</si>
  <si>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</si>
  <si>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</si>
  <si>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</si>
  <si>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</si>
  <si>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</si>
  <si>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</si>
  <si>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</si>
  <si>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</si>
  <si>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</si>
  <si>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</si>
  <si>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</si>
  <si>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</si>
  <si>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</si>
  <si>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</si>
  <si>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</si>
  <si>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</si>
  <si>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</si>
  <si>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</si>
  <si>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</si>
  <si>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</si>
  <si>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</si>
  <si>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</si>
  <si>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</si>
  <si>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</si>
  <si>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</si>
  <si>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</si>
  <si>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</si>
  <si>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</si>
  <si>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</si>
  <si>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</si>
  <si>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</si>
  <si>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</si>
  <si>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</si>
  <si>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</si>
  <si>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</si>
  <si>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</si>
  <si>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</si>
  <si>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</si>
  <si>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</si>
  <si>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</si>
  <si>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</si>
  <si>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</si>
  <si>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</si>
  <si>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</si>
  <si>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</si>
  <si>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</si>
  <si>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</si>
  <si>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</si>
  <si>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</si>
  <si>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</si>
  <si>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</si>
  <si>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</si>
  <si>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</si>
  <si>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</si>
  <si>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</si>
  <si>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</si>
  <si>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</si>
  <si>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</si>
  <si>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</si>
  <si>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</si>
  <si>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</si>
  <si>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</si>
  <si>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</si>
  <si>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</si>
  <si>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</si>
  <si>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</si>
  <si>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</si>
  <si>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</si>
  <si>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</si>
  <si>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</si>
  <si>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</si>
  <si>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</si>
  <si>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</si>
  <si>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</si>
  <si>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</si>
  <si>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</si>
  <si>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</si>
  <si>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</si>
  <si>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</si>
  <si>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</si>
  <si>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</si>
  <si>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</si>
  <si>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</si>
  <si>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</si>
  <si>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</si>
  <si>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</si>
  <si>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</si>
  <si>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</si>
  <si>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</si>
  <si>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</si>
  <si>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</si>
  <si>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</si>
  <si>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</si>
  <si>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</si>
  <si>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</si>
  <si>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</si>
  <si>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</si>
  <si>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</si>
  <si>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</si>
  <si>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</si>
  <si>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</si>
  <si>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</si>
  <si>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</si>
  <si>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</si>
  <si>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</si>
  <si>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</si>
  <si>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</si>
  <si>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</si>
  <si>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</si>
  <si>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</si>
  <si>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</si>
  <si>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</si>
  <si>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</si>
  <si>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</si>
  <si>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</si>
  <si>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</si>
  <si>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</si>
  <si>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</si>
  <si>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</si>
  <si>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</si>
  <si>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</si>
  <si>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</si>
  <si>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</si>
  <si>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</si>
  <si>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</si>
  <si>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</si>
  <si>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</si>
  <si>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</si>
  <si>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</si>
  <si>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</si>
  <si>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</si>
  <si>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</si>
  <si>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</si>
  <si>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</si>
  <si>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</si>
  <si>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</si>
  <si>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</si>
  <si>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</si>
  <si>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</si>
  <si>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</si>
  <si>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</si>
  <si>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</si>
  <si>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</si>
  <si>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</si>
  <si>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</si>
  <si>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</si>
  <si>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</si>
  <si>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</si>
  <si>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</si>
  <si>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</si>
  <si>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</si>
  <si>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</si>
  <si>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</si>
  <si>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</si>
  <si>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</si>
  <si>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</si>
  <si>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</si>
  <si>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</si>
  <si>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</si>
  <si>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</si>
  <si>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</si>
  <si>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</si>
  <si>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</si>
  <si>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</si>
  <si>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</si>
  <si>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</si>
  <si>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</si>
  <si>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</si>
  <si>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</si>
  <si>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</si>
  <si>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</si>
  <si>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</si>
  <si>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</si>
  <si>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</si>
  <si>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</si>
  <si>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</si>
  <si>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</si>
  <si>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</si>
  <si>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</si>
  <si>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</si>
  <si>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</si>
  <si>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</si>
  <si>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</si>
  <si>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</si>
  <si>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</si>
  <si>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</si>
  <si>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</si>
  <si>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</si>
  <si>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</si>
  <si>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</si>
  <si>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</si>
  <si>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</si>
  <si>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</si>
  <si>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</si>
  <si>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</si>
  <si>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</si>
  <si>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</si>
  <si>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</si>
  <si>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</si>
  <si>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</si>
  <si>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</si>
  <si>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</si>
  <si>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</si>
  <si>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</si>
  <si>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</si>
  <si>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</si>
  <si>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</si>
  <si>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</si>
  <si>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</si>
  <si>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</si>
  <si>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</si>
  <si>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</si>
  <si>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</si>
  <si>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</si>
  <si>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</si>
  <si>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</si>
  <si>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</si>
  <si>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</si>
  <si>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</si>
  <si>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</si>
  <si>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</si>
  <si>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</si>
  <si>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</si>
  <si>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</si>
  <si>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</si>
  <si>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</si>
  <si>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</si>
  <si>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</si>
  <si>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</si>
  <si>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</si>
  <si>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</si>
  <si>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</si>
  <si>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</si>
  <si>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</si>
  <si>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</si>
  <si>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</si>
  <si>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</si>
  <si>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</si>
  <si>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</si>
  <si>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</si>
  <si>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</si>
  <si>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</si>
  <si>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</si>
  <si>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</si>
  <si>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</si>
  <si>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</si>
  <si>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</si>
  <si>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</si>
  <si>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</si>
  <si>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</si>
  <si>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</si>
  <si>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</si>
  <si>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</si>
  <si>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</si>
  <si>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</si>
  <si>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</si>
  <si>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</si>
  <si>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</si>
  <si>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</si>
  <si>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</si>
  <si>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</si>
  <si>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</si>
  <si>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</si>
  <si>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</si>
  <si>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</si>
  <si>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</si>
  <si>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</si>
  <si>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</si>
  <si>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</si>
  <si>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</si>
  <si>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</si>
  <si>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</si>
  <si>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</si>
  <si>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</si>
  <si>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</si>
  <si>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</si>
  <si>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</si>
  <si>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</si>
  <si>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</si>
  <si>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</si>
  <si>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</si>
  <si>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</si>
  <si>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</si>
  <si>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</si>
  <si>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</si>
  <si>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</si>
  <si>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</si>
  <si>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</si>
  <si>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</si>
  <si>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</si>
  <si>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</si>
  <si>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</si>
  <si>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</si>
  <si>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</si>
  <si>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</si>
  <si>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</si>
  <si>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</si>
  <si>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</si>
  <si>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</si>
  <si>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</si>
  <si>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</si>
  <si>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</si>
  <si>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</si>
  <si>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</si>
  <si>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</si>
  <si>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</si>
  <si>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</si>
  <si>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</si>
  <si>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</si>
  <si>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</si>
  <si>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</si>
  <si>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</si>
  <si>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</si>
  <si>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</si>
  <si>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</si>
  <si>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</si>
  <si>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</si>
  <si>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</si>
  <si>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</si>
  <si>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</si>
  <si>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</si>
  <si>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</si>
  <si>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</si>
  <si>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</si>
  <si>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</si>
  <si>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</si>
  <si>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</si>
  <si>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</si>
  <si>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</si>
  <si>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</si>
  <si>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</si>
  <si>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</si>
  <si>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</si>
  <si>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</si>
  <si>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</si>
  <si>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</si>
  <si>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</si>
  <si>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</si>
  <si>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</si>
  <si>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</si>
  <si>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</si>
  <si>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</si>
  <si>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</si>
  <si>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</si>
  <si>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</si>
  <si>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</si>
  <si>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</si>
  <si>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</si>
  <si>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</si>
  <si>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</si>
  <si>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</si>
  <si>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</si>
  <si>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</si>
  <si>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</si>
  <si>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</si>
  <si>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</si>
  <si>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</si>
  <si>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</si>
  <si>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</si>
  <si>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</si>
  <si>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</si>
  <si>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</si>
  <si>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</si>
  <si>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</si>
  <si>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</si>
  <si>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</si>
  <si>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</si>
  <si>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</si>
  <si>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</si>
  <si>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</si>
  <si>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</si>
  <si>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</si>
  <si>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</si>
  <si>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</si>
  <si>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</si>
  <si>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</si>
  <si>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</si>
  <si>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</si>
  <si>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</si>
  <si>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</si>
  <si>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</si>
  <si>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</si>
  <si>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</si>
  <si>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</si>
  <si>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</si>
  <si>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</si>
  <si>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</si>
  <si>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</si>
  <si>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</si>
  <si>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</si>
  <si>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</si>
  <si>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</si>
  <si>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</si>
  <si>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</si>
  <si>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</si>
  <si>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</si>
  <si>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</si>
  <si>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</si>
  <si>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</si>
  <si>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</si>
  <si>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</si>
  <si>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</si>
  <si>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</si>
  <si>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</si>
  <si>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</si>
  <si>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</si>
  <si>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</si>
  <si>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</si>
  <si>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</si>
  <si>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</si>
  <si>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</si>
  <si>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</si>
  <si>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</si>
  <si>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</si>
  <si>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</si>
  <si>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</si>
  <si>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</si>
  <si>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</si>
  <si>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</si>
  <si>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</si>
  <si>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</si>
  <si>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</si>
  <si>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</si>
  <si>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</si>
  <si>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</si>
  <si>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</si>
  <si>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</si>
  <si>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</si>
  <si>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</si>
  <si>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</si>
  <si>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</si>
  <si>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</si>
  <si>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</si>
  <si>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</si>
  <si>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</si>
  <si>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</si>
  <si>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</si>
  <si>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</si>
  <si>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</si>
  <si>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</si>
  <si>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</si>
  <si>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</si>
  <si>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</si>
  <si>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</si>
  <si>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</si>
  <si>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</si>
  <si>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</si>
  <si>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</si>
  <si>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</si>
  <si>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</si>
  <si>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</si>
  <si>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</si>
  <si>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</si>
  <si>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</si>
  <si>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</si>
  <si>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</si>
  <si>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</si>
  <si>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</si>
  <si>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</si>
  <si>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</si>
  <si>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</si>
  <si>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</si>
  <si>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</si>
  <si>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</si>
  <si>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</si>
  <si>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</si>
  <si>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</si>
  <si>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</si>
  <si>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</si>
  <si>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</si>
  <si>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</si>
  <si>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</si>
  <si>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</si>
  <si>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</si>
  <si>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</si>
  <si>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</si>
  <si>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</si>
  <si>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</si>
  <si>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</si>
  <si>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</si>
  <si>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</si>
  <si>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</si>
  <si>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</si>
  <si>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</si>
  <si>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</si>
  <si>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</si>
  <si>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</si>
  <si>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</si>
  <si>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</si>
  <si>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</si>
  <si>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</si>
  <si>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</si>
  <si>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</si>
  <si>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</si>
  <si>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</si>
  <si>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</si>
  <si>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</si>
  <si>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</si>
  <si>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</si>
  <si>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</si>
  <si>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</si>
  <si>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</si>
  <si>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</si>
  <si>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</si>
  <si>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</si>
  <si>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</si>
  <si>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</si>
  <si>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</si>
  <si>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</si>
  <si>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</si>
  <si>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</si>
  <si>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</si>
  <si>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</si>
  <si>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</si>
  <si>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</si>
  <si>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</si>
  <si>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</si>
  <si>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</si>
  <si>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</si>
  <si>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</si>
  <si>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</si>
  <si>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</si>
  <si>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</si>
  <si>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</si>
  <si>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</si>
  <si>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</si>
  <si>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</si>
  <si>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</si>
  <si>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</si>
  <si>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</si>
  <si>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</si>
  <si>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</si>
  <si>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</si>
  <si>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</si>
  <si>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</si>
  <si>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</si>
  <si>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</si>
  <si>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</si>
  <si>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</si>
  <si>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</si>
  <si>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</si>
  <si>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</si>
  <si>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</si>
  <si>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</si>
  <si>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</si>
  <si>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</si>
  <si>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</si>
  <si>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</si>
  <si>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</si>
  <si>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</si>
  <si>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</si>
  <si>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</si>
  <si>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</si>
  <si>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</si>
  <si>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</si>
  <si>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</si>
  <si>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</si>
  <si>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</si>
  <si>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</si>
  <si>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</si>
  <si>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</si>
  <si>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</si>
  <si>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</si>
  <si>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</si>
  <si>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</si>
  <si>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</si>
  <si>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</si>
  <si>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</si>
  <si>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</si>
  <si>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</si>
  <si>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</si>
  <si>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</si>
  <si>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</si>
  <si>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</si>
  <si>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</si>
  <si>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</si>
  <si>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</si>
  <si>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</si>
  <si>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</si>
  <si>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</si>
  <si>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</si>
  <si>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</si>
  <si>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</si>
  <si>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</si>
  <si>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</si>
  <si>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</si>
  <si>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</si>
  <si>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</si>
  <si>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</si>
  <si>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</si>
  <si>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</si>
  <si>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</si>
  <si>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</si>
  <si>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</si>
  <si>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</si>
  <si>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</si>
  <si>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</si>
  <si>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</si>
  <si>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</si>
  <si>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</si>
  <si>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</si>
  <si>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</si>
  <si>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</si>
  <si>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</si>
  <si>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</si>
  <si>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</si>
  <si>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</si>
  <si>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</si>
  <si>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</si>
  <si>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</si>
  <si>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</si>
  <si>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</si>
  <si>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</si>
  <si>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</si>
  <si>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</si>
  <si>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</si>
  <si>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</si>
  <si>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</si>
  <si>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</si>
  <si>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</si>
  <si>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</si>
  <si>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</si>
  <si>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</si>
  <si>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</si>
  <si>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</si>
  <si>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</si>
  <si>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</si>
  <si>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</si>
  <si>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</si>
  <si>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</si>
  <si>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</si>
  <si>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</si>
  <si>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</si>
  <si>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</si>
  <si>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</si>
  <si>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</si>
  <si>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</si>
  <si>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</si>
  <si>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</si>
  <si>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</si>
  <si>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</si>
  <si>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</si>
  <si>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</si>
  <si>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</si>
  <si>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</si>
  <si>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</si>
  <si>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</si>
  <si>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</si>
  <si>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</si>
  <si>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</si>
  <si>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</si>
  <si>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</si>
  <si>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</si>
  <si>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</si>
  <si>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</si>
  <si>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</si>
  <si>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</si>
  <si>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</si>
  <si>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</si>
  <si>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</si>
  <si>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</si>
  <si>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</si>
  <si>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</si>
  <si>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</si>
  <si>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</si>
  <si>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</si>
  <si>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</si>
  <si>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</si>
  <si>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</si>
  <si>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</si>
  <si>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</si>
  <si>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</si>
  <si>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</si>
  <si>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</si>
  <si>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</si>
  <si>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</si>
  <si>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</si>
  <si>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</si>
  <si>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</si>
  <si>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</si>
  <si>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</si>
  <si>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</si>
  <si>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</si>
  <si>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</si>
  <si>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</si>
  <si>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</si>
  <si>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</si>
  <si>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</si>
  <si>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</si>
  <si>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</si>
  <si>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</si>
  <si>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</si>
  <si>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</si>
  <si>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</si>
  <si>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</si>
  <si>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</si>
  <si>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</si>
  <si>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</si>
  <si>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</si>
  <si>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</si>
  <si>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</si>
  <si>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</si>
  <si>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</si>
  <si>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</si>
  <si>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</si>
  <si>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</si>
  <si>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</si>
  <si>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</si>
  <si>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</si>
  <si>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</si>
  <si>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</si>
  <si>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</si>
  <si>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</si>
  <si>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</si>
  <si>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</si>
  <si>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</si>
  <si>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</si>
  <si>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</si>
  <si>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</si>
  <si>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</si>
  <si>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</si>
  <si>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</si>
  <si>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</si>
  <si>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</si>
  <si>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</si>
  <si>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</si>
  <si>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</si>
  <si>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</si>
  <si>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</si>
  <si>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</si>
  <si>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</si>
  <si>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</si>
  <si>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</si>
  <si>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</si>
  <si>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</si>
  <si>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</si>
  <si>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</si>
  <si>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</si>
  <si>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</si>
  <si>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</si>
  <si>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</si>
  <si>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</si>
  <si>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</si>
  <si>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</si>
  <si>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</si>
  <si>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</si>
  <si>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</si>
  <si>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</si>
  <si>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</si>
  <si>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</si>
  <si>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</si>
  <si>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</si>
  <si>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</si>
  <si>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</si>
  <si>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</si>
  <si>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</si>
  <si>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</si>
  <si>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</si>
  <si>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</si>
  <si>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</si>
  <si>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</si>
  <si>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</si>
  <si>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</si>
  <si>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</si>
  <si>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</si>
  <si>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</si>
  <si>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</si>
  <si>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</si>
  <si>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</si>
  <si>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</si>
  <si>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</si>
  <si>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</si>
  <si>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</si>
  <si>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</si>
  <si>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</si>
  <si>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</si>
  <si>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</si>
  <si>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</si>
  <si>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</si>
  <si>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</si>
  <si>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</si>
  <si>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</si>
  <si>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</si>
  <si>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</si>
  <si>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</si>
  <si>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</si>
  <si>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</si>
  <si>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</si>
  <si>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</si>
  <si>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</si>
  <si>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</si>
  <si>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</si>
  <si>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</si>
  <si>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</si>
  <si>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</si>
  <si>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</si>
  <si>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</si>
  <si>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</si>
  <si>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</si>
  <si>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</si>
  <si>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</si>
  <si>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</si>
  <si>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</si>
  <si>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</si>
  <si>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</si>
  <si>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</si>
  <si>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</si>
  <si>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</si>
  <si>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</si>
  <si>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</si>
  <si>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</si>
  <si>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</si>
  <si>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</si>
  <si>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</si>
  <si>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</si>
  <si>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</si>
  <si>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</si>
  <si>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</si>
  <si>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</si>
  <si>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</si>
  <si>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</si>
  <si>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</si>
  <si>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</si>
  <si>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</si>
  <si>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</si>
  <si>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</si>
  <si>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</si>
  <si>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</si>
  <si>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</si>
  <si>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</si>
  <si>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</si>
  <si>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</si>
  <si>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</si>
  <si>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</si>
  <si>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</si>
  <si>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</si>
  <si>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</si>
  <si>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</si>
  <si>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</si>
  <si>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</si>
  <si>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</si>
  <si>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</si>
  <si>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</si>
  <si>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</si>
  <si>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</si>
  <si>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</si>
  <si>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</si>
  <si>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</si>
  <si>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</si>
  <si>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</si>
  <si>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</si>
  <si>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</si>
  <si>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</si>
  <si>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</si>
  <si>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</si>
  <si>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</si>
  <si>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</si>
  <si>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</si>
  <si>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</si>
  <si>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</si>
  <si>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</si>
  <si>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</si>
  <si>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</si>
  <si>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</si>
  <si>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</si>
  <si>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</si>
  <si>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</si>
  <si>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</si>
  <si>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</si>
  <si>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</si>
  <si>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</si>
  <si>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</si>
  <si>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</si>
  <si>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</si>
  <si>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</si>
  <si>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</si>
  <si>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</si>
  <si>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</si>
  <si>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</si>
  <si>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</si>
  <si>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</si>
  <si>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</si>
  <si>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</si>
  <si>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</si>
  <si>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</si>
  <si>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</si>
  <si>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</si>
  <si>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</si>
  <si>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</si>
  <si>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</si>
  <si>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</si>
  <si>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</si>
  <si>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</si>
  <si>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</si>
  <si>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</si>
  <si>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</si>
  <si>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</si>
  <si>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</si>
  <si>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</si>
  <si>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</si>
  <si>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</si>
  <si>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</si>
  <si>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</si>
  <si>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</si>
  <si>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</si>
  <si>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</si>
  <si>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</si>
  <si>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</si>
  <si>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</si>
  <si>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</si>
  <si>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</si>
  <si>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</si>
  <si>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</si>
  <si>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</si>
  <si>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</si>
  <si>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</si>
  <si>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</si>
  <si>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</si>
  <si>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</si>
  <si>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</si>
  <si>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</si>
  <si>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</si>
  <si>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</si>
  <si>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</si>
  <si>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</si>
  <si>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</si>
  <si>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</si>
  <si>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</si>
  <si>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</si>
  <si>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</si>
  <si>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</si>
  <si>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</si>
  <si>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</si>
  <si>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</si>
  <si>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</si>
  <si>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</si>
  <si>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</si>
  <si>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</si>
  <si>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</si>
  <si>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</si>
  <si>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</si>
  <si>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</si>
  <si>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</si>
  <si>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</si>
  <si>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</si>
  <si>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</si>
  <si>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</si>
  <si>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</si>
  <si>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</si>
  <si>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</si>
  <si>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</si>
  <si>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</si>
  <si>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</si>
  <si>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</si>
  <si>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</si>
  <si>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</si>
  <si>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</si>
  <si>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</si>
  <si>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</si>
  <si>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</si>
  <si>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</si>
  <si>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</si>
  <si>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</si>
  <si>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</si>
  <si>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</si>
  <si>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</si>
  <si>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</si>
  <si>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</si>
  <si>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</si>
  <si>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</si>
  <si>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</si>
  <si>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</si>
  <si>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</si>
  <si>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</si>
  <si>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</si>
  <si>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</si>
  <si>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</si>
  <si>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</si>
  <si>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</si>
  <si>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</si>
  <si>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</si>
  <si>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</si>
  <si>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</si>
  <si>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</si>
  <si>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</si>
  <si>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</si>
  <si>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</si>
  <si>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</si>
  <si>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</si>
  <si>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</si>
  <si>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</si>
  <si>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</si>
  <si>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</si>
  <si>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</si>
  <si>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</si>
  <si>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</si>
  <si>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</si>
  <si>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</si>
  <si>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</si>
  <si>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</si>
  <si>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</si>
  <si>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</si>
  <si>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</si>
  <si>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</si>
  <si>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</si>
  <si>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</si>
  <si>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</si>
  <si>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</si>
  <si>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</si>
  <si>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</si>
  <si>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</si>
  <si>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</si>
  <si>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</si>
  <si>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</si>
  <si>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</si>
  <si>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</si>
  <si>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</si>
  <si>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</si>
  <si>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</si>
  <si>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</si>
  <si>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</si>
  <si>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</si>
  <si>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</si>
  <si>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</si>
  <si>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</si>
  <si>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</si>
  <si>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</si>
  <si>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</si>
  <si>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</si>
  <si>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</si>
  <si>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</si>
  <si>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</si>
  <si>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</si>
  <si>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</si>
  <si>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</si>
  <si>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</si>
  <si>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</si>
  <si>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</si>
  <si>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</si>
  <si>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</si>
  <si>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</si>
  <si>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</si>
  <si>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</si>
  <si>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</si>
  <si>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</si>
  <si>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</si>
  <si>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</si>
  <si>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</si>
  <si>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</si>
  <si>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</si>
  <si>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</si>
  <si>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</si>
  <si>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</si>
  <si>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</si>
  <si>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</si>
  <si>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</si>
  <si>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</si>
  <si>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</si>
  <si>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</si>
  <si>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</si>
  <si>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</si>
  <si>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</si>
  <si>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</si>
  <si>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</si>
  <si>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</si>
  <si>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</si>
  <si>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</si>
  <si>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</si>
  <si>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</si>
  <si>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</si>
  <si>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</si>
  <si>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</si>
  <si>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</si>
  <si>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</si>
  <si>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</si>
  <si>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</si>
  <si>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</si>
  <si>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</si>
  <si>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</si>
  <si>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</si>
  <si>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</si>
  <si>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</si>
  <si>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</si>
  <si>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</si>
  <si>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</si>
  <si>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</si>
  <si>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</si>
  <si>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</si>
  <si>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</si>
  <si>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</si>
  <si>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</si>
  <si>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</si>
  <si>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</si>
  <si>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</si>
  <si>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</si>
  <si>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</si>
  <si>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</si>
  <si>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</si>
  <si>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</si>
  <si>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</si>
  <si>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</si>
  <si>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</si>
  <si>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</si>
  <si>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</si>
  <si>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</si>
  <si>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</si>
  <si>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</si>
  <si>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</si>
  <si>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</si>
  <si>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</si>
  <si>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</si>
  <si>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</si>
  <si>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</si>
  <si>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</si>
  <si>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</si>
  <si>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</si>
  <si>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</si>
  <si>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</si>
  <si>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</si>
  <si>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</si>
  <si>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</si>
  <si>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</si>
  <si>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</si>
  <si>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</si>
  <si>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</si>
  <si>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</si>
  <si>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</si>
  <si>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</si>
  <si>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</si>
  <si>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</si>
  <si>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</si>
  <si>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</si>
  <si>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</si>
  <si>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</si>
  <si>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</si>
  <si>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</si>
  <si>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</si>
  <si>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</si>
  <si>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</si>
  <si>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</si>
  <si>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</si>
  <si>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</si>
  <si>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</si>
  <si>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</si>
  <si>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</si>
  <si>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</si>
  <si>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</si>
  <si>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</si>
  <si>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</si>
  <si>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</si>
  <si>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</si>
  <si>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</si>
  <si>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</si>
  <si>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</si>
  <si>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</si>
  <si>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</si>
  <si>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</si>
  <si>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</si>
  <si>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</si>
  <si>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</si>
  <si>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</si>
  <si>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</si>
  <si>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</si>
  <si>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</si>
  <si>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</si>
  <si>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</si>
  <si>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</si>
  <si>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</si>
  <si>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</si>
  <si>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</si>
  <si>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</si>
  <si>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</si>
  <si>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</si>
  <si>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</si>
  <si>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</si>
  <si>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</si>
  <si>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</si>
  <si>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</si>
  <si>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</si>
  <si>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</si>
  <si>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</si>
  <si>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</si>
  <si>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</si>
  <si>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</si>
  <si>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</si>
  <si>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</si>
  <si>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</si>
  <si>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</si>
  <si>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</si>
  <si>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</si>
  <si>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</si>
  <si>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</si>
  <si>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</si>
  <si>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</si>
  <si>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</si>
  <si>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</si>
  <si>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</si>
  <si>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</si>
  <si>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</si>
  <si>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</si>
  <si>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</si>
  <si>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</si>
  <si>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</si>
  <si>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</si>
  <si>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</si>
  <si>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</si>
  <si>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</si>
  <si>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</si>
  <si>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</si>
  <si>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</si>
  <si>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</si>
  <si>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</si>
  <si>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</si>
  <si>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</si>
  <si>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</si>
  <si>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</si>
  <si>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</si>
  <si>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</si>
  <si>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</si>
  <si>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</si>
  <si>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</si>
  <si>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</si>
  <si>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</si>
  <si>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</si>
  <si>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</si>
  <si>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</si>
  <si>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</si>
  <si>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</si>
  <si>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</si>
  <si>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</si>
  <si>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</si>
  <si>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</si>
  <si>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</si>
  <si>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</si>
  <si>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</si>
  <si>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</si>
  <si>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</si>
  <si>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</si>
  <si>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</si>
  <si>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</si>
  <si>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</si>
  <si>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</si>
  <si>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</si>
  <si>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</si>
  <si>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</si>
  <si>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</si>
  <si>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</si>
  <si>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</si>
  <si>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</si>
  <si>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</si>
  <si>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</si>
  <si>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</si>
  <si>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</si>
  <si>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</si>
  <si>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</si>
  <si>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</si>
  <si>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</si>
  <si>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</si>
  <si>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</si>
  <si>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</si>
  <si>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</si>
  <si>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</si>
  <si>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</si>
  <si>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</si>
  <si>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</si>
  <si>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</si>
  <si>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</si>
  <si>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</si>
  <si>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</si>
  <si>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</si>
  <si>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</si>
  <si>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</si>
  <si>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</si>
  <si>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</si>
  <si>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</si>
  <si>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</si>
  <si>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</si>
  <si>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</si>
  <si>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</si>
  <si>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</si>
  <si>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</si>
  <si>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</si>
  <si>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</si>
  <si>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</si>
  <si>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</si>
  <si>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</si>
  <si>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</si>
  <si>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</si>
  <si>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</si>
  <si>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</si>
  <si>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</si>
  <si>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</si>
  <si>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</si>
  <si>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</si>
  <si>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</si>
  <si>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</si>
  <si>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</si>
  <si>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</si>
  <si>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</si>
  <si>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</si>
  <si>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</si>
  <si>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</si>
  <si>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</si>
  <si>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</si>
  <si>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</si>
  <si>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</si>
  <si>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</si>
  <si>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</si>
  <si>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</si>
  <si>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</si>
  <si>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</si>
  <si>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</si>
  <si>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</si>
  <si>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</si>
  <si>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</si>
  <si>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</si>
  <si>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</si>
  <si>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</si>
  <si>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</si>
  <si>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</si>
  <si>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</si>
  <si>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</si>
  <si>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</si>
  <si>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</si>
  <si>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</si>
  <si>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</si>
  <si>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</si>
  <si>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</si>
  <si>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</si>
  <si>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</si>
  <si>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</si>
  <si>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</si>
  <si>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</si>
  <si>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</si>
  <si>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</si>
  <si>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</si>
  <si>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</si>
  <si>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</si>
  <si>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</si>
  <si>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</si>
  <si>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</si>
  <si>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</si>
  <si>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</si>
  <si>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</si>
  <si>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</si>
  <si>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</si>
  <si>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</si>
  <si>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</si>
  <si>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</si>
  <si>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</si>
  <si>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</si>
  <si>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</si>
  <si>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</si>
  <si>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</si>
  <si>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</si>
  <si>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</si>
  <si>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</si>
  <si>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</si>
  <si>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</si>
  <si>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</si>
  <si>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</si>
  <si>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</si>
  <si>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</si>
  <si>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</si>
  <si>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</si>
  <si>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</si>
  <si>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</si>
  <si>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</si>
  <si>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</si>
  <si>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</si>
  <si>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</si>
  <si>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</si>
  <si>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</si>
  <si>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</si>
  <si>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</si>
  <si>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</si>
  <si>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</si>
  <si>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</si>
  <si>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</si>
  <si>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</si>
  <si>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</si>
  <si>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</si>
  <si>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</si>
  <si>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</si>
  <si>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</si>
  <si>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</si>
  <si>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</si>
  <si>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</si>
  <si>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</si>
  <si>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</si>
  <si>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</si>
  <si>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</si>
  <si>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</si>
  <si>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</si>
  <si>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</si>
  <si>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</si>
  <si>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</si>
  <si>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</si>
  <si>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</si>
  <si>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</si>
  <si>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</si>
  <si>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</si>
  <si>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</si>
  <si>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</si>
  <si>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</si>
  <si>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</si>
  <si>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</si>
  <si>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</si>
  <si>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</si>
  <si>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</si>
  <si>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</si>
  <si>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</si>
  <si>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</si>
  <si>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</si>
  <si>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</si>
  <si>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</si>
  <si>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</si>
  <si>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</si>
  <si>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</si>
  <si>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</si>
  <si>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</si>
  <si>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</si>
  <si>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</si>
  <si>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</si>
  <si>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</si>
  <si>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</si>
  <si>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</si>
  <si>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</si>
  <si>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</si>
  <si>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</si>
  <si>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</si>
  <si>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</si>
  <si>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</si>
  <si>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</si>
  <si>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</si>
  <si>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</si>
  <si>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</si>
  <si>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</si>
  <si>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</si>
  <si>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</si>
  <si>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</si>
  <si>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</si>
  <si>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</si>
  <si>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</si>
  <si>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</si>
  <si>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</si>
  <si>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</si>
  <si>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</si>
  <si>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</si>
  <si>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</si>
  <si>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</si>
  <si>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</si>
  <si>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</si>
  <si>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</si>
  <si>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</si>
  <si>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</si>
  <si>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</si>
  <si>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</si>
  <si>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</si>
  <si>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</si>
  <si>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</si>
  <si>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</si>
  <si>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</si>
  <si>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</si>
  <si>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</si>
  <si>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</si>
  <si>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</si>
  <si>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</si>
  <si>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</si>
  <si>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</si>
  <si>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</si>
  <si>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</si>
  <si>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</si>
  <si>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</si>
  <si>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</si>
  <si>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</si>
  <si>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</si>
  <si>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</si>
  <si>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</si>
  <si>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</si>
  <si>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</si>
  <si>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</si>
  <si>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</si>
  <si>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</si>
  <si>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</si>
  <si>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</si>
  <si>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</si>
  <si>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</si>
  <si>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</si>
  <si>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</si>
  <si>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</si>
  <si>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</si>
  <si>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</si>
  <si>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</si>
  <si>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</si>
  <si>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</si>
  <si>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</si>
  <si>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</si>
  <si>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</si>
  <si>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</si>
  <si>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</si>
  <si>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</si>
  <si>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</si>
  <si>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</si>
  <si>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</si>
  <si>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</si>
  <si>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</si>
  <si>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</si>
  <si>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</si>
  <si>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</si>
  <si>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</si>
  <si>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</si>
  <si>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</si>
  <si>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</si>
  <si>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</si>
  <si>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</si>
  <si>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</si>
  <si>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</si>
  <si>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</si>
  <si>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</si>
  <si>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</si>
  <si>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</si>
  <si>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</si>
  <si>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</si>
  <si>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</si>
  <si>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</si>
  <si>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</si>
  <si>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</si>
  <si>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</si>
  <si>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</si>
  <si>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</si>
  <si>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</si>
  <si>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</si>
  <si>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</si>
  <si>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</si>
  <si>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</si>
  <si>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</si>
  <si>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</si>
  <si>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</si>
  <si>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</si>
  <si>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</si>
  <si>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</si>
  <si>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</si>
  <si>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</si>
  <si>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</si>
  <si>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</si>
  <si>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</si>
  <si>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</si>
  <si>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</si>
  <si>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</si>
  <si>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</si>
  <si>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</si>
  <si>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</si>
  <si>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</si>
  <si>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</si>
  <si>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</si>
  <si>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</si>
  <si>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</si>
  <si>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</si>
  <si>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</si>
  <si>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</si>
  <si>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</si>
  <si>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</si>
  <si>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</si>
  <si>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</si>
  <si>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</si>
  <si>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</si>
  <si>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</si>
  <si>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</si>
  <si>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</si>
  <si>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</si>
  <si>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</si>
  <si>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</si>
  <si>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</si>
  <si>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</si>
  <si>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</si>
  <si>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</si>
  <si>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</si>
  <si>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</si>
  <si>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</si>
  <si>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</si>
  <si>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</si>
  <si>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</si>
  <si>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</si>
  <si>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</si>
  <si>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</si>
  <si>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</si>
  <si>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</si>
  <si>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</si>
  <si>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</si>
  <si>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</si>
  <si>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</si>
  <si>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</si>
  <si>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</si>
  <si>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</si>
  <si>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</si>
  <si>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</si>
  <si>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</si>
  <si>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</si>
  <si>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</si>
  <si>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</si>
  <si>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</si>
  <si>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</si>
  <si>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</si>
  <si>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</si>
  <si>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</si>
  <si>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</si>
  <si>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</si>
  <si>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</si>
  <si>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</si>
  <si>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</si>
  <si>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</si>
  <si>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</si>
  <si>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</si>
  <si>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</si>
  <si>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</si>
  <si>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</si>
  <si>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</si>
  <si>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</si>
  <si>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</si>
  <si>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</si>
  <si>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</si>
  <si>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</si>
  <si>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</si>
  <si>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</si>
  <si>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</si>
  <si>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</si>
  <si>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</si>
  <si>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</si>
  <si>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</si>
  <si>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</si>
  <si>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</si>
  <si>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</si>
  <si>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</si>
  <si>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</si>
  <si>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</si>
  <si>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</si>
  <si>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</si>
  <si>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</si>
  <si>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</si>
  <si>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</si>
  <si>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</si>
  <si>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</si>
  <si>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</si>
  <si>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</si>
  <si>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</si>
  <si>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</si>
  <si>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</si>
  <si>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</si>
  <si>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</si>
  <si>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</si>
  <si>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</si>
  <si>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</si>
  <si>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</si>
  <si>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</si>
  <si>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</si>
  <si>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</si>
  <si>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</si>
  <si>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</si>
  <si>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</si>
  <si>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</si>
  <si>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</si>
  <si>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</si>
  <si>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</si>
  <si>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</si>
  <si>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</si>
  <si>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</si>
  <si>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</si>
  <si>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</si>
  <si>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</si>
  <si>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</si>
  <si>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</si>
  <si>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</si>
  <si>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</si>
  <si>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</si>
  <si>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</si>
  <si>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</si>
  <si>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</si>
  <si>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</si>
  <si>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</si>
  <si>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</si>
  <si>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</si>
  <si>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</si>
  <si>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</si>
  <si>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</si>
  <si>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</si>
  <si>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</si>
  <si>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</si>
  <si>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</si>
  <si>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</si>
  <si>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</si>
  <si>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</si>
  <si>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</si>
  <si>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</si>
  <si>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</si>
  <si>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</si>
  <si>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</si>
  <si>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</si>
  <si>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</si>
  <si>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</si>
  <si>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</si>
  <si>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</si>
  <si>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</si>
  <si>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</si>
  <si>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</si>
  <si>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</si>
  <si>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</si>
  <si>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</si>
  <si>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</si>
  <si>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</si>
  <si>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</si>
  <si>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</si>
  <si>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</si>
  <si>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</si>
  <si>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</si>
  <si>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</si>
  <si>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</si>
  <si>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</si>
  <si>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</si>
  <si>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</si>
  <si>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</si>
  <si>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</si>
  <si>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</si>
  <si>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</si>
  <si>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</si>
  <si>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</si>
  <si>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</si>
  <si>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</si>
  <si>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</si>
  <si>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</si>
  <si>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</si>
  <si>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</si>
  <si>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</si>
  <si>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</si>
  <si>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</si>
  <si>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</si>
  <si>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</si>
  <si>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</si>
  <si>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</si>
  <si>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</si>
  <si>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</si>
  <si>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</si>
  <si>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</si>
  <si>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</si>
  <si>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</si>
  <si>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</si>
  <si>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</si>
  <si>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</si>
  <si>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</si>
  <si>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</si>
  <si>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</si>
  <si>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</si>
  <si>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</si>
  <si>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</si>
  <si>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</si>
  <si>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</si>
  <si>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</si>
  <si>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</si>
  <si>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</si>
  <si>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</si>
  <si>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</si>
  <si>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</si>
  <si>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</si>
  <si>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</si>
  <si>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</si>
  <si>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</si>
  <si>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</si>
  <si>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</si>
  <si>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</si>
  <si>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</si>
  <si>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</si>
  <si>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</si>
  <si>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</si>
  <si>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</si>
  <si>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</si>
  <si>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</si>
  <si>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</si>
  <si>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</si>
  <si>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</si>
  <si>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</si>
  <si>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</si>
  <si>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</si>
  <si>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</si>
  <si>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</si>
  <si>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</si>
  <si>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</si>
  <si>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</si>
  <si>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</si>
  <si>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</si>
  <si>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</si>
  <si>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</si>
  <si>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</si>
  <si>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</si>
  <si>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</si>
  <si>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</si>
  <si>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</si>
  <si>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</si>
  <si>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</si>
  <si>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</si>
  <si>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</si>
  <si>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</si>
  <si>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</si>
  <si>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</si>
  <si>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</si>
  <si>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</si>
  <si>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</si>
  <si>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</si>
  <si>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</si>
  <si>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</si>
  <si>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</si>
  <si>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</si>
  <si>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</si>
  <si>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</si>
  <si>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</si>
  <si>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</si>
  <si>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</si>
  <si>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</si>
  <si>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</si>
  <si>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</si>
  <si>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</si>
  <si>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</si>
  <si>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</si>
  <si>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</si>
  <si>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</si>
  <si>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</si>
  <si>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</si>
  <si>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</si>
  <si>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</si>
  <si>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</si>
  <si>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</si>
  <si>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</si>
  <si>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</si>
  <si>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</si>
  <si>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</si>
  <si>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</si>
  <si>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</si>
  <si>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</si>
  <si>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</si>
  <si>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</si>
  <si>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</si>
  <si>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</si>
  <si>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</si>
  <si>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</si>
  <si>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</si>
  <si>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</si>
  <si>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</si>
  <si>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</si>
  <si>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</si>
  <si>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</si>
  <si>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</si>
  <si>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</si>
  <si>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</si>
  <si>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</si>
  <si>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</si>
  <si>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</si>
  <si>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</si>
  <si>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</si>
  <si>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</si>
  <si>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</si>
  <si>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</si>
  <si>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</si>
  <si>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</si>
  <si>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</si>
  <si>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</si>
  <si>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</si>
  <si>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</si>
  <si>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</si>
  <si>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</si>
  <si>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</si>
  <si>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</si>
  <si>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</si>
  <si>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</si>
  <si>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</si>
  <si>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</si>
  <si>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</si>
  <si>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</si>
  <si>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</si>
  <si>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</si>
  <si>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</si>
  <si>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</si>
  <si>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</si>
  <si>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</si>
  <si>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</si>
  <si>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</si>
  <si>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</si>
  <si>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</si>
  <si>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</si>
  <si>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</si>
  <si>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</si>
  <si>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</si>
  <si>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</si>
  <si>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</si>
  <si>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</si>
  <si>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</si>
  <si>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</si>
  <si>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</si>
  <si>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</si>
  <si>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</si>
  <si>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</si>
  <si>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</si>
  <si>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</si>
  <si>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</si>
  <si>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</si>
  <si>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</si>
  <si>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</si>
  <si>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</si>
  <si>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</si>
  <si>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</si>
  <si>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</si>
  <si>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</si>
  <si>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</si>
  <si>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</si>
  <si>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</si>
  <si>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</si>
  <si>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</si>
  <si>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</si>
  <si>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</si>
  <si>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</si>
  <si>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</si>
  <si>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</si>
  <si>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</si>
  <si>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</si>
  <si>
    <t>SJ000723</t>
  </si>
  <si>
    <t>BTOL</t>
  </si>
  <si>
    <t>Tangkil / TM 02 BABAT</t>
  </si>
  <si>
    <t>Cap / tutup Oli Cyl Block</t>
  </si>
  <si>
    <t>SJ 000724</t>
  </si>
  <si>
    <t>Bongkar-Pasang As Bogi HINO</t>
  </si>
  <si>
    <t>18/4/2023</t>
  </si>
  <si>
    <t>Req 000537</t>
  </si>
  <si>
    <t>T1201-HNJ4922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</si>
  <si>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</si>
  <si>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</si>
  <si>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km 253991</t>
  </si>
  <si>
    <t>35</t>
  </si>
  <si>
    <t>SJ 000722</t>
  </si>
  <si>
    <t>T1201-HNJ</t>
  </si>
  <si>
    <t>D3S4L2215</t>
  </si>
  <si>
    <t>D3S4L1016</t>
  </si>
  <si>
    <t>D3S4L1410</t>
  </si>
  <si>
    <t>D3S4L5794</t>
  </si>
  <si>
    <t>D3S4L3822</t>
  </si>
  <si>
    <t>D3S4L5398</t>
  </si>
  <si>
    <t>UJB 279</t>
  </si>
  <si>
    <t>UJB 280</t>
  </si>
  <si>
    <t>UJB 281</t>
  </si>
  <si>
    <t>UJB 282</t>
  </si>
  <si>
    <t>UJB 283</t>
  </si>
  <si>
    <t>UJB 284</t>
  </si>
  <si>
    <t>SJ 000720</t>
  </si>
  <si>
    <t>Adaptor Semen</t>
  </si>
  <si>
    <t>Putra Manunggal</t>
  </si>
  <si>
    <t>COMPRESOR ISUZU 10 SILINDER NO.D32 331</t>
  </si>
  <si>
    <t>TEDDY IRAWAN(TRANSFER)</t>
  </si>
  <si>
    <t>GEMBOK TEKIRO</t>
  </si>
  <si>
    <t>SECURITY</t>
  </si>
  <si>
    <t xml:space="preserve">THINNER SUPER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</si>
</sst>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8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0" fillId="5" borderId="32" xfId="0" applyFill="1" applyBorder="1"/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AN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14"/>
      <c r="M4" s="1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</row>
    <row r="5" spans="1:55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16885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14"/>
      <c r="M4" s="1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</row>
    <row r="5" spans="1:64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16851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16854</v>
      </c>
      <c r="AV6" s="63" t="s">
        <v>5963</v>
      </c>
      <c r="AW6" s="39" t="s">
        <v>5648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17097</v>
      </c>
      <c r="BC6" s="33" t="s">
        <v>16886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16856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16852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16854</v>
      </c>
      <c r="AV7" s="33" t="s">
        <v>6022</v>
      </c>
      <c r="AW7" s="33" t="s">
        <v>6023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17097</v>
      </c>
      <c r="BC7" s="33" t="s">
        <v>16886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16853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16854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16857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16858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16859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16860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16861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16862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16864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16865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16856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12027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12029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16871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16871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16870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G1" zoomScaleNormal="100" zoomScaleSheetLayoutView="100" workbookViewId="0">
      <pane ySplit="5" topLeftCell="A6" activePane="bottomLeft" state="frozen"/>
      <selection activeCell="G623" sqref="G623"/>
      <selection pane="bottomLeft" activeCell="BN6" sqref="BN6:BU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5"/>
      <c r="M4" s="815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4046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3078</v>
      </c>
      <c r="U6" s="33" t="s">
        <v>2219</v>
      </c>
      <c r="V6" s="44" t="s">
        <v>4046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3078</v>
      </c>
      <c r="AB6" s="43" t="s">
        <v>12032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16864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16865</v>
      </c>
      <c r="AT6" s="33" t="s">
        <v>16899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16891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16872</v>
      </c>
      <c r="O7" s="33" t="s">
        <v>4046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3078</v>
      </c>
      <c r="AB7" s="43" t="s">
        <v>12032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16877</v>
      </c>
      <c r="AT7" s="33" t="s">
        <v>8493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16891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16873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16874</v>
      </c>
      <c r="U8" s="36" t="s">
        <v>16875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16877</v>
      </c>
      <c r="AT8" s="43" t="s">
        <v>8493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16891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16861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16874</v>
      </c>
      <c r="U9" s="36" t="s">
        <v>5632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12037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16891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16875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12037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16891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5632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12037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16891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16874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12037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16891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16876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16874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12037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16891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16878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16874</v>
      </c>
      <c r="U14" s="63" t="s">
        <v>16885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12040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16891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6557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16874</v>
      </c>
      <c r="U15" s="63" t="s">
        <v>16885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12038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16891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16884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16891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16878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16891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6557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16891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16891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16889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16891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16888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16879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12031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16891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16880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11065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16895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16881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11065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16895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12035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16895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12035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16895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12035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16895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12035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16892</v>
      </c>
      <c r="BO27" s="33" t="s">
        <v>16918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16895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12035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16895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12035</v>
      </c>
      <c r="AD29" s="33"/>
      <c r="AE29" s="33"/>
      <c r="AF29" s="33"/>
      <c r="AG29" s="33"/>
      <c r="AH29" s="33"/>
      <c r="AI29" s="33"/>
      <c r="AJ29" s="33"/>
      <c r="AK29" s="33"/>
      <c r="BN29" s="33" t="s">
        <v>16859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16895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16860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16895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16900</v>
      </c>
      <c r="AD31" s="192"/>
      <c r="AE31" s="33"/>
      <c r="AF31" s="33"/>
      <c r="AG31" s="33"/>
      <c r="AH31" s="33"/>
      <c r="AI31" s="33"/>
      <c r="AJ31" s="33"/>
      <c r="AK31" s="33"/>
      <c r="BN31" s="33" t="s">
        <v>16861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16895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16900</v>
      </c>
      <c r="AD32" s="33"/>
      <c r="AE32" s="33"/>
      <c r="AF32" s="33"/>
      <c r="AG32" s="33"/>
      <c r="AH32" s="33"/>
      <c r="AI32" s="33"/>
      <c r="AJ32" s="33"/>
      <c r="AK32" s="33"/>
      <c r="BN32" s="68" t="s">
        <v>16862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16895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16893</v>
      </c>
      <c r="BO33" s="33" t="s">
        <v>16923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16895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16894</v>
      </c>
      <c r="BO34" s="33" t="s">
        <v>16923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16895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16897</v>
      </c>
      <c r="BO35" s="33" t="s">
        <v>16923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16895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16896</v>
      </c>
      <c r="BO36" s="33" t="s">
        <v>16923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16895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16898</v>
      </c>
      <c r="BO37" s="33" t="s">
        <v>16923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16895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16870</v>
      </c>
    </row>
  </sheetData>
  <autoFilter ref="A5:AK201"/>
  <mergeCells count="11">
    <mergeCell ref="A4:A5"/>
    <mergeCell ref="B4:G4"/>
    <mergeCell ref="I4:K4"/>
    <mergeCell ref="N4:T4"/>
    <mergeCell ref="U4:AB4"/>
    <mergeCell ref="BN4:BU4"/>
    <mergeCell ref="AM4:AT4"/>
    <mergeCell ref="AV4:BC4"/>
    <mergeCell ref="BE4:BL4"/>
    <mergeCell ref="AC51:AC53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W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6"/>
      <c r="M4" s="81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16890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16916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7209</v>
      </c>
      <c r="AK6" s="33" t="s">
        <v>16988</v>
      </c>
      <c r="AM6" s="36" t="s">
        <v>16884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16929</v>
      </c>
      <c r="AT6" s="33" t="s">
        <v>16930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16901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16930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16930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16930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5747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16930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16815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16939</v>
      </c>
      <c r="AT11" s="33" t="s">
        <v>16941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16909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2879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16817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16939</v>
      </c>
      <c r="AT12" s="33" t="s">
        <v>16941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16910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2879</v>
      </c>
      <c r="U13" s="36" t="s">
        <v>5747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16809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16939</v>
      </c>
      <c r="AT13" s="33" t="s">
        <v>16941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16911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16826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16939</v>
      </c>
      <c r="AT14" s="33" t="s">
        <v>16941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16912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16907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16811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16939</v>
      </c>
      <c r="AT15" s="33" t="s">
        <v>16941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16913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16917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16907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16935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15869</v>
      </c>
      <c r="AT16" s="33" t="s">
        <v>16941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16914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16917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16907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16939</v>
      </c>
      <c r="AT17" s="33" t="s">
        <v>16941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16915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16907</v>
      </c>
      <c r="AD18" s="33"/>
      <c r="AE18" s="38"/>
      <c r="AF18" s="191"/>
      <c r="AG18" s="42"/>
      <c r="AH18" s="43"/>
      <c r="AI18" s="33"/>
      <c r="AJ18" s="33"/>
      <c r="AK18" s="33"/>
      <c r="AM18" s="33" t="s">
        <v>16857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16939</v>
      </c>
      <c r="AT18" s="33" t="s">
        <v>16941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16916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7209</v>
      </c>
      <c r="U19" s="63" t="s">
        <v>16908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16907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16941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16919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16920</v>
      </c>
      <c r="U20" s="33" t="s">
        <v>16909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2879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16913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16917</v>
      </c>
      <c r="AT20" s="33" t="s">
        <v>16941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16915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16910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2879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16914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16917</v>
      </c>
      <c r="AT21" s="33" t="s">
        <v>16941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16924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16911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16919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16920</v>
      </c>
      <c r="AT22" s="33" t="s">
        <v>16941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12961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16940</v>
      </c>
      <c r="AT23" s="33" t="s">
        <v>16941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16925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12961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16920</v>
      </c>
      <c r="AT24" s="33" t="s">
        <v>16941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16915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16926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16927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16928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13476</v>
      </c>
      <c r="O32" s="97" t="s">
        <v>52</v>
      </c>
      <c r="P32" s="98" t="s">
        <v>2212</v>
      </c>
      <c r="Q32" s="99" t="s">
        <v>13478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16961</v>
      </c>
      <c r="O33" s="94" t="s">
        <v>16959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16960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AC51:AC53"/>
    <mergeCell ref="BN4:BU4"/>
    <mergeCell ref="AD4:A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F1" workbookViewId="0">
      <pane ySplit="5" topLeftCell="A6" activePane="bottomLeft" state="frozen"/>
      <selection pane="bottomLeft" activeCell="AD6" sqref="AD6:AK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7"/>
      <c r="M4" s="81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16943</v>
      </c>
      <c r="O6" s="97" t="s">
        <v>16944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16945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16946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16945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16945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16947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16943</v>
      </c>
      <c r="V9" s="825" t="s">
        <v>16944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6344</v>
      </c>
      <c r="O10" s="94" t="s">
        <v>543</v>
      </c>
      <c r="P10" s="98" t="s">
        <v>16948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16945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16949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16950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16951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4524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16952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16953</v>
      </c>
      <c r="U14" s="33" t="s">
        <v>16947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6344</v>
      </c>
      <c r="V15" s="94" t="s">
        <v>543</v>
      </c>
      <c r="W15" s="98" t="s">
        <v>16948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16954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11062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11062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11062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12046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12046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4"/>
      <c r="M4" s="82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16979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16979</v>
      </c>
      <c r="BF6" s="97" t="s">
        <v>16962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16968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16890</v>
      </c>
      <c r="U7" s="80" t="s">
        <v>4524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16979</v>
      </c>
      <c r="BF7" s="97" t="s">
        <v>16963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16968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16973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16961</v>
      </c>
      <c r="V8" s="49" t="s">
        <v>16959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16968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16974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16975</v>
      </c>
      <c r="U9" s="36" t="s">
        <v>5747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16927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16967</v>
      </c>
      <c r="BL9" s="33" t="s">
        <v>16968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16976</v>
      </c>
      <c r="O10" s="94" t="s">
        <v>964</v>
      </c>
      <c r="P10" s="98" t="s">
        <v>16977</v>
      </c>
      <c r="Q10" s="99" t="s">
        <v>96</v>
      </c>
      <c r="R10" s="100">
        <v>19000</v>
      </c>
      <c r="S10" s="41">
        <f t="shared" si="7"/>
        <v>1805000</v>
      </c>
      <c r="T10" s="42" t="s">
        <v>16978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16968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16925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16968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16964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16968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16965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16968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16966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16968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4524</v>
      </c>
      <c r="V15" s="94"/>
      <c r="W15" s="828" t="s">
        <v>16972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16973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AW1" workbookViewId="0">
      <pane ySplit="5" topLeftCell="A6" activePane="bottomLeft" state="frozen"/>
      <selection pane="bottomLeft" activeCell="N9" sqref="N9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6"/>
      <c r="M4" s="82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16980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16989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16990</v>
      </c>
      <c r="AM6" s="33" t="s">
        <v>16974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16975</v>
      </c>
      <c r="AT6" s="43" t="s">
        <v>17007</v>
      </c>
      <c r="AV6" s="33" t="s">
        <v>2316</v>
      </c>
      <c r="AW6" s="37" t="s">
        <v>16828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3471</v>
      </c>
      <c r="BC6" s="33" t="s">
        <v>17095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16981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16982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16991</v>
      </c>
      <c r="AE7" s="33" t="s">
        <v>16280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16992</v>
      </c>
      <c r="AM7" s="36" t="s">
        <v>16976</v>
      </c>
      <c r="AN7" s="94" t="s">
        <v>964</v>
      </c>
      <c r="AO7" s="98" t="s">
        <v>16977</v>
      </c>
      <c r="AP7" s="99" t="s">
        <v>96</v>
      </c>
      <c r="AQ7" s="100">
        <v>19000</v>
      </c>
      <c r="AR7" s="41">
        <f t="shared" si="3"/>
        <v>1805000</v>
      </c>
      <c r="AS7" s="42" t="s">
        <v>16978</v>
      </c>
      <c r="AT7" s="43" t="s">
        <v>17007</v>
      </c>
      <c r="AV7" s="36" t="s">
        <v>16991</v>
      </c>
      <c r="AW7" s="33" t="s">
        <v>16274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3471</v>
      </c>
      <c r="BC7" s="33" t="s">
        <v>17095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16983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16980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16991</v>
      </c>
      <c r="AE8" s="94" t="s">
        <v>16270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16992</v>
      </c>
      <c r="AM8" s="56" t="s">
        <v>16981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16982</v>
      </c>
      <c r="AT8" s="43" t="s">
        <v>17007</v>
      </c>
      <c r="AV8" s="36" t="s">
        <v>16991</v>
      </c>
      <c r="AW8" s="33" t="s">
        <v>16285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3471</v>
      </c>
      <c r="BC8" s="33" t="s">
        <v>17095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16984</v>
      </c>
      <c r="O9" s="94" t="s">
        <v>6310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16983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16991</v>
      </c>
      <c r="AE9" s="33" t="s">
        <v>16282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16992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16938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3471</v>
      </c>
      <c r="BC9" s="33" t="s">
        <v>17095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7296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16937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8711</v>
      </c>
      <c r="AK10" s="33" t="s">
        <v>16992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3471</v>
      </c>
      <c r="BC10" s="33" t="s">
        <v>17095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6397</v>
      </c>
      <c r="O11" s="33" t="s">
        <v>6038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16936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13740</v>
      </c>
      <c r="AK11" s="33" t="s">
        <v>16992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16857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3471</v>
      </c>
      <c r="BC11" s="33" t="s">
        <v>17095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2845</v>
      </c>
      <c r="U12" s="63" t="s">
        <v>16993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16992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2815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16992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16987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6917</v>
      </c>
      <c r="U14" s="258" t="s">
        <v>5550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16857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16992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7545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6917</v>
      </c>
      <c r="U15" s="80" t="s">
        <v>4524</v>
      </c>
      <c r="V15" s="94" t="s">
        <v>9020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16992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16996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11748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16997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7957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7582</v>
      </c>
      <c r="O19" s="56" t="s">
        <v>4873</v>
      </c>
      <c r="P19" s="53">
        <v>1</v>
      </c>
      <c r="Q19" s="39" t="s">
        <v>72</v>
      </c>
      <c r="R19" s="40">
        <v>225000</v>
      </c>
      <c r="S19" s="41">
        <f t="shared" si="8"/>
        <v>225000</v>
      </c>
      <c r="T19" s="42" t="s">
        <v>522</v>
      </c>
      <c r="U19" s="56" t="s">
        <v>5052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4873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3261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16998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3261</v>
      </c>
      <c r="U22" s="36" t="s">
        <v>5747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4524</v>
      </c>
      <c r="V25" s="94" t="s">
        <v>52</v>
      </c>
      <c r="W25" s="828" t="s">
        <v>16995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5052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4524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16986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16987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6917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7545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6917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16994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11067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11748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70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16870</v>
      </c>
    </row>
    <row r="1983" spans="9:24" x14ac:dyDescent="0.25">
      <c r="X198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9"/>
      <c r="M4" s="829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16999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12050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5550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17044</v>
      </c>
      <c r="AT6" s="33" t="s">
        <v>17048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17000</v>
      </c>
      <c r="O7" s="545" t="s">
        <v>17001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12050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4524</v>
      </c>
      <c r="AN7" s="94" t="s">
        <v>9020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17044</v>
      </c>
      <c r="AT7" s="33" t="s">
        <v>17048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17000</v>
      </c>
      <c r="O8" s="103" t="s">
        <v>17002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12050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17048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17003</v>
      </c>
      <c r="O9" s="103" t="s">
        <v>2856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2736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17048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2680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8509</v>
      </c>
      <c r="V10" s="103" t="s">
        <v>8339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2736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17009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17048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17006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16985</v>
      </c>
      <c r="AN11" s="857" t="s">
        <v>56</v>
      </c>
      <c r="AO11" s="435">
        <v>2</v>
      </c>
      <c r="AP11" s="440" t="s">
        <v>72</v>
      </c>
      <c r="AQ11" s="528" t="s">
        <v>17117</v>
      </c>
      <c r="AR11" s="437" t="e">
        <f t="shared" si="2"/>
        <v>#VALUE!</v>
      </c>
      <c r="AS11" s="560" t="s">
        <v>17047</v>
      </c>
      <c r="AT11" s="436" t="s">
        <v>17048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17008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7296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12047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17025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17048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17009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9030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17048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6687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4524</v>
      </c>
      <c r="V14" s="103" t="s">
        <v>1215</v>
      </c>
      <c r="W14" s="98" t="s">
        <v>17011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17077</v>
      </c>
      <c r="AT14" s="43" t="s">
        <v>17078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17077</v>
      </c>
      <c r="AT15" s="43" t="s">
        <v>17078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17010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17077</v>
      </c>
      <c r="AT16" s="43" t="s">
        <v>17078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17012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5052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17025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17077</v>
      </c>
      <c r="AT17" s="43" t="s">
        <v>17078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17013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17000</v>
      </c>
      <c r="V18" s="542" t="s">
        <v>17001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11064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16855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17077</v>
      </c>
      <c r="AT18" s="43" t="s">
        <v>17078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17014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17000</v>
      </c>
      <c r="V19" s="103" t="s">
        <v>17002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11064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17084</v>
      </c>
      <c r="AT19" s="43" t="s">
        <v>11084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17015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17003</v>
      </c>
      <c r="V20" s="103" t="s">
        <v>2856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11064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16855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17084</v>
      </c>
      <c r="AT20" s="43" t="s">
        <v>11084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6756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2680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11064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17084</v>
      </c>
      <c r="AT21" s="43" t="s">
        <v>11084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17017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17006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16855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17084</v>
      </c>
      <c r="AT22" s="43" t="s">
        <v>11084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17016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17008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16863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17084</v>
      </c>
      <c r="AT23" s="43" t="s">
        <v>11084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17018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11081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17019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17025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11081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17020</v>
      </c>
      <c r="O26" s="37" t="s">
        <v>3307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2805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4417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17021</v>
      </c>
      <c r="O30" s="37" t="s">
        <v>17022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17026</v>
      </c>
      <c r="O34" s="33" t="s">
        <v>696</v>
      </c>
      <c r="P34" s="777" t="s">
        <v>16572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opLeftCell="AM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30"/>
      <c r="M4" s="830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17045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17045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9005</v>
      </c>
      <c r="AK6" s="33" t="s">
        <v>17064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17089</v>
      </c>
      <c r="AT6" s="33" t="s">
        <v>17090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5747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17059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17064</v>
      </c>
      <c r="AM7" s="33" t="s">
        <v>2660</v>
      </c>
      <c r="AN7" s="33" t="s">
        <v>9298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17089</v>
      </c>
      <c r="AT7" s="33" t="s">
        <v>17090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4524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17060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4188</v>
      </c>
      <c r="AK8" s="33" t="s">
        <v>17064</v>
      </c>
      <c r="AM8" s="33" t="s">
        <v>2660</v>
      </c>
      <c r="AN8" s="33" t="s">
        <v>16863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17089</v>
      </c>
      <c r="AT8" s="33" t="s">
        <v>17090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17065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17061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17063</v>
      </c>
      <c r="AK9" s="33" t="s">
        <v>17064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17089</v>
      </c>
      <c r="AT9" s="33" t="s">
        <v>17090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5052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17062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17064</v>
      </c>
      <c r="AM10" s="33" t="s">
        <v>2660</v>
      </c>
      <c r="AN10" s="33" t="s">
        <v>9298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17089</v>
      </c>
      <c r="AT10" s="33" t="s">
        <v>17090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17056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7582</v>
      </c>
      <c r="V11" s="56" t="s">
        <v>4873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17020</v>
      </c>
      <c r="AE11" s="37" t="s">
        <v>3307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17069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17057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17058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17066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17069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6622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8850</v>
      </c>
      <c r="U13" s="36" t="s">
        <v>17056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9258</v>
      </c>
      <c r="AE13" s="94" t="s">
        <v>13838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17069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17059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17073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9258</v>
      </c>
      <c r="AE14" s="94" t="s">
        <v>13484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17069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17060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4188</v>
      </c>
      <c r="U15" s="36" t="s">
        <v>17074</v>
      </c>
      <c r="V15" s="37" t="s">
        <v>17073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17069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17061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17063</v>
      </c>
      <c r="U16" s="33" t="s">
        <v>41</v>
      </c>
      <c r="V16" s="545" t="s">
        <v>42</v>
      </c>
      <c r="W16" s="102" t="s">
        <v>17046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17069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17062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17069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17066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17046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17067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17068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8081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17070</v>
      </c>
      <c r="O21" s="37" t="s">
        <v>17071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17072</v>
      </c>
      <c r="O22" s="37" t="s">
        <v>17073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17067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17073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17068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17074</v>
      </c>
      <c r="O24" s="37" t="s">
        <v>17073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16949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16950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16951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17092</v>
      </c>
      <c r="O28" s="37" t="s">
        <v>17094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3562</v>
      </c>
      <c r="O29" s="37" t="s">
        <v>17094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17093</v>
      </c>
      <c r="O30" s="37" t="s">
        <v>17094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17100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AR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2"/>
      <c r="M4" s="852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17112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2994</v>
      </c>
      <c r="AK6" s="33" t="s">
        <v>17096</v>
      </c>
      <c r="AM6" s="56" t="s">
        <v>2016</v>
      </c>
      <c r="AN6" s="33" t="s">
        <v>17119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7975</v>
      </c>
      <c r="AT6" s="33" t="s">
        <v>17120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17113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17141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2994</v>
      </c>
      <c r="AK7" s="33" t="s">
        <v>17096</v>
      </c>
      <c r="AM7" s="33" t="s">
        <v>2460</v>
      </c>
      <c r="AN7" s="33" t="s">
        <v>17121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7975</v>
      </c>
      <c r="AT7" s="33" t="s">
        <v>17120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17115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17122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7975</v>
      </c>
      <c r="AT8" s="33" t="s">
        <v>17120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4524</v>
      </c>
      <c r="V9" s="103" t="s">
        <v>1215</v>
      </c>
      <c r="W9" s="828" t="s">
        <v>17116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7975</v>
      </c>
      <c r="AT9" s="33" t="s">
        <v>17120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5052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7975</v>
      </c>
      <c r="AT10" s="33" t="s">
        <v>17120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17115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5747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17192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11086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17193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11086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12904</v>
      </c>
      <c r="V16" s="94" t="s">
        <v>15531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11086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11086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opLeftCell="AP1" workbookViewId="0">
      <pane ySplit="5" topLeftCell="A6" activePane="bottomLeft" state="frozen"/>
      <selection pane="bottomLeft" activeCell="AM6" sqref="AM6:A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5"/>
      <c r="M4" s="855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17125</v>
      </c>
      <c r="O6" s="103" t="s">
        <v>32</v>
      </c>
      <c r="P6" s="102" t="s">
        <v>17100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3799</v>
      </c>
      <c r="AE6" s="44" t="s">
        <v>3798</v>
      </c>
      <c r="AF6" s="38">
        <v>2</v>
      </c>
      <c r="AG6" s="45" t="s">
        <v>24</v>
      </c>
      <c r="AH6" s="179">
        <v>324000</v>
      </c>
      <c r="AI6" s="41">
        <f t="shared" ref="AI6:AI12" si="1">AH6*AF6</f>
        <v>648000</v>
      </c>
      <c r="AJ6" s="42" t="s">
        <v>17137</v>
      </c>
      <c r="AK6" s="33" t="s">
        <v>17142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6570</v>
      </c>
      <c r="AT6" s="33" t="s">
        <v>17138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17123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17124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17133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17137</v>
      </c>
      <c r="AK7" s="33" t="s">
        <v>17142</v>
      </c>
      <c r="AM7" s="52" t="s">
        <v>17140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17139</v>
      </c>
      <c r="AT7" s="33" t="s">
        <v>17138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17126</v>
      </c>
      <c r="O8" s="33" t="s">
        <v>3213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2871</v>
      </c>
      <c r="U8" s="33" t="s">
        <v>17126</v>
      </c>
      <c r="V8" s="33" t="s">
        <v>3213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17113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17141</v>
      </c>
      <c r="AK8" s="33" t="s">
        <v>17142</v>
      </c>
      <c r="AM8" s="33" t="s">
        <v>17131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16920</v>
      </c>
      <c r="AT8" s="33" t="s">
        <v>17138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17127</v>
      </c>
      <c r="O9" s="33" t="s">
        <v>3213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17128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17142</v>
      </c>
      <c r="AM9" s="33" t="s">
        <v>17132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16920</v>
      </c>
      <c r="AT9" s="33" t="s">
        <v>17138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17128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5747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17129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17130</v>
      </c>
      <c r="AK10" s="33" t="s">
        <v>17142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17129</v>
      </c>
      <c r="O11" s="103" t="s">
        <v>924</v>
      </c>
      <c r="P11" s="84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17130</v>
      </c>
      <c r="U11" s="80" t="s">
        <v>4524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17131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16920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17132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16920</v>
      </c>
      <c r="U13" s="56" t="s">
        <v>5052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17133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17137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17134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17135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17046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17136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17140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17139</v>
      </c>
      <c r="U18" s="33" t="s">
        <v>17125</v>
      </c>
      <c r="V18" s="103" t="s">
        <v>32</v>
      </c>
      <c r="W18" s="102" t="s">
        <v>17100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17143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17168</v>
      </c>
      <c r="U19" s="36" t="s">
        <v>17127</v>
      </c>
      <c r="V19" s="33" t="s">
        <v>3213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17144</v>
      </c>
      <c r="O20" s="37" t="s">
        <v>435</v>
      </c>
      <c r="P20" s="53">
        <v>2</v>
      </c>
      <c r="Q20" s="39" t="s">
        <v>24</v>
      </c>
      <c r="R20" s="40">
        <v>137500</v>
      </c>
      <c r="S20" s="41">
        <f t="shared" si="6"/>
        <v>275000</v>
      </c>
      <c r="T20" s="42" t="s">
        <v>17167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17145</v>
      </c>
      <c r="O21" s="37" t="s">
        <v>17146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2774</v>
      </c>
      <c r="O22" s="37" t="s">
        <v>524</v>
      </c>
      <c r="P22" s="38">
        <v>1</v>
      </c>
      <c r="Q22" s="51" t="s">
        <v>4014</v>
      </c>
      <c r="R22" s="46">
        <v>145000</v>
      </c>
      <c r="S22" s="41">
        <f t="shared" si="6"/>
        <v>145000</v>
      </c>
      <c r="T22" s="42" t="s">
        <v>894</v>
      </c>
      <c r="U22" s="33" t="s">
        <v>2774</v>
      </c>
      <c r="V22" s="37" t="s">
        <v>524</v>
      </c>
      <c r="W22" s="38">
        <v>1</v>
      </c>
      <c r="X22" s="51" t="s">
        <v>4014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17147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17154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17155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J1" workbookViewId="0">
      <pane ySplit="5" topLeftCell="A6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6"/>
      <c r="M4" s="85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17148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2" si="1">AH6*AF6</f>
        <v>400000</v>
      </c>
      <c r="AJ6" s="42" t="s">
        <v>433</v>
      </c>
      <c r="AK6" s="33" t="s">
        <v>17151</v>
      </c>
      <c r="AM6" s="36" t="s">
        <v>17156</v>
      </c>
      <c r="AN6" s="33" t="s">
        <v>17157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9045</v>
      </c>
      <c r="AT6" s="33" t="s">
        <v>17163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17149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13836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17151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9045</v>
      </c>
      <c r="AT7" s="33" t="s">
        <v>17163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17150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16890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17098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17151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9045</v>
      </c>
      <c r="AT8" s="33" t="s">
        <v>17163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17156</v>
      </c>
      <c r="O9" s="33" t="s">
        <v>17157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9045</v>
      </c>
      <c r="U9" s="33" t="s">
        <v>17148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17099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17151</v>
      </c>
      <c r="AM9" s="36" t="s">
        <v>17165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9026</v>
      </c>
      <c r="AT9" s="33" t="s">
        <v>17166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17158</v>
      </c>
      <c r="O10" s="44" t="s">
        <v>2860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17149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17154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17155</v>
      </c>
      <c r="AK10" s="33" t="s">
        <v>17151</v>
      </c>
      <c r="AM10" s="33" t="s">
        <v>17144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17167</v>
      </c>
      <c r="AT10" s="33" t="s">
        <v>17166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17159</v>
      </c>
      <c r="O11" s="44" t="s">
        <v>2860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17162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17153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17151</v>
      </c>
      <c r="AM11" s="33" t="s">
        <v>17143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17168</v>
      </c>
      <c r="AT11" s="33" t="s">
        <v>17166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17160</v>
      </c>
      <c r="O12" s="44" t="s">
        <v>2860</v>
      </c>
      <c r="P12" s="294">
        <v>1</v>
      </c>
      <c r="Q12" s="45" t="s">
        <v>40</v>
      </c>
      <c r="R12" s="179">
        <v>30000</v>
      </c>
      <c r="S12" s="62">
        <f>R12*P12</f>
        <v>30000</v>
      </c>
      <c r="T12" s="42" t="s">
        <v>1719</v>
      </c>
      <c r="U12" s="33" t="s">
        <v>17150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17166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17161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5052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17166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2845</v>
      </c>
      <c r="U14" s="33" t="s">
        <v>17126</v>
      </c>
      <c r="V14" s="33" t="s">
        <v>3213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17165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9026</v>
      </c>
      <c r="U15" s="80" t="s">
        <v>4524</v>
      </c>
      <c r="V15" s="103" t="s">
        <v>52</v>
      </c>
      <c r="W15" s="98" t="s">
        <v>17164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56" t="s">
        <v>5052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16984</v>
      </c>
      <c r="V17" s="103" t="s">
        <v>6310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5550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12053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4524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12053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17134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12055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12055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6"/>
        <v>0</v>
      </c>
      <c r="T22" s="42"/>
      <c r="U22" s="36" t="s">
        <v>17158</v>
      </c>
      <c r="V22" s="44" t="s">
        <v>2860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17159</v>
      </c>
      <c r="V23" s="44" t="s">
        <v>2860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17160</v>
      </c>
      <c r="V24" s="44" t="s">
        <v>2860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17026</v>
      </c>
      <c r="V26" s="33" t="s">
        <v>17101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17026</v>
      </c>
      <c r="V27" s="33" t="s">
        <v>17103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17026</v>
      </c>
      <c r="V28" s="33" t="s">
        <v>17104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17026</v>
      </c>
      <c r="V29" s="33" t="s">
        <v>17106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17026</v>
      </c>
      <c r="V30" s="33" t="s">
        <v>17107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17026</v>
      </c>
      <c r="V31" s="33" t="s">
        <v>17108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17026</v>
      </c>
      <c r="V32" s="33" t="s">
        <v>17109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17026</v>
      </c>
      <c r="V33" s="33" t="s">
        <v>17110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7"/>
  <sheetViews>
    <sheetView tabSelected="1" topLeftCell="Q1" workbookViewId="0">
      <pane ySplit="5" topLeftCell="A6" activePane="bottomLeft" state="frozen"/>
      <selection pane="bottomLeft" activeCell="BO15" sqref="BO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8"/>
      <c r="M4" s="858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17170</v>
      </c>
      <c r="O6" s="103" t="s">
        <v>9176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15773</v>
      </c>
      <c r="AK6" s="33"/>
      <c r="AM6" s="68" t="s">
        <v>17135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17169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17184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17185</v>
      </c>
      <c r="BN6" s="33" t="s">
        <v>16952</v>
      </c>
      <c r="BO6" s="56" t="s">
        <v>929</v>
      </c>
      <c r="BP6" s="50">
        <v>1</v>
      </c>
      <c r="BQ6" s="51" t="s">
        <v>24</v>
      </c>
      <c r="BR6" s="35">
        <v>146000</v>
      </c>
      <c r="BS6" s="41">
        <f t="shared" ref="BS6:BS9" si="4">BR6*BP6</f>
        <v>146000</v>
      </c>
      <c r="BT6" s="42" t="s">
        <v>16953</v>
      </c>
      <c r="BU6" s="33" t="s">
        <v>17232</v>
      </c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17182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17136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17169</v>
      </c>
      <c r="AV7" s="33"/>
      <c r="AW7" s="33"/>
      <c r="AX7" s="33"/>
      <c r="AY7" s="33"/>
      <c r="AZ7" s="33"/>
      <c r="BA7" s="33"/>
      <c r="BB7" s="33"/>
      <c r="BC7" s="33"/>
      <c r="BE7" s="80" t="s">
        <v>17186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17185</v>
      </c>
      <c r="BN7" s="33" t="s">
        <v>16997</v>
      </c>
      <c r="BO7" s="56" t="s">
        <v>929</v>
      </c>
      <c r="BP7" s="53">
        <v>1</v>
      </c>
      <c r="BQ7" s="39" t="s">
        <v>24</v>
      </c>
      <c r="BR7" s="46">
        <v>146000</v>
      </c>
      <c r="BS7" s="41">
        <f t="shared" si="4"/>
        <v>146000</v>
      </c>
      <c r="BT7" s="42" t="s">
        <v>7957</v>
      </c>
      <c r="BU7" s="33" t="s">
        <v>17232</v>
      </c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17183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6" t="s">
        <v>17147</v>
      </c>
      <c r="V8" s="37" t="s">
        <v>989</v>
      </c>
      <c r="W8" s="38">
        <v>1</v>
      </c>
      <c r="X8" s="39" t="s">
        <v>24</v>
      </c>
      <c r="Y8" s="40">
        <v>75000</v>
      </c>
      <c r="Z8" s="41">
        <f t="shared" ref="Z8:Z10" si="8">Y8*W8</f>
        <v>75000</v>
      </c>
      <c r="AA8" s="42" t="s">
        <v>509</v>
      </c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15773</v>
      </c>
      <c r="AK8" s="33"/>
      <c r="AM8" s="36" t="s">
        <v>17070</v>
      </c>
      <c r="AN8" s="37" t="s">
        <v>17071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17169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17185</v>
      </c>
      <c r="BN8" s="63" t="s">
        <v>17123</v>
      </c>
      <c r="BO8" s="44" t="s">
        <v>32</v>
      </c>
      <c r="BP8" s="38">
        <v>2</v>
      </c>
      <c r="BQ8" s="39" t="s">
        <v>24</v>
      </c>
      <c r="BR8" s="46">
        <v>75000</v>
      </c>
      <c r="BS8" s="41">
        <f t="shared" si="4"/>
        <v>150000</v>
      </c>
      <c r="BT8" s="42" t="s">
        <v>17124</v>
      </c>
      <c r="BU8" s="33" t="s">
        <v>17232</v>
      </c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12056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6687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17169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9065</v>
      </c>
      <c r="BL9" s="33" t="s">
        <v>17185</v>
      </c>
      <c r="BN9" s="36" t="s">
        <v>17233</v>
      </c>
      <c r="BO9" s="44" t="s">
        <v>17234</v>
      </c>
      <c r="BP9" s="50">
        <v>2</v>
      </c>
      <c r="BQ9" s="51" t="s">
        <v>24</v>
      </c>
      <c r="BR9" s="35">
        <v>1</v>
      </c>
      <c r="BS9" s="41">
        <f t="shared" si="4"/>
        <v>2</v>
      </c>
      <c r="BT9" s="42" t="s">
        <v>17124</v>
      </c>
      <c r="BU9" s="33" t="s">
        <v>17232</v>
      </c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80" t="s">
        <v>4524</v>
      </c>
      <c r="V10" s="103" t="s">
        <v>52</v>
      </c>
      <c r="W10" s="98" t="s">
        <v>1938</v>
      </c>
      <c r="X10" s="99" t="s">
        <v>24</v>
      </c>
      <c r="Y10" s="818">
        <v>1565</v>
      </c>
      <c r="Z10" s="41">
        <f t="shared" si="8"/>
        <v>62600</v>
      </c>
      <c r="AA10" s="42" t="s">
        <v>522</v>
      </c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17169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9107</v>
      </c>
      <c r="BL10" s="33" t="s">
        <v>17185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11748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63" t="s">
        <v>17182</v>
      </c>
      <c r="V11" s="44" t="s">
        <v>524</v>
      </c>
      <c r="W11" s="84">
        <v>2</v>
      </c>
      <c r="X11" s="39" t="s">
        <v>24</v>
      </c>
      <c r="Y11" s="46">
        <v>7500</v>
      </c>
      <c r="Z11" s="41">
        <f t="shared" ref="Z11:Z19" si="10">Y11*W11</f>
        <v>15000</v>
      </c>
      <c r="AA11" s="42" t="s">
        <v>522</v>
      </c>
      <c r="AB11" s="43"/>
      <c r="AC11" s="61"/>
      <c r="AD11" s="33" t="s">
        <v>17161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17010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17169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17185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17203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17204</v>
      </c>
      <c r="U12" s="80" t="s">
        <v>523</v>
      </c>
      <c r="V12" s="833" t="s">
        <v>524</v>
      </c>
      <c r="W12" s="102" t="s">
        <v>17065</v>
      </c>
      <c r="X12" s="39" t="s">
        <v>24</v>
      </c>
      <c r="Y12" s="40">
        <v>2500</v>
      </c>
      <c r="Z12" s="41">
        <f t="shared" si="10"/>
        <v>22500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17012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17169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17203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17204</v>
      </c>
      <c r="U13" s="33" t="s">
        <v>12904</v>
      </c>
      <c r="V13" s="94" t="s">
        <v>9106</v>
      </c>
      <c r="W13" s="853" t="s">
        <v>421</v>
      </c>
      <c r="X13" s="33" t="s">
        <v>72</v>
      </c>
      <c r="Y13" s="46">
        <v>1400000</v>
      </c>
      <c r="Z13" s="41">
        <f t="shared" si="10"/>
        <v>1400000</v>
      </c>
      <c r="AA13" s="42" t="s">
        <v>1106</v>
      </c>
      <c r="AB13" s="43" t="s">
        <v>17189</v>
      </c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17013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17169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17210</v>
      </c>
      <c r="O14" s="831" t="s">
        <v>6498</v>
      </c>
      <c r="P14" s="84">
        <v>1</v>
      </c>
      <c r="Q14" s="45" t="s">
        <v>24</v>
      </c>
      <c r="R14" s="58">
        <v>3000000</v>
      </c>
      <c r="S14" s="41">
        <f t="shared" si="6"/>
        <v>3000000</v>
      </c>
      <c r="T14" s="42" t="s">
        <v>974</v>
      </c>
      <c r="U14" s="80" t="s">
        <v>13748</v>
      </c>
      <c r="V14" s="103" t="s">
        <v>52</v>
      </c>
      <c r="W14" s="98" t="s">
        <v>500</v>
      </c>
      <c r="X14" s="99" t="s">
        <v>24</v>
      </c>
      <c r="Y14" s="818">
        <v>2000</v>
      </c>
      <c r="Z14" s="41">
        <f t="shared" si="10"/>
        <v>6000</v>
      </c>
      <c r="AA14" s="42" t="s">
        <v>1263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17014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17169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17233</v>
      </c>
      <c r="O15" s="44" t="s">
        <v>17234</v>
      </c>
      <c r="P15" s="50">
        <v>2</v>
      </c>
      <c r="Q15" s="51" t="s">
        <v>24</v>
      </c>
      <c r="R15" s="35">
        <v>1</v>
      </c>
      <c r="S15" s="41">
        <f t="shared" si="6"/>
        <v>2</v>
      </c>
      <c r="T15" s="42" t="s">
        <v>17124</v>
      </c>
      <c r="U15" s="56"/>
      <c r="V15" s="94"/>
      <c r="W15" s="853"/>
      <c r="X15" s="33" t="s">
        <v>24</v>
      </c>
      <c r="Y15" s="46"/>
      <c r="Z15" s="41">
        <f t="shared" si="10"/>
        <v>0</v>
      </c>
      <c r="AA15" s="42"/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17015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17169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103"/>
      <c r="W16" s="777"/>
      <c r="X16" s="99" t="s">
        <v>24</v>
      </c>
      <c r="Y16" s="853"/>
      <c r="Z16" s="41">
        <f t="shared" si="10"/>
        <v>0</v>
      </c>
      <c r="AA16" s="859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6756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17169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/>
      <c r="V17" s="545"/>
      <c r="W17" s="777"/>
      <c r="X17" s="45" t="s">
        <v>27</v>
      </c>
      <c r="Y17" s="46"/>
      <c r="Z17" s="41">
        <f t="shared" si="10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17017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17169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/>
      <c r="V18" s="56"/>
      <c r="W18" s="863"/>
      <c r="X18" s="273" t="s">
        <v>24</v>
      </c>
      <c r="Y18" s="179"/>
      <c r="Z18" s="62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17016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17169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/>
      <c r="V19" s="103"/>
      <c r="W19" s="828"/>
      <c r="X19" s="99" t="s">
        <v>24</v>
      </c>
      <c r="Y19" s="818"/>
      <c r="Z19" s="62">
        <f t="shared" si="10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17018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17169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17019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17169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6"/>
      <c r="V21" s="44"/>
      <c r="W21" s="50"/>
      <c r="X21" s="51" t="s">
        <v>24</v>
      </c>
      <c r="Y21" s="35"/>
      <c r="Z21" s="41">
        <f t="shared" ref="Z21" si="12"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17021</v>
      </c>
      <c r="AN21" s="37" t="s">
        <v>17022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17169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6"/>
        <v>0</v>
      </c>
      <c r="T22" s="42"/>
      <c r="U22" s="33"/>
      <c r="V22" s="33"/>
      <c r="W22" s="33"/>
      <c r="X22" s="45" t="s">
        <v>24</v>
      </c>
      <c r="Y22" s="34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22" si="13">AQ22*AO22</f>
        <v>15000</v>
      </c>
      <c r="AS22" s="42" t="s">
        <v>974</v>
      </c>
      <c r="AT22" s="33" t="s">
        <v>17169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/>
      <c r="V23" s="44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17170</v>
      </c>
      <c r="AN23" s="103" t="s">
        <v>9176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17169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39" t="s">
        <v>24</v>
      </c>
      <c r="Y24" s="46"/>
      <c r="Z24" s="41">
        <f t="shared" ref="Z24:Z25" si="14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 t="s">
        <v>17210</v>
      </c>
      <c r="AN24" s="831" t="s">
        <v>6498</v>
      </c>
      <c r="AO24" s="84">
        <v>1</v>
      </c>
      <c r="AP24" s="45" t="s">
        <v>24</v>
      </c>
      <c r="AQ24" s="58">
        <v>3000000</v>
      </c>
      <c r="AR24" s="41">
        <f t="shared" ref="AR24" si="15">AQ24*AO24</f>
        <v>3000000</v>
      </c>
      <c r="AS24" s="42" t="s">
        <v>974</v>
      </c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44"/>
      <c r="W25" s="38"/>
      <c r="X25" s="45" t="s">
        <v>24</v>
      </c>
      <c r="Y25" s="40"/>
      <c r="Z25" s="41">
        <f t="shared" si="14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ref="AR25" si="16">AQ25*AO25</f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44"/>
      <c r="W26" s="50"/>
      <c r="X26" s="45" t="s">
        <v>40</v>
      </c>
      <c r="Y26" s="179"/>
      <c r="Z26" s="62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56"/>
      <c r="V27" s="831"/>
      <c r="W27" s="38"/>
      <c r="X27" s="45" t="s">
        <v>24</v>
      </c>
      <c r="Y27" s="58"/>
      <c r="Z27" s="41">
        <f t="shared" ref="Z27:Z47" si="17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103"/>
      <c r="W28" s="777"/>
      <c r="X28" s="39" t="s">
        <v>24</v>
      </c>
      <c r="Y28" s="96"/>
      <c r="Z28" s="41">
        <f t="shared" si="17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6"/>
      <c r="V29" s="103"/>
      <c r="W29" s="828"/>
      <c r="X29" s="99" t="s">
        <v>24</v>
      </c>
      <c r="Y29" s="100"/>
      <c r="Z29" s="41">
        <f t="shared" si="17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831"/>
      <c r="W30" s="777"/>
      <c r="X30" s="39" t="s">
        <v>24</v>
      </c>
      <c r="Y30" s="40"/>
      <c r="Z30" s="41">
        <f t="shared" si="17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103"/>
      <c r="W31" s="777"/>
      <c r="X31" s="45" t="s">
        <v>24</v>
      </c>
      <c r="Y31" s="40"/>
      <c r="Z31" s="41">
        <f t="shared" si="17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777"/>
      <c r="X32" s="39" t="s">
        <v>24</v>
      </c>
      <c r="Y32" s="40"/>
      <c r="Z32" s="41">
        <f t="shared" si="17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545"/>
      <c r="W33" s="863"/>
      <c r="X33" s="45" t="s">
        <v>396</v>
      </c>
      <c r="Y33" s="179"/>
      <c r="Z33" s="62">
        <f t="shared" si="17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103"/>
      <c r="W34" s="828"/>
      <c r="X34" s="99" t="s">
        <v>24</v>
      </c>
      <c r="Y34" s="818"/>
      <c r="Z34" s="41">
        <f t="shared" si="17"/>
        <v>0</v>
      </c>
      <c r="AA34" s="84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56"/>
      <c r="V35" s="103"/>
      <c r="W35" s="853"/>
      <c r="X35" s="33" t="s">
        <v>24</v>
      </c>
      <c r="Y35" s="46"/>
      <c r="Z35" s="41">
        <f t="shared" si="17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80"/>
      <c r="V36" s="833"/>
      <c r="W36" s="777"/>
      <c r="X36" s="39" t="s">
        <v>24</v>
      </c>
      <c r="Y36" s="40"/>
      <c r="Z36" s="41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103"/>
      <c r="W37" s="777"/>
      <c r="X37" s="39" t="s">
        <v>24</v>
      </c>
      <c r="Y37" s="96"/>
      <c r="Z37" s="41">
        <f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777"/>
      <c r="X38" s="45" t="s">
        <v>24</v>
      </c>
      <c r="Y38" s="40"/>
      <c r="Z38" s="62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5"/>
      <c r="W39" s="777"/>
      <c r="X39" s="45" t="s">
        <v>27</v>
      </c>
      <c r="Y39" s="46"/>
      <c r="Z39" s="41">
        <f t="shared" ref="Z39:Z42" si="18"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720"/>
      <c r="W40" s="863"/>
      <c r="X40" s="51" t="s">
        <v>24</v>
      </c>
      <c r="Y40" s="35"/>
      <c r="Z40" s="41">
        <f t="shared" si="18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37"/>
      <c r="W41" s="863"/>
      <c r="X41" s="51" t="s">
        <v>24</v>
      </c>
      <c r="Y41" s="35"/>
      <c r="Z41" s="41">
        <f t="shared" si="18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8"/>
      <c r="V42" s="37"/>
      <c r="W42" s="864"/>
      <c r="X42" s="51" t="s">
        <v>24</v>
      </c>
      <c r="Y42" s="46"/>
      <c r="Z42" s="41">
        <f t="shared" si="18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103"/>
      <c r="W43" s="777"/>
      <c r="X43" s="39" t="s">
        <v>24</v>
      </c>
      <c r="Y43" s="40"/>
      <c r="Z43" s="41">
        <f t="shared" si="17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5"/>
      <c r="W44" s="777"/>
      <c r="X44" s="45" t="s">
        <v>27</v>
      </c>
      <c r="Y44" s="46"/>
      <c r="Z44" s="41">
        <f t="shared" si="17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0"/>
      <c r="Z45" s="41">
        <f t="shared" si="17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80"/>
      <c r="V46" s="832"/>
      <c r="W46" s="777"/>
      <c r="X46" s="51" t="s">
        <v>27</v>
      </c>
      <c r="Y46" s="46"/>
      <c r="Z46" s="41">
        <f t="shared" si="17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777"/>
      <c r="X47" s="45" t="s">
        <v>23</v>
      </c>
      <c r="Y47" s="46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831"/>
      <c r="W48" s="864"/>
      <c r="X48" s="54"/>
      <c r="Y48" s="46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52"/>
      <c r="V49" s="37"/>
      <c r="W49" s="777"/>
      <c r="X49" s="39" t="s">
        <v>24</v>
      </c>
      <c r="Y49" s="34"/>
      <c r="Z49" s="41">
        <f t="shared" ref="Z49" si="19">Y49*W49</f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865"/>
      <c r="X50" s="45"/>
      <c r="Y50" s="55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777"/>
      <c r="X51" s="45"/>
      <c r="Y51" s="46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777"/>
      <c r="X52" s="45"/>
      <c r="Y52" s="40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865"/>
      <c r="X53" s="54"/>
      <c r="Y53" s="55"/>
      <c r="Z53" s="62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720"/>
      <c r="W54" s="777"/>
      <c r="X54" s="39"/>
      <c r="Y54" s="58"/>
      <c r="Z54" s="41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6"/>
      <c r="Z55" s="41"/>
      <c r="AA55" s="42"/>
      <c r="AB55" s="4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865"/>
      <c r="X56" s="51" t="s">
        <v>24</v>
      </c>
      <c r="Y56" s="40"/>
      <c r="Z56" s="41">
        <f>Y56*W56</f>
        <v>0</v>
      </c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777"/>
      <c r="X57" s="39" t="s">
        <v>24</v>
      </c>
      <c r="Y57" s="34"/>
      <c r="Z57" s="41">
        <f t="shared" ref="Z57:Z60" si="20">Y57*W57</f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52"/>
      <c r="V58" s="542"/>
      <c r="W58" s="777"/>
      <c r="X58" s="79" t="s">
        <v>24</v>
      </c>
      <c r="Y58" s="34"/>
      <c r="Z58" s="41">
        <f t="shared" si="20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6"/>
      <c r="V59" s="831"/>
      <c r="W59" s="777"/>
      <c r="X59" s="39" t="s">
        <v>24</v>
      </c>
      <c r="Y59" s="46"/>
      <c r="Z59" s="41">
        <f t="shared" si="20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866"/>
      <c r="X60" s="79" t="s">
        <v>24</v>
      </c>
      <c r="Y60" s="46"/>
      <c r="Z60" s="67">
        <f t="shared" si="20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2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1"/>
        <v>1110000</v>
      </c>
      <c r="I103" s="38"/>
      <c r="J103" s="49" t="s">
        <v>23</v>
      </c>
      <c r="K103" s="35">
        <f t="shared" si="22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10</v>
      </c>
      <c r="J121" s="49" t="s">
        <v>23</v>
      </c>
      <c r="K121" s="35">
        <f t="shared" si="22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1" spans="24:24" x14ac:dyDescent="0.25">
      <c r="X641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7" spans="24:24" x14ac:dyDescent="0.25">
      <c r="X199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M1" workbookViewId="0">
      <pane ySplit="5" topLeftCell="A6" activePane="bottomLeft" state="frozen"/>
      <selection pane="bottomLeft" activeCell="O17" sqref="O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67"/>
      <c r="M4" s="86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2816</v>
      </c>
      <c r="O6" s="103" t="s">
        <v>712</v>
      </c>
      <c r="P6" s="102" t="s">
        <v>421</v>
      </c>
      <c r="Q6" s="103" t="s">
        <v>17206</v>
      </c>
      <c r="R6" s="96">
        <v>90000</v>
      </c>
      <c r="S6" s="41">
        <f>R6*P6</f>
        <v>90000</v>
      </c>
      <c r="T6" s="42" t="s">
        <v>625</v>
      </c>
      <c r="U6" s="33" t="s">
        <v>41</v>
      </c>
      <c r="V6" s="545" t="s">
        <v>42</v>
      </c>
      <c r="W6" s="102" t="s">
        <v>421</v>
      </c>
      <c r="X6" s="45" t="s">
        <v>27</v>
      </c>
      <c r="Y6" s="46">
        <v>33000</v>
      </c>
      <c r="Z6" s="41">
        <f t="shared" ref="Z6:Z7" si="1">Y6*W6</f>
        <v>33000</v>
      </c>
      <c r="AA6" s="42" t="s">
        <v>1263</v>
      </c>
      <c r="AB6" s="43"/>
      <c r="AD6" s="63" t="s">
        <v>8509</v>
      </c>
      <c r="AE6" s="109" t="s">
        <v>8339</v>
      </c>
      <c r="AF6" s="53">
        <v>4.5</v>
      </c>
      <c r="AG6" s="51" t="s">
        <v>27</v>
      </c>
      <c r="AH6" s="40">
        <v>82500</v>
      </c>
      <c r="AI6" s="41">
        <f>AH6*AF6</f>
        <v>371250</v>
      </c>
      <c r="AJ6" s="42" t="s">
        <v>433</v>
      </c>
      <c r="AK6" s="43" t="s">
        <v>17205</v>
      </c>
      <c r="AM6" s="33" t="s">
        <v>17203</v>
      </c>
      <c r="AN6" s="44" t="s">
        <v>1145</v>
      </c>
      <c r="AO6" s="294">
        <v>1</v>
      </c>
      <c r="AP6" s="45" t="s">
        <v>72</v>
      </c>
      <c r="AQ6" s="179">
        <v>137500</v>
      </c>
      <c r="AR6" s="62">
        <f>AQ6*AO6</f>
        <v>137500</v>
      </c>
      <c r="AS6" s="42" t="s">
        <v>17204</v>
      </c>
      <c r="AT6" s="33" t="s">
        <v>17218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44"/>
      <c r="BG6" s="50"/>
      <c r="BH6" s="51" t="s">
        <v>24</v>
      </c>
      <c r="BI6" s="46"/>
      <c r="BJ6" s="41">
        <f t="shared" ref="BJ6:BJ16" si="2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3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4">I7*G7</f>
        <v>1840000</v>
      </c>
      <c r="L7" s="35">
        <v>1</v>
      </c>
      <c r="M7" s="35">
        <v>4</v>
      </c>
      <c r="N7" s="36" t="s">
        <v>2227</v>
      </c>
      <c r="O7" s="208" t="s">
        <v>2228</v>
      </c>
      <c r="P7" s="84">
        <v>3</v>
      </c>
      <c r="Q7" s="45" t="s">
        <v>24</v>
      </c>
      <c r="R7" s="41">
        <v>99000</v>
      </c>
      <c r="S7" s="41">
        <f t="shared" ref="S7:S62" si="5">R7*P7</f>
        <v>297000</v>
      </c>
      <c r="T7" s="42" t="s">
        <v>571</v>
      </c>
      <c r="U7" s="80" t="s">
        <v>523</v>
      </c>
      <c r="V7" s="833" t="s">
        <v>524</v>
      </c>
      <c r="W7" s="102" t="s">
        <v>1931</v>
      </c>
      <c r="X7" s="39" t="s">
        <v>24</v>
      </c>
      <c r="Y7" s="40">
        <v>2500</v>
      </c>
      <c r="Z7" s="41">
        <f t="shared" si="1"/>
        <v>10000</v>
      </c>
      <c r="AA7" s="42" t="s">
        <v>522</v>
      </c>
      <c r="AB7" s="43"/>
      <c r="AD7" s="33" t="s">
        <v>7787</v>
      </c>
      <c r="AE7" s="33" t="s">
        <v>4876</v>
      </c>
      <c r="AF7" s="556">
        <v>2</v>
      </c>
      <c r="AG7" s="79" t="s">
        <v>23</v>
      </c>
      <c r="AH7" s="90">
        <v>27500</v>
      </c>
      <c r="AI7" s="41">
        <f t="shared" ref="AI7:AI8" si="6">AH7*AF7</f>
        <v>55000</v>
      </c>
      <c r="AJ7" s="42" t="s">
        <v>17207</v>
      </c>
      <c r="AK7" s="43" t="s">
        <v>17205</v>
      </c>
      <c r="AM7" s="33" t="s">
        <v>17203</v>
      </c>
      <c r="AN7" s="831" t="s">
        <v>1145</v>
      </c>
      <c r="AO7" s="84">
        <v>1</v>
      </c>
      <c r="AP7" s="45" t="s">
        <v>72</v>
      </c>
      <c r="AQ7" s="58">
        <v>137500</v>
      </c>
      <c r="AR7" s="41">
        <f t="shared" ref="AR7" si="7">AQ7*AO7</f>
        <v>137500</v>
      </c>
      <c r="AS7" s="42" t="s">
        <v>17204</v>
      </c>
      <c r="AT7" s="33" t="s">
        <v>17218</v>
      </c>
      <c r="AV7" s="33"/>
      <c r="AW7" s="33"/>
      <c r="AX7" s="33"/>
      <c r="AY7" s="33"/>
      <c r="AZ7" s="33"/>
      <c r="BA7" s="33"/>
      <c r="BB7" s="33"/>
      <c r="BC7" s="33"/>
      <c r="BE7" s="80"/>
      <c r="BF7" s="103"/>
      <c r="BG7" s="98"/>
      <c r="BH7" s="99" t="s">
        <v>24</v>
      </c>
      <c r="BI7" s="818"/>
      <c r="BJ7" s="41">
        <f t="shared" si="2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3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4"/>
        <v>1100000</v>
      </c>
      <c r="L8" s="35" t="s">
        <v>2</v>
      </c>
      <c r="M8" s="35">
        <v>10</v>
      </c>
      <c r="N8" s="33" t="s">
        <v>7787</v>
      </c>
      <c r="O8" s="33" t="s">
        <v>4876</v>
      </c>
      <c r="P8" s="556">
        <v>2</v>
      </c>
      <c r="Q8" s="79" t="s">
        <v>23</v>
      </c>
      <c r="R8" s="90">
        <v>27500</v>
      </c>
      <c r="S8" s="41">
        <f t="shared" si="5"/>
        <v>55000</v>
      </c>
      <c r="T8" s="42" t="s">
        <v>17207</v>
      </c>
      <c r="U8" s="33" t="s">
        <v>8580</v>
      </c>
      <c r="V8" s="33" t="s">
        <v>52</v>
      </c>
      <c r="W8" s="556">
        <v>1</v>
      </c>
      <c r="X8" s="79" t="s">
        <v>24</v>
      </c>
      <c r="Y8" s="90">
        <v>75000</v>
      </c>
      <c r="Z8" s="41">
        <f t="shared" ref="Z8:Z23" si="8">Y8*W8</f>
        <v>75000</v>
      </c>
      <c r="AA8" s="42" t="s">
        <v>522</v>
      </c>
      <c r="AB8" s="43"/>
      <c r="AD8" s="33" t="s">
        <v>17208</v>
      </c>
      <c r="AE8" s="33" t="s">
        <v>56</v>
      </c>
      <c r="AF8" s="84">
        <v>1</v>
      </c>
      <c r="AG8" s="45" t="s">
        <v>24</v>
      </c>
      <c r="AH8" s="46">
        <v>40000</v>
      </c>
      <c r="AI8" s="41">
        <f t="shared" si="6"/>
        <v>40000</v>
      </c>
      <c r="AJ8" s="42" t="s">
        <v>17207</v>
      </c>
      <c r="AK8" s="43" t="s">
        <v>17205</v>
      </c>
      <c r="AM8" s="36"/>
      <c r="AN8" s="37"/>
      <c r="AO8" s="50"/>
      <c r="AP8" s="45" t="s">
        <v>24</v>
      </c>
      <c r="AQ8" s="46"/>
      <c r="AR8" s="41">
        <f>AQ8*AO8</f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44"/>
      <c r="BG8" s="38"/>
      <c r="BH8" s="51" t="s">
        <v>96</v>
      </c>
      <c r="BI8" s="46"/>
      <c r="BJ8" s="41">
        <f t="shared" si="2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4"/>
        <v>0</v>
      </c>
      <c r="L9" s="35"/>
      <c r="M9" s="55"/>
      <c r="N9" s="33" t="s">
        <v>17208</v>
      </c>
      <c r="O9" s="33" t="s">
        <v>56</v>
      </c>
      <c r="P9" s="84">
        <v>1</v>
      </c>
      <c r="Q9" s="45" t="s">
        <v>24</v>
      </c>
      <c r="R9" s="46">
        <v>40000</v>
      </c>
      <c r="S9" s="41">
        <f t="shared" si="5"/>
        <v>40000</v>
      </c>
      <c r="T9" s="42" t="s">
        <v>17207</v>
      </c>
      <c r="U9" s="63" t="s">
        <v>17182</v>
      </c>
      <c r="V9" s="44" t="s">
        <v>524</v>
      </c>
      <c r="W9" s="84">
        <v>4</v>
      </c>
      <c r="X9" s="39" t="s">
        <v>24</v>
      </c>
      <c r="Y9" s="46">
        <v>7500</v>
      </c>
      <c r="Z9" s="41">
        <f t="shared" si="8"/>
        <v>30000</v>
      </c>
      <c r="AA9" s="42" t="s">
        <v>522</v>
      </c>
      <c r="AB9" s="43"/>
      <c r="AD9" s="33" t="s">
        <v>926</v>
      </c>
      <c r="AE9" s="109">
        <v>70101</v>
      </c>
      <c r="AF9" s="38">
        <v>1</v>
      </c>
      <c r="AG9" s="39" t="s">
        <v>1629</v>
      </c>
      <c r="AH9" s="46">
        <v>75000</v>
      </c>
      <c r="AI9" s="41">
        <f t="shared" ref="AI9:AI12" si="9">AH9*AF9</f>
        <v>75000</v>
      </c>
      <c r="AJ9" s="42" t="s">
        <v>433</v>
      </c>
      <c r="AK9" s="33" t="s">
        <v>17209</v>
      </c>
      <c r="AM9" s="56"/>
      <c r="AN9" s="33"/>
      <c r="AO9" s="38"/>
      <c r="AP9" s="45" t="s">
        <v>24</v>
      </c>
      <c r="AQ9" s="58"/>
      <c r="AR9" s="41">
        <f t="shared" ref="AR9:AR22" si="10">AQ9*AO9</f>
        <v>0</v>
      </c>
      <c r="AS9" s="42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72</v>
      </c>
      <c r="BI9" s="46"/>
      <c r="BJ9" s="41">
        <f t="shared" si="2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4"/>
        <v>0</v>
      </c>
      <c r="L10" s="35"/>
      <c r="M10" s="35"/>
      <c r="N10" s="63" t="s">
        <v>63</v>
      </c>
      <c r="O10" s="33" t="s">
        <v>61</v>
      </c>
      <c r="P10" s="84">
        <v>6</v>
      </c>
      <c r="Q10" s="39" t="s">
        <v>24</v>
      </c>
      <c r="R10" s="46">
        <v>3575000</v>
      </c>
      <c r="S10" s="41">
        <f t="shared" si="5"/>
        <v>21450000</v>
      </c>
      <c r="T10" s="42" t="s">
        <v>571</v>
      </c>
      <c r="U10" s="80" t="s">
        <v>4524</v>
      </c>
      <c r="V10" s="103" t="s">
        <v>52</v>
      </c>
      <c r="W10" s="98" t="s">
        <v>17217</v>
      </c>
      <c r="X10" s="99" t="s">
        <v>24</v>
      </c>
      <c r="Y10" s="818">
        <v>1565</v>
      </c>
      <c r="Z10" s="41">
        <f t="shared" si="8"/>
        <v>54775</v>
      </c>
      <c r="AA10" s="42" t="s">
        <v>522</v>
      </c>
      <c r="AB10" s="43"/>
      <c r="AD10" s="33"/>
      <c r="AE10" s="109"/>
      <c r="AF10" s="38"/>
      <c r="AG10" s="39" t="s">
        <v>24</v>
      </c>
      <c r="AH10" s="46"/>
      <c r="AI10" s="41">
        <f t="shared" si="9"/>
        <v>0</v>
      </c>
      <c r="AJ10" s="42"/>
      <c r="AK10" s="33"/>
      <c r="AM10" s="36"/>
      <c r="AN10" s="44"/>
      <c r="AO10" s="50"/>
      <c r="AP10" s="51" t="s">
        <v>24</v>
      </c>
      <c r="AQ10" s="35"/>
      <c r="AR10" s="41">
        <f t="shared" si="10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2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4"/>
        <v>0</v>
      </c>
      <c r="L11" s="35"/>
      <c r="M11" s="35"/>
      <c r="N11" s="33" t="s">
        <v>68</v>
      </c>
      <c r="O11" s="33" t="s">
        <v>61</v>
      </c>
      <c r="P11" s="84">
        <v>6</v>
      </c>
      <c r="Q11" s="39" t="s">
        <v>72</v>
      </c>
      <c r="R11" s="34">
        <v>2175000</v>
      </c>
      <c r="S11" s="41">
        <f t="shared" si="5"/>
        <v>13050000</v>
      </c>
      <c r="T11" s="42" t="s">
        <v>571</v>
      </c>
      <c r="U11" s="33" t="s">
        <v>68</v>
      </c>
      <c r="V11" s="97" t="s">
        <v>17213</v>
      </c>
      <c r="W11" s="98" t="s">
        <v>421</v>
      </c>
      <c r="X11" s="99" t="s">
        <v>72</v>
      </c>
      <c r="Y11" s="100">
        <v>2175000</v>
      </c>
      <c r="Z11" s="41">
        <f t="shared" si="8"/>
        <v>2175000</v>
      </c>
      <c r="AA11" s="42" t="s">
        <v>868</v>
      </c>
      <c r="AB11" s="43" t="s">
        <v>17212</v>
      </c>
      <c r="AC11" s="61"/>
      <c r="AD11" s="33"/>
      <c r="AE11" s="831"/>
      <c r="AF11" s="84"/>
      <c r="AG11" s="45" t="s">
        <v>24</v>
      </c>
      <c r="AH11" s="58"/>
      <c r="AI11" s="41">
        <f t="shared" si="9"/>
        <v>0</v>
      </c>
      <c r="AJ11" s="42"/>
      <c r="AK11" s="33"/>
      <c r="AM11" s="68"/>
      <c r="AN11" s="44"/>
      <c r="AO11" s="64"/>
      <c r="AP11" s="51" t="s">
        <v>24</v>
      </c>
      <c r="AQ11" s="46"/>
      <c r="AR11" s="41">
        <f t="shared" si="10"/>
        <v>0</v>
      </c>
      <c r="AS11" s="42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8"/>
      <c r="BH11" s="39" t="s">
        <v>72</v>
      </c>
      <c r="BI11" s="46"/>
      <c r="BJ11" s="41">
        <f t="shared" si="2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4"/>
        <v>0</v>
      </c>
      <c r="L12" s="35"/>
      <c r="M12" s="35"/>
      <c r="N12" s="52" t="s">
        <v>770</v>
      </c>
      <c r="O12" s="33" t="s">
        <v>462</v>
      </c>
      <c r="P12" s="38">
        <v>10</v>
      </c>
      <c r="Q12" s="39" t="s">
        <v>23</v>
      </c>
      <c r="R12" s="46">
        <v>400000</v>
      </c>
      <c r="S12" s="62">
        <f>R12*P12</f>
        <v>4000000</v>
      </c>
      <c r="T12" s="42" t="s">
        <v>571</v>
      </c>
      <c r="U12" s="33" t="s">
        <v>68</v>
      </c>
      <c r="V12" s="834" t="s">
        <v>478</v>
      </c>
      <c r="W12" s="98" t="s">
        <v>421</v>
      </c>
      <c r="X12" s="99" t="s">
        <v>72</v>
      </c>
      <c r="Y12" s="818">
        <v>2175000</v>
      </c>
      <c r="Z12" s="41">
        <f t="shared" si="8"/>
        <v>2175000</v>
      </c>
      <c r="AA12" s="42" t="s">
        <v>868</v>
      </c>
      <c r="AB12" s="43" t="s">
        <v>17212</v>
      </c>
      <c r="AC12" s="61"/>
      <c r="AD12" s="56"/>
      <c r="AE12" s="831"/>
      <c r="AF12" s="84"/>
      <c r="AG12" s="45" t="s">
        <v>24</v>
      </c>
      <c r="AH12" s="58"/>
      <c r="AI12" s="41">
        <f t="shared" si="9"/>
        <v>0</v>
      </c>
      <c r="AJ12" s="42"/>
      <c r="AK12" s="33"/>
      <c r="AM12" s="36"/>
      <c r="AN12" s="44"/>
      <c r="AO12" s="38"/>
      <c r="AP12" s="51" t="s">
        <v>24</v>
      </c>
      <c r="AQ12" s="40"/>
      <c r="AR12" s="67">
        <f t="shared" si="10"/>
        <v>0</v>
      </c>
      <c r="AS12" s="42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2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4"/>
        <v>0</v>
      </c>
      <c r="L13" s="35"/>
      <c r="M13" s="35"/>
      <c r="N13" s="33" t="s">
        <v>461</v>
      </c>
      <c r="O13" s="33" t="s">
        <v>462</v>
      </c>
      <c r="P13" s="38">
        <v>4</v>
      </c>
      <c r="Q13" s="45" t="s">
        <v>23</v>
      </c>
      <c r="R13" s="40">
        <v>900000</v>
      </c>
      <c r="S13" s="41">
        <f t="shared" si="5"/>
        <v>3600000</v>
      </c>
      <c r="T13" s="42" t="s">
        <v>571</v>
      </c>
      <c r="U13" s="63"/>
      <c r="V13" s="44"/>
      <c r="W13" s="84"/>
      <c r="X13" s="39" t="s">
        <v>24</v>
      </c>
      <c r="Y13" s="46"/>
      <c r="Z13" s="41">
        <f t="shared" si="8"/>
        <v>0</v>
      </c>
      <c r="AA13" s="42"/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/>
      <c r="AN13" s="37"/>
      <c r="AO13" s="33"/>
      <c r="AP13" s="39" t="s">
        <v>24</v>
      </c>
      <c r="AQ13" s="34"/>
      <c r="AR13" s="41">
        <f t="shared" si="10"/>
        <v>0</v>
      </c>
      <c r="AS13" s="42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2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1027</v>
      </c>
      <c r="O14" s="33" t="s">
        <v>462</v>
      </c>
      <c r="P14" s="38">
        <v>1</v>
      </c>
      <c r="Q14" s="51" t="s">
        <v>1026</v>
      </c>
      <c r="R14" s="46">
        <v>1725000</v>
      </c>
      <c r="S14" s="41">
        <f t="shared" si="5"/>
        <v>1725000</v>
      </c>
      <c r="T14" s="42" t="s">
        <v>571</v>
      </c>
      <c r="U14" s="80"/>
      <c r="V14" s="833"/>
      <c r="W14" s="102"/>
      <c r="X14" s="39" t="s">
        <v>24</v>
      </c>
      <c r="Y14" s="40"/>
      <c r="Z14" s="41">
        <f t="shared" si="8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7"/>
      <c r="AO14" s="53"/>
      <c r="AP14" s="39" t="s">
        <v>24</v>
      </c>
      <c r="AQ14" s="46"/>
      <c r="AR14" s="41">
        <f t="shared" si="10"/>
        <v>0</v>
      </c>
      <c r="AS14" s="42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6</v>
      </c>
      <c r="E15" s="54" t="s">
        <v>24</v>
      </c>
      <c r="F15" s="65" t="s">
        <v>17211</v>
      </c>
      <c r="G15" s="46">
        <v>3575000</v>
      </c>
      <c r="H15" s="66">
        <f t="shared" si="0"/>
        <v>21450000</v>
      </c>
      <c r="I15" s="38"/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5"/>
        <v>0</v>
      </c>
      <c r="T15" s="42"/>
      <c r="U15" s="33"/>
      <c r="V15" s="33"/>
      <c r="W15" s="866"/>
      <c r="X15" s="79" t="s">
        <v>23</v>
      </c>
      <c r="Y15" s="90"/>
      <c r="Z15" s="41">
        <f t="shared" si="8"/>
        <v>0</v>
      </c>
      <c r="AA15" s="42"/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7"/>
      <c r="AO15" s="53"/>
      <c r="AP15" s="39" t="s">
        <v>24</v>
      </c>
      <c r="AQ15" s="40"/>
      <c r="AR15" s="41">
        <f t="shared" si="10"/>
        <v>0</v>
      </c>
      <c r="AS15" s="42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2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4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5"/>
        <v>0</v>
      </c>
      <c r="T16" s="42"/>
      <c r="U16" s="33"/>
      <c r="V16" s="94"/>
      <c r="W16" s="853"/>
      <c r="X16" s="33" t="s">
        <v>72</v>
      </c>
      <c r="Y16" s="46"/>
      <c r="Z16" s="41">
        <f t="shared" si="8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/>
      <c r="AN16" s="37"/>
      <c r="AO16" s="50"/>
      <c r="AP16" s="45" t="s">
        <v>24</v>
      </c>
      <c r="AQ16" s="46"/>
      <c r="AR16" s="41">
        <f>AQ16*AO16</f>
        <v>0</v>
      </c>
      <c r="AS16" s="42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2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6</v>
      </c>
      <c r="E17" s="78" t="s">
        <v>69</v>
      </c>
      <c r="F17" s="65" t="s">
        <v>17211</v>
      </c>
      <c r="G17" s="55">
        <v>2175000</v>
      </c>
      <c r="H17" s="66">
        <f t="shared" si="0"/>
        <v>13050000</v>
      </c>
      <c r="I17" s="38">
        <v>4</v>
      </c>
      <c r="J17" s="49" t="s">
        <v>69</v>
      </c>
      <c r="K17" s="35">
        <f t="shared" si="4"/>
        <v>8700000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5"/>
        <v>0</v>
      </c>
      <c r="T17" s="42"/>
      <c r="U17" s="33"/>
      <c r="V17" s="33"/>
      <c r="W17" s="89"/>
      <c r="X17" s="79" t="s">
        <v>23</v>
      </c>
      <c r="Y17" s="90"/>
      <c r="Z17" s="41">
        <f t="shared" si="8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/>
      <c r="AN17" s="37"/>
      <c r="AO17" s="38"/>
      <c r="AP17" s="51" t="s">
        <v>24</v>
      </c>
      <c r="AQ17" s="46"/>
      <c r="AR17" s="41">
        <f t="shared" si="10"/>
        <v>0</v>
      </c>
      <c r="AS17" s="42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4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5"/>
        <v>0</v>
      </c>
      <c r="T18" s="42"/>
      <c r="U18" s="80"/>
      <c r="V18" s="103"/>
      <c r="W18" s="98"/>
      <c r="X18" s="99" t="s">
        <v>24</v>
      </c>
      <c r="Y18" s="818"/>
      <c r="Z18" s="41">
        <f t="shared" si="8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/>
      <c r="AN18" s="37"/>
      <c r="AO18" s="38"/>
      <c r="AP18" s="39" t="s">
        <v>24</v>
      </c>
      <c r="AQ18" s="40"/>
      <c r="AR18" s="41">
        <f t="shared" si="10"/>
        <v>0</v>
      </c>
      <c r="AS18" s="42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4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5"/>
        <v>0</v>
      </c>
      <c r="T19" s="42"/>
      <c r="U19" s="56"/>
      <c r="V19" s="94"/>
      <c r="W19" s="853"/>
      <c r="X19" s="33" t="s">
        <v>24</v>
      </c>
      <c r="Y19" s="46"/>
      <c r="Z19" s="41">
        <f t="shared" si="8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/>
      <c r="AN19" s="37"/>
      <c r="AO19" s="38"/>
      <c r="AP19" s="39" t="s">
        <v>24</v>
      </c>
      <c r="AQ19" s="40"/>
      <c r="AR19" s="41">
        <f t="shared" si="10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4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5"/>
        <v>0</v>
      </c>
      <c r="T20" s="42"/>
      <c r="U20" s="33"/>
      <c r="V20" s="103"/>
      <c r="W20" s="777"/>
      <c r="X20" s="99" t="s">
        <v>24</v>
      </c>
      <c r="Y20" s="853"/>
      <c r="Z20" s="41">
        <f t="shared" si="8"/>
        <v>0</v>
      </c>
      <c r="AA20" s="859"/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7"/>
      <c r="AO20" s="38"/>
      <c r="AP20" s="39" t="s">
        <v>24</v>
      </c>
      <c r="AQ20" s="4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4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777"/>
      <c r="X21" s="45" t="s">
        <v>27</v>
      </c>
      <c r="Y21" s="46"/>
      <c r="Z21" s="41">
        <f t="shared" si="8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7"/>
      <c r="AO21" s="38"/>
      <c r="AP21" s="39" t="s">
        <v>24</v>
      </c>
      <c r="AQ21" s="46"/>
      <c r="AR21" s="41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4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5"/>
        <v>0</v>
      </c>
      <c r="T22" s="42"/>
      <c r="U22" s="258"/>
      <c r="V22" s="56"/>
      <c r="W22" s="863"/>
      <c r="X22" s="273" t="s">
        <v>24</v>
      </c>
      <c r="Y22" s="179"/>
      <c r="Z22" s="62">
        <f t="shared" si="8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8"/>
      <c r="AP22" s="51" t="s">
        <v>24</v>
      </c>
      <c r="AQ22" s="46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4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5"/>
        <v>0</v>
      </c>
      <c r="T23" s="42"/>
      <c r="U23" s="80"/>
      <c r="V23" s="103"/>
      <c r="W23" s="828"/>
      <c r="X23" s="99" t="s">
        <v>24</v>
      </c>
      <c r="Y23" s="818"/>
      <c r="Z23" s="62">
        <f t="shared" si="8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103"/>
      <c r="AO23" s="102"/>
      <c r="AP23" s="103" t="s">
        <v>24</v>
      </c>
      <c r="AQ23" s="9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4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5"/>
        <v>0</v>
      </c>
      <c r="T24" s="42"/>
      <c r="U24" s="33"/>
      <c r="V24" s="545"/>
      <c r="W24" s="777"/>
      <c r="X24" s="45" t="s">
        <v>27</v>
      </c>
      <c r="Y24" s="46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4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5"/>
        <v>0</v>
      </c>
      <c r="T25" s="42"/>
      <c r="U25" s="36"/>
      <c r="V25" s="44"/>
      <c r="W25" s="50"/>
      <c r="X25" s="51" t="s">
        <v>24</v>
      </c>
      <c r="Y25" s="35"/>
      <c r="Z25" s="41">
        <f t="shared" ref="Z25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4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5"/>
        <v>0</v>
      </c>
      <c r="T26" s="42"/>
      <c r="U26" s="33"/>
      <c r="V26" s="33"/>
      <c r="W26" s="33"/>
      <c r="X26" s="45" t="s">
        <v>24</v>
      </c>
      <c r="Y26" s="34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4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5"/>
        <v>0</v>
      </c>
      <c r="T27" s="42"/>
      <c r="U27" s="36"/>
      <c r="V27" s="44"/>
      <c r="W27" s="777"/>
      <c r="X27" s="45" t="s">
        <v>27</v>
      </c>
      <c r="Y27" s="46"/>
      <c r="Z27" s="41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4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5"/>
        <v>0</v>
      </c>
      <c r="T28" s="42"/>
      <c r="U28" s="36"/>
      <c r="V28" s="44"/>
      <c r="W28" s="50"/>
      <c r="X28" s="39" t="s">
        <v>24</v>
      </c>
      <c r="Y28" s="46"/>
      <c r="Z28" s="41">
        <f t="shared" ref="Z28:Z29" si="14"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4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5"/>
        <v>0</v>
      </c>
      <c r="T29" s="42"/>
      <c r="U29" s="36"/>
      <c r="V29" s="44"/>
      <c r="W29" s="38"/>
      <c r="X29" s="45" t="s">
        <v>24</v>
      </c>
      <c r="Y29" s="40"/>
      <c r="Z29" s="41">
        <f t="shared" si="14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4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5"/>
        <v>0</v>
      </c>
      <c r="T30" s="42"/>
      <c r="U30" s="33"/>
      <c r="V30" s="44"/>
      <c r="W30" s="50"/>
      <c r="X30" s="45" t="s">
        <v>40</v>
      </c>
      <c r="Y30" s="179"/>
      <c r="Z30" s="62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4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5"/>
        <v>0</v>
      </c>
      <c r="T31" s="42"/>
      <c r="U31" s="56"/>
      <c r="V31" s="831"/>
      <c r="W31" s="38"/>
      <c r="X31" s="45" t="s">
        <v>24</v>
      </c>
      <c r="Y31" s="58"/>
      <c r="Z31" s="41">
        <f t="shared" ref="Z31:Z51" si="15"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4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5"/>
        <v>0</v>
      </c>
      <c r="T32" s="42"/>
      <c r="U32" s="33"/>
      <c r="V32" s="103"/>
      <c r="W32" s="777"/>
      <c r="X32" s="39" t="s">
        <v>24</v>
      </c>
      <c r="Y32" s="9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4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5"/>
        <v>0</v>
      </c>
      <c r="T33" s="42"/>
      <c r="U33" s="36"/>
      <c r="V33" s="103"/>
      <c r="W33" s="828"/>
      <c r="X33" s="99" t="s">
        <v>24</v>
      </c>
      <c r="Y33" s="100"/>
      <c r="Z33" s="41">
        <f t="shared" si="15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4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831"/>
      <c r="W34" s="777"/>
      <c r="X34" s="39" t="s">
        <v>24</v>
      </c>
      <c r="Y34" s="40"/>
      <c r="Z34" s="41">
        <f t="shared" si="15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4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5"/>
        <v>0</v>
      </c>
      <c r="T35" s="42"/>
      <c r="U35" s="36"/>
      <c r="V35" s="103"/>
      <c r="W35" s="777"/>
      <c r="X35" s="45" t="s">
        <v>24</v>
      </c>
      <c r="Y35" s="40"/>
      <c r="Z35" s="41">
        <f t="shared" si="15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4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5"/>
        <v>0</v>
      </c>
      <c r="T36" s="42"/>
      <c r="U36" s="80"/>
      <c r="V36" s="833"/>
      <c r="W36" s="777"/>
      <c r="X36" s="39" t="s">
        <v>24</v>
      </c>
      <c r="Y36" s="40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4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5"/>
        <v>0</v>
      </c>
      <c r="T37" s="42"/>
      <c r="U37" s="33"/>
      <c r="V37" s="545"/>
      <c r="W37" s="863"/>
      <c r="X37" s="45" t="s">
        <v>396</v>
      </c>
      <c r="Y37" s="179"/>
      <c r="Z37" s="62">
        <f t="shared" si="15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4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5"/>
        <v>0</v>
      </c>
      <c r="T38" s="42"/>
      <c r="U38" s="80"/>
      <c r="V38" s="103"/>
      <c r="W38" s="828"/>
      <c r="X38" s="99" t="s">
        <v>24</v>
      </c>
      <c r="Y38" s="818"/>
      <c r="Z38" s="41">
        <f t="shared" si="15"/>
        <v>0</v>
      </c>
      <c r="AA38" s="84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4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5"/>
        <v>0</v>
      </c>
      <c r="T39" s="42"/>
      <c r="U39" s="56"/>
      <c r="V39" s="103"/>
      <c r="W39" s="853"/>
      <c r="X39" s="33" t="s">
        <v>24</v>
      </c>
      <c r="Y39" s="46"/>
      <c r="Z39" s="41">
        <f t="shared" si="15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4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5"/>
        <v>0</v>
      </c>
      <c r="T40" s="42"/>
      <c r="U40" s="80"/>
      <c r="V40" s="833"/>
      <c r="W40" s="777"/>
      <c r="X40" s="39" t="s">
        <v>24</v>
      </c>
      <c r="Y40" s="40"/>
      <c r="Z40" s="41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4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5"/>
        <v>0</v>
      </c>
      <c r="T41" s="42"/>
      <c r="U41" s="33"/>
      <c r="V41" s="103"/>
      <c r="W41" s="777"/>
      <c r="X41" s="39" t="s">
        <v>24</v>
      </c>
      <c r="Y41" s="96"/>
      <c r="Z41" s="41">
        <f>Y41*W41</f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4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5"/>
        <v>0</v>
      </c>
      <c r="T42" s="42"/>
      <c r="U42" s="33"/>
      <c r="V42" s="720"/>
      <c r="W42" s="777"/>
      <c r="X42" s="45" t="s">
        <v>24</v>
      </c>
      <c r="Y42" s="40"/>
      <c r="Z42" s="62">
        <f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4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5"/>
        <v>0</v>
      </c>
      <c r="T43" s="42"/>
      <c r="U43" s="33"/>
      <c r="V43" s="545"/>
      <c r="W43" s="777"/>
      <c r="X43" s="45" t="s">
        <v>27</v>
      </c>
      <c r="Y43" s="46"/>
      <c r="Z43" s="41">
        <f t="shared" ref="Z43:Z46" si="16">Y43*W43</f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4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5"/>
        <v>0</v>
      </c>
      <c r="T44" s="42"/>
      <c r="U44" s="33"/>
      <c r="V44" s="720"/>
      <c r="W44" s="863"/>
      <c r="X44" s="51" t="s">
        <v>24</v>
      </c>
      <c r="Y44" s="35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4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5"/>
        <v>0</v>
      </c>
      <c r="T45" s="42"/>
      <c r="U45" s="33"/>
      <c r="V45" s="37"/>
      <c r="W45" s="863"/>
      <c r="X45" s="51" t="s">
        <v>24</v>
      </c>
      <c r="Y45" s="35"/>
      <c r="Z45" s="41">
        <f t="shared" si="16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4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5"/>
        <v>0</v>
      </c>
      <c r="T46" s="42"/>
      <c r="U46" s="68"/>
      <c r="V46" s="37"/>
      <c r="W46" s="864"/>
      <c r="X46" s="51" t="s">
        <v>24</v>
      </c>
      <c r="Y46" s="46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4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5"/>
        <v>0</v>
      </c>
      <c r="T47" s="42"/>
      <c r="U47" s="33"/>
      <c r="V47" s="103"/>
      <c r="W47" s="777"/>
      <c r="X47" s="39" t="s">
        <v>24</v>
      </c>
      <c r="Y47" s="40"/>
      <c r="Z47" s="41">
        <f t="shared" si="15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4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5"/>
        <v>0</v>
      </c>
      <c r="T48" s="42"/>
      <c r="U48" s="33"/>
      <c r="V48" s="545"/>
      <c r="W48" s="777"/>
      <c r="X48" s="45" t="s">
        <v>27</v>
      </c>
      <c r="Y48" s="46"/>
      <c r="Z48" s="41">
        <f t="shared" si="15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4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5"/>
        <v>0</v>
      </c>
      <c r="T49" s="42"/>
      <c r="U49" s="33"/>
      <c r="V49" s="542"/>
      <c r="W49" s="777"/>
      <c r="X49" s="45" t="s">
        <v>23</v>
      </c>
      <c r="Y49" s="40"/>
      <c r="Z49" s="41">
        <f t="shared" si="15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4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5"/>
        <v>0</v>
      </c>
      <c r="T50" s="42"/>
      <c r="U50" s="80"/>
      <c r="V50" s="832"/>
      <c r="W50" s="777"/>
      <c r="X50" s="51" t="s">
        <v>27</v>
      </c>
      <c r="Y50" s="46"/>
      <c r="Z50" s="41">
        <f t="shared" si="15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4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5"/>
        <v>0</v>
      </c>
      <c r="T51" s="42"/>
      <c r="U51" s="33"/>
      <c r="V51" s="542"/>
      <c r="W51" s="777"/>
      <c r="X51" s="45" t="s">
        <v>23</v>
      </c>
      <c r="Y51" s="46"/>
      <c r="Z51" s="41">
        <f t="shared" si="15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4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5"/>
        <v>0</v>
      </c>
      <c r="T52" s="42"/>
      <c r="U52" s="33"/>
      <c r="V52" s="831"/>
      <c r="W52" s="864"/>
      <c r="X52" s="54"/>
      <c r="Y52" s="46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4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5"/>
        <v>0</v>
      </c>
      <c r="T53" s="42"/>
      <c r="U53" s="52"/>
      <c r="V53" s="37"/>
      <c r="W53" s="777"/>
      <c r="X53" s="39" t="s">
        <v>24</v>
      </c>
      <c r="Y53" s="34"/>
      <c r="Z53" s="41">
        <f t="shared" ref="Z53" si="17">Y53*W53</f>
        <v>0</v>
      </c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4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5"/>
        <v>0</v>
      </c>
      <c r="T54" s="42"/>
      <c r="U54" s="33"/>
      <c r="V54" s="542"/>
      <c r="W54" s="865"/>
      <c r="X54" s="45"/>
      <c r="Y54" s="55"/>
      <c r="Z54" s="41"/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4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5"/>
        <v>0</v>
      </c>
      <c r="T55" s="42"/>
      <c r="U55" s="63"/>
      <c r="V55" s="542"/>
      <c r="W55" s="777"/>
      <c r="X55" s="45"/>
      <c r="Y55" s="46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4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5"/>
        <v>0</v>
      </c>
      <c r="T56" s="42"/>
      <c r="U56" s="33"/>
      <c r="V56" s="542"/>
      <c r="W56" s="777"/>
      <c r="X56" s="45"/>
      <c r="Y56" s="40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4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5"/>
        <v>0</v>
      </c>
      <c r="T57" s="42"/>
      <c r="U57" s="63"/>
      <c r="V57" s="542"/>
      <c r="W57" s="865"/>
      <c r="X57" s="54"/>
      <c r="Y57" s="55"/>
      <c r="Z57" s="62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4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5"/>
        <v>0</v>
      </c>
      <c r="T58" s="42"/>
      <c r="U58" s="33"/>
      <c r="V58" s="720"/>
      <c r="W58" s="777"/>
      <c r="X58" s="39"/>
      <c r="Y58" s="58"/>
      <c r="Z58" s="41"/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4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5"/>
        <v>0</v>
      </c>
      <c r="T59" s="42"/>
      <c r="U59" s="33"/>
      <c r="V59" s="542"/>
      <c r="W59" s="777"/>
      <c r="X59" s="45"/>
      <c r="Y59" s="46"/>
      <c r="Z59" s="41"/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4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5"/>
        <v>0</v>
      </c>
      <c r="T60" s="42"/>
      <c r="U60" s="33"/>
      <c r="V60" s="542"/>
      <c r="W60" s="865"/>
      <c r="X60" s="51" t="s">
        <v>24</v>
      </c>
      <c r="Y60" s="40"/>
      <c r="Z60" s="41">
        <f>Y60*W60</f>
        <v>0</v>
      </c>
      <c r="AA60" s="42"/>
      <c r="AB60" s="4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4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5"/>
        <v>0</v>
      </c>
      <c r="T61" s="42"/>
      <c r="U61" s="63"/>
      <c r="V61" s="542"/>
      <c r="W61" s="777"/>
      <c r="X61" s="39" t="s">
        <v>24</v>
      </c>
      <c r="Y61" s="34"/>
      <c r="Z61" s="41">
        <f t="shared" ref="Z61:Z64" si="18">Y61*W61</f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4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5"/>
        <v>0</v>
      </c>
      <c r="T62" s="42"/>
      <c r="U62" s="52"/>
      <c r="V62" s="542"/>
      <c r="W62" s="777"/>
      <c r="X62" s="79" t="s">
        <v>24</v>
      </c>
      <c r="Y62" s="34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4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6"/>
      <c r="V63" s="831"/>
      <c r="W63" s="777"/>
      <c r="X63" s="39" t="s">
        <v>24</v>
      </c>
      <c r="Y63" s="46"/>
      <c r="Z63" s="41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4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542"/>
      <c r="W64" s="866"/>
      <c r="X64" s="79" t="s">
        <v>24</v>
      </c>
      <c r="Y64" s="46"/>
      <c r="Z64" s="67">
        <f t="shared" si="18"/>
        <v>0</v>
      </c>
      <c r="AA64" s="42"/>
      <c r="AB64" s="33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4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4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4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4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4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4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V76"/>
      <c r="W76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S1" workbookViewId="0">
      <pane ySplit="5" topLeftCell="A6" activePane="bottomLeft" state="frozen"/>
      <selection pane="bottomLeft" activeCell="U8" sqref="U8:AB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67"/>
      <c r="M4" s="86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6" t="s">
        <v>1122</v>
      </c>
      <c r="O6" s="103" t="s">
        <v>978</v>
      </c>
      <c r="P6" s="102" t="s">
        <v>500</v>
      </c>
      <c r="Q6" s="103" t="s">
        <v>96</v>
      </c>
      <c r="R6" s="96">
        <v>85000</v>
      </c>
      <c r="S6" s="41">
        <f>R6*P6</f>
        <v>255000</v>
      </c>
      <c r="T6" s="42" t="s">
        <v>571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63"/>
      <c r="AE6" s="109"/>
      <c r="AF6" s="53"/>
      <c r="AG6" s="51" t="s">
        <v>27</v>
      </c>
      <c r="AH6" s="40"/>
      <c r="AI6" s="41">
        <f>AH6*AF6</f>
        <v>0</v>
      </c>
      <c r="AJ6" s="42"/>
      <c r="AK6" s="43"/>
      <c r="AM6" s="33"/>
      <c r="AN6" s="44"/>
      <c r="AO6" s="294"/>
      <c r="AP6" s="45" t="s">
        <v>72</v>
      </c>
      <c r="AQ6" s="179"/>
      <c r="AR6" s="62">
        <f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44"/>
      <c r="BG6" s="50"/>
      <c r="BH6" s="51" t="s">
        <v>24</v>
      </c>
      <c r="BI6" s="46"/>
      <c r="BJ6" s="41">
        <f t="shared" ref="BJ6:BJ16" si="1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2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3">I7*G7</f>
        <v>1840000</v>
      </c>
      <c r="L7" s="35">
        <v>1</v>
      </c>
      <c r="M7" s="35">
        <v>4</v>
      </c>
      <c r="N7" s="36" t="s">
        <v>17235</v>
      </c>
      <c r="O7" s="208" t="s">
        <v>17236</v>
      </c>
      <c r="P7" s="84">
        <v>2</v>
      </c>
      <c r="Q7" s="45" t="s">
        <v>24</v>
      </c>
      <c r="R7" s="41">
        <v>6000000</v>
      </c>
      <c r="S7" s="41">
        <f t="shared" ref="S7:S62" si="4">R7*P7</f>
        <v>12000000</v>
      </c>
      <c r="T7" s="42" t="s">
        <v>571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5">Y7*W7</f>
        <v>49300</v>
      </c>
      <c r="AA7" s="42" t="s">
        <v>28</v>
      </c>
      <c r="AB7" s="43"/>
      <c r="AD7" s="33"/>
      <c r="AE7" s="33"/>
      <c r="AF7" s="556"/>
      <c r="AG7" s="79" t="s">
        <v>23</v>
      </c>
      <c r="AH7" s="90"/>
      <c r="AI7" s="41">
        <f t="shared" ref="AI7:AI12" si="6">AH7*AF7</f>
        <v>0</v>
      </c>
      <c r="AJ7" s="42"/>
      <c r="AK7" s="43"/>
      <c r="AM7" s="33"/>
      <c r="AN7" s="831"/>
      <c r="AO7" s="84"/>
      <c r="AP7" s="45" t="s">
        <v>72</v>
      </c>
      <c r="AQ7" s="58"/>
      <c r="AR7" s="41">
        <f t="shared" ref="AR7" si="7">AQ7*AO7</f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80"/>
      <c r="BF7" s="103"/>
      <c r="BG7" s="98"/>
      <c r="BH7" s="99" t="s">
        <v>24</v>
      </c>
      <c r="BI7" s="818"/>
      <c r="BJ7" s="41">
        <f t="shared" si="1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2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3"/>
        <v>1100000</v>
      </c>
      <c r="L8" s="35" t="s">
        <v>2</v>
      </c>
      <c r="M8" s="35">
        <v>10</v>
      </c>
      <c r="N8" s="33" t="s">
        <v>17237</v>
      </c>
      <c r="O8" s="33" t="s">
        <v>712</v>
      </c>
      <c r="P8" s="556">
        <v>1</v>
      </c>
      <c r="Q8" s="79" t="s">
        <v>23</v>
      </c>
      <c r="R8" s="90">
        <v>65000</v>
      </c>
      <c r="S8" s="41">
        <f t="shared" si="4"/>
        <v>65000</v>
      </c>
      <c r="T8" s="42" t="s">
        <v>17238</v>
      </c>
      <c r="U8" s="33"/>
      <c r="V8" s="33"/>
      <c r="W8" s="556"/>
      <c r="X8" s="79" t="s">
        <v>24</v>
      </c>
      <c r="Y8" s="90"/>
      <c r="Z8" s="41">
        <f t="shared" ref="Z8:Z24" si="8">Y8*W8</f>
        <v>0</v>
      </c>
      <c r="AA8" s="42"/>
      <c r="AB8" s="43"/>
      <c r="AD8" s="33"/>
      <c r="AE8" s="33"/>
      <c r="AF8" s="84"/>
      <c r="AG8" s="45" t="s">
        <v>24</v>
      </c>
      <c r="AH8" s="46"/>
      <c r="AI8" s="41">
        <f t="shared" si="6"/>
        <v>0</v>
      </c>
      <c r="AJ8" s="42"/>
      <c r="AK8" s="43"/>
      <c r="AM8" s="36"/>
      <c r="AN8" s="37"/>
      <c r="AO8" s="50"/>
      <c r="AP8" s="45" t="s">
        <v>24</v>
      </c>
      <c r="AQ8" s="46"/>
      <c r="AR8" s="41">
        <f>AQ8*AO8</f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44"/>
      <c r="BG8" s="38"/>
      <c r="BH8" s="51" t="s">
        <v>96</v>
      </c>
      <c r="BI8" s="46"/>
      <c r="BJ8" s="41">
        <f t="shared" si="1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3"/>
        <v>0</v>
      </c>
      <c r="L9" s="35"/>
      <c r="M9" s="55"/>
      <c r="N9" s="33" t="s">
        <v>17239</v>
      </c>
      <c r="O9" s="33" t="s">
        <v>978</v>
      </c>
      <c r="P9" s="84">
        <v>20</v>
      </c>
      <c r="Q9" s="45" t="s">
        <v>27</v>
      </c>
      <c r="R9" s="46">
        <v>17500</v>
      </c>
      <c r="S9" s="41">
        <f t="shared" si="4"/>
        <v>350000</v>
      </c>
      <c r="T9" s="42" t="s">
        <v>522</v>
      </c>
      <c r="U9" s="33" t="s">
        <v>17239</v>
      </c>
      <c r="V9" s="33" t="s">
        <v>978</v>
      </c>
      <c r="W9" s="84">
        <v>20</v>
      </c>
      <c r="X9" s="45" t="s">
        <v>27</v>
      </c>
      <c r="Y9" s="46">
        <v>17500</v>
      </c>
      <c r="Z9" s="41">
        <f>Y9*W9</f>
        <v>350000</v>
      </c>
      <c r="AA9" s="42" t="s">
        <v>522</v>
      </c>
      <c r="AB9" s="43"/>
      <c r="AD9" s="33"/>
      <c r="AE9" s="109"/>
      <c r="AF9" s="38"/>
      <c r="AG9" s="39" t="s">
        <v>1629</v>
      </c>
      <c r="AH9" s="46"/>
      <c r="AI9" s="41">
        <f t="shared" si="6"/>
        <v>0</v>
      </c>
      <c r="AJ9" s="42"/>
      <c r="AK9" s="33"/>
      <c r="AM9" s="56"/>
      <c r="AN9" s="33"/>
      <c r="AO9" s="38"/>
      <c r="AP9" s="45" t="s">
        <v>24</v>
      </c>
      <c r="AQ9" s="58"/>
      <c r="AR9" s="41">
        <f t="shared" ref="AR9:AR22" si="9">AQ9*AO9</f>
        <v>0</v>
      </c>
      <c r="AS9" s="42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72</v>
      </c>
      <c r="BI9" s="46"/>
      <c r="BJ9" s="41">
        <f t="shared" si="1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3"/>
        <v>0</v>
      </c>
      <c r="L10" s="35"/>
      <c r="M10" s="35"/>
      <c r="N10" s="63"/>
      <c r="O10" s="33"/>
      <c r="P10" s="84"/>
      <c r="Q10" s="39" t="s">
        <v>24</v>
      </c>
      <c r="R10" s="46"/>
      <c r="S10" s="41">
        <f t="shared" si="4"/>
        <v>0</v>
      </c>
      <c r="T10" s="42"/>
      <c r="U10" s="36" t="s">
        <v>1122</v>
      </c>
      <c r="V10" s="103" t="s">
        <v>978</v>
      </c>
      <c r="W10" s="102" t="s">
        <v>1947</v>
      </c>
      <c r="X10" s="103" t="s">
        <v>96</v>
      </c>
      <c r="Y10" s="96">
        <v>85000</v>
      </c>
      <c r="Z10" s="41">
        <f>Y10*W10</f>
        <v>170000</v>
      </c>
      <c r="AA10" s="42" t="s">
        <v>522</v>
      </c>
      <c r="AB10" s="43"/>
      <c r="AD10" s="33"/>
      <c r="AE10" s="109"/>
      <c r="AF10" s="38"/>
      <c r="AG10" s="39" t="s">
        <v>24</v>
      </c>
      <c r="AH10" s="46"/>
      <c r="AI10" s="41">
        <f t="shared" si="6"/>
        <v>0</v>
      </c>
      <c r="AJ10" s="42"/>
      <c r="AK10" s="33"/>
      <c r="AM10" s="36"/>
      <c r="AN10" s="44"/>
      <c r="AO10" s="50"/>
      <c r="AP10" s="51" t="s">
        <v>24</v>
      </c>
      <c r="AQ10" s="35"/>
      <c r="AR10" s="41">
        <f t="shared" si="9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1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3"/>
        <v>0</v>
      </c>
      <c r="L11" s="35"/>
      <c r="M11" s="35"/>
      <c r="N11" s="33"/>
      <c r="O11" s="33"/>
      <c r="P11" s="84"/>
      <c r="Q11" s="39" t="s">
        <v>72</v>
      </c>
      <c r="R11" s="34"/>
      <c r="S11" s="41">
        <f t="shared" si="4"/>
        <v>0</v>
      </c>
      <c r="T11" s="42"/>
      <c r="U11" s="36" t="s">
        <v>2338</v>
      </c>
      <c r="V11" s="33" t="s">
        <v>691</v>
      </c>
      <c r="W11" s="50">
        <v>2</v>
      </c>
      <c r="X11" s="39" t="s">
        <v>24</v>
      </c>
      <c r="Y11" s="46">
        <v>15000</v>
      </c>
      <c r="Z11" s="41">
        <f>Y11*W11</f>
        <v>30000</v>
      </c>
      <c r="AA11" s="42" t="s">
        <v>522</v>
      </c>
      <c r="AB11" s="43"/>
      <c r="AC11" s="61"/>
      <c r="AD11" s="33"/>
      <c r="AE11" s="831"/>
      <c r="AF11" s="84"/>
      <c r="AG11" s="45" t="s">
        <v>24</v>
      </c>
      <c r="AH11" s="58"/>
      <c r="AI11" s="41">
        <f t="shared" si="6"/>
        <v>0</v>
      </c>
      <c r="AJ11" s="42"/>
      <c r="AK11" s="33"/>
      <c r="AM11" s="68"/>
      <c r="AN11" s="44"/>
      <c r="AO11" s="64"/>
      <c r="AP11" s="51" t="s">
        <v>24</v>
      </c>
      <c r="AQ11" s="46"/>
      <c r="AR11" s="41">
        <f t="shared" si="9"/>
        <v>0</v>
      </c>
      <c r="AS11" s="42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8"/>
      <c r="BH11" s="39" t="s">
        <v>72</v>
      </c>
      <c r="BI11" s="46"/>
      <c r="BJ11" s="41">
        <f t="shared" si="1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3"/>
        <v>0</v>
      </c>
      <c r="L12" s="35"/>
      <c r="M12" s="35"/>
      <c r="N12" s="52"/>
      <c r="O12" s="33"/>
      <c r="P12" s="38"/>
      <c r="Q12" s="39" t="s">
        <v>23</v>
      </c>
      <c r="R12" s="46"/>
      <c r="S12" s="62">
        <f>R12*P12</f>
        <v>0</v>
      </c>
      <c r="T12" s="42"/>
      <c r="U12" s="80" t="s">
        <v>4524</v>
      </c>
      <c r="V12" s="103" t="s">
        <v>52</v>
      </c>
      <c r="W12" s="98" t="s">
        <v>1952</v>
      </c>
      <c r="X12" s="99" t="s">
        <v>24</v>
      </c>
      <c r="Y12" s="818">
        <v>1565</v>
      </c>
      <c r="Z12" s="41">
        <f t="shared" si="8"/>
        <v>78250</v>
      </c>
      <c r="AA12" s="42" t="s">
        <v>522</v>
      </c>
      <c r="AB12" s="43"/>
      <c r="AC12" s="61"/>
      <c r="AD12" s="56"/>
      <c r="AE12" s="831"/>
      <c r="AF12" s="84"/>
      <c r="AG12" s="45" t="s">
        <v>24</v>
      </c>
      <c r="AH12" s="58"/>
      <c r="AI12" s="41">
        <f t="shared" si="6"/>
        <v>0</v>
      </c>
      <c r="AJ12" s="42"/>
      <c r="AK12" s="33"/>
      <c r="AM12" s="36"/>
      <c r="AN12" s="44"/>
      <c r="AO12" s="38"/>
      <c r="AP12" s="51" t="s">
        <v>24</v>
      </c>
      <c r="AQ12" s="40"/>
      <c r="AR12" s="67">
        <f t="shared" si="9"/>
        <v>0</v>
      </c>
      <c r="AS12" s="42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1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3"/>
        <v>0</v>
      </c>
      <c r="L13" s="35"/>
      <c r="M13" s="35"/>
      <c r="N13" s="33"/>
      <c r="O13" s="33"/>
      <c r="P13" s="38"/>
      <c r="Q13" s="45" t="s">
        <v>23</v>
      </c>
      <c r="R13" s="40"/>
      <c r="S13" s="41">
        <f t="shared" si="4"/>
        <v>0</v>
      </c>
      <c r="T13" s="42"/>
      <c r="U13" s="80"/>
      <c r="V13" s="103"/>
      <c r="W13" s="98"/>
      <c r="X13" s="99" t="s">
        <v>24</v>
      </c>
      <c r="Y13" s="818"/>
      <c r="Z13" s="41">
        <f t="shared" si="8"/>
        <v>0</v>
      </c>
      <c r="AA13" s="42"/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/>
      <c r="AN13" s="37"/>
      <c r="AO13" s="33"/>
      <c r="AP13" s="39" t="s">
        <v>24</v>
      </c>
      <c r="AQ13" s="34"/>
      <c r="AR13" s="41">
        <f t="shared" si="9"/>
        <v>0</v>
      </c>
      <c r="AS13" s="42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1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33"/>
      <c r="P14" s="38"/>
      <c r="Q14" s="51" t="s">
        <v>1026</v>
      </c>
      <c r="R14" s="46"/>
      <c r="S14" s="41">
        <f t="shared" si="4"/>
        <v>0</v>
      </c>
      <c r="T14" s="42"/>
      <c r="U14" s="33" t="s">
        <v>183</v>
      </c>
      <c r="V14" s="60" t="s">
        <v>185</v>
      </c>
      <c r="W14" s="98" t="s">
        <v>421</v>
      </c>
      <c r="X14" s="99" t="s">
        <v>24</v>
      </c>
      <c r="Y14" s="100">
        <v>93000</v>
      </c>
      <c r="Z14" s="41">
        <f t="shared" si="8"/>
        <v>93000</v>
      </c>
      <c r="AA14" s="42" t="s">
        <v>551</v>
      </c>
      <c r="AB14" s="43" t="s">
        <v>12062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7"/>
      <c r="AO14" s="53"/>
      <c r="AP14" s="39" t="s">
        <v>24</v>
      </c>
      <c r="AQ14" s="46"/>
      <c r="AR14" s="41">
        <f t="shared" si="9"/>
        <v>0</v>
      </c>
      <c r="AS14" s="42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6</v>
      </c>
      <c r="E15" s="54" t="s">
        <v>24</v>
      </c>
      <c r="F15" s="65" t="s">
        <v>17211</v>
      </c>
      <c r="G15" s="46">
        <v>3575000</v>
      </c>
      <c r="H15" s="66">
        <f t="shared" si="0"/>
        <v>21450000</v>
      </c>
      <c r="I15" s="38"/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4"/>
        <v>0</v>
      </c>
      <c r="T15" s="42"/>
      <c r="U15" s="33" t="s">
        <v>173</v>
      </c>
      <c r="V15" s="109" t="s">
        <v>174</v>
      </c>
      <c r="W15" s="98" t="s">
        <v>421</v>
      </c>
      <c r="X15" s="99" t="s">
        <v>24</v>
      </c>
      <c r="Y15" s="818">
        <v>39000</v>
      </c>
      <c r="Z15" s="41">
        <f t="shared" si="8"/>
        <v>39000</v>
      </c>
      <c r="AA15" s="42" t="s">
        <v>551</v>
      </c>
      <c r="AB15" s="43" t="s">
        <v>12062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0">AH15*AF15</f>
        <v>0</v>
      </c>
      <c r="AJ15" s="42"/>
      <c r="AK15" s="33"/>
      <c r="AM15" s="33"/>
      <c r="AN15" s="37"/>
      <c r="AO15" s="53"/>
      <c r="AP15" s="39" t="s">
        <v>24</v>
      </c>
      <c r="AQ15" s="40"/>
      <c r="AR15" s="41">
        <f t="shared" si="9"/>
        <v>0</v>
      </c>
      <c r="AS15" s="42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1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3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4"/>
        <v>0</v>
      </c>
      <c r="T16" s="42"/>
      <c r="U16" s="33" t="s">
        <v>36</v>
      </c>
      <c r="V16" s="33" t="s">
        <v>37</v>
      </c>
      <c r="W16" s="84">
        <v>1</v>
      </c>
      <c r="X16" s="39" t="s">
        <v>24</v>
      </c>
      <c r="Y16" s="46">
        <v>220000</v>
      </c>
      <c r="Z16" s="41">
        <f t="shared" si="8"/>
        <v>220000</v>
      </c>
      <c r="AA16" s="42" t="s">
        <v>551</v>
      </c>
      <c r="AB16" s="43" t="s">
        <v>12062</v>
      </c>
      <c r="AC16" s="69"/>
      <c r="AD16" s="33"/>
      <c r="AE16" s="33"/>
      <c r="AF16" s="50"/>
      <c r="AG16" s="51" t="s">
        <v>24</v>
      </c>
      <c r="AH16" s="35"/>
      <c r="AI16" s="41">
        <f t="shared" si="10"/>
        <v>0</v>
      </c>
      <c r="AJ16" s="42"/>
      <c r="AK16" s="33"/>
      <c r="AM16" s="36"/>
      <c r="AN16" s="37"/>
      <c r="AO16" s="50"/>
      <c r="AP16" s="45" t="s">
        <v>24</v>
      </c>
      <c r="AQ16" s="46"/>
      <c r="AR16" s="41">
        <f>AQ16*AO16</f>
        <v>0</v>
      </c>
      <c r="AS16" s="42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1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6</v>
      </c>
      <c r="E17" s="78" t="s">
        <v>69</v>
      </c>
      <c r="F17" s="65" t="s">
        <v>17211</v>
      </c>
      <c r="G17" s="55">
        <v>2175000</v>
      </c>
      <c r="H17" s="66">
        <f t="shared" si="0"/>
        <v>13050000</v>
      </c>
      <c r="I17" s="38">
        <v>4</v>
      </c>
      <c r="J17" s="49" t="s">
        <v>69</v>
      </c>
      <c r="K17" s="35">
        <f t="shared" si="3"/>
        <v>8700000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4"/>
        <v>0</v>
      </c>
      <c r="T17" s="42"/>
      <c r="U17" s="80"/>
      <c r="V17" s="833"/>
      <c r="W17" s="102"/>
      <c r="X17" s="39" t="s">
        <v>24</v>
      </c>
      <c r="Y17" s="40"/>
      <c r="Z17" s="41">
        <f t="shared" si="8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84"/>
      <c r="AK17" s="33"/>
      <c r="AM17" s="33"/>
      <c r="AN17" s="37"/>
      <c r="AO17" s="38"/>
      <c r="AP17" s="51" t="s">
        <v>24</v>
      </c>
      <c r="AQ17" s="46"/>
      <c r="AR17" s="41">
        <f t="shared" si="9"/>
        <v>0</v>
      </c>
      <c r="AS17" s="42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3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4"/>
        <v>0</v>
      </c>
      <c r="T18" s="42"/>
      <c r="U18" s="33" t="s">
        <v>17237</v>
      </c>
      <c r="V18" s="33" t="s">
        <v>712</v>
      </c>
      <c r="W18" s="556">
        <v>1</v>
      </c>
      <c r="X18" s="79" t="s">
        <v>23</v>
      </c>
      <c r="Y18" s="90">
        <v>65000</v>
      </c>
      <c r="Z18" s="41">
        <f t="shared" si="8"/>
        <v>65000</v>
      </c>
      <c r="AA18" s="42" t="s">
        <v>17238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6"/>
      <c r="AN18" s="37"/>
      <c r="AO18" s="38"/>
      <c r="AP18" s="39" t="s">
        <v>24</v>
      </c>
      <c r="AQ18" s="40"/>
      <c r="AR18" s="41">
        <f t="shared" si="9"/>
        <v>0</v>
      </c>
      <c r="AS18" s="42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3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4"/>
        <v>0</v>
      </c>
      <c r="T19" s="42"/>
      <c r="U19" s="33"/>
      <c r="V19" s="33"/>
      <c r="W19" s="89"/>
      <c r="X19" s="79" t="s">
        <v>23</v>
      </c>
      <c r="Y19" s="90"/>
      <c r="Z19" s="41">
        <f t="shared" si="8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/>
      <c r="AN19" s="37"/>
      <c r="AO19" s="38"/>
      <c r="AP19" s="39" t="s">
        <v>24</v>
      </c>
      <c r="AQ19" s="40"/>
      <c r="AR19" s="41">
        <f t="shared" si="9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3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4"/>
        <v>0</v>
      </c>
      <c r="T20" s="42"/>
      <c r="U20" s="56"/>
      <c r="V20" s="94"/>
      <c r="W20" s="853"/>
      <c r="X20" s="33" t="s">
        <v>24</v>
      </c>
      <c r="Y20" s="46"/>
      <c r="Z20" s="41">
        <f t="shared" si="8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7"/>
      <c r="AO20" s="38"/>
      <c r="AP20" s="39" t="s">
        <v>24</v>
      </c>
      <c r="AQ20" s="40"/>
      <c r="AR20" s="41">
        <f t="shared" si="9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3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103"/>
      <c r="W21" s="777"/>
      <c r="X21" s="99" t="s">
        <v>24</v>
      </c>
      <c r="Y21" s="853"/>
      <c r="Z21" s="41">
        <f t="shared" si="8"/>
        <v>0</v>
      </c>
      <c r="AA21" s="859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7"/>
      <c r="AO21" s="38"/>
      <c r="AP21" s="39" t="s">
        <v>24</v>
      </c>
      <c r="AQ21" s="46"/>
      <c r="AR21" s="41">
        <f t="shared" si="9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3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4"/>
        <v>0</v>
      </c>
      <c r="T22" s="42"/>
      <c r="U22" s="33"/>
      <c r="V22" s="545"/>
      <c r="W22" s="777"/>
      <c r="X22" s="45" t="s">
        <v>27</v>
      </c>
      <c r="Y22" s="46"/>
      <c r="Z22" s="41">
        <f t="shared" si="8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8"/>
      <c r="AP22" s="51" t="s">
        <v>24</v>
      </c>
      <c r="AQ22" s="46"/>
      <c r="AR22" s="41">
        <f t="shared" si="9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3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4"/>
        <v>0</v>
      </c>
      <c r="T23" s="42"/>
      <c r="U23" s="258"/>
      <c r="V23" s="56"/>
      <c r="W23" s="863"/>
      <c r="X23" s="273" t="s">
        <v>24</v>
      </c>
      <c r="Y23" s="179"/>
      <c r="Z23" s="62">
        <f t="shared" si="8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103"/>
      <c r="AO23" s="102"/>
      <c r="AP23" s="103" t="s">
        <v>24</v>
      </c>
      <c r="AQ23" s="9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3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4"/>
        <v>0</v>
      </c>
      <c r="T24" s="42"/>
      <c r="U24" s="80"/>
      <c r="V24" s="103"/>
      <c r="W24" s="828"/>
      <c r="X24" s="99" t="s">
        <v>24</v>
      </c>
      <c r="Y24" s="818"/>
      <c r="Z24" s="62">
        <f t="shared" si="8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1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3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4"/>
        <v>0</v>
      </c>
      <c r="T25" s="42"/>
      <c r="U25" s="33"/>
      <c r="V25" s="545"/>
      <c r="W25" s="777"/>
      <c r="X25" s="45" t="s">
        <v>27</v>
      </c>
      <c r="Y25" s="46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1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3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4"/>
        <v>0</v>
      </c>
      <c r="T26" s="42"/>
      <c r="U26" s="36"/>
      <c r="V26" s="44"/>
      <c r="W26" s="50"/>
      <c r="X26" s="51" t="s">
        <v>24</v>
      </c>
      <c r="Y26" s="35"/>
      <c r="Z26" s="41">
        <f t="shared" ref="Z26" si="12"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3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4"/>
        <v>0</v>
      </c>
      <c r="T27" s="42"/>
      <c r="U27" s="33"/>
      <c r="V27" s="33"/>
      <c r="W27" s="33"/>
      <c r="X27" s="45" t="s">
        <v>24</v>
      </c>
      <c r="Y27" s="34"/>
      <c r="Z27" s="41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3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4"/>
        <v>0</v>
      </c>
      <c r="T28" s="42"/>
      <c r="U28" s="36"/>
      <c r="V28" s="44"/>
      <c r="W28" s="777"/>
      <c r="X28" s="45" t="s">
        <v>27</v>
      </c>
      <c r="Y28" s="46"/>
      <c r="Z28" s="41">
        <f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3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4"/>
        <v>0</v>
      </c>
      <c r="T29" s="42"/>
      <c r="U29" s="36"/>
      <c r="V29" s="44"/>
      <c r="W29" s="50"/>
      <c r="X29" s="39" t="s">
        <v>24</v>
      </c>
      <c r="Y29" s="46"/>
      <c r="Z29" s="41">
        <f t="shared" ref="Z29:Z30" si="13"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3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4"/>
        <v>0</v>
      </c>
      <c r="T30" s="42"/>
      <c r="U30" s="36"/>
      <c r="V30" s="44"/>
      <c r="W30" s="38"/>
      <c r="X30" s="45" t="s">
        <v>24</v>
      </c>
      <c r="Y30" s="4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3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4"/>
        <v>0</v>
      </c>
      <c r="T31" s="42"/>
      <c r="U31" s="33"/>
      <c r="V31" s="44"/>
      <c r="W31" s="50"/>
      <c r="X31" s="45" t="s">
        <v>40</v>
      </c>
      <c r="Y31" s="179"/>
      <c r="Z31" s="62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3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4"/>
        <v>0</v>
      </c>
      <c r="T32" s="42"/>
      <c r="U32" s="56"/>
      <c r="V32" s="831"/>
      <c r="W32" s="38"/>
      <c r="X32" s="45" t="s">
        <v>24</v>
      </c>
      <c r="Y32" s="58"/>
      <c r="Z32" s="41">
        <f t="shared" ref="Z32:Z52" si="14"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3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4"/>
        <v>0</v>
      </c>
      <c r="T33" s="42"/>
      <c r="U33" s="33"/>
      <c r="V33" s="103"/>
      <c r="W33" s="777"/>
      <c r="X33" s="39" t="s">
        <v>24</v>
      </c>
      <c r="Y33" s="96"/>
      <c r="Z33" s="41">
        <f t="shared" si="14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3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103"/>
      <c r="W34" s="828"/>
      <c r="X34" s="99" t="s">
        <v>24</v>
      </c>
      <c r="Y34" s="100"/>
      <c r="Z34" s="41">
        <f t="shared" si="14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3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4"/>
        <v>0</v>
      </c>
      <c r="T35" s="42"/>
      <c r="U35" s="36"/>
      <c r="V35" s="831"/>
      <c r="W35" s="777"/>
      <c r="X35" s="39" t="s">
        <v>24</v>
      </c>
      <c r="Y35" s="40"/>
      <c r="Z35" s="41">
        <f t="shared" si="14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3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4"/>
        <v>0</v>
      </c>
      <c r="T36" s="42"/>
      <c r="U36" s="36"/>
      <c r="V36" s="103"/>
      <c r="W36" s="777"/>
      <c r="X36" s="45" t="s">
        <v>24</v>
      </c>
      <c r="Y36" s="40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3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4"/>
        <v>0</v>
      </c>
      <c r="T37" s="42"/>
      <c r="U37" s="80"/>
      <c r="V37" s="833"/>
      <c r="W37" s="777"/>
      <c r="X37" s="39" t="s">
        <v>24</v>
      </c>
      <c r="Y37" s="40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3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4"/>
        <v>0</v>
      </c>
      <c r="T38" s="42"/>
      <c r="U38" s="33"/>
      <c r="V38" s="545"/>
      <c r="W38" s="863"/>
      <c r="X38" s="45" t="s">
        <v>396</v>
      </c>
      <c r="Y38" s="179"/>
      <c r="Z38" s="62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3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4"/>
        <v>0</v>
      </c>
      <c r="T39" s="42"/>
      <c r="U39" s="80"/>
      <c r="V39" s="103"/>
      <c r="W39" s="828"/>
      <c r="X39" s="99" t="s">
        <v>24</v>
      </c>
      <c r="Y39" s="818"/>
      <c r="Z39" s="41">
        <f t="shared" si="14"/>
        <v>0</v>
      </c>
      <c r="AA39" s="84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3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4"/>
        <v>0</v>
      </c>
      <c r="T40" s="42"/>
      <c r="U40" s="56"/>
      <c r="V40" s="103"/>
      <c r="W40" s="853"/>
      <c r="X40" s="33" t="s">
        <v>24</v>
      </c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3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4"/>
        <v>0</v>
      </c>
      <c r="T41" s="42"/>
      <c r="U41" s="80"/>
      <c r="V41" s="833"/>
      <c r="W41" s="777"/>
      <c r="X41" s="39" t="s">
        <v>24</v>
      </c>
      <c r="Y41" s="40"/>
      <c r="Z41" s="41">
        <f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3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4"/>
        <v>0</v>
      </c>
      <c r="T42" s="42"/>
      <c r="U42" s="33"/>
      <c r="V42" s="103"/>
      <c r="W42" s="777"/>
      <c r="X42" s="39" t="s">
        <v>24</v>
      </c>
      <c r="Y42" s="96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3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4"/>
        <v>0</v>
      </c>
      <c r="T43" s="42"/>
      <c r="U43" s="33"/>
      <c r="V43" s="720"/>
      <c r="W43" s="777"/>
      <c r="X43" s="45" t="s">
        <v>24</v>
      </c>
      <c r="Y43" s="40"/>
      <c r="Z43" s="62">
        <f>Y43*W43</f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3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4"/>
        <v>0</v>
      </c>
      <c r="T44" s="42"/>
      <c r="U44" s="33"/>
      <c r="V44" s="545"/>
      <c r="W44" s="777"/>
      <c r="X44" s="45" t="s">
        <v>27</v>
      </c>
      <c r="Y44" s="46"/>
      <c r="Z44" s="41">
        <f t="shared" ref="Z44:Z47" si="15">Y44*W44</f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3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4"/>
        <v>0</v>
      </c>
      <c r="T45" s="42"/>
      <c r="U45" s="33"/>
      <c r="V45" s="720"/>
      <c r="W45" s="863"/>
      <c r="X45" s="51" t="s">
        <v>24</v>
      </c>
      <c r="Y45" s="35"/>
      <c r="Z45" s="41">
        <f t="shared" si="15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3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4"/>
        <v>0</v>
      </c>
      <c r="T46" s="42"/>
      <c r="U46" s="33"/>
      <c r="V46" s="37"/>
      <c r="W46" s="863"/>
      <c r="X46" s="51" t="s">
        <v>24</v>
      </c>
      <c r="Y46" s="35"/>
      <c r="Z46" s="41">
        <f t="shared" si="15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3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4"/>
        <v>0</v>
      </c>
      <c r="T47" s="42"/>
      <c r="U47" s="68"/>
      <c r="V47" s="37"/>
      <c r="W47" s="864"/>
      <c r="X47" s="51" t="s">
        <v>24</v>
      </c>
      <c r="Y47" s="46"/>
      <c r="Z47" s="41">
        <f t="shared" si="15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3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4"/>
        <v>0</v>
      </c>
      <c r="T48" s="42"/>
      <c r="U48" s="33"/>
      <c r="V48" s="103"/>
      <c r="W48" s="777"/>
      <c r="X48" s="39" t="s">
        <v>24</v>
      </c>
      <c r="Y48" s="40"/>
      <c r="Z48" s="41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3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4"/>
        <v>0</v>
      </c>
      <c r="T49" s="42"/>
      <c r="U49" s="33"/>
      <c r="V49" s="545"/>
      <c r="W49" s="777"/>
      <c r="X49" s="45" t="s">
        <v>27</v>
      </c>
      <c r="Y49" s="46"/>
      <c r="Z49" s="41">
        <f t="shared" si="14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3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4"/>
        <v>0</v>
      </c>
      <c r="T50" s="42"/>
      <c r="U50" s="33"/>
      <c r="V50" s="542"/>
      <c r="W50" s="777"/>
      <c r="X50" s="45" t="s">
        <v>23</v>
      </c>
      <c r="Y50" s="40"/>
      <c r="Z50" s="41">
        <f t="shared" si="14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3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4"/>
        <v>0</v>
      </c>
      <c r="T51" s="42"/>
      <c r="U51" s="80"/>
      <c r="V51" s="832"/>
      <c r="W51" s="777"/>
      <c r="X51" s="51" t="s">
        <v>27</v>
      </c>
      <c r="Y51" s="46"/>
      <c r="Z51" s="41">
        <f t="shared" si="14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3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4"/>
        <v>0</v>
      </c>
      <c r="T52" s="42"/>
      <c r="U52" s="33"/>
      <c r="V52" s="542"/>
      <c r="W52" s="777"/>
      <c r="X52" s="45" t="s">
        <v>23</v>
      </c>
      <c r="Y52" s="46"/>
      <c r="Z52" s="41">
        <f t="shared" si="14"/>
        <v>0</v>
      </c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3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4"/>
        <v>0</v>
      </c>
      <c r="T53" s="42"/>
      <c r="U53" s="33"/>
      <c r="V53" s="831"/>
      <c r="W53" s="864"/>
      <c r="X53" s="54"/>
      <c r="Y53" s="46"/>
      <c r="Z53" s="41"/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3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4"/>
        <v>0</v>
      </c>
      <c r="T54" s="42"/>
      <c r="U54" s="52"/>
      <c r="V54" s="37"/>
      <c r="W54" s="777"/>
      <c r="X54" s="39" t="s">
        <v>24</v>
      </c>
      <c r="Y54" s="34"/>
      <c r="Z54" s="41">
        <f t="shared" ref="Z54" si="16">Y54*W54</f>
        <v>0</v>
      </c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3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4"/>
        <v>0</v>
      </c>
      <c r="T55" s="42"/>
      <c r="U55" s="33"/>
      <c r="V55" s="542"/>
      <c r="W55" s="865"/>
      <c r="X55" s="45"/>
      <c r="Y55" s="55"/>
      <c r="Z55" s="41"/>
      <c r="AA55" s="42"/>
      <c r="AB55" s="4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3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4"/>
        <v>0</v>
      </c>
      <c r="T56" s="42"/>
      <c r="U56" s="63"/>
      <c r="V56" s="542"/>
      <c r="W56" s="777"/>
      <c r="X56" s="45"/>
      <c r="Y56" s="46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3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4"/>
        <v>0</v>
      </c>
      <c r="T57" s="42"/>
      <c r="U57" s="33"/>
      <c r="V57" s="542"/>
      <c r="W57" s="777"/>
      <c r="X57" s="45"/>
      <c r="Y57" s="40"/>
      <c r="Z57" s="41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3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4"/>
        <v>0</v>
      </c>
      <c r="T58" s="42"/>
      <c r="U58" s="63"/>
      <c r="V58" s="542"/>
      <c r="W58" s="865"/>
      <c r="X58" s="54"/>
      <c r="Y58" s="55"/>
      <c r="Z58" s="62"/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3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4"/>
        <v>0</v>
      </c>
      <c r="T59" s="42"/>
      <c r="U59" s="33"/>
      <c r="V59" s="720"/>
      <c r="W59" s="777"/>
      <c r="X59" s="39"/>
      <c r="Y59" s="58"/>
      <c r="Z59" s="41"/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3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4"/>
        <v>0</v>
      </c>
      <c r="T60" s="42"/>
      <c r="U60" s="33"/>
      <c r="V60" s="542"/>
      <c r="W60" s="777"/>
      <c r="X60" s="45"/>
      <c r="Y60" s="46"/>
      <c r="Z60" s="41"/>
      <c r="AA60" s="42"/>
      <c r="AB60" s="4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3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4"/>
        <v>0</v>
      </c>
      <c r="T61" s="42"/>
      <c r="U61" s="33"/>
      <c r="V61" s="542"/>
      <c r="W61" s="865"/>
      <c r="X61" s="51" t="s">
        <v>24</v>
      </c>
      <c r="Y61" s="40"/>
      <c r="Z61" s="41">
        <f>Y61*W61</f>
        <v>0</v>
      </c>
      <c r="AA61" s="42"/>
      <c r="AB61" s="4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3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4"/>
        <v>0</v>
      </c>
      <c r="T62" s="42"/>
      <c r="U62" s="63"/>
      <c r="V62" s="542"/>
      <c r="W62" s="777"/>
      <c r="X62" s="39" t="s">
        <v>24</v>
      </c>
      <c r="Y62" s="34"/>
      <c r="Z62" s="41">
        <f t="shared" ref="Z62:Z65" si="17">Y62*W62</f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3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52"/>
      <c r="V63" s="542"/>
      <c r="W63" s="777"/>
      <c r="X63" s="79" t="s">
        <v>24</v>
      </c>
      <c r="Y63" s="34"/>
      <c r="Z63" s="41">
        <f t="shared" si="17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3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6"/>
      <c r="V64" s="831"/>
      <c r="W64" s="777"/>
      <c r="X64" s="39" t="s">
        <v>24</v>
      </c>
      <c r="Y64" s="46"/>
      <c r="Z64" s="41">
        <f t="shared" si="17"/>
        <v>0</v>
      </c>
      <c r="AA64" s="42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3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3"/>
      <c r="V65" s="542"/>
      <c r="W65" s="866"/>
      <c r="X65" s="79" t="s">
        <v>24</v>
      </c>
      <c r="Y65" s="46"/>
      <c r="Z65" s="67">
        <f t="shared" si="17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3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3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3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3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3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V76"/>
      <c r="W76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V77"/>
      <c r="W77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72" activePane="bottomLeft" state="frozen"/>
      <selection pane="bottomLeft" activeCell="B1425" sqref="B1425:F1425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8" t="s">
        <v>531</v>
      </c>
      <c r="B1" s="898"/>
      <c r="C1" s="898"/>
      <c r="D1" s="898"/>
      <c r="E1" s="898"/>
      <c r="F1" s="899"/>
      <c r="G1" s="900"/>
      <c r="H1" s="901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hidden="1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hidden="1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2">
        <v>17800000</v>
      </c>
      <c r="G635" s="903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4"/>
      <c r="G636" s="905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4"/>
      <c r="G637" s="905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4"/>
      <c r="G638" s="905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6"/>
      <c r="G639" s="907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hidden="1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hidden="1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hidden="1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hidden="1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hidden="1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hidden="1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hidden="1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hidden="1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hidden="1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hidden="1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hidden="1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hidden="1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hidden="1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hidden="1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hidden="1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hidden="1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hidden="1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hidden="1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hidden="1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hidden="1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hidden="1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hidden="1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hidden="1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hidden="1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hidden="1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hidden="1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hidden="1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hidden="1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hidden="1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hidden="1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hidden="1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hidden="1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hidden="1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hidden="1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hidden="1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hidden="1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hidden="1" customHeight="1" x14ac:dyDescent="0.25">
      <c r="A1758" s="48">
        <v>44989</v>
      </c>
      <c r="B1758" s="33" t="s">
        <v>16856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hidden="1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hidden="1" customHeight="1" x14ac:dyDescent="0.25">
      <c r="A1760" s="48">
        <v>44989</v>
      </c>
      <c r="B1760" s="33" t="s">
        <v>16857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hidden="1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hidden="1" customHeight="1" x14ac:dyDescent="0.25">
      <c r="A1762" s="48">
        <v>44989</v>
      </c>
      <c r="B1762" s="36" t="s">
        <v>16858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hidden="1" customHeight="1" x14ac:dyDescent="0.25">
      <c r="A1763" s="48">
        <v>44989</v>
      </c>
      <c r="B1763" s="33" t="s">
        <v>16859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hidden="1" customHeight="1" x14ac:dyDescent="0.25">
      <c r="A1764" s="48">
        <v>44989</v>
      </c>
      <c r="B1764" s="33" t="s">
        <v>16860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hidden="1" customHeight="1" x14ac:dyDescent="0.25">
      <c r="A1765" s="48">
        <v>44989</v>
      </c>
      <c r="B1765" s="33" t="s">
        <v>16861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hidden="1" customHeight="1" x14ac:dyDescent="0.25">
      <c r="A1766" s="48">
        <v>44989</v>
      </c>
      <c r="B1766" s="68" t="s">
        <v>16862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hidden="1" customHeight="1" x14ac:dyDescent="0.25">
      <c r="A1767" s="48">
        <v>44989</v>
      </c>
      <c r="B1767" s="52" t="s">
        <v>16864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16865</v>
      </c>
    </row>
    <row r="1768" spans="1:8" ht="15" hidden="1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hidden="1" customHeight="1" x14ac:dyDescent="0.25">
      <c r="A1769" s="48">
        <v>45020</v>
      </c>
      <c r="B1769" s="33" t="s">
        <v>2219</v>
      </c>
      <c r="C1769" s="44" t="s">
        <v>4046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3078</v>
      </c>
    </row>
    <row r="1770" spans="1:8" ht="15" hidden="1" customHeight="1" x14ac:dyDescent="0.25">
      <c r="A1770" s="48">
        <v>45020</v>
      </c>
      <c r="B1770" s="33" t="s">
        <v>16872</v>
      </c>
      <c r="C1770" s="33" t="s">
        <v>4046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hidden="1" customHeight="1" x14ac:dyDescent="0.25">
      <c r="A1771" s="48">
        <v>45020</v>
      </c>
      <c r="B1771" s="33" t="s">
        <v>16873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16874</v>
      </c>
    </row>
    <row r="1772" spans="1:8" ht="15" hidden="1" customHeight="1" x14ac:dyDescent="0.25">
      <c r="A1772" s="48">
        <v>45020</v>
      </c>
      <c r="B1772" s="33" t="s">
        <v>16861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16874</v>
      </c>
    </row>
    <row r="1773" spans="1:8" ht="15" hidden="1" customHeight="1" x14ac:dyDescent="0.25">
      <c r="A1773" s="48">
        <v>45020</v>
      </c>
      <c r="B1773" s="36" t="s">
        <v>16875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hidden="1" customHeight="1" x14ac:dyDescent="0.25">
      <c r="A1774" s="48">
        <v>45020</v>
      </c>
      <c r="B1774" s="36" t="s">
        <v>5632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hidden="1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16874</v>
      </c>
    </row>
    <row r="1776" spans="1:8" ht="15" hidden="1" customHeight="1" x14ac:dyDescent="0.25">
      <c r="A1776" s="48">
        <v>45020</v>
      </c>
      <c r="B1776" s="33" t="s">
        <v>16876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16874</v>
      </c>
    </row>
    <row r="1777" spans="1:8" ht="15" hidden="1" customHeight="1" x14ac:dyDescent="0.25">
      <c r="A1777" s="48">
        <v>45020</v>
      </c>
      <c r="B1777" s="33" t="s">
        <v>16878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16874</v>
      </c>
    </row>
    <row r="1778" spans="1:8" ht="15" hidden="1" customHeight="1" x14ac:dyDescent="0.25">
      <c r="A1778" s="48">
        <v>45020</v>
      </c>
      <c r="B1778" s="68" t="s">
        <v>6557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16874</v>
      </c>
    </row>
    <row r="1779" spans="1:8" ht="15" hidden="1" customHeight="1" x14ac:dyDescent="0.25">
      <c r="A1779" s="48">
        <v>45020</v>
      </c>
      <c r="B1779" s="36" t="s">
        <v>16884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hidden="1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hidden="1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hidden="1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hidden="1" customHeight="1" x14ac:dyDescent="0.25">
      <c r="A1783" s="48">
        <v>45020</v>
      </c>
      <c r="B1783" s="80" t="s">
        <v>16889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hidden="1" customHeight="1" x14ac:dyDescent="0.25">
      <c r="A1784" s="48">
        <v>45020</v>
      </c>
      <c r="B1784" s="33" t="s">
        <v>16888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hidden="1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hidden="1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hidden="1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hidden="1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hidden="1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hidden="1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hidden="1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16890</v>
      </c>
    </row>
    <row r="1792" spans="1:8" ht="15" hidden="1" customHeight="1" x14ac:dyDescent="0.25">
      <c r="A1792" s="48">
        <v>45050</v>
      </c>
      <c r="B1792" s="56" t="s">
        <v>16901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hidden="1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hidden="1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hidden="1" customHeight="1" x14ac:dyDescent="0.25">
      <c r="A1795" s="48">
        <v>45050</v>
      </c>
      <c r="B1795" s="36" t="s">
        <v>5747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hidden="1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hidden="1" customHeight="1" x14ac:dyDescent="0.25">
      <c r="A1797" s="48">
        <v>45050</v>
      </c>
      <c r="B1797" s="33" t="s">
        <v>16909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2879</v>
      </c>
    </row>
    <row r="1798" spans="1:8" ht="15" hidden="1" customHeight="1" x14ac:dyDescent="0.25">
      <c r="A1798" s="48">
        <v>45050</v>
      </c>
      <c r="B1798" s="33" t="s">
        <v>16910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2879</v>
      </c>
    </row>
    <row r="1799" spans="1:8" ht="15" hidden="1" customHeight="1" x14ac:dyDescent="0.25">
      <c r="A1799" s="48">
        <v>45050</v>
      </c>
      <c r="B1799" s="33" t="s">
        <v>16911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hidden="1" customHeight="1" x14ac:dyDescent="0.25">
      <c r="A1800" s="48">
        <v>45050</v>
      </c>
      <c r="B1800" s="68" t="s">
        <v>16912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hidden="1" customHeight="1" x14ac:dyDescent="0.25">
      <c r="A1801" s="48">
        <v>45050</v>
      </c>
      <c r="B1801" s="36" t="s">
        <v>16913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16917</v>
      </c>
    </row>
    <row r="1802" spans="1:8" ht="15" hidden="1" customHeight="1" x14ac:dyDescent="0.25">
      <c r="A1802" s="48">
        <v>45050</v>
      </c>
      <c r="B1802" s="52" t="s">
        <v>16914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16917</v>
      </c>
    </row>
    <row r="1803" spans="1:8" ht="15" hidden="1" customHeight="1" x14ac:dyDescent="0.25">
      <c r="A1803" s="48">
        <v>45050</v>
      </c>
      <c r="B1803" s="33" t="s">
        <v>16915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hidden="1" customHeight="1" x14ac:dyDescent="0.25">
      <c r="A1804" s="48">
        <v>45050</v>
      </c>
      <c r="B1804" s="33" t="s">
        <v>16916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7209</v>
      </c>
    </row>
    <row r="1805" spans="1:8" ht="15" hidden="1" customHeight="1" x14ac:dyDescent="0.25">
      <c r="A1805" s="48">
        <v>45050</v>
      </c>
      <c r="B1805" s="36" t="s">
        <v>16919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16920</v>
      </c>
    </row>
    <row r="1806" spans="1:8" ht="15" hidden="1" customHeight="1" x14ac:dyDescent="0.25">
      <c r="A1806" s="48">
        <v>45050</v>
      </c>
      <c r="B1806" s="33" t="s">
        <v>16915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hidden="1" customHeight="1" x14ac:dyDescent="0.25">
      <c r="A1807" s="48">
        <v>45050</v>
      </c>
      <c r="B1807" s="36" t="s">
        <v>16924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hidden="1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hidden="1" customHeight="1" x14ac:dyDescent="0.25">
      <c r="A1809" s="48">
        <v>45050</v>
      </c>
      <c r="B1809" s="33" t="s">
        <v>16925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hidden="1" customHeight="1" x14ac:dyDescent="0.25">
      <c r="A1810" s="48">
        <v>45050</v>
      </c>
      <c r="B1810" s="33" t="s">
        <v>16915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hidden="1" customHeight="1" x14ac:dyDescent="0.25">
      <c r="A1811" s="48">
        <v>45050</v>
      </c>
      <c r="B1811" s="36" t="s">
        <v>16926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hidden="1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hidden="1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hidden="1" customHeight="1" x14ac:dyDescent="0.25">
      <c r="A1814" s="48">
        <v>45050</v>
      </c>
      <c r="B1814" s="33" t="s">
        <v>16927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hidden="1" customHeight="1" x14ac:dyDescent="0.25">
      <c r="A1815" s="48">
        <v>45050</v>
      </c>
      <c r="B1815" s="33" t="s">
        <v>16928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hidden="1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hidden="1" customHeight="1" x14ac:dyDescent="0.25">
      <c r="A1817" s="48">
        <v>45050</v>
      </c>
      <c r="B1817" s="36" t="s">
        <v>13476</v>
      </c>
      <c r="C1817" s="97" t="s">
        <v>52</v>
      </c>
      <c r="D1817" s="98" t="s">
        <v>2212</v>
      </c>
      <c r="E1817" s="99" t="s">
        <v>13478</v>
      </c>
      <c r="F1817" s="100">
        <v>75000</v>
      </c>
      <c r="G1817" s="41">
        <f t="shared" si="62"/>
        <v>375000</v>
      </c>
      <c r="H1817" s="42" t="s">
        <v>33</v>
      </c>
    </row>
    <row r="1818" spans="1:8" ht="15" hidden="1" customHeight="1" x14ac:dyDescent="0.25">
      <c r="A1818" s="48">
        <v>45050</v>
      </c>
      <c r="B1818" s="33" t="s">
        <v>16961</v>
      </c>
      <c r="C1818" s="94" t="s">
        <v>16959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16960</v>
      </c>
    </row>
    <row r="1819" spans="1:8" ht="15" hidden="1" customHeight="1" x14ac:dyDescent="0.25">
      <c r="A1819" s="48">
        <v>45081</v>
      </c>
      <c r="B1819" s="33" t="s">
        <v>16943</v>
      </c>
      <c r="C1819" s="97" t="s">
        <v>16944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hidden="1" customHeight="1" x14ac:dyDescent="0.25">
      <c r="A1820" s="48">
        <v>45081</v>
      </c>
      <c r="B1820" s="56" t="s">
        <v>754</v>
      </c>
      <c r="C1820" s="33" t="s">
        <v>16945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hidden="1" customHeight="1" x14ac:dyDescent="0.25">
      <c r="A1821" s="48">
        <v>45081</v>
      </c>
      <c r="B1821" s="56" t="s">
        <v>754</v>
      </c>
      <c r="C1821" s="94" t="s">
        <v>16945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hidden="1" customHeight="1" x14ac:dyDescent="0.25">
      <c r="A1822" s="48">
        <v>45081</v>
      </c>
      <c r="B1822" s="33" t="s">
        <v>16947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hidden="1" customHeight="1" x14ac:dyDescent="0.25">
      <c r="A1823" s="48">
        <v>45081</v>
      </c>
      <c r="B1823" s="36" t="s">
        <v>6344</v>
      </c>
      <c r="C1823" s="94" t="s">
        <v>543</v>
      </c>
      <c r="D1823" s="98" t="s">
        <v>16948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hidden="1" customHeight="1" x14ac:dyDescent="0.25">
      <c r="A1824" s="48">
        <v>45081</v>
      </c>
      <c r="B1824" s="36" t="s">
        <v>16949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hidden="1" customHeight="1" x14ac:dyDescent="0.25">
      <c r="A1825" s="48">
        <v>45081</v>
      </c>
      <c r="B1825" s="33" t="s">
        <v>16950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hidden="1" customHeight="1" x14ac:dyDescent="0.25">
      <c r="A1826" s="48">
        <v>45081</v>
      </c>
      <c r="B1826" s="33" t="s">
        <v>16951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hidden="1" customHeight="1" x14ac:dyDescent="0.25">
      <c r="A1827" s="48">
        <v>45081</v>
      </c>
      <c r="B1827" s="33" t="s">
        <v>16952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16953</v>
      </c>
    </row>
    <row r="1828" spans="1:8" ht="15" hidden="1" customHeight="1" x14ac:dyDescent="0.25">
      <c r="A1828" s="48">
        <v>45111</v>
      </c>
      <c r="B1828" s="33" t="s">
        <v>16979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hidden="1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16890</v>
      </c>
    </row>
    <row r="1830" spans="1:8" ht="15" hidden="1" customHeight="1" x14ac:dyDescent="0.25">
      <c r="A1830" s="48">
        <v>45111</v>
      </c>
      <c r="B1830" s="56" t="s">
        <v>16973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hidden="1" customHeight="1" x14ac:dyDescent="0.25">
      <c r="A1831" s="48">
        <v>45111</v>
      </c>
      <c r="B1831" s="33" t="s">
        <v>16974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16975</v>
      </c>
    </row>
    <row r="1832" spans="1:8" ht="15" hidden="1" customHeight="1" x14ac:dyDescent="0.25">
      <c r="A1832" s="48">
        <v>45111</v>
      </c>
      <c r="B1832" s="36" t="s">
        <v>16976</v>
      </c>
      <c r="C1832" s="94" t="s">
        <v>964</v>
      </c>
      <c r="D1832" s="98" t="s">
        <v>16977</v>
      </c>
      <c r="E1832" s="99" t="s">
        <v>96</v>
      </c>
      <c r="F1832" s="100">
        <v>19000</v>
      </c>
      <c r="G1832" s="41">
        <f t="shared" si="64"/>
        <v>1805000</v>
      </c>
      <c r="H1832" s="42" t="s">
        <v>16978</v>
      </c>
    </row>
    <row r="1833" spans="1:8" ht="15" hidden="1" customHeight="1" x14ac:dyDescent="0.25">
      <c r="A1833" s="48">
        <v>45203</v>
      </c>
      <c r="B1833" s="33" t="s">
        <v>16980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hidden="1" customHeight="1" x14ac:dyDescent="0.25">
      <c r="A1834" s="48">
        <v>45203</v>
      </c>
      <c r="B1834" s="56" t="s">
        <v>16981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16982</v>
      </c>
    </row>
    <row r="1835" spans="1:8" ht="15" hidden="1" customHeight="1" x14ac:dyDescent="0.25">
      <c r="A1835" s="48">
        <v>45203</v>
      </c>
      <c r="B1835" s="56" t="s">
        <v>16983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hidden="1" customHeight="1" x14ac:dyDescent="0.25">
      <c r="A1836" s="48">
        <v>45203</v>
      </c>
      <c r="B1836" s="33" t="s">
        <v>16984</v>
      </c>
      <c r="C1836" s="94" t="s">
        <v>6310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hidden="1" customHeight="1" x14ac:dyDescent="0.25">
      <c r="A1837" s="48">
        <v>45203</v>
      </c>
      <c r="B1837" s="36" t="s">
        <v>7296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hidden="1" customHeight="1" x14ac:dyDescent="0.25">
      <c r="A1838" s="48">
        <v>45203</v>
      </c>
      <c r="B1838" s="33" t="s">
        <v>6397</v>
      </c>
      <c r="C1838" s="33" t="s">
        <v>6038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hidden="1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2845</v>
      </c>
    </row>
    <row r="1840" spans="1:8" ht="15" hidden="1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hidden="1" customHeight="1" x14ac:dyDescent="0.25">
      <c r="A1841" s="48">
        <v>45203</v>
      </c>
      <c r="B1841" s="33" t="s">
        <v>16987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6917</v>
      </c>
    </row>
    <row r="1842" spans="1:8" ht="15" hidden="1" customHeight="1" x14ac:dyDescent="0.25">
      <c r="A1842" s="48">
        <v>45203</v>
      </c>
      <c r="B1842" s="68" t="s">
        <v>7545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6917</v>
      </c>
    </row>
    <row r="1843" spans="1:8" ht="15" hidden="1" customHeight="1" x14ac:dyDescent="0.25">
      <c r="A1843" s="48">
        <v>45203</v>
      </c>
      <c r="B1843" s="36" t="s">
        <v>16996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hidden="1" customHeight="1" x14ac:dyDescent="0.25">
      <c r="A1844" s="48">
        <v>45203</v>
      </c>
      <c r="B1844" s="52" t="s">
        <v>11748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hidden="1" customHeight="1" x14ac:dyDescent="0.25">
      <c r="A1845" s="48">
        <v>45203</v>
      </c>
      <c r="B1845" s="33" t="s">
        <v>16997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7957</v>
      </c>
    </row>
    <row r="1846" spans="1:8" ht="15" hidden="1" customHeight="1" x14ac:dyDescent="0.25">
      <c r="A1846" s="48">
        <v>45203</v>
      </c>
      <c r="B1846" s="33" t="s">
        <v>7582</v>
      </c>
      <c r="C1846" s="56" t="s">
        <v>4873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hidden="1" customHeight="1" x14ac:dyDescent="0.25">
      <c r="A1847" s="48">
        <v>45203</v>
      </c>
      <c r="B1847" s="36" t="s">
        <v>664</v>
      </c>
      <c r="C1847" s="44" t="s">
        <v>4873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hidden="1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3261</v>
      </c>
    </row>
    <row r="1849" spans="1:8" ht="15" hidden="1" customHeight="1" x14ac:dyDescent="0.25">
      <c r="A1849" s="48">
        <v>45203</v>
      </c>
      <c r="B1849" s="36" t="s">
        <v>16998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3261</v>
      </c>
    </row>
    <row r="1850" spans="1:8" ht="15" hidden="1" customHeight="1" x14ac:dyDescent="0.25">
      <c r="A1850" s="48">
        <v>45234</v>
      </c>
      <c r="B1850" s="33" t="s">
        <v>16999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hidden="1" customHeight="1" x14ac:dyDescent="0.25">
      <c r="A1851" s="48">
        <v>45234</v>
      </c>
      <c r="B1851" s="33" t="s">
        <v>17000</v>
      </c>
      <c r="C1851" s="545" t="s">
        <v>17001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hidden="1" customHeight="1" x14ac:dyDescent="0.25">
      <c r="A1852" s="48">
        <v>45234</v>
      </c>
      <c r="B1852" s="33" t="s">
        <v>17000</v>
      </c>
      <c r="C1852" s="103" t="s">
        <v>17002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hidden="1" customHeight="1" x14ac:dyDescent="0.25">
      <c r="A1853" s="48">
        <v>45234</v>
      </c>
      <c r="B1853" s="33" t="s">
        <v>17003</v>
      </c>
      <c r="C1853" s="103" t="s">
        <v>2856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hidden="1" customHeight="1" x14ac:dyDescent="0.25">
      <c r="A1854" s="48">
        <v>45234</v>
      </c>
      <c r="B1854" s="36" t="s">
        <v>2680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hidden="1" customHeight="1" x14ac:dyDescent="0.25">
      <c r="A1855" s="48">
        <v>45234</v>
      </c>
      <c r="B1855" s="36" t="s">
        <v>17006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hidden="1" customHeight="1" x14ac:dyDescent="0.25">
      <c r="A1856" s="48">
        <v>45234</v>
      </c>
      <c r="B1856" s="33" t="s">
        <v>17008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hidden="1" customHeight="1" x14ac:dyDescent="0.25">
      <c r="A1857" s="48">
        <v>45234</v>
      </c>
      <c r="B1857" s="33" t="s">
        <v>17009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hidden="1" customHeight="1" x14ac:dyDescent="0.25">
      <c r="A1858" s="48">
        <v>45234</v>
      </c>
      <c r="B1858" s="56" t="s">
        <v>6687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hidden="1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hidden="1" customHeight="1" x14ac:dyDescent="0.25">
      <c r="A1860" s="48">
        <v>45234</v>
      </c>
      <c r="B1860" s="68" t="s">
        <v>17010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hidden="1" customHeight="1" x14ac:dyDescent="0.25">
      <c r="A1861" s="48">
        <v>45234</v>
      </c>
      <c r="B1861" s="36" t="s">
        <v>17012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hidden="1" customHeight="1" x14ac:dyDescent="0.25">
      <c r="A1862" s="48">
        <v>45234</v>
      </c>
      <c r="B1862" s="52" t="s">
        <v>17013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hidden="1" customHeight="1" x14ac:dyDescent="0.25">
      <c r="A1863" s="48">
        <v>45234</v>
      </c>
      <c r="B1863" s="33" t="s">
        <v>17014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hidden="1" customHeight="1" x14ac:dyDescent="0.25">
      <c r="A1864" s="48">
        <v>45234</v>
      </c>
      <c r="B1864" s="33" t="s">
        <v>17015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hidden="1" customHeight="1" x14ac:dyDescent="0.25">
      <c r="A1865" s="48">
        <v>45234</v>
      </c>
      <c r="B1865" s="36" t="s">
        <v>6756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hidden="1" customHeight="1" x14ac:dyDescent="0.25">
      <c r="A1866" s="48">
        <v>45234</v>
      </c>
      <c r="B1866" s="33" t="s">
        <v>17017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hidden="1" customHeight="1" x14ac:dyDescent="0.25">
      <c r="A1867" s="48">
        <v>45234</v>
      </c>
      <c r="B1867" s="36" t="s">
        <v>17016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hidden="1" customHeight="1" x14ac:dyDescent="0.25">
      <c r="A1868" s="48">
        <v>45234</v>
      </c>
      <c r="B1868" s="36" t="s">
        <v>17018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hidden="1" customHeight="1" x14ac:dyDescent="0.25">
      <c r="A1869" s="48">
        <v>45234</v>
      </c>
      <c r="B1869" s="33" t="s">
        <v>17019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hidden="1" customHeight="1" x14ac:dyDescent="0.25">
      <c r="A1870" s="48">
        <v>45234</v>
      </c>
      <c r="B1870" s="33" t="s">
        <v>17020</v>
      </c>
      <c r="C1870" s="37" t="s">
        <v>3307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hidden="1" customHeight="1" x14ac:dyDescent="0.25">
      <c r="A1871" s="48">
        <v>45234</v>
      </c>
      <c r="B1871" s="36" t="s">
        <v>2805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hidden="1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hidden="1" customHeight="1" x14ac:dyDescent="0.25">
      <c r="A1873" s="48">
        <v>45234</v>
      </c>
      <c r="B1873" s="36" t="s">
        <v>4417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hidden="1" customHeight="1" x14ac:dyDescent="0.25">
      <c r="A1874" s="48">
        <v>45234</v>
      </c>
      <c r="B1874" s="33" t="s">
        <v>17021</v>
      </c>
      <c r="C1874" s="37" t="s">
        <v>17022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hidden="1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hidden="1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hidden="1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hidden="1" customHeight="1" x14ac:dyDescent="0.25">
      <c r="A1878" s="48">
        <v>45234</v>
      </c>
      <c r="B1878" s="33" t="s">
        <v>17026</v>
      </c>
      <c r="C1878" s="33" t="s">
        <v>696</v>
      </c>
      <c r="D1878" s="777" t="s">
        <v>16572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hidden="1" customHeight="1" x14ac:dyDescent="0.25">
      <c r="A1879" s="48">
        <v>45264</v>
      </c>
      <c r="B1879" s="33" t="s">
        <v>1901</v>
      </c>
      <c r="C1879" s="103" t="s">
        <v>978</v>
      </c>
      <c r="D1879" s="102" t="s">
        <v>17045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hidden="1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hidden="1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hidden="1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hidden="1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hidden="1" customHeight="1" x14ac:dyDescent="0.25">
      <c r="A1884" s="48">
        <v>45264</v>
      </c>
      <c r="B1884" s="36" t="s">
        <v>17056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hidden="1" customHeight="1" x14ac:dyDescent="0.25">
      <c r="A1885" s="48">
        <v>45264</v>
      </c>
      <c r="B1885" s="33" t="s">
        <v>17057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17058</v>
      </c>
    </row>
    <row r="1886" spans="1:8" ht="15" hidden="1" customHeight="1" x14ac:dyDescent="0.25">
      <c r="A1886" s="48">
        <v>45264</v>
      </c>
      <c r="B1886" s="33" t="s">
        <v>6622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8850</v>
      </c>
    </row>
    <row r="1887" spans="1:8" ht="15" hidden="1" customHeight="1" x14ac:dyDescent="0.25">
      <c r="A1887" s="48">
        <v>45264</v>
      </c>
      <c r="B1887" s="56" t="s">
        <v>17059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hidden="1" customHeight="1" x14ac:dyDescent="0.25">
      <c r="A1888" s="48">
        <v>45264</v>
      </c>
      <c r="B1888" s="36" t="s">
        <v>17060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4188</v>
      </c>
    </row>
    <row r="1889" spans="1:8" ht="15" hidden="1" customHeight="1" x14ac:dyDescent="0.25">
      <c r="A1889" s="48">
        <v>45264</v>
      </c>
      <c r="B1889" s="68" t="s">
        <v>17061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17063</v>
      </c>
    </row>
    <row r="1890" spans="1:8" ht="15" hidden="1" customHeight="1" x14ac:dyDescent="0.25">
      <c r="A1890" s="48">
        <v>45264</v>
      </c>
      <c r="B1890" s="36" t="s">
        <v>17062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hidden="1" customHeight="1" x14ac:dyDescent="0.25">
      <c r="A1891" s="48">
        <v>45264</v>
      </c>
      <c r="B1891" s="52" t="s">
        <v>17066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hidden="1" customHeight="1" x14ac:dyDescent="0.25">
      <c r="A1892" s="48">
        <v>45264</v>
      </c>
      <c r="B1892" s="33" t="s">
        <v>17067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hidden="1" customHeight="1" x14ac:dyDescent="0.25">
      <c r="A1893" s="48">
        <v>45264</v>
      </c>
      <c r="B1893" s="33" t="s">
        <v>17068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hidden="1" customHeight="1" x14ac:dyDescent="0.25">
      <c r="A1894" s="48">
        <v>45264</v>
      </c>
      <c r="B1894" s="36" t="s">
        <v>17070</v>
      </c>
      <c r="C1894" s="37" t="s">
        <v>17071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hidden="1" customHeight="1" x14ac:dyDescent="0.25">
      <c r="A1895" s="48">
        <v>45264</v>
      </c>
      <c r="B1895" s="33" t="s">
        <v>17072</v>
      </c>
      <c r="C1895" s="37" t="s">
        <v>17073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hidden="1" customHeight="1" x14ac:dyDescent="0.25">
      <c r="A1896" s="48">
        <v>45264</v>
      </c>
      <c r="B1896" s="36" t="s">
        <v>2303</v>
      </c>
      <c r="C1896" s="37" t="s">
        <v>17073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hidden="1" customHeight="1" x14ac:dyDescent="0.25">
      <c r="A1897" s="48">
        <v>45264</v>
      </c>
      <c r="B1897" s="36" t="s">
        <v>17074</v>
      </c>
      <c r="C1897" s="37" t="s">
        <v>17073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hidden="1" customHeight="1" x14ac:dyDescent="0.25">
      <c r="A1898" s="48">
        <v>45264</v>
      </c>
      <c r="B1898" s="36" t="s">
        <v>16949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hidden="1" customHeight="1" x14ac:dyDescent="0.25">
      <c r="A1899" s="48">
        <v>45264</v>
      </c>
      <c r="B1899" s="33" t="s">
        <v>16950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hidden="1" customHeight="1" x14ac:dyDescent="0.25">
      <c r="A1900" s="48">
        <v>45264</v>
      </c>
      <c r="B1900" s="33" t="s">
        <v>16951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hidden="1" customHeight="1" x14ac:dyDescent="0.25">
      <c r="A1901" s="48">
        <v>45264</v>
      </c>
      <c r="B1901" s="36" t="s">
        <v>17092</v>
      </c>
      <c r="C1901" s="37" t="s">
        <v>17094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hidden="1" customHeight="1" x14ac:dyDescent="0.25">
      <c r="A1902" s="48">
        <v>45264</v>
      </c>
      <c r="B1902" s="36" t="s">
        <v>3562</v>
      </c>
      <c r="C1902" s="37" t="s">
        <v>17094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hidden="1" customHeight="1" x14ac:dyDescent="0.25">
      <c r="A1903" s="48">
        <v>45264</v>
      </c>
      <c r="B1903" s="33" t="s">
        <v>17093</v>
      </c>
      <c r="C1903" s="37" t="s">
        <v>17094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hidden="1" customHeight="1" x14ac:dyDescent="0.25">
      <c r="A1904" s="48">
        <v>45264</v>
      </c>
      <c r="B1904" s="33" t="s">
        <v>926</v>
      </c>
      <c r="C1904" s="33" t="s">
        <v>52</v>
      </c>
      <c r="D1904" s="853" t="s">
        <v>17100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hidden="1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hidden="1" customHeight="1" x14ac:dyDescent="0.25">
      <c r="A1906" s="38" t="s">
        <v>17118</v>
      </c>
      <c r="B1906" s="33" t="s">
        <v>17112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hidden="1" customHeight="1" x14ac:dyDescent="0.25">
      <c r="A1907" s="38" t="s">
        <v>17118</v>
      </c>
      <c r="B1907" s="63" t="s">
        <v>17113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17141</v>
      </c>
    </row>
    <row r="1908" spans="1:8" ht="15" hidden="1" customHeight="1" x14ac:dyDescent="0.25">
      <c r="A1908" s="38" t="s">
        <v>17118</v>
      </c>
      <c r="B1908" s="33" t="s">
        <v>17115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hidden="1" customHeight="1" x14ac:dyDescent="0.25">
      <c r="A1909" s="38" t="s">
        <v>17202</v>
      </c>
      <c r="B1909" s="33" t="s">
        <v>17125</v>
      </c>
      <c r="C1909" s="103" t="s">
        <v>32</v>
      </c>
      <c r="D1909" s="102" t="s">
        <v>17100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hidden="1" customHeight="1" x14ac:dyDescent="0.25">
      <c r="A1910" s="38" t="s">
        <v>17202</v>
      </c>
      <c r="B1910" s="63" t="s">
        <v>17123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17124</v>
      </c>
    </row>
    <row r="1911" spans="1:8" ht="15" hidden="1" customHeight="1" x14ac:dyDescent="0.25">
      <c r="A1911" s="38" t="s">
        <v>17202</v>
      </c>
      <c r="B1911" s="33" t="s">
        <v>17126</v>
      </c>
      <c r="C1911" s="33" t="s">
        <v>3213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2871</v>
      </c>
    </row>
    <row r="1912" spans="1:8" ht="15" hidden="1" customHeight="1" x14ac:dyDescent="0.25">
      <c r="A1912" s="38" t="s">
        <v>17202</v>
      </c>
      <c r="B1912" s="36" t="s">
        <v>17127</v>
      </c>
      <c r="C1912" s="33" t="s">
        <v>3213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hidden="1" customHeight="1" x14ac:dyDescent="0.25">
      <c r="A1913" s="38" t="s">
        <v>17202</v>
      </c>
      <c r="B1913" s="36" t="s">
        <v>17128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hidden="1" customHeight="1" x14ac:dyDescent="0.25">
      <c r="A1914" s="38" t="s">
        <v>17202</v>
      </c>
      <c r="B1914" s="36" t="s">
        <v>17129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17130</v>
      </c>
    </row>
    <row r="1915" spans="1:8" ht="15" hidden="1" customHeight="1" x14ac:dyDescent="0.25">
      <c r="A1915" s="38" t="s">
        <v>17202</v>
      </c>
      <c r="B1915" s="33" t="s">
        <v>17131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16920</v>
      </c>
    </row>
    <row r="1916" spans="1:8" ht="15" hidden="1" customHeight="1" x14ac:dyDescent="0.25">
      <c r="A1916" s="38" t="s">
        <v>17202</v>
      </c>
      <c r="B1916" s="33" t="s">
        <v>17132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16920</v>
      </c>
    </row>
    <row r="1917" spans="1:8" ht="15" hidden="1" customHeight="1" x14ac:dyDescent="0.25">
      <c r="A1917" s="38" t="s">
        <v>17202</v>
      </c>
      <c r="B1917" s="56" t="s">
        <v>17133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17137</v>
      </c>
    </row>
    <row r="1918" spans="1:8" ht="15" hidden="1" customHeight="1" x14ac:dyDescent="0.25">
      <c r="A1918" s="38" t="s">
        <v>17202</v>
      </c>
      <c r="B1918" s="36" t="s">
        <v>17134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hidden="1" customHeight="1" x14ac:dyDescent="0.25">
      <c r="A1919" s="38" t="s">
        <v>17202</v>
      </c>
      <c r="B1919" s="68" t="s">
        <v>17135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hidden="1" customHeight="1" x14ac:dyDescent="0.25">
      <c r="A1920" s="38" t="s">
        <v>17202</v>
      </c>
      <c r="B1920" s="36" t="s">
        <v>17136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hidden="1" customHeight="1" x14ac:dyDescent="0.25">
      <c r="A1921" s="38" t="s">
        <v>17202</v>
      </c>
      <c r="B1921" s="52" t="s">
        <v>17140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17139</v>
      </c>
    </row>
    <row r="1922" spans="1:8" ht="15" hidden="1" customHeight="1" x14ac:dyDescent="0.25">
      <c r="A1922" s="38" t="s">
        <v>17202</v>
      </c>
      <c r="B1922" s="33" t="s">
        <v>17143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17168</v>
      </c>
    </row>
    <row r="1923" spans="1:8" ht="15" hidden="1" customHeight="1" x14ac:dyDescent="0.25">
      <c r="A1923" s="38" t="s">
        <v>17202</v>
      </c>
      <c r="B1923" s="33" t="s">
        <v>17144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17167</v>
      </c>
    </row>
    <row r="1924" spans="1:8" ht="15" hidden="1" customHeight="1" x14ac:dyDescent="0.25">
      <c r="A1924" s="38" t="s">
        <v>17202</v>
      </c>
      <c r="B1924" s="36" t="s">
        <v>17145</v>
      </c>
      <c r="C1924" s="37" t="s">
        <v>17146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hidden="1" customHeight="1" x14ac:dyDescent="0.25">
      <c r="A1925" s="38" t="s">
        <v>17202</v>
      </c>
      <c r="B1925" s="33" t="s">
        <v>2774</v>
      </c>
      <c r="C1925" s="37" t="s">
        <v>524</v>
      </c>
      <c r="D1925" s="38">
        <v>1</v>
      </c>
      <c r="E1925" s="51" t="s">
        <v>4014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hidden="1" customHeight="1" x14ac:dyDescent="0.25">
      <c r="A1926" s="38" t="s">
        <v>17202</v>
      </c>
      <c r="B1926" s="36" t="s">
        <v>17147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hidden="1" customHeight="1" x14ac:dyDescent="0.25">
      <c r="A1927" s="38" t="s">
        <v>17202</v>
      </c>
      <c r="B1927" s="36" t="s">
        <v>17154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17155</v>
      </c>
    </row>
    <row r="1928" spans="1:8" ht="15" hidden="1" customHeight="1" x14ac:dyDescent="0.25">
      <c r="A1928" s="38" t="s">
        <v>17152</v>
      </c>
      <c r="B1928" s="33" t="s">
        <v>17148</v>
      </c>
      <c r="C1928" s="103" t="s">
        <v>604</v>
      </c>
      <c r="D1928" s="102" t="s">
        <v>1952</v>
      </c>
      <c r="E1928" s="103" t="s">
        <v>24</v>
      </c>
      <c r="F1928" s="96">
        <v>2500</v>
      </c>
      <c r="G1928" s="41">
        <f>F1928*D1928</f>
        <v>125000</v>
      </c>
      <c r="H1928" s="42" t="s">
        <v>930</v>
      </c>
    </row>
    <row r="1929" spans="1:8" ht="15" hidden="1" customHeight="1" x14ac:dyDescent="0.25">
      <c r="A1929" s="38" t="s">
        <v>17152</v>
      </c>
      <c r="B1929" s="63" t="s">
        <v>17149</v>
      </c>
      <c r="C1929" s="44" t="s">
        <v>604</v>
      </c>
      <c r="D1929" s="84">
        <v>50</v>
      </c>
      <c r="E1929" s="39" t="s">
        <v>24</v>
      </c>
      <c r="F1929" s="46">
        <v>350</v>
      </c>
      <c r="G1929" s="41">
        <f t="shared" ref="G1929:G1937" si="70">F1929*D1929</f>
        <v>17500</v>
      </c>
      <c r="H1929" s="42" t="s">
        <v>930</v>
      </c>
    </row>
    <row r="1930" spans="1:8" ht="15" hidden="1" customHeight="1" x14ac:dyDescent="0.25">
      <c r="A1930" s="38" t="s">
        <v>17152</v>
      </c>
      <c r="B1930" s="33" t="s">
        <v>17150</v>
      </c>
      <c r="C1930" s="33" t="s">
        <v>604</v>
      </c>
      <c r="D1930" s="556">
        <v>4</v>
      </c>
      <c r="E1930" s="79" t="s">
        <v>23</v>
      </c>
      <c r="F1930" s="90">
        <v>16000</v>
      </c>
      <c r="G1930" s="41">
        <f t="shared" si="70"/>
        <v>64000</v>
      </c>
      <c r="H1930" s="42" t="s">
        <v>16890</v>
      </c>
    </row>
    <row r="1931" spans="1:8" ht="15" hidden="1" customHeight="1" x14ac:dyDescent="0.25">
      <c r="A1931" s="38" t="s">
        <v>17152</v>
      </c>
      <c r="B1931" s="36" t="s">
        <v>17156</v>
      </c>
      <c r="C1931" s="33" t="s">
        <v>17157</v>
      </c>
      <c r="D1931" s="84">
        <v>2</v>
      </c>
      <c r="E1931" s="45" t="s">
        <v>24</v>
      </c>
      <c r="F1931" s="46">
        <v>25000</v>
      </c>
      <c r="G1931" s="41">
        <f t="shared" si="70"/>
        <v>50000</v>
      </c>
      <c r="H1931" s="42" t="s">
        <v>9045</v>
      </c>
    </row>
    <row r="1932" spans="1:8" ht="15" hidden="1" customHeight="1" x14ac:dyDescent="0.25">
      <c r="A1932" s="38" t="s">
        <v>17152</v>
      </c>
      <c r="B1932" s="36" t="s">
        <v>17158</v>
      </c>
      <c r="C1932" s="44" t="s">
        <v>2860</v>
      </c>
      <c r="D1932" s="294">
        <v>7</v>
      </c>
      <c r="E1932" s="39" t="s">
        <v>24</v>
      </c>
      <c r="F1932" s="46">
        <v>25000</v>
      </c>
      <c r="G1932" s="41">
        <f t="shared" si="70"/>
        <v>175000</v>
      </c>
      <c r="H1932" s="42" t="s">
        <v>1719</v>
      </c>
    </row>
    <row r="1933" spans="1:8" ht="15" hidden="1" customHeight="1" x14ac:dyDescent="0.25">
      <c r="A1933" s="38" t="s">
        <v>17152</v>
      </c>
      <c r="B1933" s="36" t="s">
        <v>17159</v>
      </c>
      <c r="C1933" s="44" t="s">
        <v>2860</v>
      </c>
      <c r="D1933" s="84">
        <v>1</v>
      </c>
      <c r="E1933" s="45" t="s">
        <v>24</v>
      </c>
      <c r="F1933" s="40">
        <v>30000</v>
      </c>
      <c r="G1933" s="41">
        <f t="shared" si="70"/>
        <v>30000</v>
      </c>
      <c r="H1933" s="42" t="s">
        <v>1719</v>
      </c>
    </row>
    <row r="1934" spans="1:8" ht="15" hidden="1" customHeight="1" x14ac:dyDescent="0.25">
      <c r="A1934" s="38" t="s">
        <v>17152</v>
      </c>
      <c r="B1934" s="33" t="s">
        <v>17160</v>
      </c>
      <c r="C1934" s="44" t="s">
        <v>2860</v>
      </c>
      <c r="D1934" s="294">
        <v>1</v>
      </c>
      <c r="E1934" s="45" t="s">
        <v>40</v>
      </c>
      <c r="F1934" s="179">
        <v>30000</v>
      </c>
      <c r="G1934" s="62">
        <f>F1934*D1934</f>
        <v>30000</v>
      </c>
      <c r="H1934" s="42" t="s">
        <v>1719</v>
      </c>
    </row>
    <row r="1935" spans="1:8" ht="15" hidden="1" customHeight="1" x14ac:dyDescent="0.25">
      <c r="A1935" s="38" t="s">
        <v>17152</v>
      </c>
      <c r="B1935" s="33" t="s">
        <v>17161</v>
      </c>
      <c r="C1935" s="831" t="s">
        <v>527</v>
      </c>
      <c r="D1935" s="84">
        <v>5</v>
      </c>
      <c r="E1935" s="45" t="s">
        <v>24</v>
      </c>
      <c r="F1935" s="58">
        <v>240000</v>
      </c>
      <c r="G1935" s="41">
        <f t="shared" si="70"/>
        <v>1200000</v>
      </c>
      <c r="H1935" s="42" t="s">
        <v>33</v>
      </c>
    </row>
    <row r="1936" spans="1:8" ht="15" hidden="1" customHeight="1" x14ac:dyDescent="0.25">
      <c r="A1936" s="38" t="s">
        <v>17152</v>
      </c>
      <c r="B1936" s="56" t="s">
        <v>1310</v>
      </c>
      <c r="C1936" s="831" t="s">
        <v>527</v>
      </c>
      <c r="D1936" s="84">
        <v>5</v>
      </c>
      <c r="E1936" s="45" t="s">
        <v>24</v>
      </c>
      <c r="F1936" s="58">
        <v>70000</v>
      </c>
      <c r="G1936" s="41">
        <f t="shared" si="70"/>
        <v>350000</v>
      </c>
      <c r="H1936" s="42" t="s">
        <v>2845</v>
      </c>
    </row>
    <row r="1937" spans="1:8" ht="15" hidden="1" customHeight="1" x14ac:dyDescent="0.25">
      <c r="A1937" s="38" t="s">
        <v>17152</v>
      </c>
      <c r="B1937" s="36" t="s">
        <v>17165</v>
      </c>
      <c r="C1937" s="44" t="s">
        <v>407</v>
      </c>
      <c r="D1937" s="50">
        <v>1</v>
      </c>
      <c r="E1937" s="51" t="s">
        <v>396</v>
      </c>
      <c r="F1937" s="35">
        <v>1500000</v>
      </c>
      <c r="G1937" s="41">
        <f t="shared" si="70"/>
        <v>1500000</v>
      </c>
      <c r="H1937" s="42" t="s">
        <v>9026</v>
      </c>
    </row>
    <row r="1938" spans="1:8" ht="15" hidden="1" customHeight="1" x14ac:dyDescent="0.25">
      <c r="B1938" s="68"/>
      <c r="C1938" s="81"/>
      <c r="D1938" s="38"/>
      <c r="E1938" s="51" t="s">
        <v>96</v>
      </c>
      <c r="F1938" s="46">
        <v>64000</v>
      </c>
      <c r="G1938" s="46">
        <f t="shared" ref="G1938:G1982" si="71">D1938*F1938</f>
        <v>0</v>
      </c>
      <c r="H1938" s="236" t="s">
        <v>33</v>
      </c>
    </row>
    <row r="1939" spans="1:8" ht="15" hidden="1" customHeight="1" x14ac:dyDescent="0.25">
      <c r="B1939" s="175"/>
      <c r="C1939" s="175"/>
      <c r="D1939" s="150"/>
      <c r="E1939" s="51" t="s">
        <v>96</v>
      </c>
      <c r="F1939" s="172">
        <v>64000</v>
      </c>
      <c r="G1939" s="46">
        <f t="shared" si="71"/>
        <v>0</v>
      </c>
      <c r="H1939" s="236" t="s">
        <v>33</v>
      </c>
    </row>
    <row r="1940" spans="1:8" ht="15" hidden="1" customHeight="1" x14ac:dyDescent="0.25">
      <c r="B1940" s="36"/>
      <c r="C1940" s="175"/>
      <c r="D1940" s="38"/>
      <c r="E1940" s="51" t="s">
        <v>1589</v>
      </c>
      <c r="F1940" s="46">
        <v>64000</v>
      </c>
      <c r="G1940" s="172">
        <f t="shared" si="71"/>
        <v>0</v>
      </c>
      <c r="H1940" s="236" t="s">
        <v>33</v>
      </c>
    </row>
    <row r="1941" spans="1:8" ht="15" hidden="1" customHeight="1" x14ac:dyDescent="0.25">
      <c r="B1941" s="33"/>
      <c r="C1941" s="175"/>
      <c r="D1941" s="38"/>
      <c r="E1941" s="51" t="s">
        <v>808</v>
      </c>
      <c r="F1941" s="90">
        <v>130000</v>
      </c>
      <c r="G1941" s="172">
        <f t="shared" si="71"/>
        <v>0</v>
      </c>
      <c r="H1941" s="236" t="s">
        <v>33</v>
      </c>
    </row>
    <row r="1942" spans="1:8" ht="15" hidden="1" customHeight="1" x14ac:dyDescent="0.25">
      <c r="B1942" s="36"/>
      <c r="C1942" s="44"/>
      <c r="D1942" s="38"/>
      <c r="E1942" s="51" t="s">
        <v>24</v>
      </c>
      <c r="F1942" s="46">
        <v>200000</v>
      </c>
      <c r="G1942" s="172">
        <f t="shared" si="71"/>
        <v>0</v>
      </c>
      <c r="H1942" s="42" t="s">
        <v>1263</v>
      </c>
    </row>
    <row r="1943" spans="1:8" ht="15" hidden="1" customHeight="1" x14ac:dyDescent="0.25">
      <c r="B1943" s="49"/>
      <c r="C1943" s="228"/>
      <c r="D1943" s="38"/>
      <c r="E1943" s="51" t="s">
        <v>23</v>
      </c>
      <c r="F1943" s="191">
        <v>1210000</v>
      </c>
      <c r="G1943" s="51">
        <f t="shared" si="71"/>
        <v>0</v>
      </c>
      <c r="H1943" s="42" t="s">
        <v>627</v>
      </c>
    </row>
    <row r="1944" spans="1:8" ht="15" hidden="1" customHeight="1" x14ac:dyDescent="0.25">
      <c r="B1944" s="49"/>
      <c r="C1944" s="33"/>
      <c r="D1944" s="38"/>
      <c r="E1944" s="51" t="s">
        <v>23</v>
      </c>
      <c r="F1944" s="46">
        <v>160000</v>
      </c>
      <c r="G1944" s="51">
        <f t="shared" si="71"/>
        <v>0</v>
      </c>
      <c r="H1944" s="42" t="s">
        <v>627</v>
      </c>
    </row>
    <row r="1945" spans="1:8" ht="15" hidden="1" customHeight="1" x14ac:dyDescent="0.25">
      <c r="B1945" s="52"/>
      <c r="C1945" s="36"/>
      <c r="D1945" s="38"/>
      <c r="E1945" s="51" t="s">
        <v>23</v>
      </c>
      <c r="F1945" s="46">
        <v>50000</v>
      </c>
      <c r="G1945" s="46">
        <f t="shared" si="71"/>
        <v>0</v>
      </c>
      <c r="H1945" s="42" t="s">
        <v>627</v>
      </c>
    </row>
    <row r="1946" spans="1:8" ht="15" hidden="1" customHeight="1" x14ac:dyDescent="0.25">
      <c r="B1946" s="52"/>
      <c r="C1946" s="36"/>
      <c r="D1946" s="38"/>
      <c r="E1946" s="51" t="s">
        <v>23</v>
      </c>
      <c r="F1946" s="46">
        <v>10000</v>
      </c>
      <c r="G1946" s="46">
        <f t="shared" si="71"/>
        <v>0</v>
      </c>
      <c r="H1946" s="42" t="s">
        <v>627</v>
      </c>
    </row>
    <row r="1947" spans="1:8" ht="15" hidden="1" customHeight="1" x14ac:dyDescent="0.25">
      <c r="B1947" s="80"/>
      <c r="C1947" s="36"/>
      <c r="D1947" s="38"/>
      <c r="E1947" s="45" t="s">
        <v>23</v>
      </c>
      <c r="F1947" s="191">
        <v>35000</v>
      </c>
      <c r="G1947" s="41">
        <f t="shared" si="71"/>
        <v>0</v>
      </c>
      <c r="H1947" s="236" t="s">
        <v>33</v>
      </c>
    </row>
    <row r="1948" spans="1:8" ht="15" hidden="1" customHeight="1" x14ac:dyDescent="0.25">
      <c r="B1948" s="80"/>
      <c r="C1948" s="52"/>
      <c r="D1948" s="38"/>
      <c r="E1948" s="45" t="s">
        <v>96</v>
      </c>
      <c r="F1948" s="46">
        <v>12000</v>
      </c>
      <c r="G1948" s="41">
        <f t="shared" si="71"/>
        <v>0</v>
      </c>
      <c r="H1948" s="244" t="s">
        <v>1529</v>
      </c>
    </row>
    <row r="1949" spans="1:8" ht="15" hidden="1" customHeight="1" x14ac:dyDescent="0.25">
      <c r="B1949" s="33"/>
      <c r="C1949" s="33"/>
      <c r="D1949" s="64"/>
      <c r="E1949" s="45" t="s">
        <v>23</v>
      </c>
      <c r="F1949" s="62">
        <v>2100000</v>
      </c>
      <c r="G1949" s="46">
        <f t="shared" si="71"/>
        <v>0</v>
      </c>
      <c r="H1949" s="236" t="s">
        <v>2701</v>
      </c>
    </row>
    <row r="1950" spans="1:8" ht="15" hidden="1" customHeight="1" x14ac:dyDescent="0.25">
      <c r="B1950" s="33"/>
      <c r="C1950" s="33"/>
      <c r="D1950" s="64"/>
      <c r="E1950" s="45" t="s">
        <v>23</v>
      </c>
      <c r="F1950" s="62">
        <v>1400000</v>
      </c>
      <c r="G1950" s="46">
        <f t="shared" si="71"/>
        <v>0</v>
      </c>
      <c r="H1950" s="236" t="s">
        <v>827</v>
      </c>
    </row>
    <row r="1951" spans="1:8" ht="15" hidden="1" customHeight="1" x14ac:dyDescent="0.25">
      <c r="B1951" s="63"/>
      <c r="C1951" s="36"/>
      <c r="D1951" s="64"/>
      <c r="E1951" s="45" t="s">
        <v>23</v>
      </c>
      <c r="F1951" s="46">
        <v>250000</v>
      </c>
      <c r="G1951" s="46">
        <f t="shared" si="71"/>
        <v>0</v>
      </c>
      <c r="H1951" s="236" t="s">
        <v>33</v>
      </c>
    </row>
    <row r="1952" spans="1:8" ht="15" hidden="1" customHeight="1" x14ac:dyDescent="0.25">
      <c r="B1952" s="109"/>
      <c r="C1952" s="109"/>
      <c r="D1952" s="38"/>
      <c r="E1952" s="45" t="s">
        <v>23</v>
      </c>
      <c r="F1952" s="46">
        <v>350000</v>
      </c>
      <c r="G1952" s="172">
        <f t="shared" si="71"/>
        <v>0</v>
      </c>
      <c r="H1952" s="236" t="s">
        <v>33</v>
      </c>
    </row>
    <row r="1953" spans="2:8" ht="15" hidden="1" customHeight="1" x14ac:dyDescent="0.25">
      <c r="B1953" s="63"/>
      <c r="C1953" s="33"/>
      <c r="D1953" s="38"/>
      <c r="E1953" s="45" t="s">
        <v>23</v>
      </c>
      <c r="F1953" s="46">
        <v>250000</v>
      </c>
      <c r="G1953" s="46">
        <f t="shared" si="71"/>
        <v>0</v>
      </c>
      <c r="H1953" s="236" t="s">
        <v>33</v>
      </c>
    </row>
    <row r="1954" spans="2:8" ht="15" hidden="1" customHeight="1" x14ac:dyDescent="0.25">
      <c r="B1954" s="68"/>
      <c r="C1954" s="33"/>
      <c r="D1954" s="38"/>
      <c r="E1954" s="45" t="s">
        <v>23</v>
      </c>
      <c r="F1954" s="46">
        <v>15000</v>
      </c>
      <c r="G1954" s="46">
        <f t="shared" si="71"/>
        <v>0</v>
      </c>
      <c r="H1954" s="236" t="s">
        <v>588</v>
      </c>
    </row>
    <row r="1955" spans="2:8" ht="15" hidden="1" customHeight="1" x14ac:dyDescent="0.25">
      <c r="B1955" s="68"/>
      <c r="C1955" s="81"/>
      <c r="D1955" s="38"/>
      <c r="E1955" s="45" t="s">
        <v>23</v>
      </c>
      <c r="F1955" s="46">
        <v>15000</v>
      </c>
      <c r="G1955" s="46">
        <f t="shared" si="71"/>
        <v>0</v>
      </c>
      <c r="H1955" s="236" t="s">
        <v>588</v>
      </c>
    </row>
    <row r="1956" spans="2:8" ht="15" hidden="1" customHeight="1" x14ac:dyDescent="0.25">
      <c r="B1956" s="245"/>
      <c r="C1956" s="175"/>
      <c r="D1956" s="150"/>
      <c r="E1956" s="45" t="s">
        <v>23</v>
      </c>
      <c r="F1956" s="172">
        <v>285000</v>
      </c>
      <c r="G1956" s="46">
        <f t="shared" si="71"/>
        <v>0</v>
      </c>
      <c r="H1956" s="236" t="s">
        <v>33</v>
      </c>
    </row>
    <row r="1957" spans="2:8" ht="15" hidden="1" customHeight="1" x14ac:dyDescent="0.25">
      <c r="B1957" s="246"/>
      <c r="C1957" s="175"/>
      <c r="D1957" s="38"/>
      <c r="E1957" s="45" t="s">
        <v>23</v>
      </c>
      <c r="F1957" s="46">
        <v>225000</v>
      </c>
      <c r="G1957" s="172">
        <f t="shared" si="71"/>
        <v>0</v>
      </c>
      <c r="H1957" s="236" t="s">
        <v>33</v>
      </c>
    </row>
    <row r="1958" spans="2:8" ht="15" hidden="1" customHeight="1" x14ac:dyDescent="0.25">
      <c r="B1958" s="33"/>
      <c r="C1958" s="175"/>
      <c r="D1958" s="38"/>
      <c r="E1958" s="45" t="s">
        <v>217</v>
      </c>
      <c r="F1958" s="90">
        <f>225000/17</f>
        <v>13235.294117647059</v>
      </c>
      <c r="G1958" s="172">
        <f t="shared" si="71"/>
        <v>0</v>
      </c>
      <c r="H1958" s="236" t="s">
        <v>2668</v>
      </c>
    </row>
    <row r="1959" spans="2:8" ht="15" hidden="1" customHeight="1" x14ac:dyDescent="0.25">
      <c r="B1959" s="36"/>
      <c r="C1959" s="44"/>
      <c r="D1959" s="38"/>
      <c r="E1959" s="45" t="s">
        <v>23</v>
      </c>
      <c r="F1959" s="46">
        <v>175000</v>
      </c>
      <c r="G1959" s="172">
        <f t="shared" si="71"/>
        <v>0</v>
      </c>
      <c r="H1959" s="42" t="s">
        <v>1756</v>
      </c>
    </row>
    <row r="1960" spans="2:8" ht="15" hidden="1" customHeight="1" x14ac:dyDescent="0.25">
      <c r="B1960" s="36"/>
      <c r="C1960" s="44"/>
      <c r="D1960" s="38"/>
      <c r="E1960" s="45" t="s">
        <v>23</v>
      </c>
      <c r="F1960" s="46">
        <v>105000</v>
      </c>
      <c r="G1960" s="172">
        <f t="shared" si="71"/>
        <v>0</v>
      </c>
      <c r="H1960" s="42" t="s">
        <v>1756</v>
      </c>
    </row>
    <row r="1961" spans="2:8" ht="15" hidden="1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si="71"/>
        <v>0</v>
      </c>
      <c r="H1961" s="42" t="s">
        <v>1756</v>
      </c>
    </row>
    <row r="1962" spans="2:8" ht="15" hidden="1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1"/>
        <v>0</v>
      </c>
      <c r="H1962" s="236" t="s">
        <v>33</v>
      </c>
    </row>
    <row r="1963" spans="2:8" ht="15" hidden="1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1"/>
        <v>0</v>
      </c>
      <c r="H1963" s="236" t="s">
        <v>1263</v>
      </c>
    </row>
    <row r="1964" spans="2:8" ht="15" hidden="1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1"/>
        <v>0</v>
      </c>
      <c r="H1964" s="236" t="s">
        <v>1263</v>
      </c>
    </row>
    <row r="1965" spans="2:8" ht="15" hidden="1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1"/>
        <v>0</v>
      </c>
      <c r="H1965" s="236" t="s">
        <v>1263</v>
      </c>
    </row>
    <row r="1966" spans="2:8" ht="15" hidden="1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1"/>
        <v>0</v>
      </c>
      <c r="H1966" s="236" t="s">
        <v>33</v>
      </c>
    </row>
    <row r="1967" spans="2:8" ht="15" hidden="1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1"/>
        <v>0</v>
      </c>
      <c r="H1967" s="236" t="s">
        <v>33</v>
      </c>
    </row>
    <row r="1968" spans="2:8" ht="15" hidden="1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1"/>
        <v>0</v>
      </c>
      <c r="H1968" s="236" t="s">
        <v>33</v>
      </c>
    </row>
    <row r="1969" spans="2:8" ht="15" hidden="1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1"/>
        <v>0</v>
      </c>
      <c r="H1969" s="236" t="s">
        <v>2710</v>
      </c>
    </row>
    <row r="1970" spans="2:8" ht="15" hidden="1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1"/>
        <v>0</v>
      </c>
      <c r="H1970" s="236" t="s">
        <v>33</v>
      </c>
    </row>
    <row r="1971" spans="2:8" ht="15" hidden="1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1"/>
        <v>0</v>
      </c>
      <c r="H1971" s="236" t="s">
        <v>2713</v>
      </c>
    </row>
    <row r="1972" spans="2:8" ht="15" hidden="1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1"/>
        <v>0</v>
      </c>
      <c r="H1972" s="236" t="s">
        <v>2713</v>
      </c>
    </row>
    <row r="1973" spans="2:8" ht="15" hidden="1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1"/>
        <v>0</v>
      </c>
      <c r="H1973" s="236" t="s">
        <v>33</v>
      </c>
    </row>
    <row r="1974" spans="2:8" ht="15" hidden="1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1"/>
        <v>0</v>
      </c>
      <c r="H1974" s="42" t="s">
        <v>2713</v>
      </c>
    </row>
    <row r="1975" spans="2:8" ht="15" hidden="1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1"/>
        <v>0</v>
      </c>
      <c r="H1975" s="42" t="s">
        <v>1263</v>
      </c>
    </row>
    <row r="1976" spans="2:8" ht="15" hidden="1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1"/>
        <v>0</v>
      </c>
      <c r="H1976" s="42" t="s">
        <v>2701</v>
      </c>
    </row>
    <row r="1977" spans="2:8" ht="15" hidden="1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1"/>
        <v>0</v>
      </c>
      <c r="H1977" s="236" t="s">
        <v>33</v>
      </c>
    </row>
    <row r="1978" spans="2:8" ht="15" hidden="1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1"/>
        <v>0</v>
      </c>
      <c r="H1978" s="236" t="s">
        <v>33</v>
      </c>
    </row>
    <row r="1979" spans="2:8" ht="15" hidden="1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1"/>
        <v>0</v>
      </c>
      <c r="H1979" s="236" t="s">
        <v>2240</v>
      </c>
    </row>
    <row r="1980" spans="2:8" ht="15" hidden="1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1"/>
        <v>0</v>
      </c>
      <c r="H1980" s="236" t="s">
        <v>2668</v>
      </c>
    </row>
    <row r="1981" spans="2:8" ht="15" hidden="1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1"/>
        <v>0</v>
      </c>
      <c r="H1981" s="236" t="s">
        <v>33</v>
      </c>
    </row>
    <row r="1982" spans="2:8" ht="15" hidden="1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1"/>
        <v>0</v>
      </c>
      <c r="H1982" s="236" t="s">
        <v>538</v>
      </c>
    </row>
    <row r="1983" spans="2:8" ht="15" hidden="1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2">D1983*F1983</f>
        <v>0</v>
      </c>
      <c r="H1983" s="236" t="s">
        <v>577</v>
      </c>
    </row>
    <row r="1984" spans="2:8" ht="15" hidden="1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2"/>
        <v>0</v>
      </c>
      <c r="H1984" s="236" t="s">
        <v>577</v>
      </c>
    </row>
    <row r="1985" spans="2:8" ht="15" hidden="1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2"/>
        <v>0</v>
      </c>
      <c r="H1985" s="236" t="s">
        <v>577</v>
      </c>
    </row>
    <row r="1986" spans="2:8" ht="15" hidden="1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2"/>
        <v>0</v>
      </c>
      <c r="H1986" s="236" t="s">
        <v>577</v>
      </c>
    </row>
    <row r="1987" spans="2:8" ht="15" hidden="1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2"/>
        <v>0</v>
      </c>
      <c r="H1987" s="236" t="s">
        <v>577</v>
      </c>
    </row>
    <row r="1988" spans="2:8" ht="15" hidden="1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2"/>
        <v>0</v>
      </c>
      <c r="H1988" s="236" t="s">
        <v>577</v>
      </c>
    </row>
    <row r="1989" spans="2:8" ht="15" hidden="1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2"/>
        <v>0</v>
      </c>
      <c r="H1989" s="236" t="s">
        <v>577</v>
      </c>
    </row>
    <row r="1990" spans="2:8" ht="15" hidden="1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2"/>
        <v>0</v>
      </c>
      <c r="H1990" s="236" t="s">
        <v>577</v>
      </c>
    </row>
    <row r="1991" spans="2:8" ht="15" hidden="1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2"/>
        <v>0</v>
      </c>
      <c r="H1991" s="236" t="s">
        <v>577</v>
      </c>
    </row>
    <row r="1992" spans="2:8" ht="15" hidden="1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2"/>
        <v>0</v>
      </c>
      <c r="H1992" s="42" t="s">
        <v>2718</v>
      </c>
    </row>
    <row r="1993" spans="2:8" ht="15" hidden="1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2"/>
        <v>0</v>
      </c>
      <c r="H1993" s="42" t="s">
        <v>2718</v>
      </c>
    </row>
    <row r="1994" spans="2:8" ht="15" hidden="1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2"/>
        <v>0</v>
      </c>
      <c r="H1994" s="42" t="s">
        <v>2718</v>
      </c>
    </row>
    <row r="1995" spans="2:8" ht="15" hidden="1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2"/>
        <v>0</v>
      </c>
      <c r="H1995" s="236" t="s">
        <v>33</v>
      </c>
    </row>
    <row r="1996" spans="2:8" ht="15" hidden="1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2"/>
        <v>0</v>
      </c>
      <c r="H1996" s="236" t="s">
        <v>33</v>
      </c>
    </row>
    <row r="1997" spans="2:8" ht="15" hidden="1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2"/>
        <v>0</v>
      </c>
      <c r="H1997" s="236" t="s">
        <v>33</v>
      </c>
    </row>
    <row r="1998" spans="2:8" ht="15" hidden="1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2"/>
        <v>0</v>
      </c>
      <c r="H1998" s="236" t="s">
        <v>33</v>
      </c>
    </row>
    <row r="1999" spans="2:8" ht="15" hidden="1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2"/>
        <v>0</v>
      </c>
      <c r="H1999" s="236" t="s">
        <v>33</v>
      </c>
    </row>
    <row r="2000" spans="2:8" ht="15" hidden="1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2"/>
        <v>0</v>
      </c>
      <c r="H2000" s="236" t="s">
        <v>2668</v>
      </c>
    </row>
    <row r="2001" spans="2:8" ht="15" hidden="1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2"/>
        <v>0</v>
      </c>
      <c r="H2001" s="236" t="s">
        <v>2668</v>
      </c>
    </row>
    <row r="2002" spans="2:8" ht="15" hidden="1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2"/>
        <v>0</v>
      </c>
      <c r="H2002" s="236" t="s">
        <v>2724</v>
      </c>
    </row>
    <row r="2003" spans="2:8" ht="15" hidden="1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2"/>
        <v>0</v>
      </c>
      <c r="H2003" s="42" t="s">
        <v>930</v>
      </c>
    </row>
    <row r="2004" spans="2:8" ht="15" hidden="1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2"/>
        <v>0</v>
      </c>
      <c r="H2004" s="251" t="s">
        <v>33</v>
      </c>
    </row>
    <row r="2005" spans="2:8" ht="15" hidden="1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2"/>
        <v>0</v>
      </c>
      <c r="H2005" s="251" t="s">
        <v>33</v>
      </c>
    </row>
    <row r="2006" spans="2:8" ht="15" hidden="1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2"/>
        <v>0</v>
      </c>
      <c r="H2006" s="236" t="s">
        <v>33</v>
      </c>
    </row>
    <row r="2007" spans="2:8" ht="15" hidden="1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2"/>
        <v>0</v>
      </c>
      <c r="H2007" s="236" t="s">
        <v>33</v>
      </c>
    </row>
    <row r="2008" spans="2:8" ht="15" hidden="1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2"/>
        <v>0</v>
      </c>
      <c r="H2008" s="236" t="s">
        <v>2728</v>
      </c>
    </row>
    <row r="2009" spans="2:8" ht="15" hidden="1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2"/>
        <v>0</v>
      </c>
      <c r="H2009" s="236" t="s">
        <v>33</v>
      </c>
    </row>
    <row r="2010" spans="2:8" ht="15" hidden="1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2"/>
        <v>0</v>
      </c>
      <c r="H2010" s="236" t="s">
        <v>930</v>
      </c>
    </row>
    <row r="2011" spans="2:8" ht="15" hidden="1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2"/>
        <v>0</v>
      </c>
      <c r="H2011" s="236" t="s">
        <v>930</v>
      </c>
    </row>
    <row r="2012" spans="2:8" ht="15" hidden="1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2"/>
        <v>0</v>
      </c>
      <c r="H2012" s="236" t="s">
        <v>490</v>
      </c>
    </row>
    <row r="2013" spans="2:8" ht="15" hidden="1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2"/>
        <v>0</v>
      </c>
      <c r="H2013" s="236" t="s">
        <v>2670</v>
      </c>
    </row>
    <row r="2014" spans="2:8" ht="15" hidden="1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2"/>
        <v>0</v>
      </c>
      <c r="H2014" s="236" t="s">
        <v>2670</v>
      </c>
    </row>
    <row r="2015" spans="2:8" ht="15" hidden="1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2"/>
        <v>0</v>
      </c>
      <c r="H2015" s="236" t="s">
        <v>2670</v>
      </c>
    </row>
    <row r="2016" spans="2:8" ht="15" hidden="1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2"/>
        <v>0</v>
      </c>
      <c r="H2016" s="236" t="s">
        <v>2670</v>
      </c>
    </row>
    <row r="2017" spans="2:8" ht="15" hidden="1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2"/>
        <v>0</v>
      </c>
      <c r="H2017" s="236" t="s">
        <v>2671</v>
      </c>
    </row>
    <row r="2018" spans="2:8" ht="15" hidden="1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2"/>
        <v>0</v>
      </c>
      <c r="H2018" s="236" t="s">
        <v>2671</v>
      </c>
    </row>
    <row r="2019" spans="2:8" ht="15" hidden="1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2"/>
        <v>0</v>
      </c>
      <c r="H2019" s="42" t="s">
        <v>2734</v>
      </c>
    </row>
    <row r="2020" spans="2:8" ht="15" hidden="1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2"/>
        <v>0</v>
      </c>
      <c r="H2020" s="42" t="s">
        <v>33</v>
      </c>
    </row>
    <row r="2021" spans="2:8" ht="15" hidden="1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2"/>
        <v>0</v>
      </c>
      <c r="H2021" s="42" t="s">
        <v>2736</v>
      </c>
    </row>
    <row r="2022" spans="2:8" ht="15" hidden="1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2"/>
        <v>0</v>
      </c>
      <c r="H2022" s="42" t="s">
        <v>2736</v>
      </c>
    </row>
    <row r="2023" spans="2:8" ht="15" hidden="1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2"/>
        <v>0</v>
      </c>
      <c r="H2023" s="42" t="s">
        <v>2736</v>
      </c>
    </row>
    <row r="2024" spans="2:8" ht="15" hidden="1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2"/>
        <v>0</v>
      </c>
      <c r="H2024" s="42" t="s">
        <v>2736</v>
      </c>
    </row>
    <row r="2025" spans="2:8" ht="15" hidden="1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2"/>
        <v>0</v>
      </c>
      <c r="H2025" s="42" t="s">
        <v>2736</v>
      </c>
    </row>
    <row r="2026" spans="2:8" ht="15" hidden="1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2"/>
        <v>0</v>
      </c>
      <c r="H2026" s="236" t="s">
        <v>930</v>
      </c>
    </row>
    <row r="2027" spans="2:8" ht="15" hidden="1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2"/>
        <v>0</v>
      </c>
      <c r="H2027" s="236" t="s">
        <v>930</v>
      </c>
    </row>
    <row r="2028" spans="2:8" ht="15" hidden="1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2"/>
        <v>0</v>
      </c>
      <c r="H2028" s="236" t="s">
        <v>2240</v>
      </c>
    </row>
    <row r="2029" spans="2:8" ht="15" hidden="1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2"/>
        <v>0</v>
      </c>
      <c r="H2029" s="236" t="s">
        <v>2740</v>
      </c>
    </row>
    <row r="2030" spans="2:8" ht="15" hidden="1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2"/>
        <v>0</v>
      </c>
      <c r="H2030" s="236" t="s">
        <v>490</v>
      </c>
    </row>
    <row r="2031" spans="2:8" ht="15" hidden="1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2"/>
        <v>0</v>
      </c>
      <c r="H2031" s="236" t="s">
        <v>490</v>
      </c>
    </row>
    <row r="2032" spans="2:8" ht="15" hidden="1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2"/>
        <v>0</v>
      </c>
      <c r="H2032" s="236" t="s">
        <v>490</v>
      </c>
    </row>
    <row r="2033" spans="2:8" ht="15" hidden="1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2"/>
        <v>0</v>
      </c>
      <c r="H2033" s="33" t="s">
        <v>1006</v>
      </c>
    </row>
    <row r="2034" spans="2:8" ht="15" hidden="1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2"/>
        <v>0</v>
      </c>
      <c r="H2034" s="236" t="s">
        <v>33</v>
      </c>
    </row>
    <row r="2035" spans="2:8" ht="15" hidden="1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2"/>
        <v>0</v>
      </c>
      <c r="H2035" s="84" t="s">
        <v>606</v>
      </c>
    </row>
    <row r="2036" spans="2:8" ht="15" hidden="1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2"/>
        <v>0</v>
      </c>
      <c r="H2036" s="236" t="s">
        <v>1999</v>
      </c>
    </row>
    <row r="2037" spans="2:8" ht="15" hidden="1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2"/>
        <v>0</v>
      </c>
      <c r="H2037" s="236" t="s">
        <v>33</v>
      </c>
    </row>
    <row r="2038" spans="2:8" ht="15" hidden="1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2"/>
        <v>0</v>
      </c>
      <c r="H2038" s="236" t="s">
        <v>33</v>
      </c>
    </row>
    <row r="2039" spans="2:8" ht="15" hidden="1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2"/>
        <v>0</v>
      </c>
      <c r="H2039" s="236" t="s">
        <v>33</v>
      </c>
    </row>
    <row r="2040" spans="2:8" ht="15" hidden="1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2"/>
        <v>0</v>
      </c>
      <c r="H2040" s="236" t="s">
        <v>2747</v>
      </c>
    </row>
    <row r="2041" spans="2:8" ht="15" hidden="1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2"/>
        <v>0</v>
      </c>
      <c r="H2041" s="84" t="s">
        <v>2750</v>
      </c>
    </row>
    <row r="2042" spans="2:8" ht="15" hidden="1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2"/>
        <v>0</v>
      </c>
      <c r="H2042" s="236" t="s">
        <v>33</v>
      </c>
    </row>
    <row r="2043" spans="2:8" ht="15" hidden="1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2"/>
        <v>0</v>
      </c>
      <c r="H2043" s="84" t="s">
        <v>2753</v>
      </c>
    </row>
    <row r="2044" spans="2:8" ht="15" hidden="1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2"/>
        <v>0</v>
      </c>
      <c r="H2044" s="236" t="s">
        <v>33</v>
      </c>
    </row>
    <row r="2045" spans="2:8" ht="15" hidden="1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2"/>
        <v>0</v>
      </c>
      <c r="H2045" s="236" t="s">
        <v>33</v>
      </c>
    </row>
    <row r="2046" spans="2:8" ht="15" hidden="1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2"/>
        <v>0</v>
      </c>
      <c r="H2046" s="236" t="s">
        <v>1106</v>
      </c>
    </row>
    <row r="2047" spans="2:8" ht="15" hidden="1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3">D2047*F2047</f>
        <v>0</v>
      </c>
      <c r="H2047" s="236" t="s">
        <v>1106</v>
      </c>
    </row>
    <row r="2048" spans="2:8" ht="15" hidden="1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3"/>
        <v>0</v>
      </c>
      <c r="H2048" s="236" t="s">
        <v>33</v>
      </c>
    </row>
    <row r="2049" spans="2:8" ht="15" hidden="1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3"/>
        <v>0</v>
      </c>
      <c r="H2049" s="236" t="s">
        <v>33</v>
      </c>
    </row>
    <row r="2050" spans="2:8" ht="15" hidden="1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3"/>
        <v>0</v>
      </c>
      <c r="H2050" s="236" t="s">
        <v>33</v>
      </c>
    </row>
    <row r="2051" spans="2:8" ht="15" hidden="1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3"/>
        <v>0</v>
      </c>
      <c r="H2051" s="236" t="s">
        <v>33</v>
      </c>
    </row>
    <row r="2052" spans="2:8" ht="15" hidden="1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3"/>
        <v>0</v>
      </c>
      <c r="H2052" s="236" t="s">
        <v>33</v>
      </c>
    </row>
    <row r="2053" spans="2:8" ht="15" hidden="1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3"/>
        <v>0</v>
      </c>
      <c r="H2053" s="236" t="s">
        <v>2758</v>
      </c>
    </row>
    <row r="2054" spans="2:8" ht="15" hidden="1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3"/>
        <v>0</v>
      </c>
      <c r="H2054" s="42" t="s">
        <v>1756</v>
      </c>
    </row>
    <row r="2055" spans="2:8" ht="15" hidden="1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3"/>
        <v>0</v>
      </c>
      <c r="H2055" s="42" t="s">
        <v>1756</v>
      </c>
    </row>
    <row r="2056" spans="2:8" ht="15" hidden="1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3"/>
        <v>0</v>
      </c>
      <c r="H2056" s="42" t="s">
        <v>1756</v>
      </c>
    </row>
    <row r="2057" spans="2:8" ht="15" hidden="1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3"/>
        <v>0</v>
      </c>
      <c r="H2057" s="42" t="s">
        <v>1756</v>
      </c>
    </row>
    <row r="2058" spans="2:8" ht="15" hidden="1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3"/>
        <v>0</v>
      </c>
      <c r="H2058" s="236" t="s">
        <v>882</v>
      </c>
    </row>
    <row r="2059" spans="2:8" ht="15" hidden="1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3"/>
        <v>0</v>
      </c>
      <c r="H2059" s="236" t="s">
        <v>882</v>
      </c>
    </row>
    <row r="2060" spans="2:8" ht="15" hidden="1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3"/>
        <v>0</v>
      </c>
      <c r="H2060" s="236" t="s">
        <v>882</v>
      </c>
    </row>
    <row r="2061" spans="2:8" ht="15" hidden="1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3"/>
        <v>0</v>
      </c>
      <c r="H2061" s="236" t="s">
        <v>882</v>
      </c>
    </row>
    <row r="2062" spans="2:8" ht="15" hidden="1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3"/>
        <v>0</v>
      </c>
      <c r="H2062" s="236" t="s">
        <v>882</v>
      </c>
    </row>
    <row r="2063" spans="2:8" ht="15" hidden="1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3"/>
        <v>0</v>
      </c>
      <c r="H2063" s="236" t="s">
        <v>882</v>
      </c>
    </row>
    <row r="2064" spans="2:8" ht="15" hidden="1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3"/>
        <v>0</v>
      </c>
      <c r="H2064" s="241" t="s">
        <v>2758</v>
      </c>
    </row>
    <row r="2065" spans="2:8" ht="15" hidden="1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3"/>
        <v>0</v>
      </c>
      <c r="H2065" s="42" t="s">
        <v>1753</v>
      </c>
    </row>
    <row r="2066" spans="2:8" ht="15" hidden="1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3"/>
        <v>0</v>
      </c>
      <c r="H2066" s="42" t="s">
        <v>1753</v>
      </c>
    </row>
    <row r="2067" spans="2:8" ht="15" hidden="1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3"/>
        <v>0</v>
      </c>
      <c r="H2067" s="42" t="s">
        <v>1753</v>
      </c>
    </row>
    <row r="2068" spans="2:8" ht="15" hidden="1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3"/>
        <v>0</v>
      </c>
      <c r="H2068" s="42" t="s">
        <v>1753</v>
      </c>
    </row>
    <row r="2069" spans="2:8" ht="15" hidden="1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3"/>
        <v>0</v>
      </c>
      <c r="H2069" s="42" t="s">
        <v>486</v>
      </c>
    </row>
    <row r="2070" spans="2:8" ht="15" hidden="1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3"/>
        <v>0</v>
      </c>
      <c r="H2070" s="42" t="s">
        <v>486</v>
      </c>
    </row>
    <row r="2071" spans="2:8" ht="15" hidden="1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3"/>
        <v>0</v>
      </c>
      <c r="H2071" s="42" t="s">
        <v>486</v>
      </c>
    </row>
    <row r="2072" spans="2:8" ht="15" hidden="1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3"/>
        <v>0</v>
      </c>
      <c r="H2072" s="42" t="s">
        <v>486</v>
      </c>
    </row>
    <row r="2073" spans="2:8" ht="15" hidden="1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3"/>
        <v>0</v>
      </c>
      <c r="H2073" s="42" t="s">
        <v>486</v>
      </c>
    </row>
    <row r="2074" spans="2:8" ht="15" hidden="1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3"/>
        <v>0</v>
      </c>
      <c r="H2074" s="236" t="s">
        <v>2758</v>
      </c>
    </row>
    <row r="2075" spans="2:8" ht="15" hidden="1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3"/>
        <v>0</v>
      </c>
      <c r="H2075" s="236" t="s">
        <v>2758</v>
      </c>
    </row>
    <row r="2076" spans="2:8" ht="15" hidden="1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3"/>
        <v>0</v>
      </c>
      <c r="H2076" s="84" t="s">
        <v>33</v>
      </c>
    </row>
    <row r="2077" spans="2:8" ht="15" hidden="1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3"/>
        <v>0</v>
      </c>
      <c r="H2077" s="236" t="s">
        <v>33</v>
      </c>
    </row>
    <row r="2078" spans="2:8" ht="15" hidden="1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3"/>
        <v>0</v>
      </c>
      <c r="H2078" s="236" t="s">
        <v>1633</v>
      </c>
    </row>
    <row r="2079" spans="2:8" ht="15" hidden="1" customHeight="1" x14ac:dyDescent="0.25">
      <c r="B2079" s="33"/>
      <c r="C2079" s="33"/>
      <c r="D2079" s="38"/>
      <c r="E2079" s="45" t="s">
        <v>2769</v>
      </c>
      <c r="F2079" s="46">
        <v>1</v>
      </c>
      <c r="G2079" s="172">
        <f t="shared" si="73"/>
        <v>0</v>
      </c>
      <c r="H2079" s="236" t="s">
        <v>33</v>
      </c>
    </row>
    <row r="2080" spans="2:8" ht="15" hidden="1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3"/>
        <v>0</v>
      </c>
      <c r="H2080" s="236" t="s">
        <v>1004</v>
      </c>
    </row>
    <row r="2081" spans="2:8" ht="15" hidden="1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3"/>
        <v>0</v>
      </c>
      <c r="H2081" s="236" t="s">
        <v>2772</v>
      </c>
    </row>
    <row r="2082" spans="2:8" ht="15" hidden="1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3"/>
        <v>0</v>
      </c>
      <c r="H2082" s="236" t="s">
        <v>2772</v>
      </c>
    </row>
    <row r="2083" spans="2:8" ht="15" hidden="1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3"/>
        <v>0</v>
      </c>
      <c r="H2083" s="84" t="s">
        <v>33</v>
      </c>
    </row>
    <row r="2084" spans="2:8" ht="15" hidden="1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3"/>
        <v>0</v>
      </c>
      <c r="H2084" s="236" t="s">
        <v>2772</v>
      </c>
    </row>
    <row r="2085" spans="2:8" ht="15" hidden="1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3"/>
        <v>0</v>
      </c>
      <c r="H2085" s="236" t="s">
        <v>2772</v>
      </c>
    </row>
    <row r="2086" spans="2:8" ht="15" hidden="1" customHeight="1" x14ac:dyDescent="0.25">
      <c r="B2086" s="33"/>
      <c r="C2086" s="33"/>
      <c r="D2086" s="38"/>
      <c r="E2086" s="45" t="s">
        <v>2775</v>
      </c>
      <c r="F2086" s="46">
        <v>135000</v>
      </c>
      <c r="G2086" s="172">
        <f t="shared" si="73"/>
        <v>0</v>
      </c>
      <c r="H2086" s="236" t="s">
        <v>1177</v>
      </c>
    </row>
    <row r="2087" spans="2:8" ht="15" hidden="1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3"/>
        <v>0</v>
      </c>
      <c r="H2087" s="236" t="s">
        <v>930</v>
      </c>
    </row>
    <row r="2088" spans="2:8" ht="15" hidden="1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3"/>
        <v>0</v>
      </c>
      <c r="H2088" s="236" t="s">
        <v>930</v>
      </c>
    </row>
    <row r="2089" spans="2:8" ht="15" hidden="1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3"/>
        <v>0</v>
      </c>
      <c r="H2089" s="236" t="s">
        <v>33</v>
      </c>
    </row>
    <row r="2090" spans="2:8" ht="15" hidden="1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3"/>
        <v>0</v>
      </c>
      <c r="H2090" s="236" t="s">
        <v>33</v>
      </c>
    </row>
    <row r="2091" spans="2:8" ht="15" hidden="1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3"/>
        <v>0</v>
      </c>
      <c r="H2091" s="236" t="s">
        <v>2772</v>
      </c>
    </row>
    <row r="2092" spans="2:8" ht="15" hidden="1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3"/>
        <v>0</v>
      </c>
      <c r="H2092" s="236" t="s">
        <v>606</v>
      </c>
    </row>
    <row r="2093" spans="2:8" ht="15" hidden="1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3"/>
        <v>0</v>
      </c>
      <c r="H2093" s="236" t="s">
        <v>748</v>
      </c>
    </row>
    <row r="2094" spans="2:8" ht="15" hidden="1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3"/>
        <v>0</v>
      </c>
      <c r="H2094" s="236" t="s">
        <v>748</v>
      </c>
    </row>
    <row r="2095" spans="2:8" ht="15" hidden="1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3"/>
        <v>0</v>
      </c>
      <c r="H2095" s="236" t="s">
        <v>748</v>
      </c>
    </row>
    <row r="2096" spans="2:8" ht="15" hidden="1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3"/>
        <v>0</v>
      </c>
      <c r="H2096" s="236" t="s">
        <v>748</v>
      </c>
    </row>
    <row r="2097" spans="1:8" ht="15" hidden="1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3"/>
        <v>0</v>
      </c>
      <c r="H2097" s="236" t="s">
        <v>748</v>
      </c>
    </row>
    <row r="2098" spans="1:8" ht="15" hidden="1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3"/>
        <v>0</v>
      </c>
      <c r="H2098" s="236" t="s">
        <v>748</v>
      </c>
    </row>
    <row r="2099" spans="1:8" ht="15" hidden="1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3"/>
        <v>0</v>
      </c>
      <c r="H2099" s="236" t="s">
        <v>33</v>
      </c>
    </row>
    <row r="2100" spans="1:8" ht="15" hidden="1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3"/>
        <v>0</v>
      </c>
      <c r="H2100" s="236" t="s">
        <v>2779</v>
      </c>
    </row>
    <row r="2101" spans="1:8" ht="15" hidden="1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3"/>
        <v>0</v>
      </c>
      <c r="H2101" s="84" t="s">
        <v>882</v>
      </c>
    </row>
    <row r="2102" spans="1:8" ht="15" hidden="1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3"/>
        <v>0</v>
      </c>
      <c r="H2102" s="236" t="s">
        <v>2779</v>
      </c>
    </row>
    <row r="2103" spans="1:8" ht="15" hidden="1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3"/>
        <v>0</v>
      </c>
      <c r="H2103" s="236" t="s">
        <v>2779</v>
      </c>
    </row>
    <row r="2104" spans="1:8" ht="15" hidden="1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3"/>
        <v>0</v>
      </c>
      <c r="H2104" s="236" t="s">
        <v>2779</v>
      </c>
    </row>
    <row r="2105" spans="1:8" ht="15" hidden="1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3"/>
        <v>0</v>
      </c>
      <c r="H2105" s="236" t="s">
        <v>631</v>
      </c>
    </row>
    <row r="2106" spans="1:8" ht="15" hidden="1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3"/>
        <v>0</v>
      </c>
      <c r="H2106" s="236" t="s">
        <v>631</v>
      </c>
    </row>
    <row r="2107" spans="1:8" ht="15" hidden="1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3"/>
        <v>0</v>
      </c>
      <c r="H2107" s="236" t="s">
        <v>413</v>
      </c>
    </row>
    <row r="2108" spans="1:8" ht="15" hidden="1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3"/>
        <v>0</v>
      </c>
      <c r="H2108" s="236" t="s">
        <v>413</v>
      </c>
    </row>
    <row r="2109" spans="1:8" ht="15" hidden="1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3"/>
        <v>0</v>
      </c>
      <c r="H2109" s="236" t="s">
        <v>413</v>
      </c>
    </row>
    <row r="2110" spans="1:8" ht="15" hidden="1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3"/>
        <v>0</v>
      </c>
      <c r="H2110" s="236" t="s">
        <v>413</v>
      </c>
    </row>
    <row r="2111" spans="1:8" ht="15" hidden="1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4">D2111*F2111</f>
        <v>0</v>
      </c>
      <c r="H2111" s="236" t="s">
        <v>413</v>
      </c>
    </row>
    <row r="2112" spans="1:8" ht="15" hidden="1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4"/>
        <v>0</v>
      </c>
      <c r="H2112" s="236" t="s">
        <v>413</v>
      </c>
    </row>
    <row r="2113" spans="1:8" ht="15" hidden="1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4"/>
        <v>0</v>
      </c>
      <c r="H2113" s="236" t="s">
        <v>2758</v>
      </c>
    </row>
    <row r="2114" spans="1:8" ht="15" hidden="1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4"/>
        <v>0</v>
      </c>
      <c r="H2114" s="236" t="s">
        <v>2758</v>
      </c>
    </row>
    <row r="2115" spans="1:8" ht="15" hidden="1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4"/>
        <v>0</v>
      </c>
      <c r="H2115" s="236" t="s">
        <v>2758</v>
      </c>
    </row>
    <row r="2116" spans="1:8" ht="15" hidden="1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4"/>
        <v>0</v>
      </c>
      <c r="H2116" s="236" t="s">
        <v>2758</v>
      </c>
    </row>
    <row r="2117" spans="1:8" ht="15" hidden="1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4"/>
        <v>0</v>
      </c>
      <c r="H2117" s="236" t="s">
        <v>2758</v>
      </c>
    </row>
    <row r="2118" spans="1:8" ht="15" hidden="1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4"/>
        <v>0</v>
      </c>
      <c r="H2118" s="236" t="s">
        <v>2758</v>
      </c>
    </row>
    <row r="2119" spans="1:8" ht="15" hidden="1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4"/>
        <v>0</v>
      </c>
      <c r="H2119" s="236" t="s">
        <v>606</v>
      </c>
    </row>
    <row r="2120" spans="1:8" ht="15" hidden="1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4"/>
        <v>0</v>
      </c>
      <c r="H2120" s="236" t="s">
        <v>2786</v>
      </c>
    </row>
    <row r="2121" spans="1:8" ht="15" hidden="1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4"/>
        <v>0</v>
      </c>
      <c r="H2121" s="236" t="s">
        <v>2758</v>
      </c>
    </row>
    <row r="2122" spans="1:8" ht="15" hidden="1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4"/>
        <v>0</v>
      </c>
      <c r="H2122" s="236" t="s">
        <v>2758</v>
      </c>
    </row>
    <row r="2123" spans="1:8" ht="15" hidden="1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4"/>
        <v>0</v>
      </c>
      <c r="H2123" s="236" t="s">
        <v>606</v>
      </c>
    </row>
    <row r="2124" spans="1:8" ht="15" hidden="1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4"/>
        <v>0</v>
      </c>
      <c r="H2124" s="236" t="s">
        <v>606</v>
      </c>
    </row>
    <row r="2125" spans="1:8" ht="15" hidden="1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4"/>
        <v>0</v>
      </c>
      <c r="H2125" s="236" t="s">
        <v>2789</v>
      </c>
    </row>
    <row r="2126" spans="1:8" ht="15" hidden="1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4"/>
        <v>0</v>
      </c>
      <c r="H2126" s="236" t="s">
        <v>33</v>
      </c>
    </row>
    <row r="2127" spans="1:8" ht="15" hidden="1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4"/>
        <v>0</v>
      </c>
      <c r="H2127" s="236" t="s">
        <v>2758</v>
      </c>
    </row>
    <row r="2128" spans="1:8" ht="15" hidden="1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4"/>
        <v>0</v>
      </c>
      <c r="H2128" s="236" t="s">
        <v>2758</v>
      </c>
    </row>
    <row r="2129" spans="1:8" ht="15" hidden="1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4"/>
        <v>0</v>
      </c>
      <c r="H2129" s="236" t="s">
        <v>2713</v>
      </c>
    </row>
    <row r="2130" spans="1:8" ht="15" hidden="1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4"/>
        <v>0</v>
      </c>
      <c r="H2130" s="241" t="s">
        <v>2713</v>
      </c>
    </row>
    <row r="2131" spans="1:8" ht="15" hidden="1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4"/>
        <v>0</v>
      </c>
      <c r="H2131" s="236" t="s">
        <v>2758</v>
      </c>
    </row>
    <row r="2132" spans="1:8" ht="15" hidden="1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4"/>
        <v>0</v>
      </c>
      <c r="H2132" s="236" t="s">
        <v>2671</v>
      </c>
    </row>
    <row r="2133" spans="1:8" ht="15" hidden="1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4"/>
        <v>0</v>
      </c>
      <c r="H2133" s="236" t="s">
        <v>2671</v>
      </c>
    </row>
    <row r="2134" spans="1:8" ht="15" hidden="1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4"/>
        <v>0</v>
      </c>
      <c r="H2134" s="236" t="s">
        <v>2758</v>
      </c>
    </row>
    <row r="2135" spans="1:8" ht="15" hidden="1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4"/>
        <v>0</v>
      </c>
      <c r="H2135" s="236" t="s">
        <v>2792</v>
      </c>
    </row>
    <row r="2136" spans="1:8" ht="15" hidden="1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4"/>
        <v>0</v>
      </c>
      <c r="H2136" s="236" t="s">
        <v>2713</v>
      </c>
    </row>
    <row r="2137" spans="1:8" ht="15" hidden="1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4"/>
        <v>0</v>
      </c>
      <c r="H2137" s="236" t="s">
        <v>2675</v>
      </c>
    </row>
    <row r="2138" spans="1:8" ht="15" hidden="1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4"/>
        <v>0</v>
      </c>
      <c r="H2138" s="236" t="s">
        <v>2675</v>
      </c>
    </row>
    <row r="2139" spans="1:8" ht="15" hidden="1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4"/>
        <v>0</v>
      </c>
      <c r="H2139" s="236" t="s">
        <v>2794</v>
      </c>
    </row>
    <row r="2140" spans="1:8" ht="15" hidden="1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4"/>
        <v>0</v>
      </c>
      <c r="H2140" s="236" t="s">
        <v>2675</v>
      </c>
    </row>
    <row r="2141" spans="1:8" ht="15" hidden="1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4"/>
        <v>0</v>
      </c>
      <c r="H2141" s="236" t="s">
        <v>2675</v>
      </c>
    </row>
    <row r="2142" spans="1:8" ht="15" hidden="1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4"/>
        <v>0</v>
      </c>
      <c r="H2142" s="236" t="s">
        <v>2753</v>
      </c>
    </row>
    <row r="2143" spans="1:8" ht="15" hidden="1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4"/>
        <v>0</v>
      </c>
      <c r="H2143" s="236" t="s">
        <v>2792</v>
      </c>
    </row>
    <row r="2144" spans="1:8" ht="15" hidden="1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4"/>
        <v>0</v>
      </c>
      <c r="H2144" s="236" t="s">
        <v>33</v>
      </c>
    </row>
    <row r="2145" spans="1:8" ht="15" hidden="1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4"/>
        <v>0</v>
      </c>
      <c r="H2145" s="236" t="s">
        <v>33</v>
      </c>
    </row>
    <row r="2146" spans="1:8" ht="15" hidden="1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4"/>
        <v>0</v>
      </c>
      <c r="H2146" s="236" t="s">
        <v>1999</v>
      </c>
    </row>
    <row r="2147" spans="1:8" ht="15" hidden="1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4"/>
        <v>0</v>
      </c>
      <c r="H2147" s="236" t="s">
        <v>1999</v>
      </c>
    </row>
    <row r="2148" spans="1:8" ht="15" hidden="1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4"/>
        <v>0</v>
      </c>
      <c r="H2148" s="236" t="s">
        <v>1999</v>
      </c>
    </row>
    <row r="2149" spans="1:8" ht="15" hidden="1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4"/>
        <v>0</v>
      </c>
      <c r="H2149" s="236" t="s">
        <v>1999</v>
      </c>
    </row>
    <row r="2150" spans="1:8" ht="15" hidden="1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4"/>
        <v>0</v>
      </c>
      <c r="H2150" s="236" t="s">
        <v>33</v>
      </c>
    </row>
    <row r="2151" spans="1:8" ht="15" hidden="1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4"/>
        <v>0</v>
      </c>
      <c r="H2151" s="236" t="s">
        <v>588</v>
      </c>
    </row>
    <row r="2152" spans="1:8" ht="15" hidden="1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4"/>
        <v>0</v>
      </c>
      <c r="H2152" s="236" t="s">
        <v>33</v>
      </c>
    </row>
    <row r="2153" spans="1:8" ht="15" hidden="1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4"/>
        <v>0</v>
      </c>
      <c r="H2153" s="236" t="s">
        <v>33</v>
      </c>
    </row>
    <row r="2154" spans="1:8" ht="15" hidden="1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4"/>
        <v>0</v>
      </c>
      <c r="H2154" s="236" t="s">
        <v>33</v>
      </c>
    </row>
    <row r="2155" spans="1:8" ht="15" hidden="1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4"/>
        <v>0</v>
      </c>
      <c r="H2155" s="236" t="s">
        <v>509</v>
      </c>
    </row>
    <row r="2156" spans="1:8" ht="15" hidden="1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4"/>
        <v>0</v>
      </c>
      <c r="H2156" s="236" t="s">
        <v>33</v>
      </c>
    </row>
    <row r="2157" spans="1:8" ht="15" hidden="1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4"/>
        <v>0</v>
      </c>
      <c r="H2157" s="236" t="s">
        <v>2803</v>
      </c>
    </row>
    <row r="2158" spans="1:8" ht="15" hidden="1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4"/>
        <v>0</v>
      </c>
      <c r="H2158" s="236" t="s">
        <v>33</v>
      </c>
    </row>
    <row r="2159" spans="1:8" ht="15" hidden="1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4"/>
        <v>0</v>
      </c>
      <c r="H2159" s="236" t="s">
        <v>33</v>
      </c>
    </row>
    <row r="2160" spans="1:8" ht="15" hidden="1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4"/>
        <v>0</v>
      </c>
      <c r="H2160" s="236" t="s">
        <v>33</v>
      </c>
    </row>
    <row r="2161" spans="1:8" ht="15" hidden="1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4"/>
        <v>0</v>
      </c>
      <c r="H2161" s="236" t="s">
        <v>2675</v>
      </c>
    </row>
    <row r="2162" spans="1:8" ht="15" hidden="1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4"/>
        <v>0</v>
      </c>
      <c r="H2162" s="236" t="s">
        <v>33</v>
      </c>
    </row>
    <row r="2163" spans="1:8" ht="15" hidden="1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4"/>
        <v>0</v>
      </c>
      <c r="H2163" s="236" t="s">
        <v>2406</v>
      </c>
    </row>
    <row r="2164" spans="1:8" ht="15" hidden="1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4"/>
        <v>0</v>
      </c>
      <c r="H2164" s="236" t="s">
        <v>930</v>
      </c>
    </row>
    <row r="2165" spans="1:8" ht="15" hidden="1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4"/>
        <v>0</v>
      </c>
      <c r="H2165" s="236" t="s">
        <v>930</v>
      </c>
    </row>
    <row r="2166" spans="1:8" ht="15" hidden="1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4"/>
        <v>0</v>
      </c>
      <c r="H2166" s="236" t="s">
        <v>33</v>
      </c>
    </row>
    <row r="2167" spans="1:8" ht="15" hidden="1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4"/>
        <v>0</v>
      </c>
      <c r="H2167" s="236" t="s">
        <v>33</v>
      </c>
    </row>
    <row r="2168" spans="1:8" ht="15" hidden="1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4"/>
        <v>0</v>
      </c>
      <c r="H2168" s="236" t="s">
        <v>33</v>
      </c>
    </row>
    <row r="2169" spans="1:8" ht="15" hidden="1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4"/>
        <v>0</v>
      </c>
      <c r="H2169" s="236" t="s">
        <v>1633</v>
      </c>
    </row>
    <row r="2170" spans="1:8" ht="15" hidden="1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4"/>
        <v>0</v>
      </c>
      <c r="H2170" s="236" t="s">
        <v>2675</v>
      </c>
    </row>
    <row r="2171" spans="1:8" ht="15" hidden="1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4"/>
        <v>0</v>
      </c>
      <c r="H2171" s="236" t="s">
        <v>33</v>
      </c>
    </row>
    <row r="2172" spans="1:8" ht="15" hidden="1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4"/>
        <v>0</v>
      </c>
      <c r="H2172" s="236" t="s">
        <v>33</v>
      </c>
    </row>
    <row r="2173" spans="1:8" ht="15" hidden="1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4"/>
        <v>0</v>
      </c>
      <c r="H2173" s="236" t="s">
        <v>2675</v>
      </c>
    </row>
    <row r="2174" spans="1:8" ht="15" hidden="1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4"/>
        <v>0</v>
      </c>
      <c r="H2174" s="236" t="s">
        <v>606</v>
      </c>
    </row>
    <row r="2175" spans="1:8" ht="15" hidden="1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5">D2175*F2175</f>
        <v>0</v>
      </c>
      <c r="H2175" s="236" t="s">
        <v>2406</v>
      </c>
    </row>
    <row r="2176" spans="1:8" ht="15" hidden="1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5"/>
        <v>0</v>
      </c>
      <c r="H2176" s="236" t="s">
        <v>2406</v>
      </c>
    </row>
    <row r="2177" spans="1:8" ht="15" hidden="1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5"/>
        <v>0</v>
      </c>
      <c r="H2177" s="236" t="s">
        <v>2406</v>
      </c>
    </row>
    <row r="2178" spans="1:8" ht="15" hidden="1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5"/>
        <v>0</v>
      </c>
      <c r="H2178" s="236" t="s">
        <v>2808</v>
      </c>
    </row>
    <row r="2179" spans="1:8" ht="15" hidden="1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5"/>
        <v>0</v>
      </c>
      <c r="H2179" s="236" t="s">
        <v>2758</v>
      </c>
    </row>
    <row r="2180" spans="1:8" ht="15" hidden="1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5"/>
        <v>0</v>
      </c>
      <c r="H2180" s="236" t="s">
        <v>1585</v>
      </c>
    </row>
    <row r="2181" spans="1:8" ht="15" hidden="1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5"/>
        <v>0</v>
      </c>
      <c r="H2181" s="236" t="s">
        <v>2758</v>
      </c>
    </row>
    <row r="2182" spans="1:8" ht="15" hidden="1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5"/>
        <v>0</v>
      </c>
      <c r="H2182" s="236" t="s">
        <v>2809</v>
      </c>
    </row>
    <row r="2183" spans="1:8" ht="15" hidden="1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5"/>
        <v>0</v>
      </c>
      <c r="H2183" s="236" t="s">
        <v>2811</v>
      </c>
    </row>
    <row r="2184" spans="1:8" ht="15" hidden="1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5"/>
        <v>0</v>
      </c>
      <c r="H2184" s="236" t="s">
        <v>2813</v>
      </c>
    </row>
    <row r="2185" spans="1:8" ht="15" hidden="1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5"/>
        <v>0</v>
      </c>
      <c r="H2185" s="236" t="s">
        <v>2809</v>
      </c>
    </row>
    <row r="2186" spans="1:8" ht="15" hidden="1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5"/>
        <v>0</v>
      </c>
      <c r="H2186" s="236" t="s">
        <v>33</v>
      </c>
    </row>
    <row r="2187" spans="1:8" ht="15" hidden="1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5"/>
        <v>0</v>
      </c>
      <c r="H2187" s="236" t="s">
        <v>33</v>
      </c>
    </row>
    <row r="2188" spans="1:8" ht="15" hidden="1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5"/>
        <v>0</v>
      </c>
      <c r="H2188" s="236" t="s">
        <v>2758</v>
      </c>
    </row>
    <row r="2189" spans="1:8" ht="15" hidden="1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5"/>
        <v>0</v>
      </c>
      <c r="H2189" s="236" t="s">
        <v>2758</v>
      </c>
    </row>
    <row r="2190" spans="1:8" ht="15" hidden="1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5"/>
        <v>0</v>
      </c>
      <c r="H2190" s="236" t="s">
        <v>33</v>
      </c>
    </row>
    <row r="2191" spans="1:8" ht="15" hidden="1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5"/>
        <v>0</v>
      </c>
      <c r="H2191" s="236" t="s">
        <v>33</v>
      </c>
    </row>
    <row r="2192" spans="1:8" ht="15" hidden="1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5"/>
        <v>0</v>
      </c>
      <c r="H2192" s="236" t="s">
        <v>520</v>
      </c>
    </row>
    <row r="2193" spans="1:8" ht="15" hidden="1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5"/>
        <v>0</v>
      </c>
      <c r="H2193" s="236" t="s">
        <v>520</v>
      </c>
    </row>
    <row r="2194" spans="1:8" ht="15" hidden="1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5"/>
        <v>0</v>
      </c>
      <c r="H2194" s="236" t="s">
        <v>520</v>
      </c>
    </row>
    <row r="2195" spans="1:8" ht="15" hidden="1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5"/>
        <v>0</v>
      </c>
      <c r="H2195" s="236" t="s">
        <v>486</v>
      </c>
    </row>
    <row r="2196" spans="1:8" ht="15" hidden="1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5"/>
        <v>0</v>
      </c>
      <c r="H2196" s="236" t="s">
        <v>33</v>
      </c>
    </row>
    <row r="2197" spans="1:8" ht="15" hidden="1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5"/>
        <v>0</v>
      </c>
      <c r="H2197" s="236" t="s">
        <v>930</v>
      </c>
    </row>
    <row r="2198" spans="1:8" ht="15" hidden="1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5"/>
        <v>0</v>
      </c>
      <c r="H2198" s="236" t="s">
        <v>930</v>
      </c>
    </row>
    <row r="2199" spans="1:8" ht="15" hidden="1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5"/>
        <v>0</v>
      </c>
      <c r="H2199" s="236" t="s">
        <v>930</v>
      </c>
    </row>
    <row r="2200" spans="1:8" ht="15" hidden="1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5"/>
        <v>0</v>
      </c>
      <c r="H2200" s="236" t="s">
        <v>606</v>
      </c>
    </row>
    <row r="2201" spans="1:8" ht="15" hidden="1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5"/>
        <v>0</v>
      </c>
      <c r="H2201" s="236" t="s">
        <v>2820</v>
      </c>
    </row>
    <row r="2202" spans="1:8" ht="15" hidden="1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5"/>
        <v>0</v>
      </c>
      <c r="H2202" s="236" t="s">
        <v>2820</v>
      </c>
    </row>
    <row r="2203" spans="1:8" ht="15" hidden="1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5"/>
        <v>0</v>
      </c>
      <c r="H2203" s="236" t="s">
        <v>606</v>
      </c>
    </row>
    <row r="2204" spans="1:8" ht="15" hidden="1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5"/>
        <v>0</v>
      </c>
      <c r="H2204" s="236" t="s">
        <v>606</v>
      </c>
    </row>
    <row r="2205" spans="1:8" ht="15" hidden="1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5"/>
        <v>0</v>
      </c>
      <c r="H2205" s="236" t="s">
        <v>33</v>
      </c>
    </row>
    <row r="2206" spans="1:8" ht="15" hidden="1" customHeight="1" x14ac:dyDescent="0.25">
      <c r="A2206" s="48"/>
      <c r="B2206" s="52"/>
      <c r="C2206" s="36"/>
      <c r="D2206" s="38"/>
      <c r="E2206" s="45" t="s">
        <v>2822</v>
      </c>
      <c r="F2206" s="46">
        <v>28750</v>
      </c>
      <c r="G2206" s="46">
        <f t="shared" si="75"/>
        <v>0</v>
      </c>
      <c r="H2206" s="236" t="s">
        <v>2823</v>
      </c>
    </row>
    <row r="2207" spans="1:8" ht="15" hidden="1" customHeight="1" x14ac:dyDescent="0.25">
      <c r="A2207" s="48"/>
      <c r="B2207" s="33"/>
      <c r="C2207" s="36"/>
      <c r="D2207" s="38"/>
      <c r="E2207" s="45" t="s">
        <v>2822</v>
      </c>
      <c r="F2207" s="46">
        <v>48500</v>
      </c>
      <c r="G2207" s="46">
        <f t="shared" si="75"/>
        <v>0</v>
      </c>
      <c r="H2207" s="236" t="s">
        <v>2823</v>
      </c>
    </row>
    <row r="2208" spans="1:8" ht="15" hidden="1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5"/>
        <v>0</v>
      </c>
      <c r="H2208" s="236" t="s">
        <v>2823</v>
      </c>
    </row>
    <row r="2209" spans="1:8" ht="15" hidden="1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5"/>
        <v>0</v>
      </c>
      <c r="H2209" s="236" t="s">
        <v>606</v>
      </c>
    </row>
    <row r="2210" spans="1:8" ht="15" hidden="1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5"/>
        <v>0</v>
      </c>
      <c r="H2210" s="236" t="s">
        <v>2824</v>
      </c>
    </row>
    <row r="2211" spans="1:8" ht="15" hidden="1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5"/>
        <v>0</v>
      </c>
      <c r="H2211" s="236" t="s">
        <v>2824</v>
      </c>
    </row>
    <row r="2212" spans="1:8" ht="15" hidden="1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5"/>
        <v>0</v>
      </c>
      <c r="H2212" s="236" t="s">
        <v>2823</v>
      </c>
    </row>
    <row r="2213" spans="1:8" ht="15" hidden="1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5"/>
        <v>0</v>
      </c>
      <c r="H2213" s="236" t="s">
        <v>33</v>
      </c>
    </row>
    <row r="2214" spans="1:8" ht="15" hidden="1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5"/>
        <v>0</v>
      </c>
      <c r="H2214" s="236" t="s">
        <v>33</v>
      </c>
    </row>
    <row r="2215" spans="1:8" ht="15" hidden="1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5"/>
        <v>0</v>
      </c>
      <c r="H2215" s="236" t="s">
        <v>33</v>
      </c>
    </row>
    <row r="2216" spans="1:8" ht="15" hidden="1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5"/>
        <v>0</v>
      </c>
      <c r="H2216" s="236" t="s">
        <v>827</v>
      </c>
    </row>
    <row r="2217" spans="1:8" ht="15" hidden="1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5"/>
        <v>0</v>
      </c>
      <c r="H2217" s="236" t="s">
        <v>488</v>
      </c>
    </row>
    <row r="2218" spans="1:8" ht="15" hidden="1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5"/>
        <v>0</v>
      </c>
      <c r="H2218" s="236" t="s">
        <v>488</v>
      </c>
    </row>
    <row r="2219" spans="1:8" ht="15" hidden="1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5"/>
        <v>0</v>
      </c>
      <c r="H2219" s="236" t="s">
        <v>33</v>
      </c>
    </row>
    <row r="2220" spans="1:8" ht="15" hidden="1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5"/>
        <v>0</v>
      </c>
      <c r="H2220" s="236" t="s">
        <v>930</v>
      </c>
    </row>
    <row r="2221" spans="1:8" ht="15" hidden="1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5"/>
        <v>0</v>
      </c>
      <c r="H2221" s="236" t="s">
        <v>2830</v>
      </c>
    </row>
    <row r="2222" spans="1:8" ht="15" hidden="1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5"/>
        <v>0</v>
      </c>
      <c r="H2222" s="236" t="s">
        <v>2406</v>
      </c>
    </row>
    <row r="2223" spans="1:8" ht="15" hidden="1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5"/>
        <v>0</v>
      </c>
      <c r="H2223" s="236" t="s">
        <v>33</v>
      </c>
    </row>
    <row r="2224" spans="1:8" ht="15" hidden="1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5"/>
        <v>0</v>
      </c>
      <c r="H2224" s="236" t="s">
        <v>1268</v>
      </c>
    </row>
    <row r="2225" spans="1:8" ht="15" hidden="1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5"/>
        <v>0</v>
      </c>
      <c r="H2225" s="236" t="s">
        <v>2833</v>
      </c>
    </row>
    <row r="2226" spans="1:8" ht="15" hidden="1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5"/>
        <v>0</v>
      </c>
      <c r="H2226" s="236" t="s">
        <v>2834</v>
      </c>
    </row>
    <row r="2227" spans="1:8" ht="15" hidden="1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5"/>
        <v>0</v>
      </c>
      <c r="H2227" s="236" t="s">
        <v>33</v>
      </c>
    </row>
    <row r="2228" spans="1:8" ht="15" hidden="1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5"/>
        <v>0</v>
      </c>
      <c r="H2228" s="236" t="s">
        <v>33</v>
      </c>
    </row>
    <row r="2229" spans="1:8" ht="15" hidden="1" customHeight="1" x14ac:dyDescent="0.25">
      <c r="A2229" s="48"/>
      <c r="B2229" s="109"/>
      <c r="C2229" s="33"/>
      <c r="D2229" s="38"/>
      <c r="E2229" s="45" t="s">
        <v>2835</v>
      </c>
      <c r="F2229" s="46">
        <v>49000</v>
      </c>
      <c r="G2229" s="172">
        <f t="shared" si="75"/>
        <v>0</v>
      </c>
      <c r="H2229" s="236" t="s">
        <v>930</v>
      </c>
    </row>
    <row r="2230" spans="1:8" ht="15" hidden="1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5"/>
        <v>0</v>
      </c>
      <c r="H2230" s="236" t="s">
        <v>930</v>
      </c>
    </row>
    <row r="2231" spans="1:8" ht="15" hidden="1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5"/>
        <v>0</v>
      </c>
      <c r="H2231" s="236" t="s">
        <v>748</v>
      </c>
    </row>
    <row r="2232" spans="1:8" ht="15" hidden="1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5"/>
        <v>0</v>
      </c>
      <c r="H2232" s="236" t="s">
        <v>930</v>
      </c>
    </row>
    <row r="2233" spans="1:8" ht="15" hidden="1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5"/>
        <v>0</v>
      </c>
      <c r="H2233" s="236" t="s">
        <v>606</v>
      </c>
    </row>
    <row r="2234" spans="1:8" ht="15" hidden="1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5"/>
        <v>0</v>
      </c>
      <c r="H2234" s="236" t="s">
        <v>2837</v>
      </c>
    </row>
    <row r="2235" spans="1:8" ht="15" hidden="1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5"/>
        <v>0</v>
      </c>
      <c r="H2235" s="236" t="s">
        <v>930</v>
      </c>
    </row>
    <row r="2236" spans="1:8" ht="15" hidden="1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5"/>
        <v>0</v>
      </c>
      <c r="H2236" s="236" t="s">
        <v>606</v>
      </c>
    </row>
    <row r="2237" spans="1:8" ht="15" hidden="1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5"/>
        <v>0</v>
      </c>
      <c r="H2237" s="236" t="s">
        <v>33</v>
      </c>
    </row>
    <row r="2238" spans="1:8" ht="15" hidden="1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5"/>
        <v>0</v>
      </c>
      <c r="H2238" s="236" t="s">
        <v>33</v>
      </c>
    </row>
    <row r="2239" spans="1:8" ht="15" hidden="1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6">D2239*F2239</f>
        <v>0</v>
      </c>
      <c r="H2239" s="236" t="s">
        <v>33</v>
      </c>
    </row>
    <row r="2240" spans="1:8" ht="15" hidden="1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6"/>
        <v>0</v>
      </c>
      <c r="H2240" s="236" t="s">
        <v>33</v>
      </c>
    </row>
    <row r="2241" spans="2:8" ht="15" hidden="1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6"/>
        <v>0</v>
      </c>
      <c r="H2241" s="236" t="s">
        <v>1177</v>
      </c>
    </row>
    <row r="2242" spans="2:8" ht="15" hidden="1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6"/>
        <v>0</v>
      </c>
      <c r="H2242" s="236" t="s">
        <v>2237</v>
      </c>
    </row>
    <row r="2243" spans="2:8" ht="15" hidden="1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6"/>
        <v>0</v>
      </c>
      <c r="H2243" s="236" t="s">
        <v>2237</v>
      </c>
    </row>
    <row r="2244" spans="2:8" ht="15" hidden="1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6"/>
        <v>0</v>
      </c>
      <c r="H2244" s="236" t="s">
        <v>2237</v>
      </c>
    </row>
    <row r="2245" spans="2:8" ht="15" hidden="1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6"/>
        <v>0</v>
      </c>
      <c r="H2245" s="236" t="s">
        <v>33</v>
      </c>
    </row>
    <row r="2246" spans="2:8" ht="15" hidden="1" customHeight="1" x14ac:dyDescent="0.25">
      <c r="B2246" s="33"/>
      <c r="C2246" s="36"/>
      <c r="D2246" s="38"/>
      <c r="E2246" s="45" t="s">
        <v>2842</v>
      </c>
      <c r="F2246" s="46">
        <v>60000</v>
      </c>
      <c r="G2246" s="46">
        <f t="shared" si="76"/>
        <v>0</v>
      </c>
      <c r="H2246" s="236" t="s">
        <v>2843</v>
      </c>
    </row>
    <row r="2247" spans="2:8" ht="15" hidden="1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6"/>
        <v>0</v>
      </c>
      <c r="H2247" s="236" t="s">
        <v>2843</v>
      </c>
    </row>
    <row r="2248" spans="2:8" ht="15" hidden="1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6"/>
        <v>0</v>
      </c>
      <c r="H2248" s="236" t="s">
        <v>2844</v>
      </c>
    </row>
    <row r="2249" spans="2:8" ht="15" hidden="1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6"/>
        <v>0</v>
      </c>
      <c r="H2249" s="236" t="s">
        <v>2845</v>
      </c>
    </row>
    <row r="2250" spans="2:8" ht="15" hidden="1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6"/>
        <v>0</v>
      </c>
      <c r="H2250" s="236" t="s">
        <v>2837</v>
      </c>
    </row>
    <row r="2251" spans="2:8" ht="15" hidden="1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6"/>
        <v>0</v>
      </c>
      <c r="H2251" s="236" t="s">
        <v>33</v>
      </c>
    </row>
    <row r="2252" spans="2:8" ht="15" hidden="1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6"/>
        <v>0</v>
      </c>
      <c r="H2252" s="236" t="s">
        <v>33</v>
      </c>
    </row>
    <row r="2253" spans="2:8" ht="15" hidden="1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6"/>
        <v>0</v>
      </c>
      <c r="H2253" s="236" t="s">
        <v>33</v>
      </c>
    </row>
    <row r="2254" spans="2:8" ht="15" hidden="1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6"/>
        <v>0</v>
      </c>
      <c r="H2254" s="236" t="s">
        <v>33</v>
      </c>
    </row>
    <row r="2255" spans="2:8" ht="15" hidden="1" customHeight="1" x14ac:dyDescent="0.25">
      <c r="B2255" s="243"/>
      <c r="C2255" s="33"/>
      <c r="D2255" s="38"/>
      <c r="E2255" s="45" t="s">
        <v>2696</v>
      </c>
      <c r="F2255" s="46">
        <v>42500</v>
      </c>
      <c r="G2255" s="172">
        <f t="shared" si="76"/>
        <v>0</v>
      </c>
      <c r="H2255" s="236" t="s">
        <v>33</v>
      </c>
    </row>
    <row r="2256" spans="2:8" ht="15" hidden="1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6"/>
        <v>0</v>
      </c>
      <c r="H2256" s="236" t="s">
        <v>33</v>
      </c>
    </row>
    <row r="2257" spans="2:8" ht="15" hidden="1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6"/>
        <v>0</v>
      </c>
      <c r="H2257" s="244" t="s">
        <v>606</v>
      </c>
    </row>
    <row r="2258" spans="2:8" ht="15" hidden="1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6"/>
        <v>0</v>
      </c>
      <c r="H2258" s="236" t="s">
        <v>606</v>
      </c>
    </row>
    <row r="2259" spans="2:8" ht="15" hidden="1" customHeight="1" x14ac:dyDescent="0.25">
      <c r="B2259" s="33"/>
      <c r="C2259" s="44"/>
      <c r="D2259" s="38"/>
      <c r="E2259" s="45" t="s">
        <v>2848</v>
      </c>
      <c r="F2259" s="46">
        <v>27000</v>
      </c>
      <c r="G2259" s="172">
        <f t="shared" si="76"/>
        <v>0</v>
      </c>
      <c r="H2259" s="236" t="s">
        <v>33</v>
      </c>
    </row>
    <row r="2260" spans="2:8" ht="15" hidden="1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6"/>
        <v>0</v>
      </c>
      <c r="H2260" s="236" t="s">
        <v>2837</v>
      </c>
    </row>
    <row r="2261" spans="2:8" ht="15" hidden="1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hidden="1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77">D2262*F2262</f>
        <v>0</v>
      </c>
      <c r="H2262" s="236" t="s">
        <v>930</v>
      </c>
    </row>
    <row r="2263" spans="2:8" ht="15" hidden="1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77"/>
        <v>0</v>
      </c>
      <c r="H2263" s="236" t="s">
        <v>930</v>
      </c>
    </row>
    <row r="2264" spans="2:8" ht="15" hidden="1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77"/>
        <v>0</v>
      </c>
      <c r="H2264" s="236" t="s">
        <v>33</v>
      </c>
    </row>
    <row r="2265" spans="2:8" ht="15" hidden="1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77"/>
        <v>0</v>
      </c>
      <c r="H2265" s="236" t="s">
        <v>33</v>
      </c>
    </row>
    <row r="2266" spans="2:8" ht="15" hidden="1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77"/>
        <v>0</v>
      </c>
      <c r="H2266" s="236" t="s">
        <v>33</v>
      </c>
    </row>
    <row r="2267" spans="2:8" ht="15" hidden="1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77"/>
        <v>0</v>
      </c>
      <c r="H2267" s="236" t="s">
        <v>33</v>
      </c>
    </row>
    <row r="2268" spans="2:8" ht="15" hidden="1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77"/>
        <v>0</v>
      </c>
      <c r="H2268" s="236" t="s">
        <v>33</v>
      </c>
    </row>
    <row r="2269" spans="2:8" ht="15" hidden="1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77"/>
        <v>0</v>
      </c>
      <c r="H2269" s="236" t="s">
        <v>33</v>
      </c>
    </row>
    <row r="2270" spans="2:8" ht="15" hidden="1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77"/>
        <v>0</v>
      </c>
      <c r="H2270" s="236" t="s">
        <v>2854</v>
      </c>
    </row>
    <row r="2271" spans="2:8" ht="15" hidden="1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77"/>
        <v>0</v>
      </c>
      <c r="H2271" s="236" t="s">
        <v>2854</v>
      </c>
    </row>
    <row r="2272" spans="2:8" ht="15" hidden="1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77"/>
        <v>0</v>
      </c>
      <c r="H2272" s="236" t="s">
        <v>606</v>
      </c>
    </row>
    <row r="2273" spans="2:8" ht="15" hidden="1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77"/>
        <v>0</v>
      </c>
      <c r="H2273" s="236" t="s">
        <v>930</v>
      </c>
    </row>
    <row r="2274" spans="2:8" ht="15" hidden="1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77"/>
        <v>0</v>
      </c>
      <c r="H2274" s="236" t="s">
        <v>2837</v>
      </c>
    </row>
    <row r="2275" spans="2:8" ht="15" hidden="1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2837</v>
      </c>
    </row>
    <row r="2276" spans="2:8" ht="15" hidden="1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77"/>
        <v>0</v>
      </c>
      <c r="H2276" s="236" t="s">
        <v>2855</v>
      </c>
    </row>
    <row r="2277" spans="2:8" ht="15" hidden="1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77"/>
        <v>0</v>
      </c>
      <c r="H2277" s="236" t="s">
        <v>2855</v>
      </c>
    </row>
    <row r="2278" spans="2:8" ht="15" hidden="1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77"/>
        <v>0</v>
      </c>
      <c r="H2278" s="236" t="s">
        <v>2855</v>
      </c>
    </row>
    <row r="2279" spans="2:8" ht="15" hidden="1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77"/>
        <v>0</v>
      </c>
      <c r="H2279" s="236" t="s">
        <v>433</v>
      </c>
    </row>
    <row r="2280" spans="2:8" ht="15" hidden="1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77"/>
        <v>0</v>
      </c>
      <c r="H2280" s="236" t="s">
        <v>433</v>
      </c>
    </row>
    <row r="2281" spans="2:8" ht="15" hidden="1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77"/>
        <v>0</v>
      </c>
      <c r="H2281" s="236" t="s">
        <v>2096</v>
      </c>
    </row>
    <row r="2282" spans="2:8" ht="15" hidden="1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77"/>
        <v>0</v>
      </c>
      <c r="H2282" s="236" t="s">
        <v>2096</v>
      </c>
    </row>
    <row r="2283" spans="2:8" ht="15" hidden="1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77"/>
        <v>0</v>
      </c>
      <c r="H2283" s="236" t="s">
        <v>2096</v>
      </c>
    </row>
    <row r="2284" spans="2:8" ht="15" hidden="1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77"/>
        <v>0</v>
      </c>
      <c r="H2284" s="236" t="s">
        <v>33</v>
      </c>
    </row>
    <row r="2285" spans="2:8" ht="15" hidden="1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77"/>
        <v>0</v>
      </c>
      <c r="H2285" s="236" t="s">
        <v>33</v>
      </c>
    </row>
    <row r="2286" spans="2:8" ht="15" hidden="1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77"/>
        <v>0</v>
      </c>
      <c r="H2286" s="236" t="s">
        <v>33</v>
      </c>
    </row>
    <row r="2287" spans="2:8" ht="15" hidden="1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77"/>
        <v>0</v>
      </c>
      <c r="H2287" s="236" t="s">
        <v>2859</v>
      </c>
    </row>
    <row r="2288" spans="2:8" ht="15" hidden="1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77"/>
        <v>0</v>
      </c>
      <c r="H2288" s="236" t="s">
        <v>2096</v>
      </c>
    </row>
    <row r="2289" spans="2:8" ht="15" hidden="1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77"/>
        <v>0</v>
      </c>
      <c r="H2289" s="236" t="s">
        <v>2823</v>
      </c>
    </row>
    <row r="2290" spans="2:8" ht="15" hidden="1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77"/>
        <v>0</v>
      </c>
      <c r="H2290" s="236" t="s">
        <v>2861</v>
      </c>
    </row>
    <row r="2291" spans="2:8" ht="15" hidden="1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77"/>
        <v>0</v>
      </c>
      <c r="H2291" s="236" t="s">
        <v>2861</v>
      </c>
    </row>
    <row r="2292" spans="2:8" ht="15" hidden="1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77"/>
        <v>0</v>
      </c>
      <c r="H2292" s="236" t="s">
        <v>2864</v>
      </c>
    </row>
    <row r="2293" spans="2:8" ht="15" hidden="1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77"/>
        <v>0</v>
      </c>
      <c r="H2293" s="236" t="s">
        <v>2865</v>
      </c>
    </row>
    <row r="2294" spans="2:8" ht="15" hidden="1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77"/>
        <v>0</v>
      </c>
      <c r="H2294" s="236" t="s">
        <v>33</v>
      </c>
    </row>
    <row r="2295" spans="2:8" ht="15" hidden="1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77"/>
        <v>0</v>
      </c>
      <c r="H2295" s="236" t="s">
        <v>2837</v>
      </c>
    </row>
    <row r="2296" spans="2:8" ht="15" hidden="1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77"/>
        <v>0</v>
      </c>
      <c r="H2296" s="236" t="s">
        <v>2837</v>
      </c>
    </row>
    <row r="2297" spans="2:8" ht="15" hidden="1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77"/>
        <v>0</v>
      </c>
      <c r="H2297" s="236" t="s">
        <v>2837</v>
      </c>
    </row>
    <row r="2298" spans="2:8" ht="15" hidden="1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77"/>
        <v>0</v>
      </c>
      <c r="H2298" s="236" t="s">
        <v>1604</v>
      </c>
    </row>
    <row r="2299" spans="2:8" ht="15" hidden="1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77"/>
        <v>0</v>
      </c>
      <c r="H2299" s="236" t="s">
        <v>33</v>
      </c>
    </row>
    <row r="2300" spans="2:8" ht="15" hidden="1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77"/>
        <v>0</v>
      </c>
      <c r="H2300" s="236" t="s">
        <v>507</v>
      </c>
    </row>
    <row r="2301" spans="2:8" ht="15" hidden="1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77"/>
        <v>0</v>
      </c>
      <c r="H2301" s="236" t="s">
        <v>33</v>
      </c>
    </row>
    <row r="2302" spans="2:8" ht="15" hidden="1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77"/>
        <v>0</v>
      </c>
      <c r="H2302" s="236" t="s">
        <v>2837</v>
      </c>
    </row>
    <row r="2303" spans="2:8" ht="15" hidden="1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77"/>
        <v>0</v>
      </c>
      <c r="H2303" s="236" t="s">
        <v>2837</v>
      </c>
    </row>
    <row r="2304" spans="2:8" ht="15" hidden="1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77"/>
        <v>0</v>
      </c>
      <c r="H2304" s="236" t="s">
        <v>2837</v>
      </c>
    </row>
    <row r="2305" spans="2:8" ht="15" hidden="1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77"/>
        <v>0</v>
      </c>
      <c r="H2305" s="236" t="s">
        <v>2837</v>
      </c>
    </row>
    <row r="2306" spans="2:8" ht="15" hidden="1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77"/>
        <v>0</v>
      </c>
      <c r="H2306" s="236" t="s">
        <v>2837</v>
      </c>
    </row>
    <row r="2307" spans="2:8" ht="15" hidden="1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77"/>
        <v>0</v>
      </c>
      <c r="H2307" s="236" t="s">
        <v>2871</v>
      </c>
    </row>
    <row r="2308" spans="2:8" ht="15" hidden="1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77"/>
        <v>0</v>
      </c>
      <c r="H2308" s="236" t="s">
        <v>2753</v>
      </c>
    </row>
    <row r="2309" spans="2:8" ht="15" hidden="1" customHeight="1" x14ac:dyDescent="0.25">
      <c r="B2309" s="33"/>
      <c r="C2309" s="33"/>
      <c r="D2309" s="33"/>
      <c r="E2309" s="33" t="s">
        <v>24</v>
      </c>
      <c r="F2309" s="34"/>
      <c r="G2309" s="41" t="s">
        <v>2874</v>
      </c>
      <c r="H2309" s="236" t="s">
        <v>33</v>
      </c>
    </row>
    <row r="2310" spans="2:8" ht="15" hidden="1" customHeight="1" x14ac:dyDescent="0.25">
      <c r="B2310" s="33"/>
      <c r="C2310" s="33"/>
      <c r="D2310" s="38"/>
      <c r="E2310" s="45" t="s">
        <v>2875</v>
      </c>
      <c r="F2310" s="34">
        <v>55000</v>
      </c>
      <c r="G2310" s="41">
        <f t="shared" ref="G2310:G2373" si="78">D2310*F2310</f>
        <v>0</v>
      </c>
      <c r="H2310" s="236" t="s">
        <v>33</v>
      </c>
    </row>
    <row r="2311" spans="2:8" ht="15" hidden="1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78"/>
        <v>0</v>
      </c>
      <c r="H2311" s="236" t="s">
        <v>2823</v>
      </c>
    </row>
    <row r="2312" spans="2:8" ht="15" hidden="1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78"/>
        <v>0</v>
      </c>
      <c r="H2312" s="236" t="s">
        <v>33</v>
      </c>
    </row>
    <row r="2313" spans="2:8" ht="15" hidden="1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78"/>
        <v>0</v>
      </c>
      <c r="H2313" s="236" t="s">
        <v>930</v>
      </c>
    </row>
    <row r="2314" spans="2:8" ht="15" hidden="1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78"/>
        <v>0</v>
      </c>
      <c r="H2314" s="236" t="s">
        <v>33</v>
      </c>
    </row>
    <row r="2315" spans="2:8" ht="15" hidden="1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78"/>
        <v>0</v>
      </c>
      <c r="H2315" s="236" t="s">
        <v>33</v>
      </c>
    </row>
    <row r="2316" spans="2:8" ht="15" hidden="1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78"/>
        <v>0</v>
      </c>
      <c r="H2316" s="236" t="s">
        <v>930</v>
      </c>
    </row>
    <row r="2317" spans="2:8" ht="15" hidden="1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78"/>
        <v>0</v>
      </c>
      <c r="H2317" s="236" t="s">
        <v>2879</v>
      </c>
    </row>
    <row r="2318" spans="2:8" ht="15" hidden="1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78"/>
        <v>0</v>
      </c>
      <c r="H2318" s="236" t="s">
        <v>2879</v>
      </c>
    </row>
    <row r="2319" spans="2:8" ht="15" hidden="1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78"/>
        <v>0</v>
      </c>
      <c r="H2319" s="236" t="s">
        <v>2823</v>
      </c>
    </row>
    <row r="2320" spans="2:8" ht="15" hidden="1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78"/>
        <v>0</v>
      </c>
      <c r="H2320" s="236" t="s">
        <v>606</v>
      </c>
    </row>
    <row r="2321" spans="2:8" ht="15" hidden="1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78"/>
        <v>0</v>
      </c>
      <c r="H2321" s="236" t="s">
        <v>1756</v>
      </c>
    </row>
    <row r="2322" spans="2:8" ht="15" hidden="1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78"/>
        <v>0</v>
      </c>
      <c r="H2322" s="236" t="s">
        <v>1130</v>
      </c>
    </row>
    <row r="2323" spans="2:8" ht="15" hidden="1" customHeight="1" x14ac:dyDescent="0.25">
      <c r="B2323" s="63"/>
      <c r="C2323" s="260"/>
      <c r="D2323" s="38"/>
      <c r="E2323" s="45" t="s">
        <v>2881</v>
      </c>
      <c r="F2323" s="46">
        <v>1300000</v>
      </c>
      <c r="G2323" s="172">
        <f t="shared" si="78"/>
        <v>0</v>
      </c>
      <c r="H2323" s="236" t="s">
        <v>2882</v>
      </c>
    </row>
    <row r="2324" spans="2:8" ht="15" hidden="1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78"/>
        <v>0</v>
      </c>
      <c r="H2324" s="236" t="s">
        <v>1130</v>
      </c>
    </row>
    <row r="2325" spans="2:8" ht="15" hidden="1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78"/>
        <v>0</v>
      </c>
      <c r="H2325" s="236" t="s">
        <v>1130</v>
      </c>
    </row>
    <row r="2326" spans="2:8" ht="15" hidden="1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78"/>
        <v>0</v>
      </c>
      <c r="H2326" s="236" t="s">
        <v>2349</v>
      </c>
    </row>
    <row r="2327" spans="2:8" ht="15" hidden="1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78"/>
        <v>0</v>
      </c>
      <c r="H2327" s="236" t="s">
        <v>551</v>
      </c>
    </row>
    <row r="2328" spans="2:8" ht="15" hidden="1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78"/>
        <v>0</v>
      </c>
      <c r="H2328" s="236" t="s">
        <v>911</v>
      </c>
    </row>
    <row r="2329" spans="2:8" ht="15" hidden="1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78"/>
        <v>0</v>
      </c>
      <c r="H2329" s="236" t="s">
        <v>33</v>
      </c>
    </row>
    <row r="2330" spans="2:8" ht="15" hidden="1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78"/>
        <v>0</v>
      </c>
      <c r="H2330" s="236" t="s">
        <v>2884</v>
      </c>
    </row>
    <row r="2331" spans="2:8" ht="15" hidden="1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78"/>
        <v>0</v>
      </c>
      <c r="H2331" s="236" t="s">
        <v>627</v>
      </c>
    </row>
    <row r="2332" spans="2:8" ht="15" hidden="1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78"/>
        <v>0</v>
      </c>
      <c r="H2332" s="241" t="s">
        <v>627</v>
      </c>
    </row>
    <row r="2333" spans="2:8" ht="15" hidden="1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78"/>
        <v>0</v>
      </c>
      <c r="H2333" s="42" t="s">
        <v>1004</v>
      </c>
    </row>
    <row r="2334" spans="2:8" ht="15" hidden="1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78"/>
        <v>0</v>
      </c>
      <c r="H2334" s="42" t="s">
        <v>1004</v>
      </c>
    </row>
    <row r="2335" spans="2:8" ht="15" hidden="1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78"/>
        <v>0</v>
      </c>
      <c r="H2335" s="42" t="s">
        <v>1004</v>
      </c>
    </row>
    <row r="2336" spans="2:8" ht="15" hidden="1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78"/>
        <v>0</v>
      </c>
      <c r="H2336" s="42" t="s">
        <v>868</v>
      </c>
    </row>
    <row r="2337" spans="2:8" ht="15" hidden="1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78"/>
        <v>0</v>
      </c>
      <c r="H2337" s="42" t="s">
        <v>868</v>
      </c>
    </row>
    <row r="2338" spans="2:8" ht="15" hidden="1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78"/>
        <v>0</v>
      </c>
      <c r="H2338" s="42" t="s">
        <v>868</v>
      </c>
    </row>
    <row r="2339" spans="2:8" ht="15" hidden="1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78"/>
        <v>0</v>
      </c>
      <c r="H2339" s="42" t="s">
        <v>868</v>
      </c>
    </row>
    <row r="2340" spans="2:8" ht="15" hidden="1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78"/>
        <v>0</v>
      </c>
      <c r="H2340" s="42" t="s">
        <v>868</v>
      </c>
    </row>
    <row r="2341" spans="2:8" ht="15" hidden="1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78"/>
        <v>0</v>
      </c>
      <c r="H2341" s="42" t="s">
        <v>868</v>
      </c>
    </row>
    <row r="2342" spans="2:8" ht="15" hidden="1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78"/>
        <v>0</v>
      </c>
      <c r="H2342" s="42" t="s">
        <v>868</v>
      </c>
    </row>
    <row r="2343" spans="2:8" ht="15" hidden="1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78"/>
        <v>0</v>
      </c>
      <c r="H2343" s="42" t="s">
        <v>588</v>
      </c>
    </row>
    <row r="2344" spans="2:8" ht="15" hidden="1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78"/>
        <v>0</v>
      </c>
      <c r="H2344" s="42" t="s">
        <v>1004</v>
      </c>
    </row>
    <row r="2345" spans="2:8" ht="15" hidden="1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78"/>
        <v>0</v>
      </c>
      <c r="H2345" s="236" t="s">
        <v>490</v>
      </c>
    </row>
    <row r="2346" spans="2:8" ht="15" hidden="1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78"/>
        <v>0</v>
      </c>
      <c r="H2346" s="236" t="s">
        <v>33</v>
      </c>
    </row>
    <row r="2347" spans="2:8" ht="15" hidden="1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78"/>
        <v>0</v>
      </c>
      <c r="H2347" s="236" t="s">
        <v>33</v>
      </c>
    </row>
    <row r="2348" spans="2:8" ht="15" hidden="1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78"/>
        <v>0</v>
      </c>
      <c r="H2348" s="236" t="s">
        <v>33</v>
      </c>
    </row>
    <row r="2349" spans="2:8" ht="15" hidden="1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78"/>
        <v>0</v>
      </c>
      <c r="H2349" s="236" t="s">
        <v>33</v>
      </c>
    </row>
    <row r="2350" spans="2:8" ht="15" hidden="1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78"/>
        <v>0</v>
      </c>
      <c r="H2350" s="236" t="s">
        <v>995</v>
      </c>
    </row>
    <row r="2351" spans="2:8" ht="15" hidden="1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78"/>
        <v>0</v>
      </c>
      <c r="H2351" s="236" t="s">
        <v>995</v>
      </c>
    </row>
    <row r="2352" spans="2:8" ht="15" hidden="1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78"/>
        <v>0</v>
      </c>
      <c r="H2352" s="236" t="s">
        <v>995</v>
      </c>
    </row>
    <row r="2353" spans="2:8" ht="15" hidden="1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78"/>
        <v>0</v>
      </c>
      <c r="H2353" s="236" t="s">
        <v>995</v>
      </c>
    </row>
    <row r="2354" spans="2:8" ht="15" hidden="1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78"/>
        <v>0</v>
      </c>
      <c r="H2354" s="236" t="s">
        <v>2892</v>
      </c>
    </row>
    <row r="2355" spans="2:8" ht="15" hidden="1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78"/>
        <v>0</v>
      </c>
      <c r="H2355" s="236" t="s">
        <v>2892</v>
      </c>
    </row>
    <row r="2356" spans="2:8" ht="15" hidden="1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78"/>
        <v>0</v>
      </c>
      <c r="H2356" s="236" t="s">
        <v>2892</v>
      </c>
    </row>
    <row r="2357" spans="2:8" ht="15" hidden="1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78"/>
        <v>0</v>
      </c>
      <c r="H2357" s="236" t="s">
        <v>33</v>
      </c>
    </row>
    <row r="2358" spans="2:8" ht="15" hidden="1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78"/>
        <v>0</v>
      </c>
      <c r="H2358" s="236" t="s">
        <v>33</v>
      </c>
    </row>
    <row r="2359" spans="2:8" ht="15" hidden="1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78"/>
        <v>0</v>
      </c>
      <c r="H2359" s="236" t="s">
        <v>33</v>
      </c>
    </row>
    <row r="2360" spans="2:8" ht="15" hidden="1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78"/>
        <v>0</v>
      </c>
      <c r="H2360" s="236" t="s">
        <v>1106</v>
      </c>
    </row>
    <row r="2361" spans="2:8" ht="15" hidden="1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78"/>
        <v>0</v>
      </c>
      <c r="H2361" s="236" t="s">
        <v>1106</v>
      </c>
    </row>
    <row r="2362" spans="2:8" ht="15" hidden="1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78"/>
        <v>0</v>
      </c>
      <c r="H2362" s="236" t="s">
        <v>33</v>
      </c>
    </row>
    <row r="2363" spans="2:8" ht="15" hidden="1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78"/>
        <v>0</v>
      </c>
      <c r="H2363" s="236" t="s">
        <v>2653</v>
      </c>
    </row>
    <row r="2364" spans="2:8" ht="15" hidden="1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78"/>
        <v>0</v>
      </c>
      <c r="H2364" s="236" t="s">
        <v>911</v>
      </c>
    </row>
    <row r="2365" spans="2:8" ht="15" hidden="1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78"/>
        <v>0</v>
      </c>
      <c r="H2365" s="236" t="s">
        <v>2750</v>
      </c>
    </row>
    <row r="2366" spans="2:8" ht="15" hidden="1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78"/>
        <v>0</v>
      </c>
      <c r="H2366" s="236" t="s">
        <v>930</v>
      </c>
    </row>
    <row r="2367" spans="2:8" ht="15" hidden="1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78"/>
        <v>0</v>
      </c>
      <c r="H2367" s="236" t="s">
        <v>930</v>
      </c>
    </row>
    <row r="2368" spans="2:8" ht="15" hidden="1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78"/>
        <v>0</v>
      </c>
      <c r="H2368" s="236" t="s">
        <v>930</v>
      </c>
    </row>
    <row r="2369" spans="2:8" ht="15" hidden="1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78"/>
        <v>0</v>
      </c>
      <c r="H2369" s="236" t="s">
        <v>930</v>
      </c>
    </row>
    <row r="2370" spans="2:8" ht="15" hidden="1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78"/>
        <v>0</v>
      </c>
      <c r="H2370" s="236" t="s">
        <v>930</v>
      </c>
    </row>
    <row r="2371" spans="2:8" ht="15" hidden="1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78"/>
        <v>0</v>
      </c>
      <c r="H2371" s="236" t="s">
        <v>33</v>
      </c>
    </row>
    <row r="2372" spans="2:8" ht="15" hidden="1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78"/>
        <v>0</v>
      </c>
      <c r="H2372" s="236" t="s">
        <v>2750</v>
      </c>
    </row>
    <row r="2373" spans="2:8" ht="15" hidden="1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78"/>
        <v>0</v>
      </c>
      <c r="H2373" s="236" t="s">
        <v>2901</v>
      </c>
    </row>
    <row r="2374" spans="2:8" ht="15" hidden="1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79">D2374*F2374</f>
        <v>0</v>
      </c>
      <c r="H2374" s="236" t="s">
        <v>2902</v>
      </c>
    </row>
    <row r="2375" spans="2:8" ht="15" hidden="1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79"/>
        <v>0</v>
      </c>
      <c r="H2375" s="236" t="s">
        <v>2904</v>
      </c>
    </row>
    <row r="2376" spans="2:8" ht="15" hidden="1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79"/>
        <v>0</v>
      </c>
      <c r="H2376" s="236" t="s">
        <v>33</v>
      </c>
    </row>
    <row r="2377" spans="2:8" ht="15" hidden="1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79"/>
        <v>0</v>
      </c>
      <c r="H2377" s="236" t="s">
        <v>33</v>
      </c>
    </row>
    <row r="2378" spans="2:8" ht="15" hidden="1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79"/>
        <v>0</v>
      </c>
      <c r="H2378" s="236" t="s">
        <v>33</v>
      </c>
    </row>
    <row r="2379" spans="2:8" ht="15" hidden="1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79"/>
        <v>0</v>
      </c>
      <c r="H2379" s="236" t="s">
        <v>33</v>
      </c>
    </row>
    <row r="2380" spans="2:8" ht="15" hidden="1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79"/>
        <v>0</v>
      </c>
      <c r="H2380" s="236" t="s">
        <v>33</v>
      </c>
    </row>
    <row r="2381" spans="2:8" ht="15" hidden="1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79"/>
        <v>0</v>
      </c>
      <c r="H2381" s="236" t="s">
        <v>507</v>
      </c>
    </row>
    <row r="2382" spans="2:8" ht="15" hidden="1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79"/>
        <v>0</v>
      </c>
      <c r="H2382" s="236" t="s">
        <v>2908</v>
      </c>
    </row>
    <row r="2383" spans="2:8" ht="15" hidden="1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79"/>
        <v>0</v>
      </c>
      <c r="H2383" s="236" t="s">
        <v>33</v>
      </c>
    </row>
    <row r="2384" spans="2:8" ht="15" hidden="1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79"/>
        <v>0</v>
      </c>
      <c r="H2384" s="236" t="s">
        <v>2910</v>
      </c>
    </row>
    <row r="2385" spans="2:8" ht="15" hidden="1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79"/>
        <v>0</v>
      </c>
      <c r="H2385" s="236" t="s">
        <v>2910</v>
      </c>
    </row>
    <row r="2386" spans="2:8" ht="15" hidden="1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79"/>
        <v>0</v>
      </c>
      <c r="H2386" s="236" t="s">
        <v>2910</v>
      </c>
    </row>
    <row r="2387" spans="2:8" ht="15" hidden="1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79"/>
        <v>0</v>
      </c>
      <c r="H2387" s="236" t="s">
        <v>2904</v>
      </c>
    </row>
    <row r="2388" spans="2:8" ht="15" hidden="1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79"/>
        <v>0</v>
      </c>
      <c r="H2388" s="236" t="s">
        <v>2904</v>
      </c>
    </row>
    <row r="2389" spans="2:8" ht="15" hidden="1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79"/>
        <v>0</v>
      </c>
      <c r="H2389" s="236" t="s">
        <v>2904</v>
      </c>
    </row>
    <row r="2390" spans="2:8" ht="15" hidden="1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79"/>
        <v>0</v>
      </c>
      <c r="H2390" s="236" t="s">
        <v>2904</v>
      </c>
    </row>
    <row r="2391" spans="2:8" ht="15" hidden="1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79"/>
        <v>0</v>
      </c>
      <c r="H2391" s="236" t="s">
        <v>33</v>
      </c>
    </row>
    <row r="2392" spans="2:8" ht="15" hidden="1" customHeight="1" x14ac:dyDescent="0.25">
      <c r="B2392" s="33"/>
      <c r="C2392" s="33"/>
      <c r="D2392" s="33"/>
      <c r="E2392" s="33" t="s">
        <v>2913</v>
      </c>
      <c r="F2392" s="34">
        <v>135000</v>
      </c>
      <c r="G2392" s="41">
        <f t="shared" si="79"/>
        <v>0</v>
      </c>
      <c r="H2392" s="236" t="s">
        <v>1177</v>
      </c>
    </row>
    <row r="2393" spans="2:8" ht="15" hidden="1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79"/>
        <v>0</v>
      </c>
      <c r="H2393" s="236" t="s">
        <v>1177</v>
      </c>
    </row>
    <row r="2394" spans="2:8" ht="15" hidden="1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79"/>
        <v>0</v>
      </c>
      <c r="H2394" s="236" t="s">
        <v>2834</v>
      </c>
    </row>
    <row r="2395" spans="2:8" ht="15" hidden="1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79"/>
        <v>0</v>
      </c>
      <c r="H2395" s="236" t="s">
        <v>2834</v>
      </c>
    </row>
    <row r="2396" spans="2:8" ht="15" hidden="1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79"/>
        <v>0</v>
      </c>
      <c r="H2396" s="236" t="s">
        <v>2834</v>
      </c>
    </row>
    <row r="2397" spans="2:8" ht="15" hidden="1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79"/>
        <v>0</v>
      </c>
      <c r="H2397" s="236" t="s">
        <v>33</v>
      </c>
    </row>
    <row r="2398" spans="2:8" ht="15" hidden="1" customHeight="1" x14ac:dyDescent="0.25">
      <c r="B2398" s="33"/>
      <c r="C2398" s="36"/>
      <c r="D2398" s="38"/>
      <c r="E2398" s="45" t="s">
        <v>2915</v>
      </c>
      <c r="F2398" s="46">
        <v>144430</v>
      </c>
      <c r="G2398" s="46">
        <f t="shared" si="79"/>
        <v>0</v>
      </c>
      <c r="H2398" s="236" t="s">
        <v>2916</v>
      </c>
    </row>
    <row r="2399" spans="2:8" ht="15" hidden="1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79"/>
        <v>0</v>
      </c>
      <c r="H2399" s="236" t="s">
        <v>2917</v>
      </c>
    </row>
    <row r="2400" spans="2:8" ht="15" hidden="1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79"/>
        <v>0</v>
      </c>
      <c r="H2400" s="236" t="s">
        <v>2701</v>
      </c>
    </row>
    <row r="2401" spans="2:8" ht="15" hidden="1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79"/>
        <v>0</v>
      </c>
      <c r="H2401" s="236" t="s">
        <v>2701</v>
      </c>
    </row>
    <row r="2402" spans="2:8" ht="15" hidden="1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79"/>
        <v>0</v>
      </c>
      <c r="H2402" s="236" t="s">
        <v>2701</v>
      </c>
    </row>
    <row r="2403" spans="2:8" ht="15" hidden="1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79"/>
        <v>0</v>
      </c>
      <c r="H2403" s="236" t="s">
        <v>33</v>
      </c>
    </row>
    <row r="2404" spans="2:8" ht="15" hidden="1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79"/>
        <v>0</v>
      </c>
      <c r="H2404" s="236" t="s">
        <v>33</v>
      </c>
    </row>
    <row r="2405" spans="2:8" ht="15" hidden="1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79"/>
        <v>0</v>
      </c>
      <c r="H2405" s="236" t="s">
        <v>33</v>
      </c>
    </row>
    <row r="2406" spans="2:8" ht="15" hidden="1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79"/>
        <v>0</v>
      </c>
      <c r="H2406" s="236" t="s">
        <v>2920</v>
      </c>
    </row>
    <row r="2407" spans="2:8" ht="15" hidden="1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79"/>
        <v>0</v>
      </c>
      <c r="H2407" s="236" t="s">
        <v>930</v>
      </c>
    </row>
    <row r="2408" spans="2:8" ht="15" hidden="1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79"/>
        <v>0</v>
      </c>
      <c r="H2408" s="236" t="s">
        <v>930</v>
      </c>
    </row>
    <row r="2409" spans="2:8" ht="15" hidden="1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79"/>
        <v>0</v>
      </c>
      <c r="H2409" s="236" t="s">
        <v>930</v>
      </c>
    </row>
    <row r="2410" spans="2:8" ht="15" hidden="1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79"/>
        <v>0</v>
      </c>
      <c r="H2410" s="236" t="s">
        <v>930</v>
      </c>
    </row>
    <row r="2411" spans="2:8" ht="15" hidden="1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79"/>
        <v>0</v>
      </c>
      <c r="H2411" s="236" t="s">
        <v>930</v>
      </c>
    </row>
    <row r="2412" spans="2:8" ht="15" hidden="1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79"/>
        <v>0</v>
      </c>
      <c r="H2412" s="236" t="s">
        <v>606</v>
      </c>
    </row>
    <row r="2413" spans="2:8" ht="15" hidden="1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79"/>
        <v>0</v>
      </c>
      <c r="H2413" s="236" t="s">
        <v>2834</v>
      </c>
    </row>
    <row r="2414" spans="2:8" ht="15" hidden="1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79"/>
        <v>0</v>
      </c>
      <c r="H2414" s="236" t="s">
        <v>2237</v>
      </c>
    </row>
    <row r="2415" spans="2:8" ht="15" hidden="1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79"/>
        <v>0</v>
      </c>
      <c r="H2415" s="241" t="s">
        <v>2237</v>
      </c>
    </row>
    <row r="2416" spans="2:8" ht="15" hidden="1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79"/>
        <v>0</v>
      </c>
      <c r="H2416" s="42" t="s">
        <v>2922</v>
      </c>
    </row>
    <row r="2417" spans="2:8" ht="15" hidden="1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79"/>
        <v>0</v>
      </c>
      <c r="H2417" s="236" t="s">
        <v>520</v>
      </c>
    </row>
    <row r="2418" spans="2:8" ht="15" hidden="1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79"/>
        <v>0</v>
      </c>
      <c r="H2418" s="236" t="s">
        <v>520</v>
      </c>
    </row>
    <row r="2419" spans="2:8" ht="15" hidden="1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79"/>
        <v>0</v>
      </c>
      <c r="H2419" s="236" t="s">
        <v>748</v>
      </c>
    </row>
    <row r="2420" spans="2:8" ht="15" hidden="1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79"/>
        <v>0</v>
      </c>
      <c r="H2420" s="236" t="s">
        <v>33</v>
      </c>
    </row>
    <row r="2421" spans="2:8" ht="15" hidden="1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79"/>
        <v>0</v>
      </c>
      <c r="H2421" s="236" t="s">
        <v>625</v>
      </c>
    </row>
    <row r="2422" spans="2:8" ht="15" hidden="1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79"/>
        <v>0</v>
      </c>
      <c r="H2422" s="236" t="s">
        <v>33</v>
      </c>
    </row>
    <row r="2423" spans="2:8" ht="15" hidden="1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79"/>
        <v>0</v>
      </c>
      <c r="H2423" s="236" t="s">
        <v>625</v>
      </c>
    </row>
    <row r="2424" spans="2:8" ht="15" hidden="1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79"/>
        <v>0</v>
      </c>
      <c r="H2424" s="236" t="s">
        <v>2927</v>
      </c>
    </row>
    <row r="2425" spans="2:8" ht="15" hidden="1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79"/>
        <v>0</v>
      </c>
      <c r="H2425" s="236" t="s">
        <v>2928</v>
      </c>
    </row>
    <row r="2426" spans="2:8" ht="15" hidden="1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79"/>
        <v>0</v>
      </c>
      <c r="H2426" s="236" t="s">
        <v>2928</v>
      </c>
    </row>
    <row r="2427" spans="2:8" ht="15" hidden="1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79"/>
        <v>0</v>
      </c>
      <c r="H2427" s="236" t="s">
        <v>33</v>
      </c>
    </row>
    <row r="2428" spans="2:8" ht="15" hidden="1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79"/>
        <v>0</v>
      </c>
      <c r="H2428" s="236" t="s">
        <v>2753</v>
      </c>
    </row>
    <row r="2429" spans="2:8" ht="15" hidden="1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79"/>
        <v>0</v>
      </c>
      <c r="H2429" s="236" t="s">
        <v>33</v>
      </c>
    </row>
    <row r="2430" spans="2:8" ht="15" hidden="1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79"/>
        <v>0</v>
      </c>
      <c r="H2430" s="236" t="s">
        <v>748</v>
      </c>
    </row>
    <row r="2431" spans="2:8" ht="15" hidden="1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79"/>
        <v>0</v>
      </c>
      <c r="H2431" s="236" t="s">
        <v>606</v>
      </c>
    </row>
    <row r="2432" spans="2:8" ht="15" hidden="1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79"/>
        <v>0</v>
      </c>
      <c r="H2432" s="236" t="s">
        <v>33</v>
      </c>
    </row>
    <row r="2433" spans="2:8" ht="15" hidden="1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79"/>
        <v>0</v>
      </c>
      <c r="H2433" s="236" t="s">
        <v>2928</v>
      </c>
    </row>
    <row r="2434" spans="2:8" ht="15" hidden="1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79"/>
        <v>0</v>
      </c>
      <c r="H2434" s="236" t="s">
        <v>2473</v>
      </c>
    </row>
    <row r="2435" spans="2:8" ht="15" hidden="1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79"/>
        <v>0</v>
      </c>
      <c r="H2435" s="236" t="s">
        <v>33</v>
      </c>
    </row>
    <row r="2436" spans="2:8" ht="15" hidden="1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79"/>
        <v>0</v>
      </c>
      <c r="H2436" s="236" t="s">
        <v>2834</v>
      </c>
    </row>
    <row r="2437" spans="2:8" ht="15" hidden="1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79"/>
        <v>0</v>
      </c>
      <c r="H2437" s="236" t="s">
        <v>2834</v>
      </c>
    </row>
    <row r="2438" spans="2:8" ht="15" hidden="1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80">D2438*F2438</f>
        <v>0</v>
      </c>
      <c r="H2438" s="236" t="s">
        <v>2834</v>
      </c>
    </row>
    <row r="2439" spans="2:8" ht="15" hidden="1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80"/>
        <v>0</v>
      </c>
      <c r="H2439" s="236" t="s">
        <v>2928</v>
      </c>
    </row>
    <row r="2440" spans="2:8" ht="15" hidden="1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80"/>
        <v>0</v>
      </c>
      <c r="H2440" s="236" t="s">
        <v>33</v>
      </c>
    </row>
    <row r="2441" spans="2:8" ht="15" hidden="1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80"/>
        <v>0</v>
      </c>
      <c r="H2441" s="236" t="s">
        <v>33</v>
      </c>
    </row>
    <row r="2442" spans="2:8" ht="15" hidden="1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80"/>
        <v>0</v>
      </c>
      <c r="H2442" s="236" t="s">
        <v>2667</v>
      </c>
    </row>
    <row r="2443" spans="2:8" ht="15" hidden="1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80"/>
        <v>0</v>
      </c>
      <c r="H2443" s="236" t="s">
        <v>2934</v>
      </c>
    </row>
    <row r="2444" spans="2:8" ht="15" hidden="1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80"/>
        <v>0</v>
      </c>
      <c r="H2444" s="236" t="s">
        <v>33</v>
      </c>
    </row>
    <row r="2445" spans="2:8" ht="15" hidden="1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80"/>
        <v>0</v>
      </c>
      <c r="H2445" s="236" t="s">
        <v>673</v>
      </c>
    </row>
    <row r="2446" spans="2:8" ht="15" hidden="1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80"/>
        <v>0</v>
      </c>
      <c r="H2446" s="236" t="s">
        <v>606</v>
      </c>
    </row>
    <row r="2447" spans="2:8" ht="15" hidden="1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80"/>
        <v>0</v>
      </c>
      <c r="H2447" s="236" t="s">
        <v>606</v>
      </c>
    </row>
    <row r="2448" spans="2:8" ht="15" hidden="1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80"/>
        <v>0</v>
      </c>
      <c r="H2448" s="236" t="s">
        <v>2937</v>
      </c>
    </row>
    <row r="2449" spans="2:8" ht="15" hidden="1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80"/>
        <v>0</v>
      </c>
      <c r="H2449" s="236" t="s">
        <v>2938</v>
      </c>
    </row>
    <row r="2450" spans="2:8" ht="15" hidden="1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80"/>
        <v>0</v>
      </c>
      <c r="H2450" s="236" t="s">
        <v>2940</v>
      </c>
    </row>
    <row r="2451" spans="2:8" ht="15" hidden="1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80"/>
        <v>0</v>
      </c>
      <c r="H2451" s="236" t="s">
        <v>2940</v>
      </c>
    </row>
    <row r="2452" spans="2:8" ht="15" hidden="1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80"/>
        <v>0</v>
      </c>
      <c r="H2452" s="236" t="s">
        <v>2904</v>
      </c>
    </row>
    <row r="2453" spans="2:8" ht="15" hidden="1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80"/>
        <v>0</v>
      </c>
      <c r="H2453" s="236" t="s">
        <v>2904</v>
      </c>
    </row>
    <row r="2454" spans="2:8" ht="15" hidden="1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80"/>
        <v>0</v>
      </c>
      <c r="H2454" s="236" t="s">
        <v>2942</v>
      </c>
    </row>
    <row r="2455" spans="2:8" ht="15" hidden="1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80"/>
        <v>0</v>
      </c>
      <c r="H2455" s="236" t="s">
        <v>2940</v>
      </c>
    </row>
    <row r="2456" spans="2:8" ht="15" hidden="1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80"/>
        <v>0</v>
      </c>
      <c r="H2456" s="236" t="s">
        <v>2902</v>
      </c>
    </row>
    <row r="2457" spans="2:8" ht="15" hidden="1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80"/>
        <v>0</v>
      </c>
      <c r="H2457" s="236" t="s">
        <v>2938</v>
      </c>
    </row>
    <row r="2458" spans="2:8" ht="15" hidden="1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80"/>
        <v>0</v>
      </c>
      <c r="H2458" s="236" t="s">
        <v>2938</v>
      </c>
    </row>
    <row r="2459" spans="2:8" ht="15" hidden="1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80"/>
        <v>0</v>
      </c>
      <c r="H2459" s="236" t="s">
        <v>2902</v>
      </c>
    </row>
    <row r="2460" spans="2:8" ht="15" hidden="1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80"/>
        <v>0</v>
      </c>
      <c r="H2460" s="236" t="s">
        <v>2938</v>
      </c>
    </row>
    <row r="2461" spans="2:8" ht="15" hidden="1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80"/>
        <v>0</v>
      </c>
      <c r="H2461" s="236" t="s">
        <v>2938</v>
      </c>
    </row>
    <row r="2462" spans="2:8" ht="15" hidden="1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80"/>
        <v>0</v>
      </c>
      <c r="H2462" s="236" t="s">
        <v>2938</v>
      </c>
    </row>
    <row r="2463" spans="2:8" ht="15" hidden="1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80"/>
        <v>0</v>
      </c>
      <c r="H2463" s="236" t="s">
        <v>2938</v>
      </c>
    </row>
    <row r="2464" spans="2:8" ht="15" hidden="1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80"/>
        <v>0</v>
      </c>
      <c r="H2464" s="236" t="s">
        <v>2938</v>
      </c>
    </row>
    <row r="2465" spans="2:8" ht="15" hidden="1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80"/>
        <v>0</v>
      </c>
      <c r="H2465" s="236" t="s">
        <v>33</v>
      </c>
    </row>
    <row r="2466" spans="2:8" ht="15" hidden="1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80"/>
        <v>0</v>
      </c>
      <c r="H2466" s="236" t="s">
        <v>33</v>
      </c>
    </row>
    <row r="2467" spans="2:8" ht="15" hidden="1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80"/>
        <v>0</v>
      </c>
      <c r="H2467" s="236" t="s">
        <v>33</v>
      </c>
    </row>
    <row r="2468" spans="2:8" ht="15" hidden="1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80"/>
        <v>0</v>
      </c>
      <c r="H2468" s="236" t="s">
        <v>33</v>
      </c>
    </row>
    <row r="2469" spans="2:8" ht="15" hidden="1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80"/>
        <v>0</v>
      </c>
      <c r="H2469" s="262" t="s">
        <v>2937</v>
      </c>
    </row>
    <row r="2470" spans="2:8" ht="15" hidden="1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80"/>
        <v>0</v>
      </c>
      <c r="H2470" s="262" t="s">
        <v>2937</v>
      </c>
    </row>
    <row r="2471" spans="2:8" ht="15" hidden="1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80"/>
        <v>0</v>
      </c>
      <c r="H2471" s="262" t="s">
        <v>2937</v>
      </c>
    </row>
    <row r="2472" spans="2:8" ht="15" hidden="1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80"/>
        <v>0</v>
      </c>
      <c r="H2472" s="262" t="s">
        <v>2937</v>
      </c>
    </row>
    <row r="2473" spans="2:8" ht="15" hidden="1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80"/>
        <v>0</v>
      </c>
      <c r="H2473" s="42" t="s">
        <v>588</v>
      </c>
    </row>
    <row r="2474" spans="2:8" ht="15" hidden="1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80"/>
        <v>0</v>
      </c>
      <c r="H2474" s="42" t="s">
        <v>588</v>
      </c>
    </row>
    <row r="2475" spans="2:8" ht="15" hidden="1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80"/>
        <v>0</v>
      </c>
      <c r="H2475" s="42" t="s">
        <v>588</v>
      </c>
    </row>
    <row r="2476" spans="2:8" ht="15" hidden="1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80"/>
        <v>0</v>
      </c>
      <c r="H2476" s="42" t="s">
        <v>588</v>
      </c>
    </row>
    <row r="2477" spans="2:8" ht="15" hidden="1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80"/>
        <v>0</v>
      </c>
      <c r="H2477" s="236" t="s">
        <v>930</v>
      </c>
    </row>
    <row r="2478" spans="2:8" ht="15" hidden="1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80"/>
        <v>0</v>
      </c>
      <c r="H2478" s="236" t="s">
        <v>930</v>
      </c>
    </row>
    <row r="2479" spans="2:8" ht="15" hidden="1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80"/>
        <v>0</v>
      </c>
      <c r="H2479" s="236" t="s">
        <v>33</v>
      </c>
    </row>
    <row r="2480" spans="2:8" ht="15" hidden="1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80"/>
        <v>0</v>
      </c>
      <c r="H2480" s="236" t="s">
        <v>33</v>
      </c>
    </row>
    <row r="2481" spans="2:8" ht="15" hidden="1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80"/>
        <v>0</v>
      </c>
      <c r="H2481" s="236" t="s">
        <v>33</v>
      </c>
    </row>
    <row r="2482" spans="2:8" ht="15" hidden="1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80"/>
        <v>0</v>
      </c>
      <c r="H2482" s="236" t="s">
        <v>33</v>
      </c>
    </row>
    <row r="2483" spans="2:8" ht="15" hidden="1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80"/>
        <v>0</v>
      </c>
      <c r="H2483" s="236" t="s">
        <v>2947</v>
      </c>
    </row>
    <row r="2484" spans="2:8" ht="15" hidden="1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80"/>
        <v>0</v>
      </c>
      <c r="H2484" s="236" t="s">
        <v>2947</v>
      </c>
    </row>
    <row r="2485" spans="2:8" ht="15" hidden="1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80"/>
        <v>0</v>
      </c>
      <c r="H2485" s="236" t="s">
        <v>882</v>
      </c>
    </row>
    <row r="2486" spans="2:8" ht="15" hidden="1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80"/>
        <v>0</v>
      </c>
      <c r="H2486" s="236" t="s">
        <v>882</v>
      </c>
    </row>
    <row r="2487" spans="2:8" ht="15" hidden="1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80"/>
        <v>0</v>
      </c>
      <c r="H2487" s="236" t="s">
        <v>882</v>
      </c>
    </row>
    <row r="2488" spans="2:8" ht="15" hidden="1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80"/>
        <v>0</v>
      </c>
      <c r="H2488" s="236" t="s">
        <v>882</v>
      </c>
    </row>
    <row r="2489" spans="2:8" ht="15" hidden="1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80"/>
        <v>0</v>
      </c>
      <c r="H2489" s="236" t="s">
        <v>33</v>
      </c>
    </row>
    <row r="2490" spans="2:8" ht="15" hidden="1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80"/>
        <v>0</v>
      </c>
      <c r="H2490" s="236" t="s">
        <v>2750</v>
      </c>
    </row>
    <row r="2491" spans="2:8" ht="15" hidden="1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80"/>
        <v>0</v>
      </c>
      <c r="H2491" s="236" t="s">
        <v>2904</v>
      </c>
    </row>
    <row r="2492" spans="2:8" ht="15" hidden="1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80"/>
        <v>0</v>
      </c>
      <c r="H2492" s="267" t="s">
        <v>551</v>
      </c>
    </row>
    <row r="2493" spans="2:8" ht="15" hidden="1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80"/>
        <v>0</v>
      </c>
      <c r="H2493" s="236" t="s">
        <v>2284</v>
      </c>
    </row>
    <row r="2494" spans="2:8" ht="15" hidden="1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80"/>
        <v>0</v>
      </c>
      <c r="H2494" s="236" t="s">
        <v>2284</v>
      </c>
    </row>
    <row r="2495" spans="2:8" ht="15" hidden="1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80"/>
        <v>0</v>
      </c>
      <c r="H2495" s="236" t="s">
        <v>2284</v>
      </c>
    </row>
    <row r="2496" spans="2:8" ht="15" hidden="1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80"/>
        <v>0</v>
      </c>
      <c r="H2496" s="236" t="s">
        <v>52</v>
      </c>
    </row>
    <row r="2497" spans="2:8" ht="15" hidden="1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80"/>
        <v>0</v>
      </c>
      <c r="H2497" s="236" t="s">
        <v>2672</v>
      </c>
    </row>
    <row r="2498" spans="2:8" ht="15" hidden="1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80"/>
        <v>0</v>
      </c>
      <c r="H2498" s="236" t="s">
        <v>2672</v>
      </c>
    </row>
    <row r="2499" spans="2:8" ht="15" hidden="1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80"/>
        <v>0</v>
      </c>
      <c r="H2499" s="236" t="s">
        <v>2672</v>
      </c>
    </row>
    <row r="2500" spans="2:8" ht="15" hidden="1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80"/>
        <v>0</v>
      </c>
      <c r="H2500" s="236" t="s">
        <v>2908</v>
      </c>
    </row>
    <row r="2501" spans="2:8" ht="15" hidden="1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80"/>
        <v>0</v>
      </c>
      <c r="H2501" s="236" t="s">
        <v>2908</v>
      </c>
    </row>
    <row r="2502" spans="2:8" ht="15" hidden="1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1">D2502*F2502</f>
        <v>0</v>
      </c>
      <c r="H2502" s="236" t="s">
        <v>2908</v>
      </c>
    </row>
    <row r="2503" spans="2:8" ht="15" hidden="1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1"/>
        <v>0</v>
      </c>
      <c r="H2503" s="236" t="s">
        <v>2908</v>
      </c>
    </row>
    <row r="2504" spans="2:8" ht="15" hidden="1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1"/>
        <v>0</v>
      </c>
      <c r="H2504" s="236" t="s">
        <v>2952</v>
      </c>
    </row>
    <row r="2505" spans="2:8" ht="15" hidden="1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1"/>
        <v>0</v>
      </c>
      <c r="H2505" s="236" t="s">
        <v>1006</v>
      </c>
    </row>
    <row r="2506" spans="2:8" ht="15" hidden="1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1"/>
        <v>0</v>
      </c>
      <c r="H2506" s="236" t="s">
        <v>1006</v>
      </c>
    </row>
    <row r="2507" spans="2:8" ht="15" hidden="1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1"/>
        <v>0</v>
      </c>
      <c r="H2507" s="236" t="s">
        <v>1006</v>
      </c>
    </row>
    <row r="2508" spans="2:8" ht="15" hidden="1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1"/>
        <v>0</v>
      </c>
      <c r="H2508" s="236" t="s">
        <v>930</v>
      </c>
    </row>
    <row r="2509" spans="2:8" ht="15" hidden="1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1"/>
        <v>0</v>
      </c>
      <c r="H2509" s="236" t="s">
        <v>930</v>
      </c>
    </row>
    <row r="2510" spans="2:8" ht="15" hidden="1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1"/>
        <v>0</v>
      </c>
      <c r="H2510" s="236" t="s">
        <v>2957</v>
      </c>
    </row>
    <row r="2511" spans="2:8" ht="15" hidden="1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1"/>
        <v>0</v>
      </c>
      <c r="H2511" s="236" t="s">
        <v>507</v>
      </c>
    </row>
    <row r="2512" spans="2:8" ht="15" hidden="1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1"/>
        <v>0</v>
      </c>
      <c r="H2512" s="236" t="s">
        <v>507</v>
      </c>
    </row>
    <row r="2513" spans="1:8" ht="15" hidden="1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1"/>
        <v>0</v>
      </c>
      <c r="H2513" s="236" t="s">
        <v>2177</v>
      </c>
    </row>
    <row r="2514" spans="1:8" ht="15" hidden="1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1"/>
        <v>0</v>
      </c>
      <c r="H2514" s="236" t="s">
        <v>2284</v>
      </c>
    </row>
    <row r="2515" spans="1:8" ht="15" hidden="1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1"/>
        <v>0</v>
      </c>
      <c r="H2515" s="236" t="s">
        <v>2958</v>
      </c>
    </row>
    <row r="2516" spans="1:8" ht="15" hidden="1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1"/>
        <v>0</v>
      </c>
      <c r="H2516" s="236" t="s">
        <v>33</v>
      </c>
    </row>
    <row r="2517" spans="1:8" ht="15" hidden="1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1"/>
        <v>0</v>
      </c>
      <c r="H2517" s="236" t="s">
        <v>33</v>
      </c>
    </row>
    <row r="2518" spans="1:8" ht="15" hidden="1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1"/>
        <v>0</v>
      </c>
      <c r="H2518" s="236" t="s">
        <v>33</v>
      </c>
    </row>
    <row r="2519" spans="1:8" ht="15" hidden="1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1"/>
        <v>0</v>
      </c>
      <c r="H2519" s="236" t="s">
        <v>551</v>
      </c>
    </row>
    <row r="2520" spans="1:8" ht="15" hidden="1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1"/>
        <v>0</v>
      </c>
      <c r="H2520" s="236" t="s">
        <v>33</v>
      </c>
    </row>
    <row r="2521" spans="1:8" ht="15" hidden="1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1"/>
        <v>0</v>
      </c>
      <c r="H2521" s="236" t="s">
        <v>33</v>
      </c>
    </row>
    <row r="2522" spans="1:8" ht="15" hidden="1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1"/>
        <v>0</v>
      </c>
      <c r="H2522" s="236" t="s">
        <v>2284</v>
      </c>
    </row>
    <row r="2523" spans="1:8" ht="15" hidden="1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1"/>
        <v>0</v>
      </c>
      <c r="H2523" s="236" t="s">
        <v>2964</v>
      </c>
    </row>
    <row r="2524" spans="1:8" ht="15" hidden="1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1"/>
        <v>0</v>
      </c>
      <c r="H2524" s="236" t="s">
        <v>2928</v>
      </c>
    </row>
    <row r="2525" spans="1:8" ht="15" hidden="1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1"/>
        <v>0</v>
      </c>
      <c r="H2525" s="236" t="s">
        <v>33</v>
      </c>
    </row>
    <row r="2526" spans="1:8" ht="15" hidden="1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1"/>
        <v>0</v>
      </c>
      <c r="H2526" s="236" t="s">
        <v>33</v>
      </c>
    </row>
    <row r="2527" spans="1:8" ht="15" hidden="1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1"/>
        <v>0</v>
      </c>
      <c r="H2527" s="236" t="s">
        <v>2904</v>
      </c>
    </row>
    <row r="2528" spans="1:8" ht="15" hidden="1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1"/>
        <v>0</v>
      </c>
      <c r="H2528" s="236" t="s">
        <v>2284</v>
      </c>
    </row>
    <row r="2529" spans="1:8" ht="15" hidden="1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1"/>
        <v>0</v>
      </c>
      <c r="H2529" s="236" t="s">
        <v>33</v>
      </c>
    </row>
    <row r="2530" spans="1:8" ht="15" hidden="1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1"/>
        <v>0</v>
      </c>
      <c r="H2530" s="236" t="s">
        <v>33</v>
      </c>
    </row>
    <row r="2531" spans="1:8" ht="15" hidden="1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1"/>
        <v>0</v>
      </c>
      <c r="H2531" s="236" t="s">
        <v>33</v>
      </c>
    </row>
    <row r="2532" spans="1:8" ht="15" hidden="1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1"/>
        <v>0</v>
      </c>
      <c r="H2532" s="236" t="s">
        <v>33</v>
      </c>
    </row>
    <row r="2533" spans="1:8" ht="15" hidden="1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1"/>
        <v>0</v>
      </c>
      <c r="H2533" s="236" t="s">
        <v>33</v>
      </c>
    </row>
    <row r="2534" spans="1:8" ht="15" hidden="1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1"/>
        <v>0</v>
      </c>
      <c r="H2534" s="236" t="s">
        <v>2349</v>
      </c>
    </row>
    <row r="2535" spans="1:8" ht="15" hidden="1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1"/>
        <v>0</v>
      </c>
      <c r="H2535" s="236" t="s">
        <v>33</v>
      </c>
    </row>
    <row r="2536" spans="1:8" ht="15" hidden="1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1"/>
        <v>0</v>
      </c>
      <c r="H2536" s="236" t="s">
        <v>33</v>
      </c>
    </row>
    <row r="2537" spans="1:8" ht="15" hidden="1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1"/>
        <v>0</v>
      </c>
      <c r="H2537" s="236" t="s">
        <v>33</v>
      </c>
    </row>
    <row r="2538" spans="1:8" ht="15" hidden="1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1"/>
        <v>0</v>
      </c>
      <c r="H2538" s="236" t="s">
        <v>577</v>
      </c>
    </row>
    <row r="2539" spans="1:8" ht="15" hidden="1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1"/>
        <v>0</v>
      </c>
      <c r="H2539" s="236" t="s">
        <v>577</v>
      </c>
    </row>
    <row r="2540" spans="1:8" ht="15" hidden="1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1"/>
        <v>0</v>
      </c>
      <c r="H2540" s="236" t="s">
        <v>577</v>
      </c>
    </row>
    <row r="2541" spans="1:8" ht="15" hidden="1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1"/>
        <v>0</v>
      </c>
      <c r="H2541" s="236" t="s">
        <v>577</v>
      </c>
    </row>
    <row r="2542" spans="1:8" ht="15" hidden="1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1"/>
        <v>0</v>
      </c>
      <c r="H2542" s="236" t="s">
        <v>507</v>
      </c>
    </row>
    <row r="2543" spans="1:8" ht="15" hidden="1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1"/>
        <v>0</v>
      </c>
      <c r="H2543" s="236" t="s">
        <v>509</v>
      </c>
    </row>
    <row r="2544" spans="1:8" ht="15" hidden="1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1"/>
        <v>0</v>
      </c>
      <c r="H2544" s="236" t="s">
        <v>33</v>
      </c>
    </row>
    <row r="2545" spans="1:8" ht="15" hidden="1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1"/>
        <v>0</v>
      </c>
      <c r="H2545" s="236" t="s">
        <v>509</v>
      </c>
    </row>
    <row r="2546" spans="1:8" ht="15" hidden="1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1"/>
        <v>0</v>
      </c>
      <c r="H2546" s="236" t="s">
        <v>509</v>
      </c>
    </row>
    <row r="2547" spans="1:8" ht="15" hidden="1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1"/>
        <v>0</v>
      </c>
      <c r="H2547" s="236" t="s">
        <v>509</v>
      </c>
    </row>
    <row r="2548" spans="1:8" ht="15" hidden="1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1"/>
        <v>0</v>
      </c>
      <c r="H2548" s="236" t="s">
        <v>930</v>
      </c>
    </row>
    <row r="2549" spans="1:8" ht="15" hidden="1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1"/>
        <v>0</v>
      </c>
      <c r="H2549" s="236" t="s">
        <v>930</v>
      </c>
    </row>
    <row r="2550" spans="1:8" ht="15" hidden="1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1"/>
        <v>0</v>
      </c>
      <c r="H2550" s="241" t="s">
        <v>930</v>
      </c>
    </row>
    <row r="2551" spans="1:8" ht="15" hidden="1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1"/>
        <v>0</v>
      </c>
      <c r="H2551" s="42" t="s">
        <v>551</v>
      </c>
    </row>
    <row r="2552" spans="1:8" ht="15" hidden="1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1"/>
        <v>0</v>
      </c>
      <c r="H2552" s="42" t="s">
        <v>551</v>
      </c>
    </row>
    <row r="2553" spans="1:8" ht="15" hidden="1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1"/>
        <v>0</v>
      </c>
      <c r="H2553" s="42" t="s">
        <v>551</v>
      </c>
    </row>
    <row r="2554" spans="1:8" ht="15" hidden="1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1"/>
        <v>0</v>
      </c>
      <c r="H2554" s="42" t="s">
        <v>551</v>
      </c>
    </row>
    <row r="2555" spans="1:8" ht="15" hidden="1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1"/>
        <v>0</v>
      </c>
      <c r="H2555" s="42" t="s">
        <v>33</v>
      </c>
    </row>
    <row r="2556" spans="1:8" ht="15" hidden="1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1"/>
        <v>0</v>
      </c>
      <c r="H2556" s="42" t="s">
        <v>33</v>
      </c>
    </row>
    <row r="2557" spans="1:8" ht="15" hidden="1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1"/>
        <v>0</v>
      </c>
      <c r="H2557" s="42" t="s">
        <v>33</v>
      </c>
    </row>
    <row r="2558" spans="1:8" ht="15" hidden="1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1"/>
        <v>0</v>
      </c>
      <c r="H2558" s="42" t="s">
        <v>33</v>
      </c>
    </row>
    <row r="2559" spans="1:8" ht="15" hidden="1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1"/>
        <v>0</v>
      </c>
      <c r="H2559" s="42" t="s">
        <v>930</v>
      </c>
    </row>
    <row r="2560" spans="1:8" ht="15" hidden="1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1"/>
        <v>0</v>
      </c>
      <c r="H2560" s="42" t="s">
        <v>930</v>
      </c>
    </row>
    <row r="2561" spans="1:8" ht="15" hidden="1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1"/>
        <v>0</v>
      </c>
      <c r="H2561" s="42" t="s">
        <v>930</v>
      </c>
    </row>
    <row r="2562" spans="1:8" ht="15" hidden="1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1"/>
        <v>0</v>
      </c>
      <c r="H2562" s="236" t="s">
        <v>509</v>
      </c>
    </row>
    <row r="2563" spans="1:8" ht="15" hidden="1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1"/>
        <v>0</v>
      </c>
      <c r="H2563" s="236" t="s">
        <v>509</v>
      </c>
    </row>
    <row r="2564" spans="1:8" ht="15" hidden="1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1"/>
        <v>0</v>
      </c>
      <c r="H2564" s="236" t="s">
        <v>509</v>
      </c>
    </row>
    <row r="2565" spans="1:8" ht="15" hidden="1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1"/>
        <v>0</v>
      </c>
      <c r="H2565" s="236" t="s">
        <v>2986</v>
      </c>
    </row>
    <row r="2566" spans="1:8" ht="15" hidden="1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2">D2566*F2566</f>
        <v>0</v>
      </c>
      <c r="H2566" s="236" t="s">
        <v>1279</v>
      </c>
    </row>
    <row r="2567" spans="1:8" ht="15" hidden="1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2"/>
        <v>0</v>
      </c>
      <c r="H2567" s="236" t="s">
        <v>2989</v>
      </c>
    </row>
    <row r="2568" spans="1:8" ht="15" hidden="1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2"/>
        <v>0</v>
      </c>
      <c r="H2568" s="236" t="s">
        <v>433</v>
      </c>
    </row>
    <row r="2569" spans="1:8" ht="15" hidden="1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2"/>
        <v>0</v>
      </c>
      <c r="H2569" s="236" t="s">
        <v>433</v>
      </c>
    </row>
    <row r="2570" spans="1:8" ht="15" hidden="1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2"/>
        <v>0</v>
      </c>
      <c r="H2570" s="236" t="s">
        <v>509</v>
      </c>
    </row>
    <row r="2571" spans="1:8" ht="15" hidden="1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2"/>
        <v>0</v>
      </c>
      <c r="H2571" s="236" t="s">
        <v>2994</v>
      </c>
    </row>
    <row r="2572" spans="1:8" ht="15" hidden="1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2"/>
        <v>0</v>
      </c>
      <c r="H2572" s="236" t="s">
        <v>33</v>
      </c>
    </row>
    <row r="2573" spans="1:8" ht="15" hidden="1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2"/>
        <v>0</v>
      </c>
      <c r="H2573" s="236" t="s">
        <v>33</v>
      </c>
    </row>
    <row r="2574" spans="1:8" ht="15" hidden="1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2"/>
        <v>0</v>
      </c>
      <c r="H2574" s="236" t="s">
        <v>2240</v>
      </c>
    </row>
    <row r="2575" spans="1:8" ht="15" hidden="1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2"/>
        <v>0</v>
      </c>
      <c r="H2575" s="236" t="s">
        <v>33</v>
      </c>
    </row>
    <row r="2576" spans="1:8" ht="15" hidden="1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2"/>
        <v>0</v>
      </c>
      <c r="H2576" s="236" t="s">
        <v>2701</v>
      </c>
    </row>
    <row r="2577" spans="1:8" ht="15" hidden="1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2"/>
        <v>0</v>
      </c>
      <c r="H2577" s="236" t="s">
        <v>486</v>
      </c>
    </row>
    <row r="2578" spans="1:8" ht="15" hidden="1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2"/>
        <v>0</v>
      </c>
      <c r="H2578" s="236" t="s">
        <v>551</v>
      </c>
    </row>
    <row r="2579" spans="1:8" ht="15" hidden="1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2"/>
        <v>0</v>
      </c>
      <c r="H2579" s="236" t="s">
        <v>882</v>
      </c>
    </row>
    <row r="2580" spans="1:8" ht="15" hidden="1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2"/>
        <v>0</v>
      </c>
      <c r="H2580" s="236" t="s">
        <v>3003</v>
      </c>
    </row>
    <row r="2581" spans="1:8" ht="15" hidden="1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2"/>
        <v>0</v>
      </c>
      <c r="H2581" s="236" t="s">
        <v>3004</v>
      </c>
    </row>
    <row r="2582" spans="1:8" ht="15" hidden="1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2"/>
        <v>0</v>
      </c>
      <c r="H2582" s="236" t="s">
        <v>3004</v>
      </c>
    </row>
    <row r="2583" spans="1:8" ht="15" hidden="1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2"/>
        <v>0</v>
      </c>
      <c r="H2583" s="236" t="s">
        <v>33</v>
      </c>
    </row>
    <row r="2584" spans="1:8" ht="15" hidden="1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2"/>
        <v>0</v>
      </c>
      <c r="H2584" s="236" t="s">
        <v>33</v>
      </c>
    </row>
    <row r="2585" spans="1:8" ht="15" hidden="1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2"/>
        <v>0</v>
      </c>
      <c r="H2585" s="236" t="s">
        <v>33</v>
      </c>
    </row>
    <row r="2586" spans="1:8" ht="15" hidden="1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2"/>
        <v>0</v>
      </c>
      <c r="H2586" s="236" t="s">
        <v>433</v>
      </c>
    </row>
    <row r="2587" spans="1:8" ht="15" hidden="1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2"/>
        <v>0</v>
      </c>
      <c r="H2587" s="236" t="s">
        <v>3007</v>
      </c>
    </row>
    <row r="2588" spans="1:8" ht="15" hidden="1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2"/>
        <v>0</v>
      </c>
      <c r="H2588" s="236" t="s">
        <v>482</v>
      </c>
    </row>
    <row r="2589" spans="1:8" ht="15" hidden="1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2"/>
        <v>0</v>
      </c>
      <c r="H2589" s="236" t="s">
        <v>482</v>
      </c>
    </row>
    <row r="2590" spans="1:8" ht="15" hidden="1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2"/>
        <v>0</v>
      </c>
      <c r="H2590" s="236" t="s">
        <v>482</v>
      </c>
    </row>
    <row r="2591" spans="1:8" ht="15" hidden="1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2"/>
        <v>0</v>
      </c>
      <c r="H2591" s="236" t="s">
        <v>33</v>
      </c>
    </row>
    <row r="2592" spans="1:8" ht="15" hidden="1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2"/>
        <v>0</v>
      </c>
      <c r="H2592" s="236" t="s">
        <v>33</v>
      </c>
    </row>
    <row r="2593" spans="1:8" ht="15" hidden="1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2"/>
        <v>0</v>
      </c>
      <c r="H2593" s="236" t="s">
        <v>33</v>
      </c>
    </row>
    <row r="2594" spans="1:8" ht="15" hidden="1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2"/>
        <v>0</v>
      </c>
      <c r="H2594" s="236" t="s">
        <v>33</v>
      </c>
    </row>
    <row r="2595" spans="1:8" ht="15" hidden="1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2"/>
        <v>0</v>
      </c>
      <c r="H2595" s="236" t="s">
        <v>3010</v>
      </c>
    </row>
    <row r="2596" spans="1:8" ht="15" hidden="1" customHeight="1" x14ac:dyDescent="0.25">
      <c r="A2596" s="48"/>
      <c r="B2596" s="33"/>
      <c r="C2596" s="36"/>
      <c r="D2596" s="38"/>
      <c r="E2596" s="45" t="s">
        <v>3012</v>
      </c>
      <c r="F2596" s="172">
        <v>5000</v>
      </c>
      <c r="G2596" s="46">
        <f t="shared" si="82"/>
        <v>0</v>
      </c>
      <c r="H2596" s="236" t="s">
        <v>3010</v>
      </c>
    </row>
    <row r="2597" spans="1:8" ht="15" hidden="1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2"/>
        <v>0</v>
      </c>
      <c r="H2597" s="236" t="s">
        <v>3010</v>
      </c>
    </row>
    <row r="2598" spans="1:8" ht="15" hidden="1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2"/>
        <v>0</v>
      </c>
      <c r="H2598" s="236" t="s">
        <v>3010</v>
      </c>
    </row>
    <row r="2599" spans="1:8" ht="15" hidden="1" customHeight="1" x14ac:dyDescent="0.25">
      <c r="A2599" s="48"/>
      <c r="B2599" s="33"/>
      <c r="C2599" s="33"/>
      <c r="D2599" s="38"/>
      <c r="E2599" s="45" t="s">
        <v>3015</v>
      </c>
      <c r="F2599" s="46">
        <v>15000</v>
      </c>
      <c r="G2599" s="172">
        <f t="shared" si="82"/>
        <v>0</v>
      </c>
      <c r="H2599" s="236" t="s">
        <v>3007</v>
      </c>
    </row>
    <row r="2600" spans="1:8" ht="15" hidden="1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2"/>
        <v>0</v>
      </c>
      <c r="H2600" s="236" t="s">
        <v>930</v>
      </c>
    </row>
    <row r="2601" spans="1:8" ht="15" hidden="1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2"/>
        <v>0</v>
      </c>
      <c r="H2601" s="236" t="s">
        <v>930</v>
      </c>
    </row>
    <row r="2602" spans="1:8" ht="15" hidden="1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2"/>
        <v>0</v>
      </c>
      <c r="H2602" s="236" t="s">
        <v>930</v>
      </c>
    </row>
    <row r="2603" spans="1:8" ht="15" hidden="1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2"/>
        <v>0</v>
      </c>
      <c r="H2603" s="236" t="s">
        <v>930</v>
      </c>
    </row>
    <row r="2604" spans="1:8" ht="15" hidden="1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2"/>
        <v>0</v>
      </c>
      <c r="H2604" s="236" t="s">
        <v>1004</v>
      </c>
    </row>
    <row r="2605" spans="1:8" ht="15" hidden="1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2"/>
        <v>0</v>
      </c>
      <c r="H2605" s="236" t="s">
        <v>1004</v>
      </c>
    </row>
    <row r="2606" spans="1:8" ht="15" hidden="1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2"/>
        <v>0</v>
      </c>
      <c r="H2606" s="236" t="s">
        <v>482</v>
      </c>
    </row>
    <row r="2607" spans="1:8" ht="15" hidden="1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2"/>
        <v>0</v>
      </c>
      <c r="H2607" s="236" t="s">
        <v>33</v>
      </c>
    </row>
    <row r="2608" spans="1:8" ht="15" hidden="1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2"/>
        <v>0</v>
      </c>
      <c r="H2608" s="236" t="s">
        <v>33</v>
      </c>
    </row>
    <row r="2609" spans="1:8" ht="15" hidden="1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2"/>
        <v>0</v>
      </c>
      <c r="H2609" s="236" t="s">
        <v>33</v>
      </c>
    </row>
    <row r="2610" spans="1:8" ht="15" hidden="1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2"/>
        <v>0</v>
      </c>
      <c r="H2610" s="236" t="s">
        <v>33</v>
      </c>
    </row>
    <row r="2611" spans="1:8" ht="15" hidden="1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2"/>
        <v>0</v>
      </c>
      <c r="H2611" s="236" t="s">
        <v>33</v>
      </c>
    </row>
    <row r="2612" spans="1:8" ht="15" hidden="1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2"/>
        <v>0</v>
      </c>
      <c r="H2612" s="236" t="s">
        <v>33</v>
      </c>
    </row>
    <row r="2613" spans="1:8" ht="15" hidden="1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2"/>
        <v>0</v>
      </c>
      <c r="H2613" s="236" t="s">
        <v>33</v>
      </c>
    </row>
    <row r="2614" spans="1:8" ht="15" hidden="1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2"/>
        <v>0</v>
      </c>
      <c r="H2614" s="236" t="s">
        <v>930</v>
      </c>
    </row>
    <row r="2615" spans="1:8" ht="15" hidden="1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2"/>
        <v>0</v>
      </c>
      <c r="H2615" s="236" t="s">
        <v>930</v>
      </c>
    </row>
    <row r="2616" spans="1:8" ht="15" hidden="1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2"/>
        <v>0</v>
      </c>
      <c r="H2616" s="236" t="s">
        <v>930</v>
      </c>
    </row>
    <row r="2617" spans="1:8" ht="15" hidden="1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2"/>
        <v>0</v>
      </c>
      <c r="H2617" s="236" t="s">
        <v>3029</v>
      </c>
    </row>
    <row r="2618" spans="1:8" ht="15" hidden="1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2"/>
        <v>0</v>
      </c>
      <c r="H2618" s="236" t="s">
        <v>827</v>
      </c>
    </row>
    <row r="2619" spans="1:8" ht="15" hidden="1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2"/>
        <v>0</v>
      </c>
      <c r="H2619" s="236" t="s">
        <v>2177</v>
      </c>
    </row>
    <row r="2620" spans="1:8" ht="15" hidden="1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2"/>
        <v>0</v>
      </c>
      <c r="H2620" s="236" t="s">
        <v>2177</v>
      </c>
    </row>
    <row r="2621" spans="1:8" ht="15" hidden="1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2"/>
        <v>0</v>
      </c>
      <c r="H2621" s="236" t="s">
        <v>2177</v>
      </c>
    </row>
    <row r="2622" spans="1:8" ht="15" hidden="1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2"/>
        <v>0</v>
      </c>
      <c r="H2622" s="236" t="s">
        <v>2177</v>
      </c>
    </row>
    <row r="2623" spans="1:8" ht="15" hidden="1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2"/>
        <v>0</v>
      </c>
      <c r="H2623" s="236" t="s">
        <v>33</v>
      </c>
    </row>
    <row r="2624" spans="1:8" ht="15" hidden="1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2"/>
        <v>0</v>
      </c>
      <c r="H2624" s="236" t="s">
        <v>33</v>
      </c>
    </row>
    <row r="2625" spans="1:8" ht="15" hidden="1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2"/>
        <v>0</v>
      </c>
      <c r="H2625" s="236" t="s">
        <v>33</v>
      </c>
    </row>
    <row r="2626" spans="1:8" ht="15" hidden="1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2"/>
        <v>0</v>
      </c>
      <c r="H2626" s="236" t="s">
        <v>33</v>
      </c>
    </row>
    <row r="2627" spans="1:8" ht="15" hidden="1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2"/>
        <v>0</v>
      </c>
      <c r="H2627" s="236" t="s">
        <v>33</v>
      </c>
    </row>
    <row r="2628" spans="1:8" ht="15" hidden="1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2"/>
        <v>0</v>
      </c>
      <c r="H2628" s="236" t="s">
        <v>930</v>
      </c>
    </row>
    <row r="2629" spans="1:8" ht="15" hidden="1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2"/>
        <v>0</v>
      </c>
      <c r="H2629" s="236" t="s">
        <v>930</v>
      </c>
    </row>
    <row r="2630" spans="1:8" ht="15" hidden="1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3">D2630*F2630</f>
        <v>0</v>
      </c>
      <c r="H2630" s="236" t="s">
        <v>930</v>
      </c>
    </row>
    <row r="2631" spans="1:8" ht="15" hidden="1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3"/>
        <v>0</v>
      </c>
      <c r="H2631" s="236" t="s">
        <v>930</v>
      </c>
    </row>
    <row r="2632" spans="1:8" ht="15" hidden="1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3"/>
        <v>0</v>
      </c>
      <c r="H2632" s="236" t="s">
        <v>33</v>
      </c>
    </row>
    <row r="2633" spans="1:8" ht="15" hidden="1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3"/>
        <v>0</v>
      </c>
      <c r="H2633" s="236" t="s">
        <v>2937</v>
      </c>
    </row>
    <row r="2634" spans="1:8" ht="15" hidden="1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3"/>
        <v>0</v>
      </c>
      <c r="H2634" s="236" t="s">
        <v>2937</v>
      </c>
    </row>
    <row r="2635" spans="1:8" ht="15" hidden="1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3"/>
        <v>0</v>
      </c>
      <c r="H2635" s="236" t="s">
        <v>465</v>
      </c>
    </row>
    <row r="2636" spans="1:8" ht="15" hidden="1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3"/>
        <v>0</v>
      </c>
      <c r="H2636" s="236" t="s">
        <v>465</v>
      </c>
    </row>
    <row r="2637" spans="1:8" ht="15" hidden="1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3"/>
        <v>0</v>
      </c>
      <c r="H2637" s="236" t="s">
        <v>465</v>
      </c>
    </row>
    <row r="2638" spans="1:8" ht="15" hidden="1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3"/>
        <v>0</v>
      </c>
      <c r="H2638" s="236" t="s">
        <v>465</v>
      </c>
    </row>
    <row r="2639" spans="1:8" ht="15" hidden="1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3"/>
        <v>0</v>
      </c>
      <c r="H2639" s="236" t="s">
        <v>465</v>
      </c>
    </row>
    <row r="2640" spans="1:8" ht="15" hidden="1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3"/>
        <v>0</v>
      </c>
      <c r="H2640" s="236" t="s">
        <v>3007</v>
      </c>
    </row>
    <row r="2641" spans="1:8" ht="15" hidden="1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3"/>
        <v>0</v>
      </c>
      <c r="H2641" s="236" t="s">
        <v>2406</v>
      </c>
    </row>
    <row r="2642" spans="1:8" ht="15" hidden="1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3"/>
        <v>0</v>
      </c>
      <c r="H2642" s="236" t="s">
        <v>1268</v>
      </c>
    </row>
    <row r="2643" spans="1:8" ht="15" hidden="1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3"/>
        <v>0</v>
      </c>
      <c r="H2643" s="236" t="s">
        <v>3007</v>
      </c>
    </row>
    <row r="2644" spans="1:8" ht="15" hidden="1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3"/>
        <v>0</v>
      </c>
      <c r="H2644" s="236" t="s">
        <v>3007</v>
      </c>
    </row>
    <row r="2645" spans="1:8" ht="15" hidden="1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3"/>
        <v>0</v>
      </c>
      <c r="H2645" s="236" t="s">
        <v>3007</v>
      </c>
    </row>
    <row r="2646" spans="1:8" ht="15" hidden="1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3"/>
        <v>0</v>
      </c>
      <c r="H2646" s="236" t="s">
        <v>33</v>
      </c>
    </row>
    <row r="2647" spans="1:8" ht="15" hidden="1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3"/>
        <v>0</v>
      </c>
      <c r="H2647" s="244" t="s">
        <v>606</v>
      </c>
    </row>
    <row r="2648" spans="1:8" ht="15" hidden="1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3"/>
        <v>0</v>
      </c>
      <c r="H2648" s="236" t="s">
        <v>3051</v>
      </c>
    </row>
    <row r="2649" spans="1:8" ht="15" hidden="1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3"/>
        <v>0</v>
      </c>
      <c r="H2649" s="236" t="s">
        <v>3007</v>
      </c>
    </row>
    <row r="2650" spans="1:8" ht="15" hidden="1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3"/>
        <v>0</v>
      </c>
      <c r="H2650" s="236" t="s">
        <v>3007</v>
      </c>
    </row>
    <row r="2651" spans="1:8" ht="15" hidden="1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3"/>
        <v>0</v>
      </c>
      <c r="H2651" s="236" t="s">
        <v>3007</v>
      </c>
    </row>
    <row r="2652" spans="1:8" ht="15" hidden="1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3"/>
        <v>0</v>
      </c>
      <c r="H2652" s="236" t="s">
        <v>33</v>
      </c>
    </row>
    <row r="2653" spans="1:8" ht="15" hidden="1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3"/>
        <v>0</v>
      </c>
      <c r="H2653" s="236" t="s">
        <v>33</v>
      </c>
    </row>
    <row r="2654" spans="1:8" ht="15" hidden="1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3"/>
        <v>0</v>
      </c>
      <c r="H2654" s="236" t="s">
        <v>33</v>
      </c>
    </row>
    <row r="2655" spans="1:8" ht="15" hidden="1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3"/>
        <v>0</v>
      </c>
      <c r="H2655" s="236" t="s">
        <v>486</v>
      </c>
    </row>
    <row r="2656" spans="1:8" ht="15" hidden="1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3"/>
        <v>0</v>
      </c>
      <c r="H2656" s="236" t="s">
        <v>3056</v>
      </c>
    </row>
    <row r="2657" spans="1:8" ht="15" hidden="1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3"/>
        <v>0</v>
      </c>
      <c r="H2657" s="236" t="s">
        <v>33</v>
      </c>
    </row>
    <row r="2658" spans="1:8" ht="15" hidden="1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3"/>
        <v>0</v>
      </c>
      <c r="H2658" s="236" t="s">
        <v>33</v>
      </c>
    </row>
    <row r="2659" spans="1:8" ht="15" hidden="1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3"/>
        <v>0</v>
      </c>
      <c r="H2659" s="236"/>
    </row>
    <row r="2660" spans="1:8" ht="15" hidden="1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3"/>
        <v>0</v>
      </c>
      <c r="H2660" s="236" t="s">
        <v>3007</v>
      </c>
    </row>
    <row r="2661" spans="1:8" ht="15" hidden="1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3"/>
        <v>0</v>
      </c>
      <c r="H2661" s="236" t="s">
        <v>33</v>
      </c>
    </row>
    <row r="2662" spans="1:8" ht="15" hidden="1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3"/>
        <v>0</v>
      </c>
      <c r="H2662" s="236" t="s">
        <v>930</v>
      </c>
    </row>
    <row r="2663" spans="1:8" ht="15" hidden="1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3"/>
        <v>0</v>
      </c>
      <c r="H2663" s="236" t="s">
        <v>3007</v>
      </c>
    </row>
    <row r="2664" spans="1:8" ht="15" hidden="1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3"/>
        <v>0</v>
      </c>
      <c r="H2664" s="236" t="s">
        <v>930</v>
      </c>
    </row>
    <row r="2665" spans="1:8" ht="15" hidden="1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3"/>
        <v>0</v>
      </c>
      <c r="H2665" s="236" t="s">
        <v>1279</v>
      </c>
    </row>
    <row r="2666" spans="1:8" ht="15" hidden="1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3"/>
        <v>0</v>
      </c>
      <c r="H2666" s="236" t="s">
        <v>3007</v>
      </c>
    </row>
    <row r="2667" spans="1:8" ht="15" hidden="1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3"/>
        <v>0</v>
      </c>
      <c r="H2667" s="236" t="s">
        <v>3007</v>
      </c>
    </row>
    <row r="2668" spans="1:8" ht="15" hidden="1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3"/>
        <v>0</v>
      </c>
      <c r="H2668" s="236" t="s">
        <v>3067</v>
      </c>
    </row>
    <row r="2669" spans="1:8" ht="15" hidden="1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3"/>
        <v>0</v>
      </c>
      <c r="H2669" s="236" t="s">
        <v>3067</v>
      </c>
    </row>
    <row r="2670" spans="1:8" ht="15" hidden="1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3"/>
        <v>0</v>
      </c>
      <c r="H2670" s="236" t="s">
        <v>33</v>
      </c>
    </row>
    <row r="2671" spans="1:8" ht="15" hidden="1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3"/>
        <v>0</v>
      </c>
      <c r="H2671" s="236" t="s">
        <v>3072</v>
      </c>
    </row>
    <row r="2672" spans="1:8" ht="15" hidden="1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3"/>
        <v>0</v>
      </c>
      <c r="H2672" s="236" t="s">
        <v>33</v>
      </c>
    </row>
    <row r="2673" spans="2:8" ht="15" hidden="1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3"/>
        <v>0</v>
      </c>
      <c r="H2673" s="236" t="s">
        <v>3075</v>
      </c>
    </row>
    <row r="2674" spans="2:8" ht="15" hidden="1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3"/>
        <v>0</v>
      </c>
      <c r="H2674" s="236" t="s">
        <v>3078</v>
      </c>
    </row>
    <row r="2675" spans="2:8" ht="15" hidden="1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3"/>
        <v>0</v>
      </c>
      <c r="H2675" s="236" t="s">
        <v>33</v>
      </c>
    </row>
    <row r="2676" spans="2:8" ht="15" hidden="1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3"/>
        <v>0</v>
      </c>
      <c r="H2676" s="236" t="s">
        <v>33</v>
      </c>
    </row>
    <row r="2677" spans="2:8" ht="15" hidden="1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3"/>
        <v>0</v>
      </c>
      <c r="H2677" s="236" t="s">
        <v>3080</v>
      </c>
    </row>
    <row r="2678" spans="2:8" ht="15" hidden="1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3"/>
        <v>0</v>
      </c>
      <c r="H2678" s="236" t="s">
        <v>3080</v>
      </c>
    </row>
    <row r="2679" spans="2:8" ht="15" hidden="1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3"/>
        <v>0</v>
      </c>
      <c r="H2679" s="236" t="s">
        <v>3080</v>
      </c>
    </row>
    <row r="2680" spans="2:8" ht="15" hidden="1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3"/>
        <v>0</v>
      </c>
      <c r="H2680" s="236" t="s">
        <v>930</v>
      </c>
    </row>
    <row r="2681" spans="2:8" ht="15" hidden="1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3"/>
        <v>0</v>
      </c>
      <c r="H2681" s="236" t="s">
        <v>2018</v>
      </c>
    </row>
    <row r="2682" spans="2:8" ht="15" hidden="1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3"/>
        <v>0</v>
      </c>
      <c r="H2682" s="236" t="s">
        <v>2018</v>
      </c>
    </row>
    <row r="2683" spans="2:8" ht="15" hidden="1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3"/>
        <v>0</v>
      </c>
      <c r="H2683" s="236" t="s">
        <v>33</v>
      </c>
    </row>
    <row r="2684" spans="2:8" ht="15" hidden="1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3"/>
        <v>0</v>
      </c>
      <c r="H2684" s="236" t="s">
        <v>33</v>
      </c>
    </row>
    <row r="2685" spans="2:8" ht="15" hidden="1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3"/>
        <v>0</v>
      </c>
      <c r="H2685" s="236" t="s">
        <v>33</v>
      </c>
    </row>
    <row r="2686" spans="2:8" ht="15" hidden="1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3"/>
        <v>0</v>
      </c>
      <c r="H2686" s="236" t="s">
        <v>1529</v>
      </c>
    </row>
    <row r="2687" spans="2:8" ht="15" hidden="1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3"/>
        <v>0</v>
      </c>
      <c r="H2687" s="236" t="s">
        <v>1529</v>
      </c>
    </row>
    <row r="2688" spans="2:8" ht="15" hidden="1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3"/>
        <v>0</v>
      </c>
      <c r="H2688" s="236" t="s">
        <v>1529</v>
      </c>
    </row>
    <row r="2689" spans="2:8" ht="15" hidden="1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3"/>
        <v>0</v>
      </c>
      <c r="H2689" s="236" t="s">
        <v>33</v>
      </c>
    </row>
    <row r="2690" spans="2:8" ht="15" hidden="1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3"/>
        <v>0</v>
      </c>
      <c r="H2690" s="236" t="s">
        <v>33</v>
      </c>
    </row>
    <row r="2691" spans="2:8" ht="15" hidden="1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3"/>
        <v>0</v>
      </c>
      <c r="H2691" s="236" t="s">
        <v>33</v>
      </c>
    </row>
    <row r="2692" spans="2:8" ht="15" hidden="1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3"/>
        <v>0</v>
      </c>
      <c r="H2692" s="241" t="s">
        <v>433</v>
      </c>
    </row>
    <row r="2693" spans="2:8" ht="15" hidden="1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3"/>
        <v>0</v>
      </c>
      <c r="H2693" s="42" t="s">
        <v>3080</v>
      </c>
    </row>
    <row r="2694" spans="2:8" ht="15" hidden="1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4">D2694*F2694</f>
        <v>0</v>
      </c>
      <c r="H2694" s="42" t="s">
        <v>3080</v>
      </c>
    </row>
    <row r="2695" spans="2:8" ht="15" hidden="1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4"/>
        <v>0</v>
      </c>
      <c r="H2695" s="236"/>
    </row>
    <row r="2696" spans="2:8" ht="15" hidden="1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4"/>
        <v>0</v>
      </c>
      <c r="H2696" s="236" t="s">
        <v>3080</v>
      </c>
    </row>
    <row r="2697" spans="2:8" ht="15" hidden="1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4"/>
        <v>0</v>
      </c>
      <c r="H2697" s="236" t="s">
        <v>2937</v>
      </c>
    </row>
    <row r="2698" spans="2:8" ht="15" hidden="1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4"/>
        <v>0</v>
      </c>
      <c r="H2698" s="236" t="s">
        <v>2937</v>
      </c>
    </row>
    <row r="2699" spans="2:8" ht="15" hidden="1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4"/>
        <v>0</v>
      </c>
      <c r="H2699" s="236" t="s">
        <v>2937</v>
      </c>
    </row>
    <row r="2700" spans="2:8" ht="15" hidden="1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4"/>
        <v>0</v>
      </c>
      <c r="H2700" s="236" t="s">
        <v>33</v>
      </c>
    </row>
    <row r="2701" spans="2:8" ht="15" hidden="1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4"/>
        <v>0</v>
      </c>
      <c r="H2701" s="236" t="s">
        <v>33</v>
      </c>
    </row>
    <row r="2702" spans="2:8" ht="15" hidden="1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4"/>
        <v>0</v>
      </c>
      <c r="H2702" s="236" t="s">
        <v>33</v>
      </c>
    </row>
    <row r="2703" spans="2:8" ht="15" hidden="1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4"/>
        <v>0</v>
      </c>
      <c r="H2703" s="236" t="s">
        <v>1529</v>
      </c>
    </row>
    <row r="2704" spans="2:8" ht="15" hidden="1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4"/>
        <v>0</v>
      </c>
      <c r="H2704" s="236" t="s">
        <v>1529</v>
      </c>
    </row>
    <row r="2705" spans="2:8" ht="15" hidden="1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4"/>
        <v>0</v>
      </c>
      <c r="H2705" s="236" t="s">
        <v>1529</v>
      </c>
    </row>
    <row r="2706" spans="2:8" ht="15" hidden="1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4"/>
        <v>0</v>
      </c>
      <c r="H2706" s="236" t="s">
        <v>33</v>
      </c>
    </row>
    <row r="2707" spans="2:8" ht="15" hidden="1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4"/>
        <v>0</v>
      </c>
      <c r="H2707" s="236" t="s">
        <v>2884</v>
      </c>
    </row>
    <row r="2708" spans="2:8" ht="15" hidden="1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4"/>
        <v>0</v>
      </c>
      <c r="H2708" s="236" t="s">
        <v>33</v>
      </c>
    </row>
    <row r="2709" spans="2:8" ht="15" hidden="1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4"/>
        <v>0</v>
      </c>
      <c r="H2709" s="236" t="s">
        <v>33</v>
      </c>
    </row>
    <row r="2710" spans="2:8" ht="15" hidden="1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4"/>
        <v>0</v>
      </c>
      <c r="H2710" s="236" t="s">
        <v>33</v>
      </c>
    </row>
    <row r="2711" spans="2:8" ht="15" hidden="1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4"/>
        <v>0</v>
      </c>
      <c r="H2711" s="236" t="s">
        <v>33</v>
      </c>
    </row>
    <row r="2712" spans="2:8" ht="15" hidden="1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4"/>
        <v>0</v>
      </c>
      <c r="H2712" s="236" t="s">
        <v>33</v>
      </c>
    </row>
    <row r="2713" spans="2:8" ht="15" hidden="1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4"/>
        <v>0</v>
      </c>
      <c r="H2713" s="236" t="s">
        <v>33</v>
      </c>
    </row>
    <row r="2714" spans="2:8" ht="15" hidden="1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4"/>
        <v>0</v>
      </c>
      <c r="H2714" s="236" t="s">
        <v>3101</v>
      </c>
    </row>
    <row r="2715" spans="2:8" ht="15" hidden="1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4"/>
        <v>0</v>
      </c>
      <c r="H2715" s="236" t="s">
        <v>3103</v>
      </c>
    </row>
    <row r="2716" spans="2:8" ht="15" hidden="1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4"/>
        <v>0</v>
      </c>
      <c r="H2716" s="236" t="s">
        <v>930</v>
      </c>
    </row>
    <row r="2717" spans="2:8" ht="15" hidden="1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4"/>
        <v>0</v>
      </c>
      <c r="H2717" s="236" t="s">
        <v>3101</v>
      </c>
    </row>
    <row r="2718" spans="2:8" ht="15" hidden="1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4"/>
        <v>0</v>
      </c>
      <c r="H2718" s="236" t="s">
        <v>930</v>
      </c>
    </row>
    <row r="2719" spans="2:8" ht="15" hidden="1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4"/>
        <v>0</v>
      </c>
      <c r="H2719" s="236" t="s">
        <v>33</v>
      </c>
    </row>
    <row r="2720" spans="2:8" ht="15" hidden="1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4"/>
        <v>0</v>
      </c>
      <c r="H2720" s="236" t="s">
        <v>33</v>
      </c>
    </row>
    <row r="2721" spans="2:8" ht="15" hidden="1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4"/>
        <v>0</v>
      </c>
      <c r="H2721" s="236" t="s">
        <v>930</v>
      </c>
    </row>
    <row r="2722" spans="2:8" ht="15" hidden="1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4"/>
        <v>0</v>
      </c>
      <c r="H2722" s="236" t="s">
        <v>33</v>
      </c>
    </row>
    <row r="2723" spans="2:8" ht="15" hidden="1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4"/>
        <v>0</v>
      </c>
      <c r="H2723" s="236" t="s">
        <v>2724</v>
      </c>
    </row>
    <row r="2724" spans="2:8" ht="15" hidden="1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4"/>
        <v>0</v>
      </c>
      <c r="H2724" s="236" t="s">
        <v>2724</v>
      </c>
    </row>
    <row r="2725" spans="2:8" ht="15" hidden="1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4"/>
        <v>0</v>
      </c>
      <c r="H2725" s="236" t="s">
        <v>2724</v>
      </c>
    </row>
    <row r="2726" spans="2:8" ht="15" hidden="1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4"/>
        <v>0</v>
      </c>
      <c r="H2726" s="236" t="s">
        <v>2724</v>
      </c>
    </row>
    <row r="2727" spans="2:8" ht="15" hidden="1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4"/>
        <v>0</v>
      </c>
      <c r="H2727" s="236" t="s">
        <v>1604</v>
      </c>
    </row>
    <row r="2728" spans="2:8" ht="15" hidden="1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4"/>
        <v>0</v>
      </c>
      <c r="H2728" s="241" t="s">
        <v>1604</v>
      </c>
    </row>
    <row r="2729" spans="2:8" ht="15" hidden="1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4"/>
        <v>0</v>
      </c>
      <c r="H2729" s="42" t="s">
        <v>1604</v>
      </c>
    </row>
    <row r="2730" spans="2:8" ht="15" hidden="1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4"/>
        <v>0</v>
      </c>
      <c r="H2730" s="42" t="s">
        <v>1756</v>
      </c>
    </row>
    <row r="2731" spans="2:8" ht="15" hidden="1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4"/>
        <v>0</v>
      </c>
      <c r="H2731" s="42" t="s">
        <v>1756</v>
      </c>
    </row>
    <row r="2732" spans="2:8" ht="15" hidden="1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4"/>
        <v>0</v>
      </c>
      <c r="H2732" s="42" t="s">
        <v>1756</v>
      </c>
    </row>
    <row r="2733" spans="2:8" ht="15" hidden="1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4"/>
        <v>0</v>
      </c>
      <c r="H2733" s="42" t="s">
        <v>2672</v>
      </c>
    </row>
    <row r="2734" spans="2:8" ht="15" hidden="1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4"/>
        <v>0</v>
      </c>
      <c r="H2734" s="42" t="s">
        <v>2672</v>
      </c>
    </row>
    <row r="2735" spans="2:8" ht="15" hidden="1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4"/>
        <v>0</v>
      </c>
      <c r="H2735" s="236" t="s">
        <v>33</v>
      </c>
    </row>
    <row r="2736" spans="2:8" ht="15" hidden="1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4"/>
        <v>0</v>
      </c>
      <c r="H2736" s="236" t="s">
        <v>33</v>
      </c>
    </row>
    <row r="2737" spans="2:8" ht="15" hidden="1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4"/>
        <v>0</v>
      </c>
      <c r="H2737" s="236" t="s">
        <v>1004</v>
      </c>
    </row>
    <row r="2738" spans="2:8" ht="15" hidden="1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4"/>
        <v>0</v>
      </c>
      <c r="H2738" s="236" t="s">
        <v>33</v>
      </c>
    </row>
    <row r="2739" spans="2:8" ht="15" hidden="1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4"/>
        <v>0</v>
      </c>
      <c r="H2739" s="236" t="s">
        <v>33</v>
      </c>
    </row>
    <row r="2740" spans="2:8" ht="15" hidden="1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4"/>
        <v>0</v>
      </c>
      <c r="H2740" s="236" t="s">
        <v>536</v>
      </c>
    </row>
    <row r="2741" spans="2:8" ht="15" hidden="1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4"/>
        <v>0</v>
      </c>
      <c r="H2741" s="236" t="s">
        <v>536</v>
      </c>
    </row>
    <row r="2742" spans="2:8" ht="15" hidden="1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4"/>
        <v>0</v>
      </c>
      <c r="H2742" s="236" t="s">
        <v>536</v>
      </c>
    </row>
    <row r="2743" spans="2:8" ht="15" hidden="1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4"/>
        <v>0</v>
      </c>
      <c r="H2743" s="236" t="s">
        <v>3007</v>
      </c>
    </row>
    <row r="2744" spans="2:8" ht="15" hidden="1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4"/>
        <v>0</v>
      </c>
      <c r="H2744" s="236" t="s">
        <v>3122</v>
      </c>
    </row>
    <row r="2745" spans="2:8" ht="15" hidden="1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4"/>
        <v>0</v>
      </c>
      <c r="H2745" s="236" t="s">
        <v>930</v>
      </c>
    </row>
    <row r="2746" spans="2:8" ht="15" hidden="1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4"/>
        <v>0</v>
      </c>
      <c r="H2746" s="236" t="s">
        <v>2701</v>
      </c>
    </row>
    <row r="2747" spans="2:8" ht="15" hidden="1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4"/>
        <v>0</v>
      </c>
      <c r="H2747" s="236" t="s">
        <v>33</v>
      </c>
    </row>
    <row r="2748" spans="2:8" ht="15" hidden="1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4"/>
        <v>0</v>
      </c>
      <c r="H2748" s="236" t="s">
        <v>538</v>
      </c>
    </row>
    <row r="2749" spans="2:8" ht="15" hidden="1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4"/>
        <v>0</v>
      </c>
      <c r="H2749" s="236" t="s">
        <v>3125</v>
      </c>
    </row>
    <row r="2750" spans="2:8" ht="15" hidden="1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4"/>
        <v>0</v>
      </c>
      <c r="H2750" s="236" t="s">
        <v>3127</v>
      </c>
    </row>
    <row r="2751" spans="2:8" ht="15" hidden="1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4"/>
        <v>0</v>
      </c>
      <c r="H2751" s="236" t="s">
        <v>33</v>
      </c>
    </row>
    <row r="2752" spans="2:8" ht="15" hidden="1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4"/>
        <v>0</v>
      </c>
      <c r="H2752" s="236" t="s">
        <v>33</v>
      </c>
    </row>
    <row r="2753" spans="2:8" ht="15" hidden="1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4"/>
        <v>0</v>
      </c>
      <c r="H2753" s="236" t="s">
        <v>33</v>
      </c>
    </row>
    <row r="2754" spans="2:8" ht="15" hidden="1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4"/>
        <v>0</v>
      </c>
      <c r="H2754" s="236" t="s">
        <v>1585</v>
      </c>
    </row>
    <row r="2755" spans="2:8" ht="15" hidden="1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4"/>
        <v>0</v>
      </c>
      <c r="H2755" s="236" t="s">
        <v>930</v>
      </c>
    </row>
    <row r="2756" spans="2:8" ht="15" hidden="1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4"/>
        <v>0</v>
      </c>
      <c r="H2756" s="236" t="s">
        <v>3131</v>
      </c>
    </row>
    <row r="2757" spans="2:8" ht="15" hidden="1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4"/>
        <v>0</v>
      </c>
      <c r="H2757" s="236" t="s">
        <v>33</v>
      </c>
    </row>
    <row r="2758" spans="2:8" ht="15" hidden="1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5">D2758*F2758</f>
        <v>0</v>
      </c>
      <c r="H2758" s="236" t="s">
        <v>536</v>
      </c>
    </row>
    <row r="2759" spans="2:8" ht="15" hidden="1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5"/>
        <v>0</v>
      </c>
      <c r="H2759" s="236" t="s">
        <v>536</v>
      </c>
    </row>
    <row r="2760" spans="2:8" ht="15" hidden="1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5"/>
        <v>0</v>
      </c>
      <c r="H2760" s="236" t="s">
        <v>536</v>
      </c>
    </row>
    <row r="2761" spans="2:8" ht="15" hidden="1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5"/>
        <v>0</v>
      </c>
      <c r="H2761" s="236" t="s">
        <v>536</v>
      </c>
    </row>
    <row r="2762" spans="2:8" ht="15" hidden="1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5"/>
        <v>0</v>
      </c>
      <c r="H2762" s="236" t="s">
        <v>536</v>
      </c>
    </row>
    <row r="2763" spans="2:8" ht="15" hidden="1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5"/>
        <v>0</v>
      </c>
      <c r="H2763" s="236" t="s">
        <v>33</v>
      </c>
    </row>
    <row r="2764" spans="2:8" ht="15" hidden="1" customHeight="1" x14ac:dyDescent="0.25">
      <c r="B2764" s="33"/>
      <c r="C2764" s="33"/>
      <c r="D2764" s="38"/>
      <c r="E2764" s="45" t="s">
        <v>24</v>
      </c>
      <c r="F2764" s="46"/>
      <c r="G2764" s="172">
        <f t="shared" si="85"/>
        <v>0</v>
      </c>
      <c r="H2764" s="236"/>
    </row>
    <row r="2765" spans="2:8" ht="15" hidden="1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5"/>
        <v>0</v>
      </c>
      <c r="H2765" s="236" t="s">
        <v>3139</v>
      </c>
    </row>
    <row r="2766" spans="2:8" ht="15" hidden="1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5"/>
        <v>0</v>
      </c>
      <c r="H2766" s="236" t="s">
        <v>472</v>
      </c>
    </row>
    <row r="2767" spans="2:8" ht="15" hidden="1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5"/>
        <v>0</v>
      </c>
      <c r="H2767" s="236" t="s">
        <v>472</v>
      </c>
    </row>
    <row r="2768" spans="2:8" ht="15" hidden="1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5"/>
        <v>0</v>
      </c>
      <c r="H2768" s="236" t="s">
        <v>472</v>
      </c>
    </row>
    <row r="2769" spans="2:8" ht="15" hidden="1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5"/>
        <v>0</v>
      </c>
      <c r="H2769" s="236" t="s">
        <v>472</v>
      </c>
    </row>
    <row r="2770" spans="2:8" ht="15" hidden="1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5"/>
        <v>0</v>
      </c>
      <c r="H2770" s="236" t="s">
        <v>2908</v>
      </c>
    </row>
    <row r="2771" spans="2:8" ht="15" hidden="1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5"/>
        <v>0</v>
      </c>
      <c r="H2771" s="236" t="s">
        <v>2908</v>
      </c>
    </row>
    <row r="2772" spans="2:8" ht="15" hidden="1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5"/>
        <v>0</v>
      </c>
      <c r="H2772" s="236" t="s">
        <v>2908</v>
      </c>
    </row>
    <row r="2773" spans="2:8" ht="15" hidden="1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5"/>
        <v>0</v>
      </c>
      <c r="H2773" s="241" t="s">
        <v>930</v>
      </c>
    </row>
    <row r="2774" spans="2:8" ht="15" hidden="1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5"/>
        <v>0</v>
      </c>
      <c r="H2774" s="42" t="s">
        <v>930</v>
      </c>
    </row>
    <row r="2775" spans="2:8" ht="15" hidden="1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5"/>
        <v>0</v>
      </c>
      <c r="H2775" s="236" t="s">
        <v>2724</v>
      </c>
    </row>
    <row r="2776" spans="2:8" ht="15" hidden="1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5"/>
        <v>0</v>
      </c>
      <c r="H2776" s="236" t="s">
        <v>2724</v>
      </c>
    </row>
    <row r="2777" spans="2:8" ht="15" hidden="1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5"/>
        <v>0</v>
      </c>
      <c r="H2777" s="236" t="s">
        <v>2724</v>
      </c>
    </row>
    <row r="2778" spans="2:8" ht="15" hidden="1" customHeight="1" x14ac:dyDescent="0.25">
      <c r="B2778" s="33"/>
      <c r="C2778" s="33"/>
      <c r="D2778" s="38"/>
      <c r="E2778" s="33" t="s">
        <v>2913</v>
      </c>
      <c r="F2778" s="40">
        <v>135000</v>
      </c>
      <c r="G2778" s="46">
        <f t="shared" si="85"/>
        <v>0</v>
      </c>
      <c r="H2778" s="236" t="s">
        <v>894</v>
      </c>
    </row>
    <row r="2779" spans="2:8" ht="15" hidden="1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5"/>
        <v>0</v>
      </c>
      <c r="H2779" s="236" t="s">
        <v>606</v>
      </c>
    </row>
    <row r="2780" spans="2:8" ht="15" hidden="1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5"/>
        <v>0</v>
      </c>
      <c r="H2780" s="236" t="s">
        <v>1213</v>
      </c>
    </row>
    <row r="2781" spans="2:8" ht="15" hidden="1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5"/>
        <v>0</v>
      </c>
      <c r="H2781" s="236" t="s">
        <v>536</v>
      </c>
    </row>
    <row r="2782" spans="2:8" ht="15" hidden="1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5"/>
        <v>0</v>
      </c>
      <c r="H2782" s="236" t="s">
        <v>536</v>
      </c>
    </row>
    <row r="2783" spans="2:8" ht="15" hidden="1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5"/>
        <v>0</v>
      </c>
      <c r="H2783" s="236" t="s">
        <v>536</v>
      </c>
    </row>
    <row r="2784" spans="2:8" ht="15" hidden="1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5"/>
        <v>0</v>
      </c>
      <c r="H2784" s="236" t="s">
        <v>536</v>
      </c>
    </row>
    <row r="2785" spans="2:8" ht="15" hidden="1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hidden="1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5"/>
        <v>0</v>
      </c>
      <c r="H2786" s="236" t="s">
        <v>536</v>
      </c>
    </row>
    <row r="2787" spans="2:8" ht="15" hidden="1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5"/>
        <v>0</v>
      </c>
      <c r="H2787" s="236" t="s">
        <v>33</v>
      </c>
    </row>
    <row r="2788" spans="2:8" ht="15" hidden="1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5"/>
        <v>0</v>
      </c>
      <c r="H2788" s="236" t="s">
        <v>538</v>
      </c>
    </row>
    <row r="2789" spans="2:8" ht="15" hidden="1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5"/>
        <v>0</v>
      </c>
      <c r="H2789" s="236" t="s">
        <v>538</v>
      </c>
    </row>
    <row r="2790" spans="2:8" ht="15" hidden="1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5"/>
        <v>0</v>
      </c>
      <c r="H2790" s="236" t="s">
        <v>538</v>
      </c>
    </row>
    <row r="2791" spans="2:8" ht="15" hidden="1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5"/>
        <v>0</v>
      </c>
      <c r="H2791" s="236" t="s">
        <v>538</v>
      </c>
    </row>
    <row r="2792" spans="2:8" ht="15" hidden="1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5"/>
        <v>0</v>
      </c>
      <c r="H2792" s="236" t="s">
        <v>33</v>
      </c>
    </row>
    <row r="2793" spans="2:8" ht="15" hidden="1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5"/>
        <v>0</v>
      </c>
      <c r="H2793" s="236" t="s">
        <v>868</v>
      </c>
    </row>
    <row r="2794" spans="2:8" ht="15" hidden="1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5"/>
        <v>0</v>
      </c>
      <c r="H2794" s="236" t="s">
        <v>3161</v>
      </c>
    </row>
    <row r="2795" spans="2:8" ht="15" hidden="1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5"/>
        <v>0</v>
      </c>
      <c r="H2795" s="236" t="s">
        <v>3161</v>
      </c>
    </row>
    <row r="2796" spans="2:8" ht="15" hidden="1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5"/>
        <v>0</v>
      </c>
      <c r="H2796" s="236" t="s">
        <v>536</v>
      </c>
    </row>
    <row r="2797" spans="2:8" ht="15" hidden="1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5"/>
        <v>0</v>
      </c>
      <c r="H2797" s="236" t="s">
        <v>536</v>
      </c>
    </row>
    <row r="2798" spans="2:8" ht="15" hidden="1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5"/>
        <v>0</v>
      </c>
      <c r="H2798" s="236" t="s">
        <v>2724</v>
      </c>
    </row>
    <row r="2799" spans="2:8" ht="15" hidden="1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5"/>
        <v>0</v>
      </c>
      <c r="H2799" s="236" t="s">
        <v>2724</v>
      </c>
    </row>
    <row r="2800" spans="2:8" ht="15" hidden="1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2724</v>
      </c>
    </row>
    <row r="2801" spans="2:8" ht="15" hidden="1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5"/>
        <v>0</v>
      </c>
      <c r="H2801" s="236" t="s">
        <v>2724</v>
      </c>
    </row>
    <row r="2802" spans="2:8" ht="15" hidden="1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5"/>
        <v>0</v>
      </c>
      <c r="H2802" s="236" t="s">
        <v>536</v>
      </c>
    </row>
    <row r="2803" spans="2:8" ht="15" hidden="1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5"/>
        <v>0</v>
      </c>
      <c r="H2803" s="236" t="s">
        <v>33</v>
      </c>
    </row>
    <row r="2804" spans="2:8" ht="15" hidden="1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5"/>
        <v>0</v>
      </c>
      <c r="H2804" s="236" t="s">
        <v>33</v>
      </c>
    </row>
    <row r="2805" spans="2:8" ht="15" hidden="1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5"/>
        <v>0</v>
      </c>
      <c r="H2805" s="236" t="s">
        <v>33</v>
      </c>
    </row>
    <row r="2806" spans="2:8" ht="15" hidden="1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5"/>
        <v>0</v>
      </c>
      <c r="H2806" s="236" t="s">
        <v>509</v>
      </c>
    </row>
    <row r="2807" spans="2:8" ht="15" hidden="1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5"/>
        <v>0</v>
      </c>
      <c r="H2807" s="236" t="s">
        <v>33</v>
      </c>
    </row>
    <row r="2808" spans="2:8" ht="15" hidden="1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5"/>
        <v>0</v>
      </c>
      <c r="H2808" s="236" t="s">
        <v>33</v>
      </c>
    </row>
    <row r="2809" spans="2:8" ht="15" hidden="1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5"/>
        <v>0</v>
      </c>
      <c r="H2809" s="236" t="s">
        <v>33</v>
      </c>
    </row>
    <row r="2810" spans="2:8" ht="15" hidden="1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5"/>
        <v>0</v>
      </c>
      <c r="H2810" s="236" t="s">
        <v>509</v>
      </c>
    </row>
    <row r="2811" spans="2:8" ht="15" hidden="1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5"/>
        <v>0</v>
      </c>
      <c r="H2811" s="236" t="s">
        <v>509</v>
      </c>
    </row>
    <row r="2812" spans="2:8" ht="15" hidden="1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5"/>
        <v>0</v>
      </c>
      <c r="H2812" s="236" t="s">
        <v>33</v>
      </c>
    </row>
    <row r="2813" spans="2:8" ht="15" hidden="1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5"/>
        <v>0</v>
      </c>
      <c r="H2813" s="236" t="s">
        <v>33</v>
      </c>
    </row>
    <row r="2814" spans="2:8" ht="15" hidden="1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5"/>
        <v>0</v>
      </c>
      <c r="H2814" s="236" t="s">
        <v>2724</v>
      </c>
    </row>
    <row r="2815" spans="2:8" ht="15" hidden="1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5"/>
        <v>0</v>
      </c>
      <c r="H2815" s="236"/>
    </row>
    <row r="2816" spans="2:8" ht="15" hidden="1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5"/>
        <v>0</v>
      </c>
      <c r="H2816" s="236"/>
    </row>
    <row r="2817" spans="2:8" ht="15" hidden="1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5"/>
        <v>0</v>
      </c>
      <c r="H2817" s="236"/>
    </row>
    <row r="2818" spans="2:8" ht="15" hidden="1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5"/>
        <v>0</v>
      </c>
      <c r="H2818" s="236" t="s">
        <v>468</v>
      </c>
    </row>
    <row r="2819" spans="2:8" ht="15" hidden="1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5"/>
        <v>0</v>
      </c>
      <c r="H2819" s="42" t="s">
        <v>468</v>
      </c>
    </row>
    <row r="2820" spans="2:8" ht="15" hidden="1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5"/>
        <v>0</v>
      </c>
      <c r="H2820" s="42" t="s">
        <v>468</v>
      </c>
    </row>
    <row r="2821" spans="2:8" ht="15" hidden="1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5"/>
        <v>0</v>
      </c>
      <c r="H2821" s="236" t="s">
        <v>33</v>
      </c>
    </row>
    <row r="2822" spans="2:8" ht="15" hidden="1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6">D2822*F2822</f>
        <v>0</v>
      </c>
      <c r="H2822" s="236" t="s">
        <v>33</v>
      </c>
    </row>
    <row r="2823" spans="2:8" ht="15" hidden="1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6"/>
        <v>0</v>
      </c>
      <c r="H2823" s="236" t="s">
        <v>33</v>
      </c>
    </row>
    <row r="2824" spans="2:8" ht="15" hidden="1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6"/>
        <v>0</v>
      </c>
      <c r="H2824" s="236" t="s">
        <v>3174</v>
      </c>
    </row>
    <row r="2825" spans="2:8" ht="15" hidden="1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3174</v>
      </c>
    </row>
    <row r="2826" spans="2:8" ht="15" hidden="1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6"/>
        <v>0</v>
      </c>
      <c r="H2826" s="236" t="s">
        <v>3174</v>
      </c>
    </row>
    <row r="2827" spans="2:8" ht="15" hidden="1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6"/>
        <v>0</v>
      </c>
      <c r="H2827" s="236" t="s">
        <v>33</v>
      </c>
    </row>
    <row r="2828" spans="2:8" ht="15" hidden="1" customHeight="1" x14ac:dyDescent="0.25">
      <c r="B2828" s="33"/>
      <c r="C2828" s="33"/>
      <c r="D2828" s="38"/>
      <c r="E2828" s="45" t="s">
        <v>3177</v>
      </c>
      <c r="F2828" s="46">
        <v>105000</v>
      </c>
      <c r="G2828" s="46">
        <f t="shared" si="86"/>
        <v>0</v>
      </c>
      <c r="H2828" s="236" t="s">
        <v>3174</v>
      </c>
    </row>
    <row r="2829" spans="2:8" ht="15" hidden="1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6"/>
        <v>0</v>
      </c>
      <c r="H2829" s="236" t="s">
        <v>2701</v>
      </c>
    </row>
    <row r="2830" spans="2:8" ht="15" hidden="1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6"/>
        <v>0</v>
      </c>
      <c r="H2830" s="236"/>
    </row>
    <row r="2831" spans="2:8" ht="15" hidden="1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6"/>
        <v>0</v>
      </c>
      <c r="H2831" s="236" t="s">
        <v>433</v>
      </c>
    </row>
    <row r="2832" spans="2:8" ht="15" hidden="1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6"/>
        <v>0</v>
      </c>
      <c r="H2832" s="236" t="s">
        <v>433</v>
      </c>
    </row>
    <row r="2833" spans="2:8" ht="15" hidden="1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6"/>
        <v>0</v>
      </c>
      <c r="H2833" s="236" t="s">
        <v>433</v>
      </c>
    </row>
    <row r="2834" spans="2:8" ht="15" hidden="1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6"/>
        <v>0</v>
      </c>
      <c r="H2834" s="236" t="s">
        <v>433</v>
      </c>
    </row>
    <row r="2835" spans="2:8" ht="15" hidden="1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6"/>
        <v>0</v>
      </c>
      <c r="H2835" s="236" t="s">
        <v>2349</v>
      </c>
    </row>
    <row r="2836" spans="2:8" ht="15" hidden="1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6"/>
        <v>0</v>
      </c>
      <c r="H2836" s="236" t="s">
        <v>2937</v>
      </c>
    </row>
    <row r="2837" spans="2:8" ht="15" hidden="1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6"/>
        <v>0</v>
      </c>
      <c r="H2837" s="236" t="s">
        <v>3188</v>
      </c>
    </row>
    <row r="2838" spans="2:8" ht="15" hidden="1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6"/>
        <v>0</v>
      </c>
      <c r="H2838" s="274" t="s">
        <v>1263</v>
      </c>
    </row>
    <row r="2839" spans="2:8" ht="15" hidden="1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6"/>
        <v>0</v>
      </c>
      <c r="H2839" s="236" t="s">
        <v>33</v>
      </c>
    </row>
    <row r="2840" spans="2:8" ht="15" hidden="1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6"/>
        <v>0</v>
      </c>
      <c r="H2840" s="236" t="s">
        <v>33</v>
      </c>
    </row>
    <row r="2841" spans="2:8" ht="15" hidden="1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hidden="1" customHeight="1" x14ac:dyDescent="0.25">
      <c r="B2842" s="52"/>
      <c r="C2842" s="52"/>
      <c r="D2842" s="38"/>
      <c r="E2842" s="33" t="s">
        <v>2822</v>
      </c>
      <c r="F2842" s="46">
        <v>648000</v>
      </c>
      <c r="G2842" s="46">
        <f t="shared" si="86"/>
        <v>0</v>
      </c>
      <c r="H2842" s="236" t="s">
        <v>2908</v>
      </c>
    </row>
    <row r="2843" spans="2:8" ht="15" hidden="1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6"/>
        <v>0</v>
      </c>
      <c r="H2843" s="236" t="s">
        <v>1006</v>
      </c>
    </row>
    <row r="2844" spans="2:8" ht="15" hidden="1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6"/>
        <v>0</v>
      </c>
      <c r="H2844" s="236" t="s">
        <v>33</v>
      </c>
    </row>
    <row r="2845" spans="2:8" ht="15" hidden="1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6"/>
        <v>0</v>
      </c>
      <c r="H2845" s="236" t="s">
        <v>33</v>
      </c>
    </row>
    <row r="2846" spans="2:8" ht="15" hidden="1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6"/>
        <v>0</v>
      </c>
      <c r="H2846" s="236" t="s">
        <v>33</v>
      </c>
    </row>
    <row r="2847" spans="2:8" ht="15" hidden="1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6"/>
        <v>0</v>
      </c>
      <c r="H2847" s="236" t="s">
        <v>33</v>
      </c>
    </row>
    <row r="2848" spans="2:8" ht="15" hidden="1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6"/>
        <v>0</v>
      </c>
      <c r="H2848" s="236" t="s">
        <v>33</v>
      </c>
    </row>
    <row r="2849" spans="2:8" ht="15" hidden="1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6"/>
        <v>0</v>
      </c>
      <c r="H2849" s="236" t="s">
        <v>33</v>
      </c>
    </row>
    <row r="2850" spans="2:8" ht="15" hidden="1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6"/>
        <v>0</v>
      </c>
      <c r="H2850" s="274" t="s">
        <v>3188</v>
      </c>
    </row>
    <row r="2851" spans="2:8" ht="15" hidden="1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6"/>
        <v>0</v>
      </c>
      <c r="H2851" s="274" t="s">
        <v>606</v>
      </c>
    </row>
    <row r="2852" spans="2:8" ht="15" hidden="1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6"/>
        <v>0</v>
      </c>
      <c r="H2852" s="236" t="s">
        <v>433</v>
      </c>
    </row>
    <row r="2853" spans="2:8" ht="15" hidden="1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6"/>
        <v>0</v>
      </c>
      <c r="H2853" s="236" t="s">
        <v>433</v>
      </c>
    </row>
    <row r="2854" spans="2:8" ht="15" hidden="1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hidden="1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6"/>
        <v>0</v>
      </c>
      <c r="H2855" s="236" t="s">
        <v>433</v>
      </c>
    </row>
    <row r="2856" spans="2:8" ht="15" hidden="1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6"/>
        <v>0</v>
      </c>
      <c r="H2856" s="236" t="s">
        <v>33</v>
      </c>
    </row>
    <row r="2857" spans="2:8" ht="15" hidden="1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6"/>
        <v>0</v>
      </c>
      <c r="H2857" s="236" t="s">
        <v>3204</v>
      </c>
    </row>
    <row r="2858" spans="2:8" ht="15" hidden="1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6"/>
        <v>0</v>
      </c>
      <c r="H2858" s="236" t="s">
        <v>3188</v>
      </c>
    </row>
    <row r="2859" spans="2:8" ht="15" hidden="1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6"/>
        <v>0</v>
      </c>
      <c r="H2859" s="236" t="s">
        <v>3188</v>
      </c>
    </row>
    <row r="2860" spans="2:8" ht="15" hidden="1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6"/>
        <v>0</v>
      </c>
      <c r="H2860" s="236" t="s">
        <v>33</v>
      </c>
    </row>
    <row r="2861" spans="2:8" ht="15" hidden="1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6"/>
        <v>0</v>
      </c>
      <c r="H2861" s="236" t="s">
        <v>33</v>
      </c>
    </row>
    <row r="2862" spans="2:8" ht="15" hidden="1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6"/>
        <v>0</v>
      </c>
      <c r="H2862" s="274" t="s">
        <v>606</v>
      </c>
    </row>
    <row r="2863" spans="2:8" ht="15" hidden="1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6"/>
        <v>0</v>
      </c>
      <c r="H2863" s="274" t="s">
        <v>33</v>
      </c>
    </row>
    <row r="2864" spans="2:8" ht="15" hidden="1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6"/>
        <v>0</v>
      </c>
      <c r="H2864" s="236" t="s">
        <v>33</v>
      </c>
    </row>
    <row r="2865" spans="2:8" ht="15" hidden="1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6"/>
        <v>0</v>
      </c>
      <c r="H2865" s="236" t="s">
        <v>3209</v>
      </c>
    </row>
    <row r="2866" spans="2:8" ht="15" hidden="1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3209</v>
      </c>
    </row>
    <row r="2867" spans="2:8" ht="15" hidden="1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3214</v>
      </c>
    </row>
    <row r="2868" spans="2:8" ht="15" hidden="1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6"/>
        <v>0</v>
      </c>
      <c r="H2868" s="236" t="s">
        <v>3214</v>
      </c>
    </row>
    <row r="2869" spans="2:8" ht="15" hidden="1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6"/>
        <v>0</v>
      </c>
      <c r="H2869" s="236" t="s">
        <v>3214</v>
      </c>
    </row>
    <row r="2870" spans="2:8" ht="15" hidden="1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6"/>
        <v>0</v>
      </c>
      <c r="H2870" s="236" t="s">
        <v>3214</v>
      </c>
    </row>
    <row r="2871" spans="2:8" ht="15" hidden="1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6"/>
        <v>0</v>
      </c>
      <c r="H2871" s="236" t="s">
        <v>3214</v>
      </c>
    </row>
    <row r="2872" spans="2:8" ht="15" hidden="1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6"/>
        <v>0</v>
      </c>
      <c r="H2872" s="236" t="s">
        <v>3214</v>
      </c>
    </row>
    <row r="2873" spans="2:8" ht="15" hidden="1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6"/>
        <v>0</v>
      </c>
      <c r="H2873" s="236" t="s">
        <v>3214</v>
      </c>
    </row>
    <row r="2874" spans="2:8" ht="15" hidden="1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6"/>
        <v>0</v>
      </c>
      <c r="H2874" s="236" t="s">
        <v>492</v>
      </c>
    </row>
    <row r="2875" spans="2:8" ht="15" hidden="1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6"/>
        <v>0</v>
      </c>
      <c r="H2875" s="236" t="s">
        <v>492</v>
      </c>
    </row>
    <row r="2876" spans="2:8" ht="15" hidden="1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6"/>
        <v>0</v>
      </c>
      <c r="H2876" s="236" t="s">
        <v>492</v>
      </c>
    </row>
    <row r="2877" spans="2:8" ht="15" hidden="1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6"/>
        <v>0</v>
      </c>
      <c r="H2877" s="274" t="s">
        <v>3223</v>
      </c>
    </row>
    <row r="2878" spans="2:8" ht="15" hidden="1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6"/>
        <v>0</v>
      </c>
      <c r="H2878" s="274" t="s">
        <v>33</v>
      </c>
    </row>
    <row r="2879" spans="2:8" ht="15" hidden="1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6"/>
        <v>0</v>
      </c>
      <c r="H2879" s="236" t="s">
        <v>3226</v>
      </c>
    </row>
    <row r="2880" spans="2:8" ht="15" hidden="1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6"/>
        <v>0</v>
      </c>
      <c r="H2880" s="236" t="s">
        <v>3226</v>
      </c>
    </row>
    <row r="2881" spans="2:8" ht="15" hidden="1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6"/>
        <v>0</v>
      </c>
      <c r="H2881" s="274" t="s">
        <v>3226</v>
      </c>
    </row>
    <row r="2882" spans="2:8" ht="15" hidden="1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6"/>
        <v>0</v>
      </c>
      <c r="H2882" s="236" t="s">
        <v>3223</v>
      </c>
    </row>
    <row r="2883" spans="2:8" ht="15" hidden="1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6"/>
        <v>0</v>
      </c>
      <c r="H2883" s="236" t="s">
        <v>3230</v>
      </c>
    </row>
    <row r="2884" spans="2:8" ht="15" hidden="1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6"/>
        <v>0</v>
      </c>
      <c r="H2884" s="236" t="s">
        <v>3230</v>
      </c>
    </row>
    <row r="2885" spans="2:8" ht="15" hidden="1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6"/>
        <v>0</v>
      </c>
      <c r="H2885" s="236" t="s">
        <v>930</v>
      </c>
    </row>
    <row r="2886" spans="2:8" ht="15" hidden="1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87">D2886*F2886</f>
        <v>0</v>
      </c>
      <c r="H2886" s="274" t="s">
        <v>3234</v>
      </c>
    </row>
    <row r="2887" spans="2:8" ht="15" hidden="1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87"/>
        <v>0</v>
      </c>
      <c r="H2887" s="274" t="s">
        <v>33</v>
      </c>
    </row>
    <row r="2888" spans="2:8" ht="15" hidden="1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87"/>
        <v>0</v>
      </c>
      <c r="H2888" s="236" t="s">
        <v>511</v>
      </c>
    </row>
    <row r="2889" spans="2:8" ht="15" hidden="1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87"/>
        <v>0</v>
      </c>
      <c r="H2889" s="236" t="s">
        <v>511</v>
      </c>
    </row>
    <row r="2890" spans="2:8" ht="15" hidden="1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87"/>
        <v>0</v>
      </c>
      <c r="H2890" s="274" t="s">
        <v>33</v>
      </c>
    </row>
    <row r="2891" spans="2:8" ht="15" hidden="1" customHeight="1" x14ac:dyDescent="0.25">
      <c r="B2891" s="33"/>
      <c r="C2891" s="109"/>
      <c r="D2891" s="38"/>
      <c r="E2891" s="33" t="s">
        <v>3239</v>
      </c>
      <c r="F2891" s="46">
        <v>1550000</v>
      </c>
      <c r="G2891" s="46">
        <f t="shared" si="87"/>
        <v>0</v>
      </c>
      <c r="H2891" s="236" t="s">
        <v>33</v>
      </c>
    </row>
    <row r="2892" spans="2:8" ht="15" hidden="1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87"/>
        <v>0</v>
      </c>
      <c r="H2892" s="236" t="s">
        <v>33</v>
      </c>
    </row>
    <row r="2893" spans="2:8" ht="15" hidden="1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87"/>
        <v>0</v>
      </c>
      <c r="H2893" s="236" t="s">
        <v>2240</v>
      </c>
    </row>
    <row r="2894" spans="2:8" ht="15" hidden="1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87"/>
        <v>0</v>
      </c>
      <c r="H2894" s="236" t="s">
        <v>673</v>
      </c>
    </row>
    <row r="2895" spans="2:8" ht="15" hidden="1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87"/>
        <v>0</v>
      </c>
      <c r="H2895" s="236" t="s">
        <v>673</v>
      </c>
    </row>
    <row r="2896" spans="2:8" ht="15" hidden="1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87"/>
        <v>0</v>
      </c>
      <c r="H2896" s="236" t="s">
        <v>2701</v>
      </c>
    </row>
    <row r="2897" spans="1:8" ht="15" hidden="1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87"/>
        <v>0</v>
      </c>
      <c r="H2897" s="236" t="s">
        <v>536</v>
      </c>
    </row>
    <row r="2898" spans="1:8" ht="15" hidden="1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87"/>
        <v>0</v>
      </c>
      <c r="H2898" s="236" t="s">
        <v>536</v>
      </c>
    </row>
    <row r="2899" spans="1:8" ht="15" hidden="1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87"/>
        <v>0</v>
      </c>
      <c r="H2899" s="236" t="s">
        <v>536</v>
      </c>
    </row>
    <row r="2900" spans="1:8" ht="15" hidden="1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87"/>
        <v>0</v>
      </c>
      <c r="H2900" s="236" t="s">
        <v>33</v>
      </c>
    </row>
    <row r="2901" spans="1:8" ht="15" hidden="1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87"/>
        <v>0</v>
      </c>
      <c r="H2901" s="236" t="s">
        <v>1006</v>
      </c>
    </row>
    <row r="2902" spans="1:8" ht="15" hidden="1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87"/>
        <v>0</v>
      </c>
      <c r="H2902" s="274" t="s">
        <v>536</v>
      </c>
    </row>
    <row r="2903" spans="1:8" ht="15" hidden="1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87"/>
        <v>0</v>
      </c>
      <c r="H2903" s="274" t="s">
        <v>490</v>
      </c>
    </row>
    <row r="2904" spans="1:8" ht="15" hidden="1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87"/>
        <v>0</v>
      </c>
      <c r="H2904" s="236" t="s">
        <v>536</v>
      </c>
    </row>
    <row r="2905" spans="1:8" ht="15" hidden="1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87"/>
        <v>0</v>
      </c>
      <c r="H2905" s="236" t="s">
        <v>536</v>
      </c>
    </row>
    <row r="2906" spans="1:8" ht="15" hidden="1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87"/>
        <v>0</v>
      </c>
      <c r="H2906" s="274" t="s">
        <v>536</v>
      </c>
    </row>
    <row r="2907" spans="1:8" ht="15" hidden="1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87"/>
        <v>0</v>
      </c>
      <c r="H2907" s="236" t="s">
        <v>33</v>
      </c>
    </row>
    <row r="2908" spans="1:8" ht="15" hidden="1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87"/>
        <v>0</v>
      </c>
      <c r="H2908" s="267" t="s">
        <v>33</v>
      </c>
    </row>
    <row r="2909" spans="1:8" ht="15" hidden="1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87"/>
        <v>0</v>
      </c>
      <c r="H2909" s="267" t="s">
        <v>33</v>
      </c>
    </row>
    <row r="2910" spans="1:8" ht="15" hidden="1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87"/>
        <v>0</v>
      </c>
      <c r="H2910" s="267" t="s">
        <v>33</v>
      </c>
    </row>
    <row r="2911" spans="1:8" ht="15" hidden="1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87"/>
        <v>0</v>
      </c>
      <c r="H2911" s="274" t="s">
        <v>536</v>
      </c>
    </row>
    <row r="2912" spans="1:8" ht="15" hidden="1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87"/>
        <v>0</v>
      </c>
      <c r="H2912" s="274" t="s">
        <v>536</v>
      </c>
    </row>
    <row r="2913" spans="1:8" ht="15" hidden="1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87"/>
        <v>0</v>
      </c>
      <c r="H2913" s="274" t="s">
        <v>536</v>
      </c>
    </row>
    <row r="2914" spans="1:8" ht="15" hidden="1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87"/>
        <v>0</v>
      </c>
      <c r="H2914" s="236" t="s">
        <v>1065</v>
      </c>
    </row>
    <row r="2915" spans="1:8" ht="15" hidden="1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87"/>
        <v>0</v>
      </c>
      <c r="H2915" s="236" t="s">
        <v>482</v>
      </c>
    </row>
    <row r="2916" spans="1:8" ht="15" hidden="1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87"/>
        <v>0</v>
      </c>
      <c r="H2916" s="236" t="s">
        <v>536</v>
      </c>
    </row>
    <row r="2917" spans="1:8" ht="15" hidden="1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87"/>
        <v>0</v>
      </c>
      <c r="H2917" s="236" t="s">
        <v>2845</v>
      </c>
    </row>
    <row r="2918" spans="1:8" ht="15" hidden="1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87"/>
        <v>0</v>
      </c>
      <c r="H2918" s="236" t="s">
        <v>606</v>
      </c>
    </row>
    <row r="2919" spans="1:8" ht="15" hidden="1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87"/>
        <v>0</v>
      </c>
      <c r="H2919" s="274" t="s">
        <v>930</v>
      </c>
    </row>
    <row r="2920" spans="1:8" ht="15" hidden="1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87"/>
        <v>0</v>
      </c>
      <c r="H2920" s="274" t="s">
        <v>33</v>
      </c>
    </row>
    <row r="2921" spans="1:8" ht="15" hidden="1" customHeight="1" x14ac:dyDescent="0.25">
      <c r="A2921" s="48"/>
      <c r="B2921" s="120"/>
      <c r="C2921" s="33"/>
      <c r="D2921" s="38"/>
      <c r="E2921" s="33" t="s">
        <v>3258</v>
      </c>
      <c r="F2921" s="40">
        <v>332000</v>
      </c>
      <c r="G2921" s="46">
        <f t="shared" si="87"/>
        <v>0</v>
      </c>
      <c r="H2921" s="236" t="s">
        <v>536</v>
      </c>
    </row>
    <row r="2922" spans="1:8" ht="15" hidden="1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87"/>
        <v>0</v>
      </c>
      <c r="H2922" s="236" t="s">
        <v>930</v>
      </c>
    </row>
    <row r="2923" spans="1:8" ht="15" hidden="1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87"/>
        <v>0</v>
      </c>
      <c r="H2923" s="274" t="s">
        <v>3261</v>
      </c>
    </row>
    <row r="2924" spans="1:8" ht="15" hidden="1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87"/>
        <v>0</v>
      </c>
      <c r="H2924" s="236" t="s">
        <v>3261</v>
      </c>
    </row>
    <row r="2925" spans="1:8" ht="15" hidden="1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87"/>
        <v>0</v>
      </c>
      <c r="H2925" s="274" t="s">
        <v>2879</v>
      </c>
    </row>
    <row r="2926" spans="1:8" ht="15" hidden="1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87"/>
        <v>0</v>
      </c>
      <c r="H2926" s="274" t="s">
        <v>33</v>
      </c>
    </row>
    <row r="2927" spans="1:8" ht="15" hidden="1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87"/>
        <v>0</v>
      </c>
      <c r="H2927" s="274" t="s">
        <v>33</v>
      </c>
    </row>
    <row r="2928" spans="1:8" ht="15" hidden="1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87"/>
        <v>0</v>
      </c>
      <c r="H2928" s="274" t="s">
        <v>33</v>
      </c>
    </row>
    <row r="2929" spans="1:8" ht="15" hidden="1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87"/>
        <v>0</v>
      </c>
      <c r="H2929" s="236" t="s">
        <v>2284</v>
      </c>
    </row>
    <row r="2930" spans="1:8" ht="15" hidden="1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87"/>
        <v>0</v>
      </c>
      <c r="H2930" s="236" t="s">
        <v>2284</v>
      </c>
    </row>
    <row r="2931" spans="1:8" ht="15" hidden="1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87"/>
        <v>0</v>
      </c>
      <c r="H2931" s="236" t="s">
        <v>2284</v>
      </c>
    </row>
    <row r="2932" spans="1:8" ht="15" hidden="1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87"/>
        <v>0</v>
      </c>
      <c r="H2932" s="274" t="s">
        <v>930</v>
      </c>
    </row>
    <row r="2933" spans="1:8" ht="15" hidden="1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87"/>
        <v>0</v>
      </c>
      <c r="H2933" s="274" t="s">
        <v>2669</v>
      </c>
    </row>
    <row r="2934" spans="1:8" ht="15" hidden="1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87"/>
        <v>0</v>
      </c>
      <c r="H2934" s="236" t="s">
        <v>3267</v>
      </c>
    </row>
    <row r="2935" spans="1:8" ht="15" hidden="1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87"/>
        <v>0</v>
      </c>
      <c r="H2935" s="236" t="s">
        <v>673</v>
      </c>
    </row>
    <row r="2936" spans="1:8" ht="15" hidden="1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87"/>
        <v>0</v>
      </c>
      <c r="H2936" s="274" t="s">
        <v>33</v>
      </c>
    </row>
    <row r="2937" spans="1:8" ht="15" hidden="1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87"/>
        <v>0</v>
      </c>
      <c r="H2937" s="236" t="s">
        <v>1004</v>
      </c>
    </row>
    <row r="2938" spans="1:8" ht="15" hidden="1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87"/>
        <v>0</v>
      </c>
      <c r="H2938" s="274" t="s">
        <v>1004</v>
      </c>
    </row>
    <row r="2939" spans="1:8" ht="15" hidden="1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87"/>
        <v>0</v>
      </c>
      <c r="H2939" s="274" t="s">
        <v>1006</v>
      </c>
    </row>
    <row r="2940" spans="1:8" ht="15" hidden="1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87"/>
        <v>0</v>
      </c>
      <c r="H2940" s="274" t="s">
        <v>1006</v>
      </c>
    </row>
    <row r="2941" spans="1:8" ht="15" hidden="1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87"/>
        <v>0</v>
      </c>
      <c r="H2941" s="236" t="s">
        <v>577</v>
      </c>
    </row>
    <row r="2942" spans="1:8" ht="15" hidden="1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87"/>
        <v>0</v>
      </c>
      <c r="H2942" s="236" t="s">
        <v>577</v>
      </c>
    </row>
    <row r="2943" spans="1:8" ht="15" hidden="1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87"/>
        <v>0</v>
      </c>
      <c r="H2943" s="236" t="s">
        <v>577</v>
      </c>
    </row>
    <row r="2944" spans="1:8" ht="15" hidden="1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87"/>
        <v>0</v>
      </c>
      <c r="H2944" s="236" t="s">
        <v>577</v>
      </c>
    </row>
    <row r="2945" spans="1:8" ht="15" hidden="1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87"/>
        <v>0</v>
      </c>
      <c r="H2945" s="274" t="s">
        <v>2284</v>
      </c>
    </row>
    <row r="2946" spans="1:8" ht="15" hidden="1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87"/>
        <v>0</v>
      </c>
      <c r="H2946" s="274" t="s">
        <v>2701</v>
      </c>
    </row>
    <row r="2947" spans="1:8" ht="15" hidden="1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87"/>
        <v>0</v>
      </c>
      <c r="H2947" s="236" t="s">
        <v>606</v>
      </c>
    </row>
    <row r="2948" spans="1:8" ht="15" hidden="1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87"/>
        <v>0</v>
      </c>
      <c r="H2948" s="236" t="s">
        <v>492</v>
      </c>
    </row>
    <row r="2949" spans="1:8" ht="15" hidden="1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87"/>
        <v>0</v>
      </c>
      <c r="H2949" s="274" t="s">
        <v>3279</v>
      </c>
    </row>
    <row r="2950" spans="1:8" ht="15" hidden="1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88">D2950*F2950</f>
        <v>0</v>
      </c>
      <c r="H2950" s="236" t="s">
        <v>647</v>
      </c>
    </row>
    <row r="2951" spans="1:8" ht="15" hidden="1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88"/>
        <v>0</v>
      </c>
      <c r="H2951" s="274" t="s">
        <v>3279</v>
      </c>
    </row>
    <row r="2952" spans="1:8" ht="15" hidden="1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88"/>
        <v>0</v>
      </c>
      <c r="H2952" s="274" t="s">
        <v>2349</v>
      </c>
    </row>
    <row r="2953" spans="1:8" ht="15" hidden="1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88"/>
        <v>0</v>
      </c>
      <c r="H2953" s="274" t="s">
        <v>2672</v>
      </c>
    </row>
    <row r="2954" spans="1:8" ht="15" hidden="1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88"/>
        <v>0</v>
      </c>
      <c r="H2954" s="274" t="s">
        <v>2672</v>
      </c>
    </row>
    <row r="2955" spans="1:8" ht="15" hidden="1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88"/>
        <v>0</v>
      </c>
      <c r="H2955" s="274" t="s">
        <v>2672</v>
      </c>
    </row>
    <row r="2956" spans="1:8" ht="15" hidden="1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88"/>
        <v>0</v>
      </c>
      <c r="H2956" s="274" t="s">
        <v>1006</v>
      </c>
    </row>
    <row r="2957" spans="1:8" ht="15" hidden="1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88"/>
        <v>0</v>
      </c>
      <c r="H2957" s="236" t="s">
        <v>1006</v>
      </c>
    </row>
    <row r="2958" spans="1:8" ht="15" hidden="1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88"/>
        <v>0</v>
      </c>
      <c r="H2958" s="236" t="s">
        <v>3279</v>
      </c>
    </row>
    <row r="2959" spans="1:8" ht="15" hidden="1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88"/>
        <v>0</v>
      </c>
      <c r="H2959" s="274" t="s">
        <v>783</v>
      </c>
    </row>
    <row r="2960" spans="1:8" ht="15" hidden="1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88"/>
        <v>0</v>
      </c>
      <c r="H2960" s="274" t="s">
        <v>606</v>
      </c>
    </row>
    <row r="2961" spans="1:8" ht="15" hidden="1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88"/>
        <v>0</v>
      </c>
      <c r="H2961" s="236" t="s">
        <v>606</v>
      </c>
    </row>
    <row r="2962" spans="1:8" ht="15" hidden="1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88"/>
        <v>0</v>
      </c>
      <c r="H2962" s="236" t="s">
        <v>511</v>
      </c>
    </row>
    <row r="2963" spans="1:8" ht="15" hidden="1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88"/>
        <v>0</v>
      </c>
      <c r="H2963" s="274" t="s">
        <v>511</v>
      </c>
    </row>
    <row r="2964" spans="1:8" ht="15" hidden="1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88"/>
        <v>0</v>
      </c>
      <c r="H2964" s="236" t="s">
        <v>33</v>
      </c>
    </row>
    <row r="2965" spans="1:8" ht="15" hidden="1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88"/>
        <v>0</v>
      </c>
      <c r="H2965" s="274" t="s">
        <v>511</v>
      </c>
    </row>
    <row r="2966" spans="1:8" ht="15" hidden="1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88"/>
        <v>0</v>
      </c>
      <c r="H2966" s="274" t="s">
        <v>511</v>
      </c>
    </row>
    <row r="2967" spans="1:8" ht="15" hidden="1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88"/>
        <v>0</v>
      </c>
      <c r="H2967" s="274" t="s">
        <v>511</v>
      </c>
    </row>
    <row r="2968" spans="1:8" ht="15" hidden="1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88"/>
        <v>0</v>
      </c>
      <c r="H2968" s="274" t="s">
        <v>511</v>
      </c>
    </row>
    <row r="2969" spans="1:8" ht="15" hidden="1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88"/>
        <v>0</v>
      </c>
      <c r="H2969" s="274" t="s">
        <v>511</v>
      </c>
    </row>
    <row r="2970" spans="1:8" ht="15" hidden="1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88"/>
        <v>0</v>
      </c>
      <c r="H2970" s="274" t="s">
        <v>511</v>
      </c>
    </row>
    <row r="2971" spans="1:8" ht="15" hidden="1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88"/>
        <v>0</v>
      </c>
      <c r="H2971" s="274" t="s">
        <v>511</v>
      </c>
    </row>
    <row r="2972" spans="1:8" ht="15" hidden="1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88"/>
        <v>0</v>
      </c>
      <c r="H2972" s="274" t="s">
        <v>511</v>
      </c>
    </row>
    <row r="2973" spans="1:8" ht="15" hidden="1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88"/>
        <v>0</v>
      </c>
      <c r="H2973" s="274" t="s">
        <v>511</v>
      </c>
    </row>
    <row r="2974" spans="1:8" ht="15" hidden="1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88"/>
        <v>0</v>
      </c>
      <c r="H2974" s="236" t="s">
        <v>2284</v>
      </c>
    </row>
    <row r="2975" spans="1:8" ht="15" hidden="1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88"/>
        <v>0</v>
      </c>
      <c r="H2975" s="236" t="s">
        <v>2284</v>
      </c>
    </row>
    <row r="2976" spans="1:8" ht="15" hidden="1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88"/>
        <v>0</v>
      </c>
      <c r="H2976" s="236" t="s">
        <v>2284</v>
      </c>
    </row>
    <row r="2977" spans="1:8" ht="15" hidden="1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88"/>
        <v>0</v>
      </c>
      <c r="H2977" s="236" t="s">
        <v>2284</v>
      </c>
    </row>
    <row r="2978" spans="1:8" ht="15" hidden="1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88"/>
        <v>0</v>
      </c>
      <c r="H2978" s="236" t="s">
        <v>2284</v>
      </c>
    </row>
    <row r="2979" spans="1:8" ht="15" hidden="1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88"/>
        <v>0</v>
      </c>
      <c r="H2979" s="236" t="s">
        <v>2284</v>
      </c>
    </row>
    <row r="2980" spans="1:8" ht="15" hidden="1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88"/>
        <v>0</v>
      </c>
      <c r="H2980" s="236" t="s">
        <v>2284</v>
      </c>
    </row>
    <row r="2981" spans="1:8" ht="15" hidden="1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88"/>
        <v>0</v>
      </c>
      <c r="H2981" s="236" t="s">
        <v>2284</v>
      </c>
    </row>
    <row r="2982" spans="1:8" ht="15" hidden="1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88"/>
        <v>0</v>
      </c>
      <c r="H2982" s="236" t="s">
        <v>2284</v>
      </c>
    </row>
    <row r="2983" spans="1:8" ht="15" hidden="1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88"/>
        <v>0</v>
      </c>
      <c r="H2983" s="274" t="s">
        <v>511</v>
      </c>
    </row>
    <row r="2984" spans="1:8" ht="15" hidden="1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88"/>
        <v>0</v>
      </c>
      <c r="H2984" s="274" t="s">
        <v>520</v>
      </c>
    </row>
    <row r="2985" spans="1:8" ht="15" hidden="1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88"/>
        <v>0</v>
      </c>
      <c r="H2985" s="236" t="s">
        <v>3302</v>
      </c>
    </row>
    <row r="2986" spans="1:8" ht="15" hidden="1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88"/>
        <v>0</v>
      </c>
      <c r="H2986" s="236" t="s">
        <v>520</v>
      </c>
    </row>
    <row r="2987" spans="1:8" ht="15" hidden="1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88"/>
        <v>0</v>
      </c>
      <c r="H2987" s="274" t="s">
        <v>520</v>
      </c>
    </row>
    <row r="2988" spans="1:8" ht="15" hidden="1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88"/>
        <v>0</v>
      </c>
      <c r="H2988" s="236" t="s">
        <v>33</v>
      </c>
    </row>
    <row r="2989" spans="1:8" ht="15" hidden="1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88"/>
        <v>0</v>
      </c>
      <c r="H2989" s="274" t="s">
        <v>33</v>
      </c>
    </row>
    <row r="2990" spans="1:8" ht="15" hidden="1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88"/>
        <v>0</v>
      </c>
      <c r="H2990" s="274" t="s">
        <v>3305</v>
      </c>
    </row>
    <row r="2991" spans="1:8" ht="15" hidden="1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88"/>
        <v>0</v>
      </c>
      <c r="H2991" s="274" t="s">
        <v>3308</v>
      </c>
    </row>
    <row r="2992" spans="1:8" ht="15" hidden="1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88"/>
        <v>0</v>
      </c>
      <c r="H2992" s="274" t="s">
        <v>33</v>
      </c>
    </row>
    <row r="2993" spans="1:8" ht="15" hidden="1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88"/>
        <v>0</v>
      </c>
      <c r="H2993" s="236" t="s">
        <v>33</v>
      </c>
    </row>
    <row r="2994" spans="1:8" ht="15" hidden="1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88"/>
        <v>0</v>
      </c>
      <c r="H2994" s="236" t="s">
        <v>1268</v>
      </c>
    </row>
    <row r="2995" spans="1:8" ht="15" hidden="1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88"/>
        <v>0</v>
      </c>
      <c r="H2995" s="274" t="s">
        <v>3312</v>
      </c>
    </row>
    <row r="2996" spans="1:8" ht="15" hidden="1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88"/>
        <v>0</v>
      </c>
      <c r="H2996" s="236" t="s">
        <v>33</v>
      </c>
    </row>
    <row r="2997" spans="1:8" ht="15" hidden="1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88"/>
        <v>0</v>
      </c>
      <c r="H2997" s="274" t="s">
        <v>930</v>
      </c>
    </row>
    <row r="2998" spans="1:8" ht="15" hidden="1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88"/>
        <v>0</v>
      </c>
      <c r="H2998" s="274" t="s">
        <v>930</v>
      </c>
    </row>
    <row r="2999" spans="1:8" ht="15" hidden="1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88"/>
        <v>0</v>
      </c>
      <c r="H2999" s="274" t="s">
        <v>33</v>
      </c>
    </row>
    <row r="3000" spans="1:8" ht="15" hidden="1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88"/>
        <v>0</v>
      </c>
      <c r="H3000" s="274" t="s">
        <v>33</v>
      </c>
    </row>
    <row r="3001" spans="1:8" ht="15" hidden="1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88"/>
        <v>0</v>
      </c>
      <c r="H3001" s="274" t="s">
        <v>930</v>
      </c>
    </row>
    <row r="3002" spans="1:8" ht="15" hidden="1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88"/>
        <v>0</v>
      </c>
      <c r="H3002" s="274" t="s">
        <v>930</v>
      </c>
    </row>
    <row r="3003" spans="1:8" ht="15" hidden="1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88"/>
        <v>0</v>
      </c>
      <c r="H3003" s="236" t="s">
        <v>930</v>
      </c>
    </row>
    <row r="3004" spans="1:8" ht="15" hidden="1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88"/>
        <v>0</v>
      </c>
      <c r="H3004" s="236" t="s">
        <v>930</v>
      </c>
    </row>
    <row r="3005" spans="1:8" ht="15" hidden="1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88"/>
        <v>0</v>
      </c>
      <c r="H3005" s="274" t="s">
        <v>930</v>
      </c>
    </row>
    <row r="3006" spans="1:8" ht="15" hidden="1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88"/>
        <v>0</v>
      </c>
      <c r="H3006" s="236" t="s">
        <v>433</v>
      </c>
    </row>
    <row r="3007" spans="1:8" ht="15" hidden="1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88"/>
        <v>0</v>
      </c>
      <c r="H3007" s="274" t="s">
        <v>606</v>
      </c>
    </row>
    <row r="3008" spans="1:8" ht="15" hidden="1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88"/>
        <v>0</v>
      </c>
      <c r="H3008" s="274" t="s">
        <v>606</v>
      </c>
    </row>
    <row r="3009" spans="1:8" ht="15" hidden="1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88"/>
        <v>0</v>
      </c>
      <c r="H3009" s="274" t="s">
        <v>33</v>
      </c>
    </row>
    <row r="3010" spans="1:8" ht="15" hidden="1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88"/>
        <v>0</v>
      </c>
      <c r="H3010" s="274" t="s">
        <v>33</v>
      </c>
    </row>
    <row r="3011" spans="1:8" ht="15" hidden="1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hidden="1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88"/>
        <v>0</v>
      </c>
      <c r="H3012" s="274" t="s">
        <v>33</v>
      </c>
    </row>
    <row r="3013" spans="1:8" ht="15" hidden="1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88"/>
        <v>0</v>
      </c>
      <c r="H3013" s="274" t="s">
        <v>33</v>
      </c>
    </row>
    <row r="3014" spans="1:8" ht="15" hidden="1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89">D3014*F3014</f>
        <v>0</v>
      </c>
      <c r="H3014" s="274" t="s">
        <v>33</v>
      </c>
    </row>
    <row r="3015" spans="1:8" ht="15" hidden="1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89"/>
        <v>0</v>
      </c>
      <c r="H3015" s="274" t="s">
        <v>33</v>
      </c>
    </row>
    <row r="3016" spans="1:8" ht="15" hidden="1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89"/>
        <v>0</v>
      </c>
      <c r="H3016" s="236" t="s">
        <v>536</v>
      </c>
    </row>
    <row r="3017" spans="1:8" ht="15" hidden="1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89"/>
        <v>0</v>
      </c>
      <c r="H3017" s="236" t="s">
        <v>33</v>
      </c>
    </row>
    <row r="3018" spans="1:8" ht="15" hidden="1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89"/>
        <v>0</v>
      </c>
      <c r="H3018" s="236" t="s">
        <v>33</v>
      </c>
    </row>
    <row r="3019" spans="1:8" ht="15" hidden="1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89"/>
        <v>0</v>
      </c>
      <c r="H3019" s="274" t="s">
        <v>2284</v>
      </c>
    </row>
    <row r="3020" spans="1:8" ht="15" hidden="1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89"/>
        <v>0</v>
      </c>
      <c r="H3020" s="274" t="s">
        <v>2284</v>
      </c>
    </row>
    <row r="3021" spans="1:8" ht="15" hidden="1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89"/>
        <v>0</v>
      </c>
      <c r="H3021" s="274" t="s">
        <v>2284</v>
      </c>
    </row>
    <row r="3022" spans="1:8" ht="15" hidden="1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89"/>
        <v>0</v>
      </c>
      <c r="H3022" s="236" t="s">
        <v>33</v>
      </c>
    </row>
    <row r="3023" spans="1:8" ht="15" hidden="1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89"/>
        <v>0</v>
      </c>
      <c r="H3023" s="274" t="s">
        <v>3326</v>
      </c>
    </row>
    <row r="3024" spans="1:8" ht="15" hidden="1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89"/>
        <v>0</v>
      </c>
      <c r="H3024" s="236" t="s">
        <v>1004</v>
      </c>
    </row>
    <row r="3025" spans="1:8" ht="15" hidden="1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89"/>
        <v>0</v>
      </c>
      <c r="H3025" s="274" t="s">
        <v>33</v>
      </c>
    </row>
    <row r="3026" spans="1:8" ht="15" hidden="1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89"/>
        <v>0</v>
      </c>
      <c r="H3026" s="274" t="s">
        <v>536</v>
      </c>
    </row>
    <row r="3027" spans="1:8" ht="15" hidden="1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89"/>
        <v>0</v>
      </c>
      <c r="H3027" s="274" t="s">
        <v>33</v>
      </c>
    </row>
    <row r="3028" spans="1:8" ht="15" hidden="1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89"/>
        <v>0</v>
      </c>
      <c r="H3028" s="274" t="s">
        <v>3332</v>
      </c>
    </row>
    <row r="3029" spans="1:8" ht="15" hidden="1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hidden="1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90">D3030*F3030</f>
        <v>0</v>
      </c>
      <c r="H3030" s="274" t="s">
        <v>33</v>
      </c>
    </row>
    <row r="3031" spans="1:8" ht="15" hidden="1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90"/>
        <v>0</v>
      </c>
      <c r="H3031" s="274" t="s">
        <v>33</v>
      </c>
    </row>
    <row r="3032" spans="1:8" ht="15" hidden="1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90"/>
        <v>0</v>
      </c>
      <c r="H3032" s="274" t="s">
        <v>33</v>
      </c>
    </row>
    <row r="3033" spans="1:8" ht="15" hidden="1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90"/>
        <v>0</v>
      </c>
      <c r="H3033" s="236" t="s">
        <v>930</v>
      </c>
    </row>
    <row r="3034" spans="1:8" ht="15" hidden="1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90"/>
        <v>0</v>
      </c>
      <c r="H3034" s="274" t="s">
        <v>33</v>
      </c>
    </row>
    <row r="3035" spans="1:8" ht="15" hidden="1" customHeight="1" x14ac:dyDescent="0.25">
      <c r="A3035" s="48"/>
      <c r="D3035" s="38"/>
      <c r="E3035" s="33" t="s">
        <v>23</v>
      </c>
      <c r="F3035" s="46">
        <v>35000</v>
      </c>
      <c r="G3035" s="46">
        <f t="shared" si="90"/>
        <v>0</v>
      </c>
      <c r="H3035" s="236" t="s">
        <v>33</v>
      </c>
    </row>
    <row r="3036" spans="1:8" ht="15" hidden="1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90"/>
        <v>0</v>
      </c>
      <c r="H3036" s="283" t="s">
        <v>606</v>
      </c>
    </row>
    <row r="3037" spans="1:8" ht="15" hidden="1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90"/>
        <v>0</v>
      </c>
      <c r="H3037" s="274" t="s">
        <v>33</v>
      </c>
    </row>
    <row r="3038" spans="1:8" ht="15" hidden="1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90"/>
        <v>0</v>
      </c>
      <c r="H3038" s="274" t="s">
        <v>472</v>
      </c>
    </row>
    <row r="3039" spans="1:8" ht="15" hidden="1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90"/>
        <v>0</v>
      </c>
      <c r="H3039" s="274" t="s">
        <v>472</v>
      </c>
    </row>
    <row r="3040" spans="1:8" ht="15" hidden="1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hidden="1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90"/>
        <v>0</v>
      </c>
      <c r="H3041" s="274" t="s">
        <v>472</v>
      </c>
    </row>
    <row r="3042" spans="1:8" ht="15" hidden="1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90"/>
        <v>0</v>
      </c>
      <c r="H3042" s="274" t="s">
        <v>1004</v>
      </c>
    </row>
    <row r="3043" spans="1:8" ht="15" hidden="1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90"/>
        <v>0</v>
      </c>
      <c r="H3043" s="274" t="s">
        <v>882</v>
      </c>
    </row>
    <row r="3044" spans="1:8" ht="15" hidden="1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90"/>
        <v>0</v>
      </c>
      <c r="H3044" s="274" t="s">
        <v>33</v>
      </c>
    </row>
    <row r="3045" spans="1:8" ht="15" hidden="1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90"/>
        <v>0</v>
      </c>
      <c r="H3045" s="274" t="s">
        <v>33</v>
      </c>
    </row>
    <row r="3046" spans="1:8" ht="15" hidden="1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90"/>
        <v>0</v>
      </c>
      <c r="H3046" s="274" t="s">
        <v>33</v>
      </c>
    </row>
    <row r="3047" spans="1:8" ht="15" hidden="1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90"/>
        <v>0</v>
      </c>
      <c r="H3047" s="274" t="s">
        <v>33</v>
      </c>
    </row>
    <row r="3048" spans="1:8" ht="15" hidden="1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90"/>
        <v>0</v>
      </c>
      <c r="H3048" s="274" t="s">
        <v>33</v>
      </c>
    </row>
    <row r="3049" spans="1:8" ht="15" hidden="1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90"/>
        <v>0</v>
      </c>
      <c r="H3049" s="274" t="s">
        <v>2884</v>
      </c>
    </row>
    <row r="3050" spans="1:8" ht="15" hidden="1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90"/>
        <v>0</v>
      </c>
      <c r="H3050" s="274" t="s">
        <v>2884</v>
      </c>
    </row>
    <row r="3051" spans="1:8" ht="15" hidden="1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90"/>
        <v>0</v>
      </c>
      <c r="H3051" s="274" t="s">
        <v>33</v>
      </c>
    </row>
    <row r="3052" spans="1:8" ht="15" hidden="1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90"/>
        <v>0</v>
      </c>
      <c r="H3052" s="274" t="s">
        <v>2986</v>
      </c>
    </row>
    <row r="3053" spans="1:8" ht="15" hidden="1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90"/>
        <v>0</v>
      </c>
      <c r="H3053" s="274" t="s">
        <v>2986</v>
      </c>
    </row>
    <row r="3054" spans="1:8" ht="15" hidden="1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90"/>
        <v>0</v>
      </c>
      <c r="H3054" s="274" t="s">
        <v>2986</v>
      </c>
    </row>
    <row r="3055" spans="1:8" ht="15" hidden="1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hidden="1" customHeight="1" x14ac:dyDescent="0.25">
      <c r="B3056" s="63"/>
      <c r="C3056" s="39"/>
      <c r="D3056" s="38"/>
      <c r="E3056" s="33" t="s">
        <v>3345</v>
      </c>
      <c r="F3056" s="46">
        <v>3000</v>
      </c>
      <c r="G3056" s="172">
        <f t="shared" si="90"/>
        <v>0</v>
      </c>
      <c r="H3056" s="274" t="s">
        <v>3346</v>
      </c>
    </row>
    <row r="3057" spans="2:8" ht="15" hidden="1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90"/>
        <v>0</v>
      </c>
      <c r="H3057" s="274" t="s">
        <v>33</v>
      </c>
    </row>
    <row r="3058" spans="2:8" ht="15" hidden="1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90"/>
        <v>0</v>
      </c>
      <c r="H3058" s="274" t="s">
        <v>33</v>
      </c>
    </row>
    <row r="3059" spans="2:8" ht="15" hidden="1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90"/>
        <v>0</v>
      </c>
      <c r="H3059" s="274" t="s">
        <v>3348</v>
      </c>
    </row>
    <row r="3060" spans="2:8" ht="15" hidden="1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90"/>
        <v>0</v>
      </c>
      <c r="H3060" s="236" t="s">
        <v>33</v>
      </c>
    </row>
    <row r="3061" spans="2:8" ht="15" hidden="1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90"/>
        <v>0</v>
      </c>
      <c r="H3061" s="236"/>
    </row>
    <row r="3062" spans="2:8" ht="15" hidden="1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90"/>
        <v>0</v>
      </c>
      <c r="H3062" s="236" t="s">
        <v>33</v>
      </c>
    </row>
    <row r="3063" spans="2:8" ht="15" hidden="1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90"/>
        <v>0</v>
      </c>
      <c r="H3063" s="274" t="s">
        <v>3353</v>
      </c>
    </row>
    <row r="3064" spans="2:8" ht="15" hidden="1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90"/>
        <v>0</v>
      </c>
      <c r="H3064" s="274" t="s">
        <v>742</v>
      </c>
    </row>
    <row r="3065" spans="2:8" ht="15" hidden="1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90"/>
        <v>0</v>
      </c>
      <c r="H3065" s="274" t="s">
        <v>3355</v>
      </c>
    </row>
    <row r="3066" spans="2:8" ht="15" hidden="1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90"/>
        <v>0</v>
      </c>
      <c r="H3066" s="274" t="s">
        <v>3355</v>
      </c>
    </row>
    <row r="3067" spans="2:8" ht="15" hidden="1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90"/>
        <v>0</v>
      </c>
      <c r="H3067" s="274" t="s">
        <v>3355</v>
      </c>
    </row>
    <row r="3068" spans="2:8" ht="15" hidden="1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90"/>
        <v>0</v>
      </c>
      <c r="H3068" s="274" t="s">
        <v>3357</v>
      </c>
    </row>
    <row r="3069" spans="2:8" ht="15" hidden="1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90"/>
        <v>0</v>
      </c>
      <c r="H3069" s="274" t="s">
        <v>33</v>
      </c>
    </row>
    <row r="3070" spans="2:8" ht="15" hidden="1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90"/>
        <v>0</v>
      </c>
      <c r="H3070" s="274" t="s">
        <v>1529</v>
      </c>
    </row>
    <row r="3071" spans="2:8" ht="15" hidden="1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90"/>
        <v>0</v>
      </c>
      <c r="H3071" s="274" t="s">
        <v>3357</v>
      </c>
    </row>
    <row r="3072" spans="2:8" ht="15" hidden="1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90"/>
        <v>0</v>
      </c>
      <c r="H3072" s="274" t="s">
        <v>3355</v>
      </c>
    </row>
    <row r="3073" spans="2:8" ht="15" hidden="1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3355</v>
      </c>
    </row>
    <row r="3074" spans="2:8" ht="15" hidden="1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90"/>
        <v>0</v>
      </c>
      <c r="H3074" s="274" t="s">
        <v>3355</v>
      </c>
    </row>
    <row r="3075" spans="2:8" ht="15" hidden="1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90"/>
        <v>0</v>
      </c>
      <c r="H3075" s="274" t="s">
        <v>3355</v>
      </c>
    </row>
    <row r="3076" spans="2:8" ht="15" hidden="1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90"/>
        <v>0</v>
      </c>
      <c r="H3076" s="274" t="s">
        <v>520</v>
      </c>
    </row>
    <row r="3077" spans="2:8" ht="15" hidden="1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90"/>
        <v>0</v>
      </c>
      <c r="H3077" s="274" t="s">
        <v>3346</v>
      </c>
    </row>
    <row r="3078" spans="2:8" ht="15" hidden="1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90"/>
        <v>0</v>
      </c>
      <c r="H3078" s="274" t="s">
        <v>3346</v>
      </c>
    </row>
    <row r="3079" spans="2:8" ht="15" hidden="1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90"/>
        <v>0</v>
      </c>
      <c r="H3079" s="274" t="s">
        <v>3346</v>
      </c>
    </row>
    <row r="3080" spans="2:8" ht="15" hidden="1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90"/>
        <v>0</v>
      </c>
      <c r="H3080" s="274" t="s">
        <v>3355</v>
      </c>
    </row>
    <row r="3081" spans="2:8" ht="15" hidden="1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90"/>
        <v>0</v>
      </c>
      <c r="H3081" s="274" t="s">
        <v>3355</v>
      </c>
    </row>
    <row r="3082" spans="2:8" ht="15" hidden="1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90"/>
        <v>0</v>
      </c>
      <c r="H3082" s="274" t="s">
        <v>930</v>
      </c>
    </row>
    <row r="3083" spans="2:8" ht="15" hidden="1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90"/>
        <v>0</v>
      </c>
      <c r="H3083" s="274" t="s">
        <v>2349</v>
      </c>
    </row>
    <row r="3084" spans="2:8" ht="15" hidden="1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90"/>
        <v>0</v>
      </c>
      <c r="H3084" s="274" t="s">
        <v>911</v>
      </c>
    </row>
    <row r="3085" spans="2:8" ht="15" hidden="1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90"/>
        <v>0</v>
      </c>
      <c r="H3085" s="274" t="s">
        <v>3355</v>
      </c>
    </row>
    <row r="3086" spans="2:8" ht="15" hidden="1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hidden="1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90"/>
        <v>0</v>
      </c>
      <c r="H3087" s="274" t="s">
        <v>930</v>
      </c>
    </row>
    <row r="3088" spans="2:8" ht="15" hidden="1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90"/>
        <v>0</v>
      </c>
      <c r="H3088" s="274" t="s">
        <v>33</v>
      </c>
    </row>
    <row r="3089" spans="2:8" ht="15" hidden="1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90"/>
        <v>0</v>
      </c>
      <c r="H3089" s="274" t="s">
        <v>33</v>
      </c>
    </row>
    <row r="3090" spans="2:8" ht="15" hidden="1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90"/>
        <v>0</v>
      </c>
      <c r="H3090" s="274" t="s">
        <v>33</v>
      </c>
    </row>
    <row r="3091" spans="2:8" ht="15" hidden="1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90"/>
        <v>0</v>
      </c>
      <c r="H3091" s="274" t="s">
        <v>33</v>
      </c>
    </row>
    <row r="3092" spans="2:8" ht="15" hidden="1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90"/>
        <v>0</v>
      </c>
      <c r="H3092" s="274" t="s">
        <v>33</v>
      </c>
    </row>
    <row r="3093" spans="2:8" ht="15" hidden="1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90"/>
        <v>0</v>
      </c>
      <c r="H3093" s="274" t="s">
        <v>33</v>
      </c>
    </row>
    <row r="3094" spans="2:8" ht="15" hidden="1" customHeight="1" x14ac:dyDescent="0.25">
      <c r="B3094" s="33"/>
      <c r="C3094" s="281"/>
      <c r="D3094" s="50"/>
      <c r="E3094" s="56" t="s">
        <v>3371</v>
      </c>
      <c r="F3094" s="282">
        <v>667150</v>
      </c>
      <c r="G3094" s="41">
        <f t="shared" ref="G3094:G3157" si="91">D3094*F3094</f>
        <v>0</v>
      </c>
      <c r="H3094" s="274" t="s">
        <v>2724</v>
      </c>
    </row>
    <row r="3095" spans="2:8" ht="15" hidden="1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1"/>
        <v>0</v>
      </c>
      <c r="H3095" s="274" t="s">
        <v>2096</v>
      </c>
    </row>
    <row r="3096" spans="2:8" ht="15" hidden="1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1"/>
        <v>0</v>
      </c>
      <c r="H3096" s="274" t="s">
        <v>2096</v>
      </c>
    </row>
    <row r="3097" spans="2:8" ht="15" hidden="1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1"/>
        <v>0</v>
      </c>
      <c r="H3097" s="274" t="s">
        <v>33</v>
      </c>
    </row>
    <row r="3098" spans="2:8" ht="15" hidden="1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hidden="1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1"/>
        <v>0</v>
      </c>
      <c r="H3099" s="274" t="s">
        <v>33</v>
      </c>
    </row>
    <row r="3100" spans="2:8" ht="15" hidden="1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1"/>
        <v>0</v>
      </c>
      <c r="H3100" s="274" t="s">
        <v>868</v>
      </c>
    </row>
    <row r="3101" spans="2:8" ht="15" hidden="1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1"/>
        <v>0</v>
      </c>
      <c r="H3101" s="274" t="s">
        <v>868</v>
      </c>
    </row>
    <row r="3102" spans="2:8" ht="15" hidden="1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1"/>
        <v>0</v>
      </c>
      <c r="H3102" s="274" t="s">
        <v>868</v>
      </c>
    </row>
    <row r="3103" spans="2:8" ht="15" hidden="1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1"/>
        <v>0</v>
      </c>
      <c r="H3103" s="274" t="s">
        <v>520</v>
      </c>
    </row>
    <row r="3104" spans="2:8" ht="15" hidden="1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1"/>
        <v>0</v>
      </c>
      <c r="H3104" s="274" t="s">
        <v>2653</v>
      </c>
    </row>
    <row r="3105" spans="2:8" ht="15" hidden="1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1"/>
        <v>0</v>
      </c>
      <c r="H3105" s="274" t="s">
        <v>33</v>
      </c>
    </row>
    <row r="3106" spans="2:8" ht="15" hidden="1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1"/>
        <v>0</v>
      </c>
      <c r="H3106" s="274" t="s">
        <v>1004</v>
      </c>
    </row>
    <row r="3107" spans="2:8" ht="15" hidden="1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1"/>
        <v>0</v>
      </c>
      <c r="H3107" s="274" t="s">
        <v>1004</v>
      </c>
    </row>
    <row r="3108" spans="2:8" ht="15" hidden="1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1"/>
        <v>0</v>
      </c>
      <c r="H3108" s="274" t="s">
        <v>2713</v>
      </c>
    </row>
    <row r="3109" spans="2:8" ht="15" hidden="1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1"/>
        <v>0</v>
      </c>
      <c r="H3109" s="274" t="s">
        <v>520</v>
      </c>
    </row>
    <row r="3110" spans="2:8" ht="15" hidden="1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1"/>
        <v>0</v>
      </c>
      <c r="H3110" s="274" t="s">
        <v>520</v>
      </c>
    </row>
    <row r="3111" spans="2:8" ht="15" hidden="1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1"/>
        <v>0</v>
      </c>
      <c r="H3111" s="274" t="s">
        <v>520</v>
      </c>
    </row>
    <row r="3112" spans="2:8" ht="15" hidden="1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1"/>
        <v>0</v>
      </c>
      <c r="H3112" s="274" t="s">
        <v>2937</v>
      </c>
    </row>
    <row r="3113" spans="2:8" ht="15" hidden="1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2937</v>
      </c>
    </row>
    <row r="3114" spans="2:8" ht="15" hidden="1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1"/>
        <v>0</v>
      </c>
      <c r="H3114" s="274" t="s">
        <v>520</v>
      </c>
    </row>
    <row r="3115" spans="2:8" ht="15" hidden="1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1"/>
        <v>0</v>
      </c>
      <c r="H3115" s="274" t="s">
        <v>520</v>
      </c>
    </row>
    <row r="3116" spans="2:8" ht="15" hidden="1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1"/>
        <v>0</v>
      </c>
      <c r="H3116" s="274" t="s">
        <v>520</v>
      </c>
    </row>
    <row r="3117" spans="2:8" ht="15" hidden="1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1"/>
        <v>0</v>
      </c>
      <c r="H3117" s="274" t="s">
        <v>520</v>
      </c>
    </row>
    <row r="3118" spans="2:8" ht="15" hidden="1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1"/>
        <v>0</v>
      </c>
      <c r="H3118" s="274" t="s">
        <v>520</v>
      </c>
    </row>
    <row r="3119" spans="2:8" ht="15" hidden="1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1"/>
        <v>0</v>
      </c>
      <c r="H3119" s="274" t="s">
        <v>520</v>
      </c>
    </row>
    <row r="3120" spans="2:8" ht="15" hidden="1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1"/>
        <v>0</v>
      </c>
      <c r="H3120" s="274" t="s">
        <v>520</v>
      </c>
    </row>
    <row r="3121" spans="2:8" ht="15" hidden="1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1"/>
        <v>0</v>
      </c>
      <c r="H3121" s="274" t="s">
        <v>520</v>
      </c>
    </row>
    <row r="3122" spans="2:8" ht="15" hidden="1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1"/>
        <v>0</v>
      </c>
      <c r="H3122" s="274" t="s">
        <v>520</v>
      </c>
    </row>
    <row r="3123" spans="2:8" ht="15" hidden="1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1"/>
        <v>0</v>
      </c>
      <c r="H3123" s="274" t="s">
        <v>520</v>
      </c>
    </row>
    <row r="3124" spans="2:8" ht="15" hidden="1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1"/>
        <v>0</v>
      </c>
      <c r="H3124" s="274" t="s">
        <v>520</v>
      </c>
    </row>
    <row r="3125" spans="2:8" ht="15" hidden="1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1"/>
        <v>0</v>
      </c>
      <c r="H3125" s="274" t="s">
        <v>520</v>
      </c>
    </row>
    <row r="3126" spans="2:8" ht="15" hidden="1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1"/>
        <v>0</v>
      </c>
      <c r="H3126" s="42" t="s">
        <v>3400</v>
      </c>
    </row>
    <row r="3127" spans="2:8" ht="15" hidden="1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1"/>
        <v>0</v>
      </c>
      <c r="H3127" s="42" t="s">
        <v>3400</v>
      </c>
    </row>
    <row r="3128" spans="2:8" ht="15" hidden="1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1"/>
        <v>0</v>
      </c>
      <c r="H3128" s="274" t="s">
        <v>520</v>
      </c>
    </row>
    <row r="3129" spans="2:8" ht="15" hidden="1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1"/>
        <v>0</v>
      </c>
      <c r="H3129" s="274" t="s">
        <v>520</v>
      </c>
    </row>
    <row r="3130" spans="2:8" ht="15" hidden="1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1"/>
        <v>0</v>
      </c>
      <c r="H3130" s="274" t="s">
        <v>520</v>
      </c>
    </row>
    <row r="3131" spans="2:8" ht="15" hidden="1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1"/>
        <v>0</v>
      </c>
      <c r="H3131" s="274" t="s">
        <v>33</v>
      </c>
    </row>
    <row r="3132" spans="2:8" ht="15" hidden="1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1"/>
        <v>0</v>
      </c>
      <c r="H3132" s="274" t="s">
        <v>606</v>
      </c>
    </row>
    <row r="3133" spans="2:8" ht="15" hidden="1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1"/>
        <v>0</v>
      </c>
      <c r="H3133" s="274" t="s">
        <v>520</v>
      </c>
    </row>
    <row r="3134" spans="2:8" ht="15" hidden="1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1"/>
        <v>0</v>
      </c>
      <c r="H3134" s="274" t="s">
        <v>520</v>
      </c>
    </row>
    <row r="3135" spans="2:8" ht="15" hidden="1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1"/>
        <v>0</v>
      </c>
      <c r="H3135" s="274" t="s">
        <v>3412</v>
      </c>
    </row>
    <row r="3136" spans="2:8" ht="15" hidden="1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1"/>
        <v>0</v>
      </c>
      <c r="H3136" s="274" t="s">
        <v>1004</v>
      </c>
    </row>
    <row r="3137" spans="2:8" ht="15" hidden="1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1"/>
        <v>0</v>
      </c>
      <c r="H3137" s="274" t="s">
        <v>577</v>
      </c>
    </row>
    <row r="3138" spans="2:8" ht="15" hidden="1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1"/>
        <v>0</v>
      </c>
      <c r="H3138" s="274" t="s">
        <v>520</v>
      </c>
    </row>
    <row r="3139" spans="2:8" ht="15" hidden="1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1"/>
        <v>0</v>
      </c>
      <c r="H3139" s="274" t="s">
        <v>33</v>
      </c>
    </row>
    <row r="3140" spans="2:8" ht="15" hidden="1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1"/>
        <v>0</v>
      </c>
      <c r="H3140" s="274" t="s">
        <v>33</v>
      </c>
    </row>
    <row r="3141" spans="2:8" ht="15" hidden="1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hidden="1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1"/>
        <v>0</v>
      </c>
      <c r="H3142" s="274" t="s">
        <v>3418</v>
      </c>
    </row>
    <row r="3143" spans="2:8" ht="15" hidden="1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1"/>
        <v>0</v>
      </c>
      <c r="H3143" s="274" t="s">
        <v>3418</v>
      </c>
    </row>
    <row r="3144" spans="2:8" ht="15" hidden="1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1"/>
        <v>0</v>
      </c>
      <c r="H3144" s="274" t="s">
        <v>2908</v>
      </c>
    </row>
    <row r="3145" spans="2:8" ht="15" hidden="1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1"/>
        <v>0</v>
      </c>
      <c r="H3145" s="274" t="s">
        <v>1004</v>
      </c>
    </row>
    <row r="3146" spans="2:8" ht="15" hidden="1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1"/>
        <v>0</v>
      </c>
      <c r="H3146" s="236" t="s">
        <v>577</v>
      </c>
    </row>
    <row r="3147" spans="2:8" ht="15" hidden="1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1"/>
        <v>0</v>
      </c>
      <c r="H3147" s="236" t="s">
        <v>1004</v>
      </c>
    </row>
    <row r="3148" spans="2:8" ht="15" hidden="1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1"/>
        <v>0</v>
      </c>
      <c r="H3148" s="236" t="s">
        <v>33</v>
      </c>
    </row>
    <row r="3149" spans="2:8" ht="15" hidden="1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1"/>
        <v>0</v>
      </c>
      <c r="H3149" s="236" t="s">
        <v>33</v>
      </c>
    </row>
    <row r="3150" spans="2:8" ht="15" hidden="1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1"/>
        <v>0</v>
      </c>
      <c r="H3150" s="236" t="s">
        <v>33</v>
      </c>
    </row>
    <row r="3151" spans="2:8" ht="15" hidden="1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1"/>
        <v>0</v>
      </c>
      <c r="H3151" s="236" t="s">
        <v>33</v>
      </c>
    </row>
    <row r="3152" spans="2:8" ht="15" hidden="1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1"/>
        <v>0</v>
      </c>
      <c r="H3152" s="274" t="s">
        <v>2284</v>
      </c>
    </row>
    <row r="3153" spans="2:8" ht="15" hidden="1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1"/>
        <v>0</v>
      </c>
      <c r="H3153" s="274" t="s">
        <v>33</v>
      </c>
    </row>
    <row r="3154" spans="2:8" ht="15" hidden="1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1"/>
        <v>0</v>
      </c>
      <c r="H3154" s="274" t="s">
        <v>520</v>
      </c>
    </row>
    <row r="3155" spans="2:8" ht="15" hidden="1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1"/>
        <v>0</v>
      </c>
      <c r="H3155" s="274" t="s">
        <v>520</v>
      </c>
    </row>
    <row r="3156" spans="2:8" ht="15" hidden="1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1"/>
        <v>0</v>
      </c>
      <c r="H3156" s="274" t="s">
        <v>520</v>
      </c>
    </row>
    <row r="3157" spans="2:8" ht="15" hidden="1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1"/>
        <v>0</v>
      </c>
      <c r="H3157" s="274" t="s">
        <v>520</v>
      </c>
    </row>
    <row r="3158" spans="2:8" ht="15" hidden="1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2">D3158*F3158</f>
        <v>0</v>
      </c>
      <c r="H3158" s="274" t="s">
        <v>2724</v>
      </c>
    </row>
    <row r="3159" spans="2:8" ht="15" hidden="1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2"/>
        <v>0</v>
      </c>
      <c r="H3159" s="274" t="s">
        <v>2724</v>
      </c>
    </row>
    <row r="3160" spans="2:8" ht="15" hidden="1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2"/>
        <v>0</v>
      </c>
      <c r="H3160" s="274" t="s">
        <v>2724</v>
      </c>
    </row>
    <row r="3161" spans="2:8" ht="15" hidden="1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2"/>
        <v>0</v>
      </c>
      <c r="H3161" s="274" t="s">
        <v>33</v>
      </c>
    </row>
    <row r="3162" spans="2:8" ht="15" hidden="1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2"/>
        <v>0</v>
      </c>
      <c r="H3162" s="274" t="s">
        <v>482</v>
      </c>
    </row>
    <row r="3163" spans="2:8" ht="15" hidden="1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2"/>
        <v>0</v>
      </c>
      <c r="H3163" s="274" t="s">
        <v>3436</v>
      </c>
    </row>
    <row r="3164" spans="2:8" ht="15" hidden="1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2"/>
        <v>0</v>
      </c>
      <c r="H3164" s="274" t="s">
        <v>2809</v>
      </c>
    </row>
    <row r="3165" spans="2:8" ht="15" hidden="1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2"/>
        <v>0</v>
      </c>
      <c r="H3165" s="274" t="s">
        <v>2809</v>
      </c>
    </row>
    <row r="3166" spans="2:8" ht="15" hidden="1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2"/>
        <v>0</v>
      </c>
      <c r="H3166" s="274" t="s">
        <v>3346</v>
      </c>
    </row>
    <row r="3167" spans="2:8" ht="15" hidden="1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2"/>
        <v>0</v>
      </c>
      <c r="H3167" s="274" t="s">
        <v>930</v>
      </c>
    </row>
    <row r="3168" spans="2:8" ht="15" hidden="1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2"/>
        <v>0</v>
      </c>
      <c r="H3168" s="274" t="s">
        <v>33</v>
      </c>
    </row>
    <row r="3169" spans="2:8" ht="15" hidden="1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2"/>
        <v>0</v>
      </c>
      <c r="H3169" s="274" t="s">
        <v>33</v>
      </c>
    </row>
    <row r="3170" spans="2:8" ht="15" hidden="1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2"/>
        <v>0</v>
      </c>
      <c r="H3170" s="274" t="s">
        <v>930</v>
      </c>
    </row>
    <row r="3171" spans="2:8" ht="15" hidden="1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2"/>
        <v>0</v>
      </c>
      <c r="H3171" s="274" t="s">
        <v>930</v>
      </c>
    </row>
    <row r="3172" spans="2:8" ht="15" hidden="1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2"/>
        <v>0</v>
      </c>
      <c r="H3172" s="84" t="s">
        <v>3447</v>
      </c>
    </row>
    <row r="3173" spans="2:8" ht="15" hidden="1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2"/>
        <v>0</v>
      </c>
      <c r="H3173" s="274" t="s">
        <v>536</v>
      </c>
    </row>
    <row r="3174" spans="2:8" ht="15" hidden="1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2"/>
        <v>0</v>
      </c>
      <c r="H3174" s="274" t="s">
        <v>911</v>
      </c>
    </row>
    <row r="3175" spans="2:8" ht="15" hidden="1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2"/>
        <v>0</v>
      </c>
      <c r="H3175" s="274" t="s">
        <v>33</v>
      </c>
    </row>
    <row r="3176" spans="2:8" ht="15" hidden="1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2"/>
        <v>0</v>
      </c>
      <c r="H3176" s="274" t="s">
        <v>930</v>
      </c>
    </row>
    <row r="3177" spans="2:8" ht="15" hidden="1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2"/>
        <v>0</v>
      </c>
      <c r="H3177" s="274" t="s">
        <v>930</v>
      </c>
    </row>
    <row r="3178" spans="2:8" ht="15" hidden="1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2"/>
        <v>0</v>
      </c>
      <c r="H3178" s="274" t="s">
        <v>33</v>
      </c>
    </row>
    <row r="3179" spans="2:8" ht="15" hidden="1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2"/>
        <v>0</v>
      </c>
      <c r="H3179" s="274" t="s">
        <v>33</v>
      </c>
    </row>
    <row r="3180" spans="2:8" ht="15" hidden="1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2"/>
        <v>0</v>
      </c>
      <c r="H3180" s="274" t="s">
        <v>33</v>
      </c>
    </row>
    <row r="3181" spans="2:8" ht="15" hidden="1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2"/>
        <v>0</v>
      </c>
      <c r="H3181" s="274" t="s">
        <v>33</v>
      </c>
    </row>
    <row r="3182" spans="2:8" ht="15" hidden="1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hidden="1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2"/>
        <v>0</v>
      </c>
      <c r="H3183" s="274" t="s">
        <v>33</v>
      </c>
    </row>
    <row r="3184" spans="2:8" ht="15" hidden="1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2"/>
        <v>0</v>
      </c>
      <c r="H3184" s="274" t="s">
        <v>33</v>
      </c>
    </row>
    <row r="3185" spans="2:8" ht="15" hidden="1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2"/>
        <v>0</v>
      </c>
      <c r="H3185" s="274" t="s">
        <v>33</v>
      </c>
    </row>
    <row r="3186" spans="2:8" ht="15" hidden="1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2"/>
        <v>0</v>
      </c>
      <c r="H3186" s="274" t="s">
        <v>33</v>
      </c>
    </row>
    <row r="3187" spans="2:8" ht="15" hidden="1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2"/>
        <v>0</v>
      </c>
      <c r="H3187" s="236" t="s">
        <v>33</v>
      </c>
    </row>
    <row r="3188" spans="2:8" ht="15" hidden="1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2"/>
        <v>0</v>
      </c>
      <c r="H3188" s="236" t="s">
        <v>520</v>
      </c>
    </row>
    <row r="3189" spans="2:8" ht="15" hidden="1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2"/>
        <v>0</v>
      </c>
      <c r="H3189" s="84" t="s">
        <v>2908</v>
      </c>
    </row>
    <row r="3190" spans="2:8" ht="15" hidden="1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2"/>
        <v>0</v>
      </c>
      <c r="H3190" s="274" t="s">
        <v>968</v>
      </c>
    </row>
    <row r="3191" spans="2:8" ht="15" hidden="1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2"/>
        <v>0</v>
      </c>
      <c r="H3191" s="274" t="s">
        <v>2908</v>
      </c>
    </row>
    <row r="3192" spans="2:8" ht="15" hidden="1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2"/>
        <v>0</v>
      </c>
      <c r="H3192" s="274" t="s">
        <v>33</v>
      </c>
    </row>
    <row r="3193" spans="2:8" ht="15" hidden="1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2"/>
        <v>0</v>
      </c>
      <c r="H3193" s="274" t="s">
        <v>33</v>
      </c>
    </row>
    <row r="3194" spans="2:8" ht="15" hidden="1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2"/>
        <v>0</v>
      </c>
      <c r="H3194" s="274" t="s">
        <v>33</v>
      </c>
    </row>
    <row r="3195" spans="2:8" ht="15" hidden="1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2"/>
        <v>0</v>
      </c>
      <c r="H3195" s="274" t="s">
        <v>930</v>
      </c>
    </row>
    <row r="3196" spans="2:8" ht="15" hidden="1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2"/>
        <v>0</v>
      </c>
      <c r="H3196" s="274" t="s">
        <v>930</v>
      </c>
    </row>
    <row r="3197" spans="2:8" ht="15" hidden="1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2"/>
        <v>0</v>
      </c>
      <c r="H3197" s="274" t="s">
        <v>606</v>
      </c>
    </row>
    <row r="3198" spans="2:8" ht="15" hidden="1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2"/>
        <v>0</v>
      </c>
      <c r="H3198" s="274" t="s">
        <v>606</v>
      </c>
    </row>
    <row r="3199" spans="2:8" ht="15" hidden="1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2947</v>
      </c>
    </row>
    <row r="3200" spans="2:8" ht="15" hidden="1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2"/>
        <v>0</v>
      </c>
      <c r="H3200" s="274" t="s">
        <v>2947</v>
      </c>
    </row>
    <row r="3201" spans="2:8" ht="15" hidden="1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2"/>
        <v>0</v>
      </c>
      <c r="H3201" s="84" t="s">
        <v>33</v>
      </c>
    </row>
    <row r="3202" spans="2:8" ht="15" hidden="1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2"/>
        <v>0</v>
      </c>
      <c r="H3202" s="84" t="s">
        <v>1106</v>
      </c>
    </row>
    <row r="3203" spans="2:8" ht="15" hidden="1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2"/>
        <v>0</v>
      </c>
      <c r="H3203" s="274" t="s">
        <v>588</v>
      </c>
    </row>
    <row r="3204" spans="2:8" ht="15" hidden="1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2"/>
        <v>0</v>
      </c>
      <c r="H3204" s="274" t="s">
        <v>647</v>
      </c>
    </row>
    <row r="3205" spans="2:8" ht="15" hidden="1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2"/>
        <v>0</v>
      </c>
      <c r="H3205" s="274" t="s">
        <v>647</v>
      </c>
    </row>
    <row r="3206" spans="2:8" ht="15" hidden="1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2"/>
        <v>0</v>
      </c>
      <c r="H3206" s="274" t="s">
        <v>647</v>
      </c>
    </row>
    <row r="3207" spans="2:8" ht="15" hidden="1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2"/>
        <v>0</v>
      </c>
      <c r="H3207" s="274" t="s">
        <v>647</v>
      </c>
    </row>
    <row r="3208" spans="2:8" ht="15" hidden="1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2"/>
        <v>0</v>
      </c>
      <c r="H3208" s="84" t="s">
        <v>33</v>
      </c>
    </row>
    <row r="3209" spans="2:8" ht="15" hidden="1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2"/>
        <v>0</v>
      </c>
      <c r="H3209" s="274" t="s">
        <v>3471</v>
      </c>
    </row>
    <row r="3210" spans="2:8" ht="15" hidden="1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2"/>
        <v>0</v>
      </c>
      <c r="H3210" s="274" t="s">
        <v>930</v>
      </c>
    </row>
    <row r="3211" spans="2:8" ht="15" hidden="1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2"/>
        <v>0</v>
      </c>
      <c r="H3211" s="274" t="s">
        <v>930</v>
      </c>
    </row>
    <row r="3212" spans="2:8" ht="15" hidden="1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2"/>
        <v>0</v>
      </c>
      <c r="H3212" s="274" t="s">
        <v>930</v>
      </c>
    </row>
    <row r="3213" spans="2:8" ht="15" hidden="1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2"/>
        <v>0</v>
      </c>
      <c r="H3213" s="274" t="s">
        <v>930</v>
      </c>
    </row>
    <row r="3214" spans="2:8" ht="15" hidden="1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2"/>
        <v>0</v>
      </c>
      <c r="H3214" s="274" t="s">
        <v>551</v>
      </c>
    </row>
    <row r="3215" spans="2:8" ht="15" hidden="1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2"/>
        <v>0</v>
      </c>
      <c r="H3215" s="274" t="s">
        <v>551</v>
      </c>
    </row>
    <row r="3216" spans="2:8" ht="15" hidden="1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2"/>
        <v>0</v>
      </c>
      <c r="H3216" s="274" t="s">
        <v>551</v>
      </c>
    </row>
    <row r="3217" spans="2:8" ht="15" hidden="1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2"/>
        <v>0</v>
      </c>
      <c r="H3217" s="84" t="s">
        <v>1604</v>
      </c>
    </row>
    <row r="3218" spans="2:8" ht="15" hidden="1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2"/>
        <v>0</v>
      </c>
      <c r="H3218" s="274" t="s">
        <v>783</v>
      </c>
    </row>
    <row r="3219" spans="2:8" ht="15" hidden="1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2"/>
        <v>0</v>
      </c>
      <c r="H3219" s="274" t="s">
        <v>2018</v>
      </c>
    </row>
    <row r="3220" spans="2:8" ht="15" hidden="1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2"/>
        <v>0</v>
      </c>
      <c r="H3220" s="274" t="s">
        <v>3480</v>
      </c>
    </row>
    <row r="3221" spans="2:8" ht="15" hidden="1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2"/>
        <v>0</v>
      </c>
      <c r="H3221" s="274" t="s">
        <v>930</v>
      </c>
    </row>
    <row r="3222" spans="2:8" ht="15" hidden="1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3">D3222*F3222</f>
        <v>0</v>
      </c>
      <c r="H3222" s="274" t="s">
        <v>2908</v>
      </c>
    </row>
    <row r="3223" spans="2:8" ht="15" hidden="1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3"/>
        <v>0</v>
      </c>
      <c r="H3223" s="274" t="s">
        <v>2884</v>
      </c>
    </row>
    <row r="3224" spans="2:8" ht="15" hidden="1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3"/>
        <v>0</v>
      </c>
      <c r="H3224" s="274" t="s">
        <v>2884</v>
      </c>
    </row>
    <row r="3225" spans="2:8" ht="15" hidden="1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3"/>
        <v>0</v>
      </c>
      <c r="H3225" s="274" t="s">
        <v>33</v>
      </c>
    </row>
    <row r="3226" spans="2:8" ht="15" hidden="1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3"/>
        <v>0</v>
      </c>
      <c r="H3226" s="274" t="s">
        <v>33</v>
      </c>
    </row>
    <row r="3227" spans="2:8" ht="15" hidden="1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hidden="1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3"/>
        <v>0</v>
      </c>
      <c r="H3228" s="274" t="s">
        <v>974</v>
      </c>
    </row>
    <row r="3229" spans="2:8" ht="15" hidden="1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3"/>
        <v>0</v>
      </c>
      <c r="H3229" s="274" t="s">
        <v>33</v>
      </c>
    </row>
    <row r="3230" spans="2:8" ht="15" hidden="1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3"/>
        <v>0</v>
      </c>
      <c r="H3230" s="274" t="s">
        <v>930</v>
      </c>
    </row>
    <row r="3231" spans="2:8" ht="15" hidden="1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3"/>
        <v>0</v>
      </c>
      <c r="H3231" s="274" t="s">
        <v>3493</v>
      </c>
    </row>
    <row r="3232" spans="2:8" ht="15" hidden="1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3"/>
        <v>0</v>
      </c>
      <c r="H3232" s="236" t="s">
        <v>33</v>
      </c>
    </row>
    <row r="3233" spans="2:8" ht="15" hidden="1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3"/>
        <v>0</v>
      </c>
      <c r="H3233" s="236" t="s">
        <v>33</v>
      </c>
    </row>
    <row r="3234" spans="2:8" ht="15" hidden="1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3"/>
        <v>0</v>
      </c>
      <c r="H3234" s="236" t="s">
        <v>33</v>
      </c>
    </row>
    <row r="3235" spans="2:8" ht="15" hidden="1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3"/>
        <v>0</v>
      </c>
      <c r="H3235" s="236" t="s">
        <v>33</v>
      </c>
    </row>
    <row r="3236" spans="2:8" ht="15" hidden="1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3"/>
        <v>0</v>
      </c>
      <c r="H3236" s="236" t="s">
        <v>33</v>
      </c>
    </row>
    <row r="3237" spans="2:8" ht="15" hidden="1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3"/>
        <v>0</v>
      </c>
      <c r="H3237" s="84" t="s">
        <v>3346</v>
      </c>
    </row>
    <row r="3238" spans="2:8" ht="15" hidden="1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3"/>
        <v>0</v>
      </c>
      <c r="H3238" s="274" t="s">
        <v>538</v>
      </c>
    </row>
    <row r="3239" spans="2:8" ht="15" hidden="1" customHeight="1" x14ac:dyDescent="0.25">
      <c r="B3239" s="33"/>
      <c r="C3239" s="281"/>
      <c r="D3239" s="38"/>
      <c r="E3239" s="45" t="s">
        <v>2913</v>
      </c>
      <c r="F3239" s="40">
        <v>135000</v>
      </c>
      <c r="G3239" s="46">
        <f t="shared" si="93"/>
        <v>0</v>
      </c>
      <c r="H3239" s="274" t="s">
        <v>3500</v>
      </c>
    </row>
    <row r="3240" spans="2:8" ht="15" hidden="1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3"/>
        <v>0</v>
      </c>
      <c r="H3240" s="274" t="s">
        <v>33</v>
      </c>
    </row>
    <row r="3241" spans="2:8" ht="15" hidden="1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3"/>
        <v>0</v>
      </c>
      <c r="H3241" s="274" t="s">
        <v>3503</v>
      </c>
    </row>
    <row r="3242" spans="2:8" ht="15" hidden="1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3"/>
        <v>0</v>
      </c>
      <c r="H3242" s="274" t="s">
        <v>3503</v>
      </c>
    </row>
    <row r="3243" spans="2:8" ht="15" hidden="1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3"/>
        <v>0</v>
      </c>
      <c r="H3243" s="274" t="s">
        <v>3503</v>
      </c>
    </row>
    <row r="3244" spans="2:8" ht="15" hidden="1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3"/>
        <v>0</v>
      </c>
      <c r="H3244" s="274" t="s">
        <v>3503</v>
      </c>
    </row>
    <row r="3245" spans="2:8" ht="15" hidden="1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3"/>
        <v>0</v>
      </c>
      <c r="H3245" s="274" t="s">
        <v>2724</v>
      </c>
    </row>
    <row r="3246" spans="2:8" ht="15" hidden="1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3"/>
        <v>0</v>
      </c>
      <c r="H3246" s="236" t="s">
        <v>520</v>
      </c>
    </row>
    <row r="3247" spans="2:8" ht="15" hidden="1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hidden="1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3"/>
        <v>0</v>
      </c>
      <c r="H3248" s="274" t="s">
        <v>2628</v>
      </c>
    </row>
    <row r="3249" spans="1:8" ht="15" hidden="1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3"/>
        <v>0</v>
      </c>
      <c r="H3249" s="274" t="s">
        <v>2628</v>
      </c>
    </row>
    <row r="3250" spans="1:8" ht="15" hidden="1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3"/>
        <v>0</v>
      </c>
      <c r="H3250" s="274" t="s">
        <v>2628</v>
      </c>
    </row>
    <row r="3251" spans="1:8" ht="15" hidden="1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3"/>
        <v>0</v>
      </c>
      <c r="H3251" s="274" t="s">
        <v>1604</v>
      </c>
    </row>
    <row r="3252" spans="1:8" ht="15" hidden="1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3"/>
        <v>0</v>
      </c>
      <c r="H3252" s="236" t="s">
        <v>1604</v>
      </c>
    </row>
    <row r="3253" spans="1:8" ht="15" hidden="1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3"/>
        <v>0</v>
      </c>
      <c r="H3253" s="84" t="s">
        <v>2628</v>
      </c>
    </row>
    <row r="3254" spans="1:8" ht="15" hidden="1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3"/>
        <v>0</v>
      </c>
      <c r="H3254" s="274" t="s">
        <v>2628</v>
      </c>
    </row>
    <row r="3255" spans="1:8" ht="15" hidden="1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3"/>
        <v>0</v>
      </c>
      <c r="H3255" s="274" t="s">
        <v>2628</v>
      </c>
    </row>
    <row r="3256" spans="1:8" ht="15" hidden="1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3"/>
        <v>0</v>
      </c>
      <c r="H3256" s="274" t="s">
        <v>3518</v>
      </c>
    </row>
    <row r="3257" spans="1:8" ht="15" hidden="1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3"/>
        <v>0</v>
      </c>
      <c r="H3257" s="274" t="s">
        <v>2628</v>
      </c>
    </row>
    <row r="3258" spans="1:8" ht="15" hidden="1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3"/>
        <v>0</v>
      </c>
      <c r="H3258" s="274" t="s">
        <v>2628</v>
      </c>
    </row>
    <row r="3259" spans="1:8" ht="15" hidden="1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3"/>
        <v>0</v>
      </c>
      <c r="H3259" s="274" t="s">
        <v>2628</v>
      </c>
    </row>
    <row r="3260" spans="1:8" ht="15" hidden="1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3"/>
        <v>0</v>
      </c>
      <c r="H3260" s="274" t="s">
        <v>2628</v>
      </c>
    </row>
    <row r="3261" spans="1:8" ht="15" hidden="1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3"/>
        <v>0</v>
      </c>
      <c r="H3261" s="274" t="s">
        <v>3346</v>
      </c>
    </row>
    <row r="3262" spans="1:8" ht="15" hidden="1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3"/>
        <v>0</v>
      </c>
      <c r="H3262" s="236" t="s">
        <v>2628</v>
      </c>
    </row>
    <row r="3263" spans="1:8" ht="15" hidden="1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hidden="1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4">D3264*F3264</f>
        <v>0</v>
      </c>
      <c r="H3264" s="84" t="s">
        <v>930</v>
      </c>
    </row>
    <row r="3265" spans="1:8" ht="15" hidden="1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4"/>
        <v>0</v>
      </c>
      <c r="H3265" s="274" t="s">
        <v>930</v>
      </c>
    </row>
    <row r="3266" spans="1:8" ht="15" hidden="1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4"/>
        <v>0</v>
      </c>
      <c r="H3266" s="274" t="s">
        <v>930</v>
      </c>
    </row>
    <row r="3267" spans="1:8" ht="15" hidden="1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4"/>
        <v>0</v>
      </c>
      <c r="H3267" s="274" t="s">
        <v>930</v>
      </c>
    </row>
    <row r="3268" spans="1:8" ht="15" hidden="1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4"/>
        <v>0</v>
      </c>
      <c r="H3268" s="274" t="s">
        <v>1633</v>
      </c>
    </row>
    <row r="3269" spans="1:8" ht="15" hidden="1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4"/>
        <v>0</v>
      </c>
      <c r="H3269" s="274" t="s">
        <v>520</v>
      </c>
    </row>
    <row r="3270" spans="1:8" ht="15" hidden="1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4"/>
        <v>0</v>
      </c>
      <c r="H3270" s="274" t="s">
        <v>33</v>
      </c>
    </row>
    <row r="3271" spans="1:8" ht="15" hidden="1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4"/>
        <v>0</v>
      </c>
      <c r="H3271" s="274" t="s">
        <v>930</v>
      </c>
    </row>
    <row r="3272" spans="1:8" ht="15" hidden="1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4"/>
        <v>0</v>
      </c>
      <c r="H3272" s="274" t="s">
        <v>1004</v>
      </c>
    </row>
    <row r="3273" spans="1:8" ht="15" hidden="1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4"/>
        <v>0</v>
      </c>
      <c r="H3273" s="236" t="s">
        <v>2908</v>
      </c>
    </row>
    <row r="3274" spans="1:8" ht="15" hidden="1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2908</v>
      </c>
    </row>
    <row r="3275" spans="1:8" ht="15" hidden="1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4"/>
        <v>0</v>
      </c>
      <c r="H3275" s="236" t="s">
        <v>2908</v>
      </c>
    </row>
    <row r="3276" spans="1:8" ht="15" hidden="1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4"/>
        <v>0</v>
      </c>
      <c r="H3276" s="236" t="s">
        <v>2908</v>
      </c>
    </row>
    <row r="3277" spans="1:8" ht="15" hidden="1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4"/>
        <v>0</v>
      </c>
      <c r="H3277" s="84" t="s">
        <v>3534</v>
      </c>
    </row>
    <row r="3278" spans="1:8" ht="15" hidden="1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4"/>
        <v>0</v>
      </c>
      <c r="H3278" s="274" t="s">
        <v>2628</v>
      </c>
    </row>
    <row r="3279" spans="1:8" ht="15" hidden="1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4"/>
        <v>0</v>
      </c>
      <c r="H3279" s="274" t="s">
        <v>509</v>
      </c>
    </row>
    <row r="3280" spans="1:8" ht="15" hidden="1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4"/>
        <v>0</v>
      </c>
      <c r="H3280" s="274" t="s">
        <v>2628</v>
      </c>
    </row>
    <row r="3281" spans="1:8" ht="15" hidden="1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4"/>
        <v>0</v>
      </c>
      <c r="H3281" s="84" t="s">
        <v>2628</v>
      </c>
    </row>
    <row r="3282" spans="1:8" ht="15" hidden="1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4"/>
        <v>0</v>
      </c>
      <c r="H3282" s="274" t="s">
        <v>930</v>
      </c>
    </row>
    <row r="3283" spans="1:8" ht="15" hidden="1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4"/>
        <v>0</v>
      </c>
      <c r="H3283" s="274" t="s">
        <v>2628</v>
      </c>
    </row>
    <row r="3284" spans="1:8" ht="15" hidden="1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4"/>
        <v>0</v>
      </c>
      <c r="H3284" s="274" t="s">
        <v>2628</v>
      </c>
    </row>
    <row r="3285" spans="1:8" ht="15" hidden="1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4"/>
        <v>0</v>
      </c>
      <c r="H3285" s="274" t="s">
        <v>2628</v>
      </c>
    </row>
    <row r="3286" spans="1:8" ht="15" hidden="1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4"/>
        <v>0</v>
      </c>
      <c r="H3286" s="274" t="s">
        <v>33</v>
      </c>
    </row>
    <row r="3287" spans="1:8" ht="15" hidden="1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4"/>
        <v>0</v>
      </c>
      <c r="H3287" s="274" t="s">
        <v>827</v>
      </c>
    </row>
    <row r="3288" spans="1:8" ht="15" hidden="1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4"/>
        <v>0</v>
      </c>
      <c r="H3288" s="274" t="s">
        <v>33</v>
      </c>
    </row>
    <row r="3289" spans="1:8" ht="15" hidden="1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4"/>
        <v>0</v>
      </c>
      <c r="H3289" s="274" t="s">
        <v>33</v>
      </c>
    </row>
    <row r="3290" spans="1:8" ht="15" hidden="1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4"/>
        <v>0</v>
      </c>
      <c r="H3290" s="236" t="s">
        <v>33</v>
      </c>
    </row>
    <row r="3291" spans="1:8" ht="15" hidden="1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hidden="1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4"/>
        <v>0</v>
      </c>
      <c r="H3292" s="274" t="s">
        <v>33</v>
      </c>
    </row>
    <row r="3293" spans="1:8" ht="15" hidden="1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4"/>
        <v>0</v>
      </c>
      <c r="H3293" s="274" t="s">
        <v>33</v>
      </c>
    </row>
    <row r="3294" spans="1:8" ht="15" hidden="1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4"/>
        <v>0</v>
      </c>
      <c r="H3294" s="274" t="s">
        <v>2628</v>
      </c>
    </row>
    <row r="3295" spans="1:8" ht="15" hidden="1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4"/>
        <v>0</v>
      </c>
      <c r="H3295" s="274" t="s">
        <v>2628</v>
      </c>
    </row>
    <row r="3296" spans="1:8" ht="15" hidden="1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4"/>
        <v>0</v>
      </c>
      <c r="H3296" s="274" t="s">
        <v>2628</v>
      </c>
    </row>
    <row r="3297" spans="1:8" ht="15" hidden="1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4"/>
        <v>0</v>
      </c>
      <c r="H3297" s="274" t="s">
        <v>2628</v>
      </c>
    </row>
    <row r="3298" spans="1:8" ht="15" hidden="1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4"/>
        <v>0</v>
      </c>
      <c r="H3298" s="274" t="s">
        <v>2628</v>
      </c>
    </row>
    <row r="3299" spans="1:8" ht="15" hidden="1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4"/>
        <v>0</v>
      </c>
      <c r="H3299" s="236" t="s">
        <v>465</v>
      </c>
    </row>
    <row r="3300" spans="1:8" ht="15" hidden="1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4"/>
        <v>0</v>
      </c>
      <c r="H3300" s="236" t="s">
        <v>3553</v>
      </c>
    </row>
    <row r="3301" spans="1:8" ht="15" hidden="1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4"/>
        <v>0</v>
      </c>
      <c r="H3301" s="236" t="s">
        <v>3555</v>
      </c>
    </row>
    <row r="3302" spans="1:8" ht="15" hidden="1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4"/>
        <v>0</v>
      </c>
      <c r="H3302" s="84" t="s">
        <v>3557</v>
      </c>
    </row>
    <row r="3303" spans="1:8" ht="15" hidden="1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4"/>
        <v>0</v>
      </c>
      <c r="H3303" s="274" t="s">
        <v>2957</v>
      </c>
    </row>
    <row r="3304" spans="1:8" ht="15" hidden="1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4"/>
        <v>0</v>
      </c>
      <c r="H3304" s="274" t="s">
        <v>2628</v>
      </c>
    </row>
    <row r="3305" spans="1:8" ht="15" hidden="1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4"/>
        <v>0</v>
      </c>
      <c r="H3305" s="274" t="s">
        <v>3214</v>
      </c>
    </row>
    <row r="3306" spans="1:8" ht="15" hidden="1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4"/>
        <v>0</v>
      </c>
      <c r="H3306" s="274" t="s">
        <v>1529</v>
      </c>
    </row>
    <row r="3307" spans="1:8" ht="15" hidden="1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4"/>
        <v>0</v>
      </c>
      <c r="H3307" s="274" t="s">
        <v>33</v>
      </c>
    </row>
    <row r="3308" spans="1:8" ht="15" hidden="1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4"/>
        <v>0</v>
      </c>
      <c r="H3308" s="274" t="s">
        <v>1263</v>
      </c>
    </row>
    <row r="3309" spans="1:8" ht="15" hidden="1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4"/>
        <v>0</v>
      </c>
      <c r="H3309" s="274" t="s">
        <v>1529</v>
      </c>
    </row>
    <row r="3310" spans="1:8" ht="15" hidden="1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4"/>
        <v>0</v>
      </c>
      <c r="H3310" s="274" t="s">
        <v>1529</v>
      </c>
    </row>
    <row r="3311" spans="1:8" ht="15" hidden="1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4"/>
        <v>0</v>
      </c>
      <c r="H3311" s="236" t="s">
        <v>33</v>
      </c>
    </row>
    <row r="3312" spans="1:8" ht="15" hidden="1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hidden="1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4"/>
        <v>0</v>
      </c>
      <c r="H3313" s="274" t="s">
        <v>2349</v>
      </c>
    </row>
    <row r="3314" spans="1:8" ht="15" hidden="1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4"/>
        <v>0</v>
      </c>
      <c r="H3314" s="274" t="s">
        <v>3518</v>
      </c>
    </row>
    <row r="3315" spans="1:8" ht="15" hidden="1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4"/>
        <v>0</v>
      </c>
      <c r="H3315" s="274" t="s">
        <v>930</v>
      </c>
    </row>
    <row r="3316" spans="1:8" ht="15" hidden="1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4"/>
        <v>0</v>
      </c>
      <c r="H3316" s="274" t="s">
        <v>930</v>
      </c>
    </row>
    <row r="3317" spans="1:8" ht="15" hidden="1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4"/>
        <v>0</v>
      </c>
      <c r="H3317" s="274" t="s">
        <v>930</v>
      </c>
    </row>
    <row r="3318" spans="1:8" ht="15" hidden="1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4"/>
        <v>0</v>
      </c>
      <c r="H3318" s="274" t="s">
        <v>930</v>
      </c>
    </row>
    <row r="3319" spans="1:8" ht="15" hidden="1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4"/>
        <v>0</v>
      </c>
      <c r="H3319" s="274" t="s">
        <v>930</v>
      </c>
    </row>
    <row r="3320" spans="1:8" ht="15" hidden="1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4"/>
        <v>0</v>
      </c>
      <c r="H3320" s="84" t="s">
        <v>33</v>
      </c>
    </row>
    <row r="3321" spans="1:8" ht="15" hidden="1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4"/>
        <v>0</v>
      </c>
      <c r="H3321" s="283" t="s">
        <v>520</v>
      </c>
    </row>
    <row r="3322" spans="1:8" ht="15" hidden="1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4"/>
        <v>0</v>
      </c>
      <c r="H3322" s="274" t="s">
        <v>3553</v>
      </c>
    </row>
    <row r="3323" spans="1:8" ht="15" hidden="1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4"/>
        <v>0</v>
      </c>
      <c r="H3323" s="274" t="s">
        <v>3553</v>
      </c>
    </row>
    <row r="3324" spans="1:8" ht="15" hidden="1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4"/>
        <v>0</v>
      </c>
      <c r="H3324" s="274" t="s">
        <v>930</v>
      </c>
    </row>
    <row r="3325" spans="1:8" ht="15" hidden="1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4"/>
        <v>0</v>
      </c>
      <c r="H3325" s="274" t="s">
        <v>3353</v>
      </c>
    </row>
    <row r="3326" spans="1:8" ht="15" hidden="1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4"/>
        <v>0</v>
      </c>
      <c r="H3326" s="274" t="s">
        <v>930</v>
      </c>
    </row>
    <row r="3327" spans="1:8" ht="15" hidden="1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4"/>
        <v>0</v>
      </c>
      <c r="H3327" s="274" t="s">
        <v>930</v>
      </c>
    </row>
    <row r="3328" spans="1:8" ht="15" hidden="1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5">D3328*F3328</f>
        <v>0</v>
      </c>
      <c r="H3328" s="274" t="s">
        <v>2701</v>
      </c>
    </row>
    <row r="3329" spans="1:8" ht="15" hidden="1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5"/>
        <v>0</v>
      </c>
      <c r="H3329" s="236" t="s">
        <v>520</v>
      </c>
    </row>
    <row r="3330" spans="1:8" ht="15" hidden="1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5"/>
        <v>0</v>
      </c>
      <c r="H3330" s="84" t="s">
        <v>33</v>
      </c>
    </row>
    <row r="3331" spans="1:8" ht="15" hidden="1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5"/>
        <v>0</v>
      </c>
      <c r="H3331" s="84" t="s">
        <v>33</v>
      </c>
    </row>
    <row r="3332" spans="1:8" ht="15" hidden="1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5"/>
        <v>0</v>
      </c>
      <c r="H3332" s="274" t="s">
        <v>673</v>
      </c>
    </row>
    <row r="3333" spans="1:8" ht="15" hidden="1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5"/>
        <v>0</v>
      </c>
      <c r="H3333" s="274" t="s">
        <v>509</v>
      </c>
    </row>
    <row r="3334" spans="1:8" ht="15" hidden="1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5"/>
        <v>0</v>
      </c>
      <c r="H3334" s="274" t="s">
        <v>2628</v>
      </c>
    </row>
    <row r="3335" spans="1:8" ht="15" hidden="1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5"/>
        <v>0</v>
      </c>
      <c r="H3335" s="274" t="s">
        <v>2628</v>
      </c>
    </row>
    <row r="3336" spans="1:8" ht="15" hidden="1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5"/>
        <v>0</v>
      </c>
      <c r="H3336" s="274" t="s">
        <v>2628</v>
      </c>
    </row>
    <row r="3337" spans="1:8" ht="15" hidden="1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5"/>
        <v>0</v>
      </c>
      <c r="H3337" s="274" t="s">
        <v>33</v>
      </c>
    </row>
    <row r="3338" spans="1:8" ht="15" hidden="1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5"/>
        <v>0</v>
      </c>
      <c r="H3338" s="84" t="s">
        <v>33</v>
      </c>
    </row>
    <row r="3339" spans="1:8" ht="15" hidden="1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5"/>
        <v>0</v>
      </c>
      <c r="H3339" s="274" t="s">
        <v>631</v>
      </c>
    </row>
    <row r="3340" spans="1:8" ht="15" hidden="1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5"/>
        <v>0</v>
      </c>
      <c r="H3340" s="274" t="s">
        <v>33</v>
      </c>
    </row>
    <row r="3341" spans="1:8" ht="15" hidden="1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5"/>
        <v>0</v>
      </c>
      <c r="H3341" s="274" t="s">
        <v>33</v>
      </c>
    </row>
    <row r="3342" spans="1:8" ht="15" hidden="1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5"/>
        <v>0</v>
      </c>
      <c r="H3342" s="274" t="s">
        <v>631</v>
      </c>
    </row>
    <row r="3343" spans="1:8" ht="15" hidden="1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5"/>
        <v>0</v>
      </c>
      <c r="H3343" s="274" t="s">
        <v>507</v>
      </c>
    </row>
    <row r="3344" spans="1:8" ht="15" hidden="1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5"/>
        <v>0</v>
      </c>
      <c r="H3344" s="274" t="s">
        <v>3346</v>
      </c>
    </row>
    <row r="3345" spans="1:8" ht="15" hidden="1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5"/>
        <v>0</v>
      </c>
      <c r="H3345" s="274" t="s">
        <v>3346</v>
      </c>
    </row>
    <row r="3346" spans="1:8" ht="15" hidden="1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5"/>
        <v>0</v>
      </c>
      <c r="H3346" s="236" t="s">
        <v>2628</v>
      </c>
    </row>
    <row r="3347" spans="1:8" ht="15" hidden="1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hidden="1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6">D3348*F3348</f>
        <v>0</v>
      </c>
      <c r="H3348" s="84" t="s">
        <v>2628</v>
      </c>
    </row>
    <row r="3349" spans="1:8" ht="15" hidden="1" customHeight="1" x14ac:dyDescent="0.25">
      <c r="A3349" s="48"/>
      <c r="B3349" s="33"/>
      <c r="C3349" s="281"/>
      <c r="D3349" s="38"/>
      <c r="E3349" s="45" t="s">
        <v>3589</v>
      </c>
      <c r="F3349" s="41">
        <v>1474</v>
      </c>
      <c r="G3349" s="46">
        <f t="shared" si="96"/>
        <v>0</v>
      </c>
      <c r="H3349" s="274" t="s">
        <v>2628</v>
      </c>
    </row>
    <row r="3350" spans="1:8" ht="15" hidden="1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6"/>
        <v>0</v>
      </c>
      <c r="H3350" s="274" t="s">
        <v>2820</v>
      </c>
    </row>
    <row r="3351" spans="1:8" ht="15" hidden="1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6"/>
        <v>0</v>
      </c>
      <c r="H3351" s="274" t="s">
        <v>2820</v>
      </c>
    </row>
    <row r="3352" spans="1:8" ht="15" hidden="1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6"/>
        <v>0</v>
      </c>
      <c r="H3352" s="274" t="s">
        <v>2820</v>
      </c>
    </row>
    <row r="3353" spans="1:8" ht="15" hidden="1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6"/>
        <v>0</v>
      </c>
      <c r="H3353" s="274" t="s">
        <v>2820</v>
      </c>
    </row>
    <row r="3354" spans="1:8" ht="15" hidden="1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6"/>
        <v>0</v>
      </c>
      <c r="H3354" s="274" t="s">
        <v>520</v>
      </c>
    </row>
    <row r="3355" spans="1:8" ht="15" hidden="1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6"/>
        <v>0</v>
      </c>
      <c r="H3355" s="274" t="s">
        <v>631</v>
      </c>
    </row>
    <row r="3356" spans="1:8" ht="15" hidden="1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6"/>
        <v>0</v>
      </c>
      <c r="H3356" s="236" t="s">
        <v>33</v>
      </c>
    </row>
    <row r="3357" spans="1:8" ht="15" hidden="1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hidden="1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6"/>
        <v>0</v>
      </c>
      <c r="H3358" s="236" t="s">
        <v>33</v>
      </c>
    </row>
    <row r="3359" spans="1:8" ht="15" hidden="1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6"/>
        <v>0</v>
      </c>
      <c r="H3359" s="236" t="s">
        <v>33</v>
      </c>
    </row>
    <row r="3360" spans="1:8" ht="15" hidden="1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6"/>
        <v>0</v>
      </c>
      <c r="H3360" s="236" t="s">
        <v>33</v>
      </c>
    </row>
    <row r="3361" spans="1:8" ht="15" hidden="1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6"/>
        <v>0</v>
      </c>
      <c r="H3361" s="236" t="s">
        <v>33</v>
      </c>
    </row>
    <row r="3362" spans="1:8" ht="15" hidden="1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6"/>
        <v>0</v>
      </c>
      <c r="H3362" s="236" t="s">
        <v>33</v>
      </c>
    </row>
    <row r="3363" spans="1:8" ht="15" hidden="1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6"/>
        <v>0</v>
      </c>
      <c r="H3363" s="236" t="s">
        <v>33</v>
      </c>
    </row>
    <row r="3364" spans="1:8" ht="15" hidden="1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6"/>
        <v>0</v>
      </c>
      <c r="H3364" s="236" t="s">
        <v>33</v>
      </c>
    </row>
    <row r="3365" spans="1:8" ht="15" hidden="1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6"/>
        <v>0</v>
      </c>
      <c r="H3365" s="236" t="s">
        <v>33</v>
      </c>
    </row>
    <row r="3366" spans="1:8" ht="15" hidden="1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6"/>
        <v>0</v>
      </c>
      <c r="H3366" s="236" t="s">
        <v>33</v>
      </c>
    </row>
    <row r="3367" spans="1:8" ht="15" hidden="1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6"/>
        <v>0</v>
      </c>
      <c r="H3367" s="236" t="s">
        <v>33</v>
      </c>
    </row>
    <row r="3368" spans="1:8" ht="15" hidden="1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6"/>
        <v>0</v>
      </c>
      <c r="H3368" s="236" t="s">
        <v>33</v>
      </c>
    </row>
    <row r="3369" spans="1:8" ht="15" hidden="1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6"/>
        <v>0</v>
      </c>
      <c r="H3369" s="236" t="s">
        <v>33</v>
      </c>
    </row>
    <row r="3370" spans="1:8" ht="15" hidden="1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6"/>
        <v>0</v>
      </c>
      <c r="H3370" s="42" t="s">
        <v>1633</v>
      </c>
    </row>
    <row r="3371" spans="1:8" ht="15" hidden="1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6"/>
        <v>0</v>
      </c>
      <c r="H3371" s="84" t="s">
        <v>2986</v>
      </c>
    </row>
    <row r="3372" spans="1:8" ht="15" hidden="1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6"/>
        <v>0</v>
      </c>
      <c r="H3372" s="274" t="s">
        <v>33</v>
      </c>
    </row>
    <row r="3373" spans="1:8" ht="15" hidden="1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6"/>
        <v>0</v>
      </c>
      <c r="H3373" s="274" t="s">
        <v>33</v>
      </c>
    </row>
    <row r="3374" spans="1:8" ht="15" hidden="1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6"/>
        <v>0</v>
      </c>
      <c r="H3374" s="274" t="s">
        <v>3601</v>
      </c>
    </row>
    <row r="3375" spans="1:8" ht="15" hidden="1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6"/>
        <v>0</v>
      </c>
      <c r="H3375" s="274" t="s">
        <v>33</v>
      </c>
    </row>
    <row r="3376" spans="1:8" ht="15" hidden="1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6"/>
        <v>0</v>
      </c>
      <c r="H3376" s="274" t="s">
        <v>3603</v>
      </c>
    </row>
    <row r="3377" spans="1:8" ht="15" hidden="1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6"/>
        <v>0</v>
      </c>
      <c r="H3377" s="274" t="s">
        <v>911</v>
      </c>
    </row>
    <row r="3378" spans="1:8" ht="15" hidden="1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6"/>
        <v>0</v>
      </c>
      <c r="H3378" s="274" t="s">
        <v>33</v>
      </c>
    </row>
    <row r="3379" spans="1:8" ht="15" hidden="1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6"/>
        <v>0</v>
      </c>
      <c r="H3379" s="274" t="s">
        <v>33</v>
      </c>
    </row>
    <row r="3380" spans="1:8" ht="15" hidden="1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3606</v>
      </c>
    </row>
    <row r="3381" spans="1:8" ht="15" hidden="1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6"/>
        <v>0</v>
      </c>
      <c r="H3381" s="236" t="s">
        <v>3606</v>
      </c>
    </row>
    <row r="3382" spans="1:8" ht="15" hidden="1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6"/>
        <v>0</v>
      </c>
      <c r="H3382" s="236" t="s">
        <v>3606</v>
      </c>
    </row>
    <row r="3383" spans="1:8" ht="15" hidden="1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6"/>
        <v>0</v>
      </c>
      <c r="H3383" s="84" t="s">
        <v>33</v>
      </c>
    </row>
    <row r="3384" spans="1:8" ht="15" hidden="1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6"/>
        <v>0</v>
      </c>
      <c r="H3384" s="274" t="s">
        <v>33</v>
      </c>
    </row>
    <row r="3385" spans="1:8" ht="15" hidden="1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6"/>
        <v>0</v>
      </c>
      <c r="H3385" s="274" t="s">
        <v>33</v>
      </c>
    </row>
    <row r="3386" spans="1:8" ht="15" hidden="1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6"/>
        <v>0</v>
      </c>
      <c r="H3386" s="274" t="s">
        <v>33</v>
      </c>
    </row>
    <row r="3387" spans="1:8" ht="15" hidden="1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6"/>
        <v>0</v>
      </c>
      <c r="H3387" s="274" t="s">
        <v>33</v>
      </c>
    </row>
    <row r="3388" spans="1:8" ht="15" hidden="1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6"/>
        <v>0</v>
      </c>
      <c r="H3388" s="274" t="s">
        <v>1529</v>
      </c>
    </row>
    <row r="3389" spans="1:8" ht="15" hidden="1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6"/>
        <v>0</v>
      </c>
      <c r="H3389" s="274" t="s">
        <v>1529</v>
      </c>
    </row>
    <row r="3390" spans="1:8" ht="15" hidden="1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6"/>
        <v>0</v>
      </c>
      <c r="H3390" s="274" t="s">
        <v>3611</v>
      </c>
    </row>
    <row r="3391" spans="1:8" ht="15" hidden="1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6"/>
        <v>0</v>
      </c>
      <c r="H3391" s="274" t="s">
        <v>930</v>
      </c>
    </row>
    <row r="3392" spans="1:8" ht="15" hidden="1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hidden="1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6"/>
        <v>0</v>
      </c>
      <c r="H3393" s="236" t="s">
        <v>930</v>
      </c>
    </row>
    <row r="3394" spans="2:8" ht="15" hidden="1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6"/>
        <v>0</v>
      </c>
      <c r="H3394" s="236" t="s">
        <v>930</v>
      </c>
    </row>
    <row r="3395" spans="2:8" ht="15" hidden="1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6"/>
        <v>0</v>
      </c>
      <c r="H3395" s="236" t="s">
        <v>930</v>
      </c>
    </row>
    <row r="3396" spans="2:8" ht="15" hidden="1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6"/>
        <v>0</v>
      </c>
      <c r="H3396" s="236" t="s">
        <v>930</v>
      </c>
    </row>
    <row r="3397" spans="2:8" ht="15" hidden="1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6"/>
        <v>0</v>
      </c>
      <c r="H3397" s="236" t="s">
        <v>33</v>
      </c>
    </row>
    <row r="3398" spans="2:8" ht="15" hidden="1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6"/>
        <v>0</v>
      </c>
      <c r="H3398" s="236" t="s">
        <v>33</v>
      </c>
    </row>
    <row r="3399" spans="2:8" ht="15" hidden="1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6"/>
        <v>0</v>
      </c>
      <c r="H3399" s="236" t="s">
        <v>33</v>
      </c>
    </row>
    <row r="3400" spans="2:8" ht="15" hidden="1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6"/>
        <v>0</v>
      </c>
      <c r="H3400" s="236" t="s">
        <v>606</v>
      </c>
    </row>
    <row r="3401" spans="2:8" ht="15" hidden="1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6"/>
        <v>0</v>
      </c>
      <c r="H3401" s="236" t="s">
        <v>3553</v>
      </c>
    </row>
    <row r="3402" spans="2:8" ht="15" hidden="1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6"/>
        <v>0</v>
      </c>
      <c r="H3402" s="236" t="s">
        <v>3553</v>
      </c>
    </row>
    <row r="3403" spans="2:8" ht="15" hidden="1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6"/>
        <v>0</v>
      </c>
      <c r="H3403" s="236" t="s">
        <v>930</v>
      </c>
    </row>
    <row r="3404" spans="2:8" ht="15" hidden="1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6"/>
        <v>0</v>
      </c>
      <c r="H3404" s="84" t="s">
        <v>3553</v>
      </c>
    </row>
    <row r="3405" spans="2:8" ht="15" hidden="1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6"/>
        <v>0</v>
      </c>
      <c r="H3405" s="274" t="s">
        <v>1585</v>
      </c>
    </row>
    <row r="3406" spans="2:8" ht="15" hidden="1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6"/>
        <v>0</v>
      </c>
      <c r="H3406" s="274" t="s">
        <v>3553</v>
      </c>
    </row>
    <row r="3407" spans="2:8" ht="15" hidden="1" customHeight="1" x14ac:dyDescent="0.25">
      <c r="B3407" s="109"/>
      <c r="C3407" s="285"/>
      <c r="D3407" s="38"/>
      <c r="E3407" s="45"/>
      <c r="F3407" s="35"/>
      <c r="G3407" s="46">
        <f t="shared" si="96"/>
        <v>0</v>
      </c>
      <c r="H3407" s="274"/>
    </row>
    <row r="3408" spans="2:8" ht="15" hidden="1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6"/>
        <v>0</v>
      </c>
      <c r="H3408" s="274" t="s">
        <v>33</v>
      </c>
    </row>
    <row r="3409" spans="2:8" ht="15" hidden="1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6"/>
        <v>0</v>
      </c>
      <c r="H3409" s="274" t="s">
        <v>33</v>
      </c>
    </row>
    <row r="3410" spans="2:8" ht="15" hidden="1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6"/>
        <v>0</v>
      </c>
      <c r="H3410" s="274" t="s">
        <v>33</v>
      </c>
    </row>
    <row r="3411" spans="2:8" ht="15" hidden="1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6"/>
        <v>0</v>
      </c>
      <c r="H3411" s="274" t="s">
        <v>33</v>
      </c>
    </row>
    <row r="3412" spans="2:8" ht="15" hidden="1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97">D3412*F3412</f>
        <v>0</v>
      </c>
      <c r="H3412" s="274" t="s">
        <v>606</v>
      </c>
    </row>
    <row r="3413" spans="2:8" ht="15" hidden="1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hidden="1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97"/>
        <v>0</v>
      </c>
      <c r="H3414" s="236" t="s">
        <v>3634</v>
      </c>
    </row>
    <row r="3415" spans="2:8" ht="15" hidden="1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97"/>
        <v>0</v>
      </c>
      <c r="H3415" s="236" t="s">
        <v>911</v>
      </c>
    </row>
    <row r="3416" spans="2:8" ht="15" hidden="1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97"/>
        <v>0</v>
      </c>
      <c r="H3416" s="84" t="s">
        <v>3638</v>
      </c>
    </row>
    <row r="3417" spans="2:8" ht="15" hidden="1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97"/>
        <v>0</v>
      </c>
      <c r="H3417" s="274" t="s">
        <v>3638</v>
      </c>
    </row>
    <row r="3418" spans="2:8" ht="15" hidden="1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97"/>
        <v>0</v>
      </c>
      <c r="H3418" s="274" t="s">
        <v>3638</v>
      </c>
    </row>
    <row r="3419" spans="2:8" ht="15" hidden="1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97"/>
        <v>0</v>
      </c>
      <c r="H3419" s="274" t="s">
        <v>2794</v>
      </c>
    </row>
    <row r="3420" spans="2:8" ht="15" hidden="1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97"/>
        <v>0</v>
      </c>
      <c r="H3420" s="274" t="s">
        <v>2794</v>
      </c>
    </row>
    <row r="3421" spans="2:8" ht="15" hidden="1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97"/>
        <v>0</v>
      </c>
      <c r="H3421" s="274" t="s">
        <v>2794</v>
      </c>
    </row>
    <row r="3422" spans="2:8" ht="15" hidden="1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97"/>
        <v>0</v>
      </c>
      <c r="H3422" s="274" t="s">
        <v>33</v>
      </c>
    </row>
    <row r="3423" spans="2:8" ht="15" hidden="1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97"/>
        <v>0</v>
      </c>
      <c r="H3423" s="274" t="s">
        <v>33</v>
      </c>
    </row>
    <row r="3424" spans="2:8" ht="15" hidden="1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97"/>
        <v>0</v>
      </c>
      <c r="H3424" s="274" t="s">
        <v>3638</v>
      </c>
    </row>
    <row r="3425" spans="2:8" ht="15" hidden="1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hidden="1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98">D3426*F3426</f>
        <v>0</v>
      </c>
      <c r="H3426" s="84" t="s">
        <v>894</v>
      </c>
    </row>
    <row r="3427" spans="2:8" ht="15" hidden="1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98"/>
        <v>0</v>
      </c>
      <c r="H3427" s="274" t="s">
        <v>3638</v>
      </c>
    </row>
    <row r="3428" spans="2:8" ht="15" hidden="1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98"/>
        <v>0</v>
      </c>
      <c r="H3428" s="274" t="s">
        <v>2406</v>
      </c>
    </row>
    <row r="3429" spans="2:8" ht="15" hidden="1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98"/>
        <v>0</v>
      </c>
      <c r="H3429" s="274" t="s">
        <v>2406</v>
      </c>
    </row>
    <row r="3430" spans="2:8" ht="15" hidden="1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98"/>
        <v>0</v>
      </c>
      <c r="H3430" s="274" t="s">
        <v>3279</v>
      </c>
    </row>
    <row r="3431" spans="2:8" ht="15" hidden="1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98"/>
        <v>0</v>
      </c>
      <c r="H3431" s="84" t="s">
        <v>3638</v>
      </c>
    </row>
    <row r="3432" spans="2:8" ht="15" hidden="1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98"/>
        <v>0</v>
      </c>
      <c r="H3432" s="274" t="s">
        <v>3638</v>
      </c>
    </row>
    <row r="3433" spans="2:8" ht="15" hidden="1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98"/>
        <v>0</v>
      </c>
      <c r="H3433" s="274" t="s">
        <v>3638</v>
      </c>
    </row>
    <row r="3434" spans="2:8" ht="15" hidden="1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98"/>
        <v>0</v>
      </c>
      <c r="H3434" s="274" t="s">
        <v>507</v>
      </c>
    </row>
    <row r="3435" spans="2:8" ht="15" hidden="1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98"/>
        <v>0</v>
      </c>
      <c r="H3435" s="274" t="s">
        <v>3188</v>
      </c>
    </row>
    <row r="3436" spans="2:8" ht="15" hidden="1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98"/>
        <v>0</v>
      </c>
      <c r="H3436" s="274" t="s">
        <v>33</v>
      </c>
    </row>
    <row r="3437" spans="2:8" ht="15" hidden="1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98"/>
        <v>0</v>
      </c>
      <c r="H3437" s="84"/>
    </row>
    <row r="3438" spans="2:8" ht="15" hidden="1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98"/>
        <v>0</v>
      </c>
      <c r="H3438" s="274"/>
    </row>
    <row r="3439" spans="2:8" ht="15" hidden="1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98"/>
        <v>0</v>
      </c>
      <c r="H3439" s="274" t="s">
        <v>995</v>
      </c>
    </row>
    <row r="3440" spans="2:8" ht="15" hidden="1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98"/>
        <v>0</v>
      </c>
      <c r="H3440" s="274" t="s">
        <v>1065</v>
      </c>
    </row>
    <row r="3441" spans="2:8" ht="15" hidden="1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98"/>
        <v>0</v>
      </c>
      <c r="H3441" s="274" t="s">
        <v>995</v>
      </c>
    </row>
    <row r="3442" spans="2:8" ht="15" hidden="1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98"/>
        <v>0</v>
      </c>
      <c r="H3442" s="274" t="s">
        <v>33</v>
      </c>
    </row>
    <row r="3443" spans="2:8" ht="15" hidden="1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98"/>
        <v>0</v>
      </c>
      <c r="H3443" s="274" t="s">
        <v>33</v>
      </c>
    </row>
    <row r="3444" spans="2:8" ht="15" hidden="1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98"/>
        <v>0</v>
      </c>
      <c r="H3444" s="274" t="s">
        <v>536</v>
      </c>
    </row>
    <row r="3445" spans="2:8" ht="15" hidden="1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98"/>
        <v>0</v>
      </c>
      <c r="H3445" s="274" t="s">
        <v>536</v>
      </c>
    </row>
    <row r="3446" spans="2:8" ht="15" hidden="1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hidden="1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98"/>
        <v>0</v>
      </c>
      <c r="H3447" s="236" t="s">
        <v>3638</v>
      </c>
    </row>
    <row r="3448" spans="2:8" ht="15" hidden="1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98"/>
        <v>0</v>
      </c>
      <c r="H3448" s="236" t="s">
        <v>1279</v>
      </c>
    </row>
    <row r="3449" spans="2:8" ht="15" hidden="1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98"/>
        <v>0</v>
      </c>
      <c r="H3449" s="236" t="s">
        <v>1006</v>
      </c>
    </row>
    <row r="3450" spans="2:8" ht="15" hidden="1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98"/>
        <v>0</v>
      </c>
      <c r="H3450" s="236" t="s">
        <v>1006</v>
      </c>
    </row>
    <row r="3451" spans="2:8" ht="15" hidden="1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98"/>
        <v>0</v>
      </c>
      <c r="H3451" s="236" t="s">
        <v>1006</v>
      </c>
    </row>
    <row r="3452" spans="2:8" ht="15" hidden="1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98"/>
        <v>0</v>
      </c>
      <c r="H3452" s="236" t="s">
        <v>1006</v>
      </c>
    </row>
    <row r="3453" spans="2:8" ht="15" hidden="1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98"/>
        <v>0</v>
      </c>
      <c r="H3453" s="236" t="s">
        <v>1006</v>
      </c>
    </row>
    <row r="3454" spans="2:8" ht="15" hidden="1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98"/>
        <v>0</v>
      </c>
      <c r="H3454" s="236" t="s">
        <v>882</v>
      </c>
    </row>
    <row r="3455" spans="2:8" ht="15" hidden="1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98"/>
        <v>0</v>
      </c>
      <c r="H3455" s="236" t="s">
        <v>882</v>
      </c>
    </row>
    <row r="3456" spans="2:8" ht="15" hidden="1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98"/>
        <v>0</v>
      </c>
      <c r="H3456" s="236" t="s">
        <v>882</v>
      </c>
    </row>
    <row r="3457" spans="2:8" ht="15" hidden="1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98"/>
        <v>0</v>
      </c>
      <c r="H3457" s="84" t="s">
        <v>3261</v>
      </c>
    </row>
    <row r="3458" spans="2:8" ht="15" hidden="1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98"/>
        <v>0</v>
      </c>
      <c r="H3458" s="274" t="s">
        <v>3261</v>
      </c>
    </row>
    <row r="3459" spans="2:8" ht="15" hidden="1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98"/>
        <v>0</v>
      </c>
      <c r="H3459" s="274" t="s">
        <v>3214</v>
      </c>
    </row>
    <row r="3460" spans="2:8" ht="15" hidden="1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98"/>
        <v>0</v>
      </c>
      <c r="H3460" s="274" t="s">
        <v>3214</v>
      </c>
    </row>
    <row r="3461" spans="2:8" ht="15" hidden="1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98"/>
        <v>0</v>
      </c>
      <c r="H3461" s="274" t="s">
        <v>33</v>
      </c>
    </row>
    <row r="3462" spans="2:8" ht="15" hidden="1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98"/>
        <v>0</v>
      </c>
      <c r="H3462" s="274" t="s">
        <v>3261</v>
      </c>
    </row>
    <row r="3463" spans="2:8" ht="15" hidden="1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98"/>
        <v>0</v>
      </c>
      <c r="H3463" s="274" t="s">
        <v>3214</v>
      </c>
    </row>
    <row r="3464" spans="2:8" ht="15" hidden="1" customHeight="1" x14ac:dyDescent="0.25">
      <c r="B3464" s="36"/>
      <c r="C3464" s="44"/>
      <c r="D3464" s="38"/>
      <c r="E3464" s="45" t="s">
        <v>3177</v>
      </c>
      <c r="F3464" s="179">
        <v>155000</v>
      </c>
      <c r="G3464" s="41">
        <f t="shared" si="98"/>
        <v>0</v>
      </c>
      <c r="H3464" s="274" t="s">
        <v>3667</v>
      </c>
    </row>
    <row r="3465" spans="2:8" ht="15" hidden="1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98"/>
        <v>0</v>
      </c>
      <c r="H3465" s="274" t="s">
        <v>3638</v>
      </c>
    </row>
    <row r="3466" spans="2:8" ht="15" hidden="1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3670</v>
      </c>
    </row>
    <row r="3467" spans="2:8" ht="15" hidden="1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98"/>
        <v>0</v>
      </c>
      <c r="H3467" s="236" t="s">
        <v>3672</v>
      </c>
    </row>
    <row r="3468" spans="2:8" ht="15" hidden="1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98"/>
        <v>0</v>
      </c>
      <c r="H3468" s="236" t="s">
        <v>930</v>
      </c>
    </row>
    <row r="3469" spans="2:8" ht="15" hidden="1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98"/>
        <v>0</v>
      </c>
      <c r="H3469" s="236" t="s">
        <v>33</v>
      </c>
    </row>
    <row r="3470" spans="2:8" ht="15" hidden="1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98"/>
        <v>0</v>
      </c>
      <c r="H3470" s="236" t="s">
        <v>3261</v>
      </c>
    </row>
    <row r="3471" spans="2:8" ht="15" hidden="1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98"/>
        <v>0</v>
      </c>
      <c r="H3471" s="236" t="s">
        <v>1006</v>
      </c>
    </row>
    <row r="3472" spans="2:8" ht="15" hidden="1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98"/>
        <v>0</v>
      </c>
      <c r="H3472" s="236" t="s">
        <v>1006</v>
      </c>
    </row>
    <row r="3473" spans="2:8" ht="15" hidden="1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98"/>
        <v>0</v>
      </c>
      <c r="H3473" s="236" t="s">
        <v>606</v>
      </c>
    </row>
    <row r="3474" spans="2:8" ht="15" hidden="1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98"/>
        <v>0</v>
      </c>
      <c r="H3474" s="236" t="s">
        <v>3667</v>
      </c>
    </row>
    <row r="3475" spans="2:8" ht="15" hidden="1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98"/>
        <v>0</v>
      </c>
      <c r="H3475" s="236" t="s">
        <v>3267</v>
      </c>
    </row>
    <row r="3476" spans="2:8" ht="15" hidden="1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98"/>
        <v>0</v>
      </c>
      <c r="H3476" s="236" t="s">
        <v>3267</v>
      </c>
    </row>
    <row r="3477" spans="2:8" ht="15" hidden="1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98"/>
        <v>0</v>
      </c>
      <c r="H3477" s="236" t="s">
        <v>507</v>
      </c>
    </row>
    <row r="3478" spans="2:8" ht="15" hidden="1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98"/>
        <v>0</v>
      </c>
      <c r="H3478" s="236" t="s">
        <v>507</v>
      </c>
    </row>
    <row r="3479" spans="2:8" ht="15" hidden="1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98"/>
        <v>0</v>
      </c>
      <c r="H3479" s="236" t="s">
        <v>507</v>
      </c>
    </row>
    <row r="3480" spans="2:8" ht="15" hidden="1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98"/>
        <v>0</v>
      </c>
      <c r="H3480" s="236" t="s">
        <v>507</v>
      </c>
    </row>
    <row r="3481" spans="2:8" ht="15" hidden="1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98"/>
        <v>0</v>
      </c>
      <c r="H3481" s="84" t="s">
        <v>3638</v>
      </c>
    </row>
    <row r="3482" spans="2:8" ht="15" hidden="1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98"/>
        <v>0</v>
      </c>
      <c r="H3482" s="274" t="s">
        <v>536</v>
      </c>
    </row>
    <row r="3483" spans="2:8" ht="15" hidden="1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98"/>
        <v>0</v>
      </c>
      <c r="H3483" s="274" t="s">
        <v>33</v>
      </c>
    </row>
    <row r="3484" spans="2:8" ht="15" hidden="1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98"/>
        <v>0</v>
      </c>
      <c r="H3484" s="274" t="s">
        <v>1065</v>
      </c>
    </row>
    <row r="3485" spans="2:8" ht="15" hidden="1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98"/>
        <v>0</v>
      </c>
      <c r="H3485" s="274" t="s">
        <v>33</v>
      </c>
    </row>
    <row r="3486" spans="2:8" ht="15" hidden="1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98"/>
        <v>0</v>
      </c>
      <c r="H3486" s="274" t="s">
        <v>33</v>
      </c>
    </row>
    <row r="3487" spans="2:8" ht="15" hidden="1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98"/>
        <v>0</v>
      </c>
      <c r="H3487" s="274" t="s">
        <v>748</v>
      </c>
    </row>
    <row r="3488" spans="2:8" ht="15" hidden="1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98"/>
        <v>0</v>
      </c>
      <c r="H3488" s="274" t="s">
        <v>33</v>
      </c>
    </row>
    <row r="3489" spans="2:8" ht="15" hidden="1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98"/>
        <v>0</v>
      </c>
      <c r="H3489" s="274" t="s">
        <v>3078</v>
      </c>
    </row>
    <row r="3490" spans="2:8" ht="15" hidden="1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hidden="1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99">D3491*F3491</f>
        <v>0</v>
      </c>
      <c r="H3491" s="236" t="s">
        <v>3685</v>
      </c>
    </row>
    <row r="3492" spans="2:8" ht="15" hidden="1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99"/>
        <v>0</v>
      </c>
      <c r="H3492" s="236" t="s">
        <v>1633</v>
      </c>
    </row>
    <row r="3493" spans="2:8" ht="15" hidden="1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99"/>
        <v>0</v>
      </c>
      <c r="H3493" s="236" t="s">
        <v>536</v>
      </c>
    </row>
    <row r="3494" spans="2:8" ht="15" hidden="1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99"/>
        <v>0</v>
      </c>
      <c r="H3494" s="236" t="s">
        <v>33</v>
      </c>
    </row>
    <row r="3495" spans="2:8" ht="15" hidden="1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99"/>
        <v>0</v>
      </c>
      <c r="H3495" s="236" t="s">
        <v>33</v>
      </c>
    </row>
    <row r="3496" spans="2:8" ht="15" hidden="1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99"/>
        <v>0</v>
      </c>
      <c r="H3496" s="236" t="s">
        <v>33</v>
      </c>
    </row>
    <row r="3497" spans="2:8" ht="15" hidden="1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99"/>
        <v>0</v>
      </c>
      <c r="H3497" s="84" t="s">
        <v>1106</v>
      </c>
    </row>
    <row r="3498" spans="2:8" ht="15" hidden="1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99"/>
        <v>0</v>
      </c>
      <c r="H3498" s="274" t="s">
        <v>33</v>
      </c>
    </row>
    <row r="3499" spans="2:8" ht="15" hidden="1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99"/>
        <v>0</v>
      </c>
      <c r="H3499" s="274" t="s">
        <v>3638</v>
      </c>
    </row>
    <row r="3500" spans="2:8" ht="15" hidden="1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99"/>
        <v>0</v>
      </c>
      <c r="H3500" s="274" t="s">
        <v>3638</v>
      </c>
    </row>
    <row r="3501" spans="2:8" ht="15" hidden="1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99"/>
        <v>0</v>
      </c>
      <c r="H3501" s="274" t="s">
        <v>3638</v>
      </c>
    </row>
    <row r="3502" spans="2:8" ht="15" hidden="1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99"/>
        <v>0</v>
      </c>
      <c r="H3502" s="274" t="s">
        <v>3638</v>
      </c>
    </row>
    <row r="3503" spans="2:8" ht="15" hidden="1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99"/>
        <v>0</v>
      </c>
      <c r="H3503" s="274" t="s">
        <v>930</v>
      </c>
    </row>
    <row r="3504" spans="2:8" ht="15" hidden="1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99"/>
        <v>0</v>
      </c>
      <c r="H3504" s="274" t="s">
        <v>33</v>
      </c>
    </row>
    <row r="3505" spans="2:8" ht="15" hidden="1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99"/>
        <v>0</v>
      </c>
      <c r="H3505" s="274" t="s">
        <v>33</v>
      </c>
    </row>
    <row r="3506" spans="2:8" ht="15" hidden="1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hidden="1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99"/>
        <v>0</v>
      </c>
      <c r="H3507" s="236" t="s">
        <v>699</v>
      </c>
    </row>
    <row r="3508" spans="2:8" ht="15" hidden="1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99"/>
        <v>0</v>
      </c>
      <c r="H3508" s="236" t="s">
        <v>33</v>
      </c>
    </row>
    <row r="3509" spans="2:8" ht="15" hidden="1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99"/>
        <v>0</v>
      </c>
      <c r="H3509" s="236" t="s">
        <v>33</v>
      </c>
    </row>
    <row r="3510" spans="2:8" ht="15" hidden="1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99"/>
        <v>0</v>
      </c>
      <c r="H3510" s="236" t="s">
        <v>33</v>
      </c>
    </row>
    <row r="3511" spans="2:8" ht="15" hidden="1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99"/>
        <v>0</v>
      </c>
      <c r="H3511" s="236" t="s">
        <v>536</v>
      </c>
    </row>
    <row r="3512" spans="2:8" ht="15" hidden="1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99"/>
        <v>0</v>
      </c>
      <c r="H3512" s="84" t="s">
        <v>3638</v>
      </c>
    </row>
    <row r="3513" spans="2:8" ht="15" hidden="1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99"/>
        <v>0</v>
      </c>
      <c r="H3513" s="274" t="s">
        <v>536</v>
      </c>
    </row>
    <row r="3514" spans="2:8" ht="15" hidden="1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99"/>
        <v>0</v>
      </c>
      <c r="H3514" s="274" t="s">
        <v>930</v>
      </c>
    </row>
    <row r="3515" spans="2:8" ht="15" hidden="1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99"/>
        <v>0</v>
      </c>
      <c r="H3515" s="274" t="s">
        <v>606</v>
      </c>
    </row>
    <row r="3516" spans="2:8" ht="15" hidden="1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99"/>
        <v>0</v>
      </c>
      <c r="H3516" s="274" t="s">
        <v>606</v>
      </c>
    </row>
    <row r="3517" spans="2:8" ht="15" hidden="1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99"/>
        <v>0</v>
      </c>
      <c r="H3517" s="274" t="s">
        <v>3670</v>
      </c>
    </row>
    <row r="3518" spans="2:8" ht="15" hidden="1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99"/>
        <v>0</v>
      </c>
      <c r="H3518" s="274" t="s">
        <v>3670</v>
      </c>
    </row>
    <row r="3519" spans="2:8" ht="15" hidden="1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99"/>
        <v>0</v>
      </c>
      <c r="H3519" s="274" t="s">
        <v>536</v>
      </c>
    </row>
    <row r="3520" spans="2:8" ht="15" hidden="1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99"/>
        <v>0</v>
      </c>
      <c r="H3520" s="274" t="s">
        <v>536</v>
      </c>
    </row>
    <row r="3521" spans="2:8" ht="15" hidden="1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hidden="1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99"/>
        <v>0</v>
      </c>
      <c r="H3522" s="236" t="s">
        <v>33</v>
      </c>
    </row>
    <row r="3523" spans="2:8" ht="15" hidden="1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99"/>
        <v>0</v>
      </c>
      <c r="H3523" s="236" t="s">
        <v>3709</v>
      </c>
    </row>
    <row r="3524" spans="2:8" ht="15" hidden="1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99"/>
        <v>0</v>
      </c>
      <c r="H3524" s="236" t="s">
        <v>3709</v>
      </c>
    </row>
    <row r="3525" spans="2:8" ht="15" hidden="1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99"/>
        <v>0</v>
      </c>
      <c r="H3525" s="236" t="s">
        <v>3709</v>
      </c>
    </row>
    <row r="3526" spans="2:8" ht="15" hidden="1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99"/>
        <v>0</v>
      </c>
      <c r="H3526" s="236" t="s">
        <v>3709</v>
      </c>
    </row>
    <row r="3527" spans="2:8" ht="15" hidden="1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99"/>
        <v>0</v>
      </c>
      <c r="H3527" s="236" t="s">
        <v>3709</v>
      </c>
    </row>
    <row r="3528" spans="2:8" ht="15" hidden="1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99"/>
        <v>0</v>
      </c>
      <c r="H3528" s="236" t="s">
        <v>3709</v>
      </c>
    </row>
    <row r="3529" spans="2:8" ht="15" hidden="1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99"/>
        <v>0</v>
      </c>
      <c r="H3529" s="236" t="s">
        <v>33</v>
      </c>
    </row>
    <row r="3530" spans="2:8" ht="15" hidden="1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99"/>
        <v>0</v>
      </c>
      <c r="H3530" s="236" t="s">
        <v>33</v>
      </c>
    </row>
    <row r="3531" spans="2:8" ht="15" hidden="1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99"/>
        <v>0</v>
      </c>
      <c r="H3531" s="84" t="s">
        <v>2349</v>
      </c>
    </row>
    <row r="3532" spans="2:8" ht="15" hidden="1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99"/>
        <v>0</v>
      </c>
      <c r="H3532" s="274" t="s">
        <v>33</v>
      </c>
    </row>
    <row r="3533" spans="2:8" ht="15" hidden="1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99"/>
        <v>0</v>
      </c>
      <c r="H3533" s="274" t="s">
        <v>33</v>
      </c>
    </row>
    <row r="3534" spans="2:8" ht="15" hidden="1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99"/>
        <v>0</v>
      </c>
      <c r="H3534" s="274" t="s">
        <v>33</v>
      </c>
    </row>
    <row r="3535" spans="2:8" ht="15" hidden="1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99"/>
        <v>0</v>
      </c>
      <c r="H3535" s="274" t="s">
        <v>33</v>
      </c>
    </row>
    <row r="3536" spans="2:8" ht="15" hidden="1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99"/>
        <v>0</v>
      </c>
      <c r="H3536" s="274" t="s">
        <v>606</v>
      </c>
    </row>
    <row r="3537" spans="2:8" ht="15" hidden="1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99"/>
        <v>0</v>
      </c>
      <c r="H3537" s="274" t="s">
        <v>606</v>
      </c>
    </row>
    <row r="3538" spans="2:8" ht="15" hidden="1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hidden="1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99"/>
        <v>0</v>
      </c>
      <c r="H3539" s="274" t="s">
        <v>606</v>
      </c>
    </row>
    <row r="3540" spans="2:8" ht="15" hidden="1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hidden="1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99"/>
        <v>0</v>
      </c>
      <c r="H3541" s="236" t="s">
        <v>606</v>
      </c>
    </row>
    <row r="3542" spans="2:8" ht="15" hidden="1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99"/>
        <v>0</v>
      </c>
      <c r="H3542" s="236" t="s">
        <v>606</v>
      </c>
    </row>
    <row r="3543" spans="2:8" ht="15" hidden="1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99"/>
        <v>0</v>
      </c>
      <c r="H3543" s="236" t="s">
        <v>606</v>
      </c>
    </row>
    <row r="3544" spans="2:8" ht="15" hidden="1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99"/>
        <v>0</v>
      </c>
      <c r="H3544" s="236" t="s">
        <v>33</v>
      </c>
    </row>
    <row r="3545" spans="2:8" ht="15" hidden="1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99"/>
        <v>0</v>
      </c>
      <c r="H3545" s="236" t="s">
        <v>2349</v>
      </c>
    </row>
    <row r="3546" spans="2:8" ht="15" hidden="1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99"/>
        <v>0</v>
      </c>
      <c r="H3546" s="236" t="s">
        <v>3709</v>
      </c>
    </row>
    <row r="3547" spans="2:8" ht="15" hidden="1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99"/>
        <v>0</v>
      </c>
      <c r="H3547" s="236" t="s">
        <v>3709</v>
      </c>
    </row>
    <row r="3548" spans="2:8" ht="15" hidden="1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99"/>
        <v>0</v>
      </c>
      <c r="H3548" s="236" t="s">
        <v>930</v>
      </c>
    </row>
    <row r="3549" spans="2:8" ht="15" hidden="1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99"/>
        <v>0</v>
      </c>
      <c r="H3549" s="236" t="s">
        <v>33</v>
      </c>
    </row>
    <row r="3550" spans="2:8" ht="15" hidden="1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99"/>
        <v>0</v>
      </c>
      <c r="H3550" s="236" t="s">
        <v>606</v>
      </c>
    </row>
    <row r="3551" spans="2:8" ht="15" hidden="1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99"/>
        <v>0</v>
      </c>
      <c r="H3551" s="236" t="s">
        <v>606</v>
      </c>
    </row>
    <row r="3552" spans="2:8" ht="15" hidden="1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99"/>
        <v>0</v>
      </c>
      <c r="H3552" s="236" t="s">
        <v>2018</v>
      </c>
    </row>
    <row r="3553" spans="2:8" ht="15" hidden="1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99"/>
        <v>0</v>
      </c>
      <c r="H3553" s="236" t="s">
        <v>2018</v>
      </c>
    </row>
    <row r="3554" spans="2:8" ht="15" hidden="1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99"/>
        <v>0</v>
      </c>
      <c r="H3554" s="236" t="s">
        <v>2018</v>
      </c>
    </row>
    <row r="3555" spans="2:8" ht="15" hidden="1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100">D3555*F3555</f>
        <v>0</v>
      </c>
      <c r="H3555" s="236" t="s">
        <v>2018</v>
      </c>
    </row>
    <row r="3556" spans="2:8" ht="15" hidden="1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hidden="1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100"/>
        <v>0</v>
      </c>
      <c r="H3557" s="236" t="s">
        <v>2018</v>
      </c>
    </row>
    <row r="3558" spans="2:8" ht="15" hidden="1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100"/>
        <v>0</v>
      </c>
      <c r="H3558" s="236" t="s">
        <v>2018</v>
      </c>
    </row>
    <row r="3559" spans="2:8" ht="15" hidden="1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100"/>
        <v>0</v>
      </c>
      <c r="H3559" s="84" t="s">
        <v>33</v>
      </c>
    </row>
    <row r="3560" spans="2:8" ht="15" hidden="1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100"/>
        <v>0</v>
      </c>
      <c r="H3560" s="274" t="s">
        <v>1004</v>
      </c>
    </row>
    <row r="3561" spans="2:8" ht="15" hidden="1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100"/>
        <v>0</v>
      </c>
      <c r="H3561" s="236" t="s">
        <v>3709</v>
      </c>
    </row>
    <row r="3562" spans="2:8" ht="15" hidden="1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100"/>
        <v>0</v>
      </c>
      <c r="H3562" s="236" t="s">
        <v>3709</v>
      </c>
    </row>
    <row r="3563" spans="2:8" ht="15" hidden="1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100"/>
        <v>0</v>
      </c>
      <c r="H3563" s="236" t="s">
        <v>3709</v>
      </c>
    </row>
    <row r="3564" spans="2:8" ht="15" hidden="1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100"/>
        <v>0</v>
      </c>
      <c r="H3564" s="236" t="s">
        <v>3709</v>
      </c>
    </row>
    <row r="3565" spans="2:8" ht="15" hidden="1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100"/>
        <v>0</v>
      </c>
      <c r="H3565" s="274" t="s">
        <v>930</v>
      </c>
    </row>
    <row r="3566" spans="2:8" ht="15" hidden="1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3744</v>
      </c>
    </row>
    <row r="3567" spans="2:8" ht="15" hidden="1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100"/>
        <v>0</v>
      </c>
      <c r="H3567" s="236" t="s">
        <v>3709</v>
      </c>
    </row>
    <row r="3568" spans="2:8" ht="15" hidden="1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3709</v>
      </c>
    </row>
    <row r="3569" spans="2:8" ht="15" hidden="1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100"/>
        <v>0</v>
      </c>
      <c r="H3569" s="236" t="s">
        <v>33</v>
      </c>
    </row>
    <row r="3570" spans="2:8" ht="15" hidden="1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100"/>
        <v>0</v>
      </c>
      <c r="H3570" s="236" t="s">
        <v>3709</v>
      </c>
    </row>
    <row r="3571" spans="2:8" ht="15" hidden="1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100"/>
        <v>0</v>
      </c>
      <c r="H3571" s="236" t="s">
        <v>3709</v>
      </c>
    </row>
    <row r="3572" spans="2:8" ht="15" hidden="1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100"/>
        <v>0</v>
      </c>
      <c r="H3572" s="236" t="s">
        <v>3709</v>
      </c>
    </row>
    <row r="3573" spans="2:8" ht="15" hidden="1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100"/>
        <v>0</v>
      </c>
      <c r="H3573" s="84" t="s">
        <v>33</v>
      </c>
    </row>
    <row r="3574" spans="2:8" ht="15" hidden="1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100"/>
        <v>0</v>
      </c>
      <c r="H3574" s="84" t="s">
        <v>33</v>
      </c>
    </row>
    <row r="3575" spans="2:8" ht="15" hidden="1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100"/>
        <v>0</v>
      </c>
      <c r="H3575" s="84" t="s">
        <v>33</v>
      </c>
    </row>
    <row r="3576" spans="2:8" ht="15" hidden="1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100"/>
        <v>0</v>
      </c>
      <c r="H3576" s="236" t="s">
        <v>3709</v>
      </c>
    </row>
    <row r="3577" spans="2:8" ht="15" hidden="1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100"/>
        <v>0</v>
      </c>
      <c r="H3577" s="274" t="s">
        <v>930</v>
      </c>
    </row>
    <row r="3578" spans="2:8" ht="15" hidden="1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100"/>
        <v>0</v>
      </c>
      <c r="H3578" s="274" t="s">
        <v>1213</v>
      </c>
    </row>
    <row r="3579" spans="2:8" ht="15" hidden="1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100"/>
        <v>0</v>
      </c>
      <c r="H3579" s="274" t="s">
        <v>1213</v>
      </c>
    </row>
    <row r="3580" spans="2:8" ht="15" hidden="1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hidden="1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3709</v>
      </c>
    </row>
    <row r="3582" spans="2:8" ht="15" hidden="1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3709</v>
      </c>
    </row>
    <row r="3583" spans="2:8" ht="15" hidden="1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3709</v>
      </c>
    </row>
    <row r="3584" spans="2:8" ht="15" hidden="1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100"/>
        <v>0</v>
      </c>
      <c r="H3584" s="236" t="s">
        <v>3709</v>
      </c>
    </row>
    <row r="3585" spans="2:8" ht="15" hidden="1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100"/>
        <v>0</v>
      </c>
      <c r="H3585" s="236" t="s">
        <v>3709</v>
      </c>
    </row>
    <row r="3586" spans="2:8" ht="15" hidden="1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100"/>
        <v>0</v>
      </c>
      <c r="H3586" s="236" t="s">
        <v>3709</v>
      </c>
    </row>
    <row r="3587" spans="2:8" ht="15" hidden="1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100"/>
        <v>0</v>
      </c>
      <c r="H3587" s="236" t="s">
        <v>33</v>
      </c>
    </row>
    <row r="3588" spans="2:8" ht="15" hidden="1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100"/>
        <v>0</v>
      </c>
      <c r="H3588" s="236" t="s">
        <v>33</v>
      </c>
    </row>
    <row r="3589" spans="2:8" ht="15" hidden="1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100"/>
        <v>0</v>
      </c>
      <c r="H3589" s="84" t="s">
        <v>1263</v>
      </c>
    </row>
    <row r="3590" spans="2:8" ht="15" hidden="1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100"/>
        <v>0</v>
      </c>
      <c r="H3590" s="236" t="s">
        <v>3709</v>
      </c>
    </row>
    <row r="3591" spans="2:8" ht="15" hidden="1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100"/>
        <v>0</v>
      </c>
      <c r="H3591" s="236" t="s">
        <v>3709</v>
      </c>
    </row>
    <row r="3592" spans="2:8" ht="15" hidden="1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100"/>
        <v>0</v>
      </c>
      <c r="H3592" s="236" t="s">
        <v>3709</v>
      </c>
    </row>
    <row r="3593" spans="2:8" ht="15" hidden="1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100"/>
        <v>0</v>
      </c>
      <c r="H3593" s="236" t="s">
        <v>3709</v>
      </c>
    </row>
    <row r="3594" spans="2:8" ht="15" hidden="1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100"/>
        <v>0</v>
      </c>
      <c r="H3594" s="236" t="s">
        <v>3709</v>
      </c>
    </row>
    <row r="3595" spans="2:8" ht="15" hidden="1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100"/>
        <v>0</v>
      </c>
      <c r="H3595" s="236" t="s">
        <v>3709</v>
      </c>
    </row>
    <row r="3596" spans="2:8" ht="15" hidden="1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3709</v>
      </c>
    </row>
    <row r="3597" spans="2:8" ht="15" hidden="1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3709</v>
      </c>
    </row>
    <row r="3598" spans="2:8" ht="15" hidden="1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3709</v>
      </c>
    </row>
    <row r="3599" spans="2:8" ht="15" hidden="1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3709</v>
      </c>
    </row>
    <row r="3600" spans="2:8" ht="15" hidden="1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hidden="1" customHeight="1" x14ac:dyDescent="0.25">
      <c r="B3601" s="33"/>
      <c r="C3601" s="56"/>
      <c r="D3601" s="38"/>
      <c r="E3601" s="45" t="s">
        <v>3767</v>
      </c>
      <c r="F3601" s="46">
        <v>1250000</v>
      </c>
      <c r="G3601" s="172">
        <f t="shared" si="100"/>
        <v>0</v>
      </c>
      <c r="H3601" s="236" t="s">
        <v>511</v>
      </c>
    </row>
    <row r="3602" spans="2:8" ht="15" hidden="1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100"/>
        <v>0</v>
      </c>
      <c r="H3602" s="236" t="s">
        <v>3770</v>
      </c>
    </row>
    <row r="3603" spans="2:8" ht="15" hidden="1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100"/>
        <v>0</v>
      </c>
      <c r="H3603" s="236" t="s">
        <v>2753</v>
      </c>
    </row>
    <row r="3604" spans="2:8" ht="15" hidden="1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100"/>
        <v>0</v>
      </c>
      <c r="H3604" s="236" t="s">
        <v>3772</v>
      </c>
    </row>
    <row r="3605" spans="2:8" ht="15" hidden="1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100"/>
        <v>0</v>
      </c>
      <c r="H3605" s="236" t="s">
        <v>33</v>
      </c>
    </row>
    <row r="3606" spans="2:8" ht="15" hidden="1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100"/>
        <v>0</v>
      </c>
      <c r="H3606" s="236" t="s">
        <v>33</v>
      </c>
    </row>
    <row r="3607" spans="2:8" ht="15" hidden="1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100"/>
        <v>0</v>
      </c>
      <c r="H3607" s="84" t="s">
        <v>33</v>
      </c>
    </row>
    <row r="3608" spans="2:8" ht="15" hidden="1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100"/>
        <v>0</v>
      </c>
      <c r="H3608" s="84" t="s">
        <v>33</v>
      </c>
    </row>
    <row r="3609" spans="2:8" ht="15" hidden="1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100"/>
        <v>0</v>
      </c>
      <c r="H3609" s="84" t="s">
        <v>33</v>
      </c>
    </row>
    <row r="3610" spans="2:8" ht="15" hidden="1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100"/>
        <v>0</v>
      </c>
      <c r="H3610" s="84" t="s">
        <v>33</v>
      </c>
    </row>
    <row r="3611" spans="2:8" ht="15" hidden="1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100"/>
        <v>0</v>
      </c>
      <c r="H3611" s="84" t="s">
        <v>3777</v>
      </c>
    </row>
    <row r="3612" spans="2:8" ht="15" hidden="1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100"/>
        <v>0</v>
      </c>
      <c r="H3612" s="84" t="s">
        <v>33</v>
      </c>
    </row>
    <row r="3613" spans="2:8" ht="15" hidden="1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100"/>
        <v>0</v>
      </c>
      <c r="H3613" s="84" t="s">
        <v>33</v>
      </c>
    </row>
    <row r="3614" spans="2:8" ht="15" hidden="1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3709</v>
      </c>
    </row>
    <row r="3615" spans="2:8" ht="15" hidden="1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1">D3615*F3615</f>
        <v>0</v>
      </c>
      <c r="H3615" s="236" t="s">
        <v>3709</v>
      </c>
    </row>
    <row r="3616" spans="2:8" ht="15" hidden="1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1"/>
        <v>0</v>
      </c>
      <c r="H3616" s="236" t="s">
        <v>3709</v>
      </c>
    </row>
    <row r="3617" spans="1:8" ht="15" hidden="1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1"/>
        <v>0</v>
      </c>
      <c r="H3617" s="236" t="s">
        <v>3709</v>
      </c>
    </row>
    <row r="3618" spans="1:8" ht="15" hidden="1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1"/>
        <v>0</v>
      </c>
      <c r="H3618" s="236" t="s">
        <v>3709</v>
      </c>
    </row>
    <row r="3619" spans="1:8" ht="15" hidden="1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1"/>
        <v>0</v>
      </c>
      <c r="H3619" s="236" t="s">
        <v>3709</v>
      </c>
    </row>
    <row r="3620" spans="1:8" ht="15" hidden="1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1"/>
        <v>0</v>
      </c>
      <c r="H3620" s="236" t="s">
        <v>3709</v>
      </c>
    </row>
    <row r="3621" spans="1:8" ht="15" hidden="1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1"/>
        <v>0</v>
      </c>
      <c r="H3621" s="236" t="s">
        <v>3709</v>
      </c>
    </row>
    <row r="3622" spans="1:8" ht="15" hidden="1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1"/>
        <v>0</v>
      </c>
      <c r="H3622" s="236" t="s">
        <v>3709</v>
      </c>
    </row>
    <row r="3623" spans="1:8" ht="15" hidden="1" customHeight="1" x14ac:dyDescent="0.25">
      <c r="B3623" s="33"/>
      <c r="C3623" s="33"/>
      <c r="D3623" s="38"/>
      <c r="E3623" s="45" t="s">
        <v>3788</v>
      </c>
      <c r="F3623" s="46">
        <v>1261000</v>
      </c>
      <c r="G3623" s="172">
        <f t="shared" si="101"/>
        <v>0</v>
      </c>
      <c r="H3623" s="236" t="s">
        <v>33</v>
      </c>
    </row>
    <row r="3624" spans="1:8" ht="15" hidden="1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1"/>
        <v>0</v>
      </c>
      <c r="H3624" s="236" t="s">
        <v>3709</v>
      </c>
    </row>
    <row r="3625" spans="1:8" ht="15" hidden="1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1"/>
        <v>0</v>
      </c>
      <c r="H3625" s="236" t="s">
        <v>3709</v>
      </c>
    </row>
    <row r="3626" spans="1:8" ht="15" hidden="1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1"/>
        <v>0</v>
      </c>
      <c r="H3626" s="236" t="s">
        <v>3709</v>
      </c>
    </row>
    <row r="3627" spans="1:8" ht="15" hidden="1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1"/>
        <v>0</v>
      </c>
      <c r="H3627" s="84" t="s">
        <v>3078</v>
      </c>
    </row>
    <row r="3628" spans="1:8" ht="15" hidden="1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1"/>
        <v>0</v>
      </c>
      <c r="H3628" s="236" t="s">
        <v>3709</v>
      </c>
    </row>
    <row r="3629" spans="1:8" ht="15" hidden="1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1"/>
        <v>0</v>
      </c>
      <c r="H3629" s="236" t="s">
        <v>3709</v>
      </c>
    </row>
    <row r="3630" spans="1:8" ht="15" hidden="1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1"/>
        <v>0</v>
      </c>
      <c r="H3630" s="236" t="s">
        <v>3709</v>
      </c>
    </row>
    <row r="3631" spans="1:8" ht="15" hidden="1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1"/>
        <v>0</v>
      </c>
      <c r="H3631" s="236" t="s">
        <v>3709</v>
      </c>
    </row>
    <row r="3632" spans="1:8" ht="15" hidden="1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1"/>
        <v>0</v>
      </c>
      <c r="H3632" s="236" t="s">
        <v>3709</v>
      </c>
    </row>
    <row r="3633" spans="1:8" ht="15" hidden="1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1"/>
        <v>0</v>
      </c>
      <c r="H3633" s="84" t="s">
        <v>33</v>
      </c>
    </row>
    <row r="3634" spans="1:8" ht="15" hidden="1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hidden="1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hidden="1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hidden="1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3709</v>
      </c>
    </row>
    <row r="3638" spans="1:8" ht="15" hidden="1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3709</v>
      </c>
    </row>
    <row r="3639" spans="1:8" ht="15" hidden="1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1"/>
        <v>0</v>
      </c>
      <c r="H3639" s="236" t="s">
        <v>1279</v>
      </c>
    </row>
    <row r="3640" spans="1:8" ht="15" hidden="1" customHeight="1" x14ac:dyDescent="0.25">
      <c r="A3640" s="48"/>
      <c r="B3640" s="56"/>
      <c r="C3640" s="44"/>
      <c r="D3640" s="50"/>
      <c r="E3640" s="56" t="s">
        <v>2769</v>
      </c>
      <c r="F3640" s="179">
        <v>60000</v>
      </c>
      <c r="G3640" s="172">
        <f t="shared" si="101"/>
        <v>0</v>
      </c>
      <c r="H3640" s="236" t="s">
        <v>33</v>
      </c>
    </row>
    <row r="3641" spans="1:8" ht="15" hidden="1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1"/>
        <v>0</v>
      </c>
      <c r="H3641" s="236" t="s">
        <v>3709</v>
      </c>
    </row>
    <row r="3642" spans="1:8" ht="15" hidden="1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1"/>
        <v>0</v>
      </c>
      <c r="H3642" s="236" t="s">
        <v>3709</v>
      </c>
    </row>
    <row r="3643" spans="1:8" ht="15" hidden="1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1"/>
        <v>0</v>
      </c>
      <c r="H3643" s="236" t="s">
        <v>3709</v>
      </c>
    </row>
    <row r="3644" spans="1:8" ht="15" hidden="1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1"/>
        <v>0</v>
      </c>
      <c r="H3644" s="236" t="s">
        <v>3709</v>
      </c>
    </row>
    <row r="3645" spans="1:8" ht="15" hidden="1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1"/>
        <v>0</v>
      </c>
      <c r="H3645" s="236" t="s">
        <v>3709</v>
      </c>
    </row>
    <row r="3646" spans="1:8" ht="15" hidden="1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1"/>
        <v>0</v>
      </c>
      <c r="H3646" s="236" t="s">
        <v>33</v>
      </c>
    </row>
    <row r="3647" spans="1:8" ht="15" hidden="1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1"/>
        <v>0</v>
      </c>
      <c r="H3647" s="236" t="s">
        <v>33</v>
      </c>
    </row>
    <row r="3648" spans="1:8" ht="15" hidden="1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1"/>
        <v>0</v>
      </c>
      <c r="H3648" s="236" t="s">
        <v>3709</v>
      </c>
    </row>
    <row r="3649" spans="1:8" ht="15" hidden="1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1"/>
        <v>0</v>
      </c>
      <c r="H3649" s="236" t="s">
        <v>3709</v>
      </c>
    </row>
    <row r="3650" spans="1:8" ht="15" hidden="1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1"/>
        <v>0</v>
      </c>
      <c r="H3650" s="236" t="s">
        <v>509</v>
      </c>
    </row>
    <row r="3651" spans="1:8" ht="15" hidden="1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1"/>
        <v>0</v>
      </c>
      <c r="H3651" s="236" t="s">
        <v>3813</v>
      </c>
    </row>
    <row r="3652" spans="1:8" ht="15" hidden="1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3813</v>
      </c>
    </row>
    <row r="3653" spans="1:8" ht="15" hidden="1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1"/>
        <v>0</v>
      </c>
      <c r="H3653" s="236" t="s">
        <v>3813</v>
      </c>
    </row>
    <row r="3654" spans="1:8" ht="15" hidden="1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1"/>
        <v>0</v>
      </c>
      <c r="H3654" s="42" t="s">
        <v>911</v>
      </c>
    </row>
    <row r="3655" spans="1:8" ht="15" hidden="1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1"/>
        <v>0</v>
      </c>
      <c r="H3655" s="42" t="s">
        <v>911</v>
      </c>
    </row>
    <row r="3656" spans="1:8" ht="15" hidden="1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1"/>
        <v>0</v>
      </c>
      <c r="H3656" s="42" t="s">
        <v>911</v>
      </c>
    </row>
    <row r="3657" spans="1:8" ht="15" hidden="1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1"/>
        <v>0</v>
      </c>
      <c r="H3657" s="42" t="s">
        <v>3821</v>
      </c>
    </row>
    <row r="3658" spans="1:8" ht="15" hidden="1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1"/>
        <v>0</v>
      </c>
      <c r="H3658" s="42" t="s">
        <v>3821</v>
      </c>
    </row>
    <row r="3659" spans="1:8" ht="15" hidden="1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1"/>
        <v>0</v>
      </c>
      <c r="H3659" s="42" t="s">
        <v>3821</v>
      </c>
    </row>
    <row r="3660" spans="1:8" ht="15" hidden="1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1"/>
        <v>0</v>
      </c>
      <c r="H3660" s="42" t="s">
        <v>3821</v>
      </c>
    </row>
    <row r="3661" spans="1:8" ht="15" hidden="1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1"/>
        <v>0</v>
      </c>
      <c r="H3661" s="42" t="s">
        <v>3821</v>
      </c>
    </row>
    <row r="3662" spans="1:8" ht="15" hidden="1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1"/>
        <v>0</v>
      </c>
      <c r="H3662" s="42" t="s">
        <v>3821</v>
      </c>
    </row>
    <row r="3663" spans="1:8" ht="15" hidden="1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1"/>
        <v>0</v>
      </c>
      <c r="H3663" s="42" t="s">
        <v>647</v>
      </c>
    </row>
    <row r="3664" spans="1:8" ht="15" hidden="1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1"/>
        <v>0</v>
      </c>
      <c r="H3664" s="42" t="s">
        <v>3821</v>
      </c>
    </row>
    <row r="3665" spans="1:8" ht="15" hidden="1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1"/>
        <v>0</v>
      </c>
      <c r="H3665" s="42" t="s">
        <v>3821</v>
      </c>
    </row>
    <row r="3666" spans="1:8" ht="15" hidden="1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1"/>
        <v>0</v>
      </c>
      <c r="H3666" s="42" t="s">
        <v>3821</v>
      </c>
    </row>
    <row r="3667" spans="1:8" ht="15" hidden="1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1"/>
        <v>0</v>
      </c>
      <c r="H3667" s="42" t="s">
        <v>3821</v>
      </c>
    </row>
    <row r="3668" spans="1:8" ht="15" hidden="1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1"/>
        <v>0</v>
      </c>
      <c r="H3668" s="42" t="s">
        <v>3821</v>
      </c>
    </row>
    <row r="3669" spans="1:8" ht="15" hidden="1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1"/>
        <v>0</v>
      </c>
      <c r="H3669" s="42" t="s">
        <v>3821</v>
      </c>
    </row>
    <row r="3670" spans="1:8" ht="15" hidden="1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1"/>
        <v>0</v>
      </c>
      <c r="H3670" s="42" t="s">
        <v>3821</v>
      </c>
    </row>
    <row r="3671" spans="1:8" ht="15" hidden="1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1"/>
        <v>0</v>
      </c>
      <c r="H3671" s="42" t="s">
        <v>3821</v>
      </c>
    </row>
    <row r="3672" spans="1:8" ht="15" hidden="1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1"/>
        <v>0</v>
      </c>
      <c r="H3672" s="274" t="s">
        <v>3821</v>
      </c>
    </row>
    <row r="3673" spans="1:8" ht="15" hidden="1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1"/>
        <v>0</v>
      </c>
      <c r="H3673" s="236" t="s">
        <v>3709</v>
      </c>
    </row>
    <row r="3674" spans="1:8" ht="15" hidden="1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1"/>
        <v>0</v>
      </c>
      <c r="H3674" s="236" t="s">
        <v>3709</v>
      </c>
    </row>
    <row r="3675" spans="1:8" ht="15" hidden="1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1"/>
        <v>0</v>
      </c>
      <c r="H3675" s="236" t="s">
        <v>3709</v>
      </c>
    </row>
    <row r="3676" spans="1:8" ht="15" hidden="1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1"/>
        <v>0</v>
      </c>
      <c r="H3676" s="236" t="s">
        <v>3709</v>
      </c>
    </row>
    <row r="3677" spans="1:8" ht="15" hidden="1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1"/>
        <v>0</v>
      </c>
      <c r="H3677" s="84" t="s">
        <v>490</v>
      </c>
    </row>
    <row r="3678" spans="1:8" ht="15" hidden="1" customHeight="1" x14ac:dyDescent="0.25">
      <c r="A3678" s="48"/>
      <c r="B3678" s="80"/>
      <c r="C3678" s="56"/>
      <c r="D3678" s="38"/>
      <c r="E3678" s="45" t="s">
        <v>3843</v>
      </c>
      <c r="F3678" s="287">
        <v>54000</v>
      </c>
      <c r="G3678" s="41">
        <f t="shared" si="101"/>
        <v>0</v>
      </c>
      <c r="H3678" s="84" t="s">
        <v>930</v>
      </c>
    </row>
    <row r="3679" spans="1:8" ht="15" hidden="1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2">D3679*F3679</f>
        <v>0</v>
      </c>
      <c r="H3679" s="84" t="s">
        <v>930</v>
      </c>
    </row>
    <row r="3680" spans="1:8" ht="15" hidden="1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hidden="1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hidden="1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3709</v>
      </c>
    </row>
    <row r="3683" spans="1:8" ht="15" hidden="1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hidden="1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hidden="1" customHeight="1" x14ac:dyDescent="0.25">
      <c r="A3685" s="48"/>
      <c r="B3685" s="33"/>
      <c r="C3685" s="44"/>
      <c r="D3685" s="38"/>
      <c r="E3685" s="45" t="s">
        <v>3848</v>
      </c>
      <c r="F3685" s="46">
        <v>13500</v>
      </c>
      <c r="G3685" s="179">
        <f t="shared" si="102"/>
        <v>0</v>
      </c>
      <c r="H3685" s="84" t="s">
        <v>1177</v>
      </c>
    </row>
    <row r="3686" spans="1:8" ht="15" hidden="1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2"/>
        <v>0</v>
      </c>
      <c r="H3686" s="84" t="s">
        <v>930</v>
      </c>
    </row>
    <row r="3687" spans="1:8" ht="15" hidden="1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2"/>
        <v>0</v>
      </c>
      <c r="H3687" s="236" t="s">
        <v>3709</v>
      </c>
    </row>
    <row r="3688" spans="1:8" ht="15" hidden="1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2"/>
        <v>0</v>
      </c>
      <c r="H3688" s="236" t="s">
        <v>3709</v>
      </c>
    </row>
    <row r="3689" spans="1:8" ht="15" hidden="1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2"/>
        <v>0</v>
      </c>
      <c r="H3689" s="236" t="s">
        <v>3709</v>
      </c>
    </row>
    <row r="3690" spans="1:8" ht="15" hidden="1" customHeight="1" x14ac:dyDescent="0.25">
      <c r="A3690" s="48"/>
      <c r="B3690" s="36"/>
      <c r="C3690" s="33"/>
      <c r="D3690" s="38"/>
      <c r="E3690" s="45" t="s">
        <v>3848</v>
      </c>
      <c r="F3690" s="46">
        <v>100000</v>
      </c>
      <c r="G3690" s="179">
        <f t="shared" si="102"/>
        <v>0</v>
      </c>
      <c r="H3690" s="236" t="s">
        <v>3709</v>
      </c>
    </row>
    <row r="3691" spans="1:8" ht="15" hidden="1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2"/>
        <v>0</v>
      </c>
      <c r="H3691" s="236" t="s">
        <v>3709</v>
      </c>
    </row>
    <row r="3692" spans="1:8" ht="15" hidden="1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2"/>
        <v>0</v>
      </c>
      <c r="H3692" s="236" t="s">
        <v>3853</v>
      </c>
    </row>
    <row r="3693" spans="1:8" ht="15" hidden="1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2"/>
        <v>0</v>
      </c>
      <c r="H3693" s="236" t="s">
        <v>3856</v>
      </c>
    </row>
    <row r="3694" spans="1:8" ht="15" hidden="1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2"/>
        <v>0</v>
      </c>
      <c r="H3694" s="236" t="s">
        <v>33</v>
      </c>
    </row>
    <row r="3695" spans="1:8" ht="15" hidden="1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2"/>
        <v>0</v>
      </c>
      <c r="H3695" s="236" t="s">
        <v>3859</v>
      </c>
    </row>
    <row r="3696" spans="1:8" ht="15" hidden="1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3709</v>
      </c>
    </row>
    <row r="3697" spans="1:8" ht="15" hidden="1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3709</v>
      </c>
    </row>
    <row r="3698" spans="1:8" ht="15" hidden="1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3">D3698*F3698</f>
        <v>0</v>
      </c>
      <c r="H3698" s="84" t="s">
        <v>3862</v>
      </c>
    </row>
    <row r="3699" spans="1:8" ht="15" hidden="1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3"/>
        <v>0</v>
      </c>
      <c r="H3699" s="84" t="s">
        <v>3862</v>
      </c>
    </row>
    <row r="3700" spans="1:8" ht="15" hidden="1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3"/>
        <v>0</v>
      </c>
      <c r="H3700" s="84" t="s">
        <v>3862</v>
      </c>
    </row>
    <row r="3701" spans="1:8" ht="15" hidden="1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3"/>
        <v>0</v>
      </c>
      <c r="H3701" s="84" t="s">
        <v>3862</v>
      </c>
    </row>
    <row r="3702" spans="1:8" ht="15" hidden="1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3"/>
        <v>0</v>
      </c>
      <c r="H3702" s="84" t="s">
        <v>3862</v>
      </c>
    </row>
    <row r="3703" spans="1:8" ht="15" hidden="1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3"/>
        <v>0</v>
      </c>
      <c r="H3703" s="84" t="s">
        <v>3862</v>
      </c>
    </row>
    <row r="3704" spans="1:8" ht="15" hidden="1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3"/>
        <v>0</v>
      </c>
      <c r="H3704" s="84" t="s">
        <v>33</v>
      </c>
    </row>
    <row r="3705" spans="1:8" ht="15" hidden="1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3709</v>
      </c>
    </row>
    <row r="3706" spans="1:8" ht="15" hidden="1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3709</v>
      </c>
    </row>
    <row r="3707" spans="1:8" ht="15" hidden="1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3709</v>
      </c>
    </row>
    <row r="3708" spans="1:8" ht="15" hidden="1" customHeight="1" x14ac:dyDescent="0.25">
      <c r="A3708" s="48"/>
      <c r="B3708" s="109"/>
      <c r="C3708" s="44"/>
      <c r="D3708" s="38"/>
      <c r="E3708" s="45" t="s">
        <v>3869</v>
      </c>
      <c r="F3708" s="40">
        <v>50000</v>
      </c>
      <c r="G3708" s="41">
        <f>D3708*F3708</f>
        <v>0</v>
      </c>
      <c r="H3708" s="236" t="s">
        <v>3709</v>
      </c>
    </row>
    <row r="3709" spans="1:8" ht="15" hidden="1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hidden="1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3"/>
        <v>0</v>
      </c>
      <c r="H3710" s="84" t="s">
        <v>3872</v>
      </c>
    </row>
    <row r="3711" spans="1:8" ht="15" hidden="1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3"/>
        <v>0</v>
      </c>
      <c r="H3711" s="84" t="s">
        <v>33</v>
      </c>
    </row>
    <row r="3712" spans="1:8" ht="15" hidden="1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3"/>
        <v>0</v>
      </c>
      <c r="H3712" s="84" t="s">
        <v>520</v>
      </c>
    </row>
    <row r="3713" spans="1:8" ht="15" hidden="1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3"/>
        <v>0</v>
      </c>
      <c r="H3713" s="84" t="s">
        <v>2672</v>
      </c>
    </row>
    <row r="3714" spans="1:8" ht="15" hidden="1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3"/>
        <v>0</v>
      </c>
      <c r="H3714" s="84" t="s">
        <v>3877</v>
      </c>
    </row>
    <row r="3715" spans="1:8" ht="15" hidden="1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3"/>
        <v>0</v>
      </c>
      <c r="H3715" s="84" t="s">
        <v>3877</v>
      </c>
    </row>
    <row r="3716" spans="1:8" ht="15" hidden="1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3"/>
        <v>0</v>
      </c>
      <c r="H3716" s="84" t="s">
        <v>3877</v>
      </c>
    </row>
    <row r="3717" spans="1:8" ht="15" hidden="1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3"/>
        <v>0</v>
      </c>
      <c r="H3717" s="84" t="s">
        <v>3877</v>
      </c>
    </row>
    <row r="3718" spans="1:8" ht="15" hidden="1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3"/>
        <v>0</v>
      </c>
      <c r="H3718" s="84" t="s">
        <v>3877</v>
      </c>
    </row>
    <row r="3719" spans="1:8" ht="15" hidden="1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3"/>
        <v>0</v>
      </c>
      <c r="H3719" s="84" t="s">
        <v>3877</v>
      </c>
    </row>
    <row r="3720" spans="1:8" ht="15" hidden="1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3"/>
        <v>0</v>
      </c>
      <c r="H3720" s="84" t="s">
        <v>3877</v>
      </c>
    </row>
    <row r="3721" spans="1:8" ht="15" hidden="1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2701</v>
      </c>
    </row>
    <row r="3722" spans="1:8" ht="15" hidden="1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2701</v>
      </c>
    </row>
    <row r="3723" spans="1:8" ht="15" hidden="1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hidden="1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hidden="1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hidden="1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3"/>
        <v>0</v>
      </c>
      <c r="H3726" s="84" t="s">
        <v>33</v>
      </c>
    </row>
    <row r="3727" spans="1:8" ht="15" hidden="1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3"/>
        <v>0</v>
      </c>
      <c r="H3727" s="84" t="s">
        <v>33</v>
      </c>
    </row>
    <row r="3728" spans="1:8" ht="15" hidden="1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3"/>
        <v>0</v>
      </c>
      <c r="H3728" s="84" t="s">
        <v>3877</v>
      </c>
    </row>
    <row r="3729" spans="1:8" ht="15" hidden="1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3"/>
        <v>0</v>
      </c>
      <c r="H3729" s="84" t="s">
        <v>3877</v>
      </c>
    </row>
    <row r="3730" spans="1:8" ht="15" hidden="1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3"/>
        <v>0</v>
      </c>
      <c r="H3730" s="84" t="s">
        <v>3877</v>
      </c>
    </row>
    <row r="3731" spans="1:8" ht="15" hidden="1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3"/>
        <v>0</v>
      </c>
      <c r="H3731" s="84" t="s">
        <v>3877</v>
      </c>
    </row>
    <row r="3732" spans="1:8" ht="15" hidden="1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3"/>
        <v>0</v>
      </c>
      <c r="H3732" s="84" t="s">
        <v>3877</v>
      </c>
    </row>
    <row r="3733" spans="1:8" ht="15" hidden="1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3"/>
        <v>0</v>
      </c>
      <c r="H3733" s="84" t="s">
        <v>3897</v>
      </c>
    </row>
    <row r="3734" spans="1:8" ht="15" hidden="1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3"/>
        <v>0</v>
      </c>
      <c r="H3734" s="84" t="s">
        <v>2406</v>
      </c>
    </row>
    <row r="3735" spans="1:8" ht="15" hidden="1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3"/>
        <v>0</v>
      </c>
      <c r="H3735" s="84" t="s">
        <v>2406</v>
      </c>
    </row>
    <row r="3736" spans="1:8" ht="15" hidden="1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3"/>
        <v>0</v>
      </c>
      <c r="H3736" s="84" t="s">
        <v>3897</v>
      </c>
    </row>
    <row r="3737" spans="1:8" ht="15" hidden="1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3"/>
        <v>0</v>
      </c>
      <c r="H3737" s="84" t="s">
        <v>3897</v>
      </c>
    </row>
    <row r="3738" spans="1:8" ht="15" hidden="1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3"/>
        <v>0</v>
      </c>
      <c r="H3738" s="84" t="s">
        <v>3897</v>
      </c>
    </row>
    <row r="3739" spans="1:8" ht="15" hidden="1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3"/>
        <v>0</v>
      </c>
      <c r="H3739" s="84" t="s">
        <v>3904</v>
      </c>
    </row>
    <row r="3740" spans="1:8" ht="15" hidden="1" customHeight="1" x14ac:dyDescent="0.25">
      <c r="A3740" s="48"/>
      <c r="B3740" s="56"/>
      <c r="C3740" s="56"/>
      <c r="D3740" s="50"/>
      <c r="E3740" s="45" t="s">
        <v>3869</v>
      </c>
      <c r="F3740" s="288">
        <v>50000</v>
      </c>
      <c r="G3740" s="41">
        <f t="shared" si="103"/>
        <v>0</v>
      </c>
      <c r="H3740" s="84" t="s">
        <v>33</v>
      </c>
    </row>
    <row r="3741" spans="1:8" ht="15" hidden="1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3"/>
        <v>0</v>
      </c>
      <c r="H3741" s="84" t="s">
        <v>33</v>
      </c>
    </row>
    <row r="3742" spans="1:8" ht="15" hidden="1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3"/>
        <v>0</v>
      </c>
      <c r="H3742" s="84" t="s">
        <v>930</v>
      </c>
    </row>
    <row r="3743" spans="1:8" ht="15" hidden="1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3"/>
        <v>0</v>
      </c>
      <c r="H3743" s="84" t="s">
        <v>520</v>
      </c>
    </row>
    <row r="3744" spans="1:8" ht="15" hidden="1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3"/>
        <v>0</v>
      </c>
      <c r="H3744" s="84" t="s">
        <v>33</v>
      </c>
    </row>
    <row r="3745" spans="1:8" ht="15" hidden="1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3"/>
        <v>0</v>
      </c>
      <c r="H3745" s="84" t="s">
        <v>33</v>
      </c>
    </row>
    <row r="3746" spans="1:8" ht="15" hidden="1" customHeight="1" x14ac:dyDescent="0.25">
      <c r="A3746" s="48"/>
      <c r="B3746" s="36"/>
      <c r="C3746" s="44"/>
      <c r="D3746" s="38"/>
      <c r="E3746" s="45" t="s">
        <v>3908</v>
      </c>
      <c r="F3746" s="288">
        <v>1300000</v>
      </c>
      <c r="G3746" s="41">
        <f>D3746*F3746</f>
        <v>0</v>
      </c>
      <c r="H3746" s="84" t="s">
        <v>33</v>
      </c>
    </row>
    <row r="3747" spans="1:8" ht="15" hidden="1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hidden="1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hidden="1" customHeight="1" x14ac:dyDescent="0.25">
      <c r="A3749" s="48"/>
      <c r="B3749" s="109"/>
      <c r="C3749" s="44"/>
      <c r="D3749" s="38"/>
      <c r="E3749" s="45" t="s">
        <v>2696</v>
      </c>
      <c r="F3749" s="40">
        <v>55000</v>
      </c>
      <c r="G3749" s="41">
        <f>D3749*F3749</f>
        <v>0</v>
      </c>
      <c r="H3749" s="84" t="s">
        <v>33</v>
      </c>
    </row>
    <row r="3750" spans="1:8" ht="15" hidden="1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hidden="1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3"/>
        <v>0</v>
      </c>
      <c r="H3751" s="84" t="s">
        <v>1213</v>
      </c>
    </row>
    <row r="3752" spans="1:8" ht="15" hidden="1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3"/>
        <v>0</v>
      </c>
      <c r="H3752" s="84" t="s">
        <v>748</v>
      </c>
    </row>
    <row r="3753" spans="1:8" ht="15" hidden="1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3"/>
        <v>0</v>
      </c>
      <c r="H3753" s="84" t="s">
        <v>2237</v>
      </c>
    </row>
    <row r="3754" spans="1:8" ht="15" hidden="1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3"/>
        <v>0</v>
      </c>
      <c r="H3754" s="84" t="s">
        <v>2237</v>
      </c>
    </row>
    <row r="3755" spans="1:8" ht="15" hidden="1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3"/>
        <v>0</v>
      </c>
      <c r="H3755" s="84" t="s">
        <v>2237</v>
      </c>
    </row>
    <row r="3756" spans="1:8" ht="15" hidden="1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3"/>
        <v>0</v>
      </c>
      <c r="H3756" s="84" t="s">
        <v>2237</v>
      </c>
    </row>
    <row r="3757" spans="1:8" ht="15" hidden="1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3"/>
        <v>0</v>
      </c>
      <c r="H3757" s="84" t="s">
        <v>2750</v>
      </c>
    </row>
    <row r="3758" spans="1:8" ht="15" hidden="1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3"/>
        <v>0</v>
      </c>
      <c r="H3758" s="236" t="s">
        <v>33</v>
      </c>
    </row>
    <row r="3759" spans="1:8" ht="15" hidden="1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3"/>
        <v>0</v>
      </c>
      <c r="H3759" s="236" t="s">
        <v>509</v>
      </c>
    </row>
    <row r="3760" spans="1:8" ht="15" hidden="1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3"/>
        <v>0</v>
      </c>
      <c r="H3760" s="236" t="s">
        <v>509</v>
      </c>
    </row>
    <row r="3761" spans="1:8" ht="15" hidden="1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3"/>
        <v>0</v>
      </c>
      <c r="H3761" s="236" t="s">
        <v>509</v>
      </c>
    </row>
    <row r="3762" spans="1:8" ht="15" hidden="1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4">D3762*F3762</f>
        <v>0</v>
      </c>
      <c r="H3762" s="236" t="s">
        <v>509</v>
      </c>
    </row>
    <row r="3763" spans="1:8" ht="15" hidden="1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hidden="1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4"/>
        <v>0</v>
      </c>
      <c r="H3764" s="236" t="s">
        <v>509</v>
      </c>
    </row>
    <row r="3765" spans="1:8" ht="15" hidden="1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4"/>
        <v>0</v>
      </c>
      <c r="H3765" s="236" t="s">
        <v>509</v>
      </c>
    </row>
    <row r="3766" spans="1:8" ht="15" hidden="1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4"/>
        <v>0</v>
      </c>
      <c r="H3766" s="236" t="s">
        <v>509</v>
      </c>
    </row>
    <row r="3767" spans="1:8" ht="15" hidden="1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4"/>
        <v>0</v>
      </c>
      <c r="H3767" s="84" t="s">
        <v>2908</v>
      </c>
    </row>
    <row r="3768" spans="1:8" ht="15" hidden="1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4"/>
        <v>0</v>
      </c>
      <c r="H3768" s="84" t="s">
        <v>2908</v>
      </c>
    </row>
    <row r="3769" spans="1:8" ht="15" hidden="1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4"/>
        <v>0</v>
      </c>
      <c r="H3769" s="84" t="s">
        <v>33</v>
      </c>
    </row>
    <row r="3770" spans="1:8" ht="15" hidden="1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4"/>
        <v>0</v>
      </c>
      <c r="H3770" s="84" t="s">
        <v>33</v>
      </c>
    </row>
    <row r="3771" spans="1:8" ht="15" hidden="1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4"/>
        <v>0</v>
      </c>
      <c r="H3771" s="84" t="s">
        <v>33</v>
      </c>
    </row>
    <row r="3772" spans="1:8" ht="15" hidden="1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4"/>
        <v>0</v>
      </c>
      <c r="H3772" s="84" t="s">
        <v>3929</v>
      </c>
    </row>
    <row r="3773" spans="1:8" ht="15" hidden="1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4"/>
        <v>0</v>
      </c>
      <c r="H3773" s="84" t="s">
        <v>2674</v>
      </c>
    </row>
    <row r="3774" spans="1:8" ht="15" hidden="1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hidden="1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hidden="1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hidden="1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hidden="1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hidden="1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4"/>
        <v>0</v>
      </c>
      <c r="H3779" s="84" t="s">
        <v>33</v>
      </c>
    </row>
    <row r="3780" spans="1:8" ht="15" hidden="1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4"/>
        <v>0</v>
      </c>
      <c r="H3780" s="84" t="s">
        <v>33</v>
      </c>
    </row>
    <row r="3781" spans="1:8" ht="15" hidden="1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4"/>
        <v>0</v>
      </c>
      <c r="H3781" s="84" t="s">
        <v>33</v>
      </c>
    </row>
    <row r="3782" spans="1:8" ht="15" hidden="1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4"/>
        <v>0</v>
      </c>
      <c r="H3782" s="84" t="s">
        <v>433</v>
      </c>
    </row>
    <row r="3783" spans="1:8" ht="15" hidden="1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4"/>
        <v>0</v>
      </c>
      <c r="H3783" s="84" t="s">
        <v>33</v>
      </c>
    </row>
    <row r="3784" spans="1:8" ht="15" hidden="1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4"/>
        <v>0</v>
      </c>
      <c r="H3784" s="84" t="s">
        <v>33</v>
      </c>
    </row>
    <row r="3785" spans="1:8" ht="15" hidden="1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4"/>
        <v>0</v>
      </c>
      <c r="H3785" s="84" t="s">
        <v>520</v>
      </c>
    </row>
    <row r="3786" spans="1:8" ht="15" hidden="1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4"/>
        <v>0</v>
      </c>
      <c r="H3786" s="84" t="s">
        <v>520</v>
      </c>
    </row>
    <row r="3787" spans="1:8" ht="15" hidden="1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4"/>
        <v>0</v>
      </c>
      <c r="H3787" s="84" t="s">
        <v>33</v>
      </c>
    </row>
    <row r="3788" spans="1:8" ht="15" hidden="1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hidden="1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hidden="1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3877</v>
      </c>
    </row>
    <row r="3791" spans="1:8" ht="15" hidden="1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3877</v>
      </c>
    </row>
    <row r="3792" spans="1:8" ht="15" hidden="1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3877</v>
      </c>
    </row>
    <row r="3793" spans="1:8" ht="15" hidden="1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4"/>
        <v>0</v>
      </c>
      <c r="H3793" s="84" t="s">
        <v>33</v>
      </c>
    </row>
    <row r="3794" spans="1:8" ht="15" hidden="1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4"/>
        <v>0</v>
      </c>
      <c r="H3794" s="84" t="s">
        <v>33</v>
      </c>
    </row>
    <row r="3795" spans="1:8" ht="15" hidden="1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4"/>
        <v>0</v>
      </c>
      <c r="H3795" s="84" t="s">
        <v>3877</v>
      </c>
    </row>
    <row r="3796" spans="1:8" ht="15" hidden="1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4"/>
        <v>0</v>
      </c>
      <c r="H3796" s="84" t="s">
        <v>33</v>
      </c>
    </row>
    <row r="3797" spans="1:8" ht="15" hidden="1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4"/>
        <v>0</v>
      </c>
      <c r="H3797" s="84" t="s">
        <v>1213</v>
      </c>
    </row>
    <row r="3798" spans="1:8" ht="15" hidden="1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4"/>
        <v>0</v>
      </c>
      <c r="H3798" s="84" t="s">
        <v>1213</v>
      </c>
    </row>
    <row r="3799" spans="1:8" ht="15" hidden="1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4"/>
        <v>0</v>
      </c>
      <c r="H3799" s="84" t="s">
        <v>783</v>
      </c>
    </row>
    <row r="3800" spans="1:8" ht="15" hidden="1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4"/>
        <v>0</v>
      </c>
      <c r="H3800" s="84" t="s">
        <v>33</v>
      </c>
    </row>
    <row r="3801" spans="1:8" ht="15" hidden="1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4"/>
        <v>0</v>
      </c>
      <c r="H3801" s="84" t="s">
        <v>33</v>
      </c>
    </row>
    <row r="3802" spans="1:8" ht="15" hidden="1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4"/>
        <v>0</v>
      </c>
      <c r="H3802" s="84" t="s">
        <v>33</v>
      </c>
    </row>
    <row r="3803" spans="1:8" ht="15" hidden="1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3941</v>
      </c>
    </row>
    <row r="3804" spans="1:8" ht="15" hidden="1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5">D3804*F3804</f>
        <v>0</v>
      </c>
      <c r="H3804" s="84" t="s">
        <v>33</v>
      </c>
    </row>
    <row r="3805" spans="1:8" ht="15" hidden="1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5"/>
        <v>0</v>
      </c>
      <c r="H3805" s="84" t="s">
        <v>3638</v>
      </c>
    </row>
    <row r="3806" spans="1:8" ht="15" hidden="1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5"/>
        <v>0</v>
      </c>
      <c r="H3806" s="84" t="s">
        <v>3944</v>
      </c>
    </row>
    <row r="3807" spans="1:8" ht="15" hidden="1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5"/>
        <v>0</v>
      </c>
      <c r="H3807" s="84" t="s">
        <v>3944</v>
      </c>
    </row>
    <row r="3808" spans="1:8" ht="15" hidden="1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5"/>
        <v>0</v>
      </c>
      <c r="H3808" s="84" t="s">
        <v>3944</v>
      </c>
    </row>
    <row r="3809" spans="1:8" ht="15" hidden="1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5"/>
        <v>0</v>
      </c>
      <c r="H3809" s="84" t="s">
        <v>3944</v>
      </c>
    </row>
    <row r="3810" spans="1:8" ht="15" hidden="1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5"/>
        <v>0</v>
      </c>
      <c r="H3810" s="84" t="s">
        <v>882</v>
      </c>
    </row>
    <row r="3811" spans="1:8" ht="15" hidden="1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hidden="1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3951</v>
      </c>
    </row>
    <row r="3813" spans="1:8" ht="15" hidden="1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hidden="1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hidden="1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hidden="1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5"/>
        <v>0</v>
      </c>
      <c r="H3816" s="84" t="s">
        <v>33</v>
      </c>
    </row>
    <row r="3817" spans="1:8" ht="15" hidden="1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5"/>
        <v>0</v>
      </c>
      <c r="H3817" s="84" t="s">
        <v>699</v>
      </c>
    </row>
    <row r="3818" spans="1:8" ht="15" hidden="1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5"/>
        <v>0</v>
      </c>
      <c r="H3818" s="84" t="s">
        <v>3638</v>
      </c>
    </row>
    <row r="3819" spans="1:8" ht="15" hidden="1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5"/>
        <v>0</v>
      </c>
      <c r="H3819" s="84" t="s">
        <v>3777</v>
      </c>
    </row>
    <row r="3820" spans="1:8" ht="15" hidden="1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5"/>
        <v>0</v>
      </c>
      <c r="H3820" s="84" t="s">
        <v>3777</v>
      </c>
    </row>
    <row r="3821" spans="1:8" ht="15" hidden="1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5"/>
        <v>0</v>
      </c>
      <c r="H3821" s="84" t="s">
        <v>520</v>
      </c>
    </row>
    <row r="3822" spans="1:8" ht="15" hidden="1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5"/>
        <v>0</v>
      </c>
      <c r="H3822" s="84" t="s">
        <v>520</v>
      </c>
    </row>
    <row r="3823" spans="1:8" ht="15" hidden="1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5"/>
        <v>0</v>
      </c>
      <c r="H3823" s="84" t="s">
        <v>520</v>
      </c>
    </row>
    <row r="3824" spans="1:8" ht="15" hidden="1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5"/>
        <v>0</v>
      </c>
      <c r="H3824" s="84" t="s">
        <v>2240</v>
      </c>
    </row>
    <row r="3825" spans="1:8" ht="15" hidden="1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3355</v>
      </c>
    </row>
    <row r="3826" spans="1:8" ht="15" hidden="1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3355</v>
      </c>
    </row>
    <row r="3827" spans="1:8" ht="15" hidden="1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2736</v>
      </c>
    </row>
    <row r="3828" spans="1:8" ht="15" hidden="1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2736</v>
      </c>
    </row>
    <row r="3829" spans="1:8" ht="15" hidden="1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3355</v>
      </c>
    </row>
    <row r="3830" spans="1:8" ht="15" hidden="1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5"/>
        <v>0</v>
      </c>
      <c r="H3830" s="84" t="s">
        <v>3355</v>
      </c>
    </row>
    <row r="3831" spans="1:8" ht="15" hidden="1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5"/>
        <v>0</v>
      </c>
      <c r="H3831" s="84" t="s">
        <v>2736</v>
      </c>
    </row>
    <row r="3832" spans="1:8" ht="15" hidden="1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5"/>
        <v>0</v>
      </c>
      <c r="H3832" s="84" t="s">
        <v>33</v>
      </c>
    </row>
    <row r="3833" spans="1:8" ht="15" hidden="1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5"/>
        <v>0</v>
      </c>
      <c r="H3833" s="84" t="s">
        <v>33</v>
      </c>
    </row>
    <row r="3834" spans="1:8" ht="15" hidden="1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5"/>
        <v>0</v>
      </c>
      <c r="H3834" s="84" t="s">
        <v>33</v>
      </c>
    </row>
    <row r="3835" spans="1:8" ht="15" hidden="1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5"/>
        <v>0</v>
      </c>
      <c r="H3835" s="84" t="s">
        <v>2736</v>
      </c>
    </row>
    <row r="3836" spans="1:8" ht="15" hidden="1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5"/>
        <v>0</v>
      </c>
      <c r="H3836" s="84" t="s">
        <v>509</v>
      </c>
    </row>
    <row r="3837" spans="1:8" ht="15" hidden="1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5"/>
        <v>0</v>
      </c>
      <c r="H3837" s="84" t="s">
        <v>882</v>
      </c>
    </row>
    <row r="3838" spans="1:8" ht="15" hidden="1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5"/>
        <v>0</v>
      </c>
      <c r="H3838" s="84" t="s">
        <v>33</v>
      </c>
    </row>
    <row r="3839" spans="1:8" ht="15" hidden="1" customHeight="1" x14ac:dyDescent="0.25">
      <c r="A3839" s="38" t="s">
        <v>3968</v>
      </c>
      <c r="B3839" s="33" t="s">
        <v>2890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hidden="1" customHeight="1" x14ac:dyDescent="0.25">
      <c r="A3840" s="38" t="s">
        <v>3968</v>
      </c>
      <c r="B3840" s="80" t="s">
        <v>3972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hidden="1" customHeight="1" x14ac:dyDescent="0.25">
      <c r="A3841" s="38" t="s">
        <v>3968</v>
      </c>
      <c r="B3841" s="33" t="s">
        <v>3973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hidden="1" customHeight="1" x14ac:dyDescent="0.25">
      <c r="A3842" s="38" t="s">
        <v>3968</v>
      </c>
      <c r="B3842" s="109" t="s">
        <v>3974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hidden="1" customHeight="1" x14ac:dyDescent="0.25">
      <c r="A3843" s="38" t="s">
        <v>3968</v>
      </c>
      <c r="B3843" s="33" t="s">
        <v>3971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hidden="1" customHeight="1" x14ac:dyDescent="0.25">
      <c r="A3844" s="38" t="s">
        <v>3968</v>
      </c>
      <c r="B3844" s="33" t="s">
        <v>2818</v>
      </c>
      <c r="C3844" s="33" t="s">
        <v>3975</v>
      </c>
      <c r="D3844" s="38">
        <v>2</v>
      </c>
      <c r="E3844" s="45" t="s">
        <v>24</v>
      </c>
      <c r="F3844" s="46">
        <v>115000</v>
      </c>
      <c r="G3844" s="179">
        <f t="shared" si="105"/>
        <v>230000</v>
      </c>
      <c r="H3844" s="84" t="s">
        <v>509</v>
      </c>
    </row>
    <row r="3845" spans="1:8" ht="15" hidden="1" customHeight="1" x14ac:dyDescent="0.25">
      <c r="A3845" s="38" t="s">
        <v>3968</v>
      </c>
      <c r="B3845" s="109" t="s">
        <v>3976</v>
      </c>
      <c r="C3845" s="44" t="s">
        <v>3975</v>
      </c>
      <c r="D3845" s="50">
        <v>2</v>
      </c>
      <c r="E3845" s="56" t="s">
        <v>24</v>
      </c>
      <c r="F3845" s="179">
        <v>20000</v>
      </c>
      <c r="G3845" s="179">
        <f t="shared" si="105"/>
        <v>40000</v>
      </c>
      <c r="H3845" s="84" t="s">
        <v>509</v>
      </c>
    </row>
    <row r="3846" spans="1:8" ht="15" hidden="1" customHeight="1" x14ac:dyDescent="0.25">
      <c r="A3846" s="38" t="s">
        <v>3968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5"/>
        <v>150000</v>
      </c>
      <c r="H3846" s="84" t="s">
        <v>33</v>
      </c>
    </row>
    <row r="3847" spans="1:8" ht="15" hidden="1" customHeight="1" x14ac:dyDescent="0.25">
      <c r="A3847" s="38" t="s">
        <v>3968</v>
      </c>
      <c r="B3847" s="33" t="s">
        <v>2846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5"/>
        <v>350000</v>
      </c>
      <c r="H3847" s="84" t="s">
        <v>2736</v>
      </c>
    </row>
    <row r="3848" spans="1:8" ht="15" hidden="1" customHeight="1" x14ac:dyDescent="0.25">
      <c r="A3848" s="38" t="s">
        <v>3968</v>
      </c>
      <c r="B3848" s="33" t="s">
        <v>3977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5"/>
        <v>15000</v>
      </c>
      <c r="H3848" s="84" t="s">
        <v>2736</v>
      </c>
    </row>
    <row r="3849" spans="1:8" ht="15" hidden="1" customHeight="1" x14ac:dyDescent="0.25">
      <c r="A3849" s="38" t="s">
        <v>3968</v>
      </c>
      <c r="B3849" s="33" t="s">
        <v>3978</v>
      </c>
      <c r="C3849" s="33" t="s">
        <v>3979</v>
      </c>
      <c r="D3849" s="38">
        <v>6</v>
      </c>
      <c r="E3849" s="45" t="s">
        <v>24</v>
      </c>
      <c r="F3849" s="55">
        <v>198550</v>
      </c>
      <c r="G3849" s="179">
        <f t="shared" si="105"/>
        <v>1191300</v>
      </c>
      <c r="H3849" s="84" t="s">
        <v>33</v>
      </c>
    </row>
    <row r="3850" spans="1:8" ht="15" hidden="1" customHeight="1" x14ac:dyDescent="0.25">
      <c r="A3850" s="38" t="s">
        <v>3980</v>
      </c>
      <c r="B3850" s="109" t="s">
        <v>3981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5"/>
        <v>195000</v>
      </c>
      <c r="H3850" s="84" t="s">
        <v>2736</v>
      </c>
    </row>
    <row r="3851" spans="1:8" ht="15" hidden="1" customHeight="1" x14ac:dyDescent="0.25">
      <c r="A3851" s="38" t="s">
        <v>3980</v>
      </c>
      <c r="B3851" s="109" t="s">
        <v>3982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5"/>
        <v>80000</v>
      </c>
      <c r="H3851" s="84" t="s">
        <v>33</v>
      </c>
    </row>
    <row r="3852" spans="1:8" ht="15" hidden="1" customHeight="1" x14ac:dyDescent="0.25">
      <c r="A3852" s="38" t="s">
        <v>3980</v>
      </c>
      <c r="B3852" s="33" t="s">
        <v>3983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5"/>
        <v>90000</v>
      </c>
      <c r="H3852" s="84" t="s">
        <v>2750</v>
      </c>
    </row>
    <row r="3853" spans="1:8" ht="15" hidden="1" customHeight="1" x14ac:dyDescent="0.25">
      <c r="A3853" s="38" t="s">
        <v>3980</v>
      </c>
      <c r="B3853" s="33" t="s">
        <v>3984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5"/>
        <v>185000</v>
      </c>
      <c r="H3853" s="84" t="s">
        <v>33</v>
      </c>
    </row>
    <row r="3854" spans="1:8" ht="15" hidden="1" customHeight="1" x14ac:dyDescent="0.25">
      <c r="A3854" s="38" t="s">
        <v>3980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5"/>
        <v>240000</v>
      </c>
      <c r="H3854" s="84" t="s">
        <v>33</v>
      </c>
    </row>
    <row r="3855" spans="1:8" ht="15" hidden="1" customHeight="1" x14ac:dyDescent="0.25">
      <c r="A3855" s="38" t="s">
        <v>3980</v>
      </c>
      <c r="B3855" s="33" t="s">
        <v>3985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5"/>
        <v>120000</v>
      </c>
      <c r="H3855" s="84" t="s">
        <v>2240</v>
      </c>
    </row>
    <row r="3856" spans="1:8" ht="15" hidden="1" customHeight="1" x14ac:dyDescent="0.25">
      <c r="A3856" s="38" t="s">
        <v>3980</v>
      </c>
      <c r="B3856" s="33" t="s">
        <v>3986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5"/>
        <v>30000</v>
      </c>
      <c r="H3856" s="84" t="s">
        <v>33</v>
      </c>
    </row>
    <row r="3857" spans="1:8" ht="15" hidden="1" customHeight="1" x14ac:dyDescent="0.25">
      <c r="A3857" s="38" t="s">
        <v>3980</v>
      </c>
      <c r="B3857" s="33" t="s">
        <v>792</v>
      </c>
      <c r="C3857" s="33" t="s">
        <v>3987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hidden="1" customHeight="1" x14ac:dyDescent="0.25">
      <c r="A3858" s="38" t="s">
        <v>3980</v>
      </c>
      <c r="B3858" s="80" t="s">
        <v>3988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3638</v>
      </c>
    </row>
    <row r="3859" spans="1:8" ht="15" hidden="1" customHeight="1" x14ac:dyDescent="0.25">
      <c r="A3859" s="38" t="s">
        <v>3980</v>
      </c>
      <c r="B3859" s="33" t="s">
        <v>3989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3638</v>
      </c>
    </row>
    <row r="3860" spans="1:8" ht="15" hidden="1" customHeight="1" x14ac:dyDescent="0.25">
      <c r="A3860" s="38" t="s">
        <v>3980</v>
      </c>
      <c r="B3860" s="109" t="s">
        <v>3990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hidden="1" customHeight="1" x14ac:dyDescent="0.25">
      <c r="A3861" s="38" t="s">
        <v>3980</v>
      </c>
      <c r="B3861" s="33" t="s">
        <v>3991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hidden="1" customHeight="1" x14ac:dyDescent="0.25">
      <c r="A3862" s="38" t="s">
        <v>3980</v>
      </c>
      <c r="B3862" s="33" t="s">
        <v>3992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5"/>
        <v>2655000</v>
      </c>
      <c r="H3862" s="84" t="s">
        <v>33</v>
      </c>
    </row>
    <row r="3863" spans="1:8" ht="15" hidden="1" customHeight="1" x14ac:dyDescent="0.25">
      <c r="A3863" s="38" t="s">
        <v>3993</v>
      </c>
      <c r="B3863" s="109" t="s">
        <v>3994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5"/>
        <v>16000</v>
      </c>
      <c r="H3863" s="84" t="s">
        <v>638</v>
      </c>
    </row>
    <row r="3864" spans="1:8" ht="15" hidden="1" customHeight="1" x14ac:dyDescent="0.25">
      <c r="A3864" s="38" t="s">
        <v>3993</v>
      </c>
      <c r="B3864" s="109" t="s">
        <v>3995</v>
      </c>
      <c r="C3864" s="109" t="s">
        <v>2853</v>
      </c>
      <c r="D3864" s="38">
        <v>4</v>
      </c>
      <c r="E3864" s="45" t="s">
        <v>72</v>
      </c>
      <c r="F3864" s="40">
        <v>50000</v>
      </c>
      <c r="G3864" s="41">
        <f t="shared" si="105"/>
        <v>200000</v>
      </c>
      <c r="H3864" s="84" t="s">
        <v>3638</v>
      </c>
    </row>
    <row r="3865" spans="1:8" ht="15" hidden="1" customHeight="1" x14ac:dyDescent="0.25">
      <c r="A3865" s="38" t="s">
        <v>3993</v>
      </c>
      <c r="B3865" s="33" t="s">
        <v>3996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5"/>
        <v>152800</v>
      </c>
      <c r="H3865" s="84" t="s">
        <v>638</v>
      </c>
    </row>
    <row r="3866" spans="1:8" ht="15" hidden="1" customHeight="1" x14ac:dyDescent="0.25">
      <c r="A3866" s="38" t="s">
        <v>3993</v>
      </c>
      <c r="B3866" s="33" t="s">
        <v>3997</v>
      </c>
      <c r="C3866" s="33" t="s">
        <v>3441</v>
      </c>
      <c r="D3866" s="38">
        <v>10</v>
      </c>
      <c r="E3866" s="45" t="s">
        <v>23</v>
      </c>
      <c r="F3866" s="290">
        <v>3000</v>
      </c>
      <c r="G3866" s="41">
        <f t="shared" si="105"/>
        <v>30000</v>
      </c>
      <c r="H3866" s="84" t="s">
        <v>638</v>
      </c>
    </row>
    <row r="3867" spans="1:8" ht="15" hidden="1" customHeight="1" x14ac:dyDescent="0.25">
      <c r="A3867" s="38" t="s">
        <v>3993</v>
      </c>
      <c r="B3867" s="101" t="s">
        <v>3318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5"/>
        <v>5000</v>
      </c>
      <c r="H3867" s="84" t="s">
        <v>638</v>
      </c>
    </row>
    <row r="3868" spans="1:8" ht="15" hidden="1" customHeight="1" x14ac:dyDescent="0.25">
      <c r="A3868" s="38" t="s">
        <v>3993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6">D3868*F3868</f>
        <v>185000</v>
      </c>
      <c r="H3868" s="84" t="s">
        <v>3877</v>
      </c>
    </row>
    <row r="3869" spans="1:8" ht="15" hidden="1" customHeight="1" x14ac:dyDescent="0.25">
      <c r="A3869" s="38" t="s">
        <v>3993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6"/>
        <v>35000</v>
      </c>
      <c r="H3869" s="84" t="s">
        <v>3877</v>
      </c>
    </row>
    <row r="3870" spans="1:8" ht="15" hidden="1" customHeight="1" x14ac:dyDescent="0.25">
      <c r="A3870" s="38" t="s">
        <v>3993</v>
      </c>
      <c r="B3870" s="109" t="s">
        <v>3739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3877</v>
      </c>
    </row>
    <row r="3871" spans="1:8" ht="15" hidden="1" customHeight="1" x14ac:dyDescent="0.25">
      <c r="A3871" s="38" t="s">
        <v>3993</v>
      </c>
      <c r="B3871" s="80" t="s">
        <v>3836</v>
      </c>
      <c r="C3871" s="56" t="s">
        <v>3998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hidden="1" customHeight="1" x14ac:dyDescent="0.25">
      <c r="A3872" s="38" t="s">
        <v>3993</v>
      </c>
      <c r="B3872" s="33" t="s">
        <v>3999</v>
      </c>
      <c r="C3872" s="44" t="s">
        <v>3998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hidden="1" customHeight="1" x14ac:dyDescent="0.25">
      <c r="A3873" s="38" t="s">
        <v>3993</v>
      </c>
      <c r="B3873" s="109" t="s">
        <v>4000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hidden="1" customHeight="1" x14ac:dyDescent="0.25">
      <c r="A3874" s="38" t="s">
        <v>3993</v>
      </c>
      <c r="B3874" s="33" t="s">
        <v>4001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3355</v>
      </c>
    </row>
    <row r="3875" spans="1:8" ht="15" hidden="1" customHeight="1" x14ac:dyDescent="0.25">
      <c r="A3875" s="38" t="s">
        <v>3993</v>
      </c>
      <c r="B3875" s="33" t="s">
        <v>4002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6"/>
        <v>448800</v>
      </c>
      <c r="H3875" s="84" t="s">
        <v>3355</v>
      </c>
    </row>
    <row r="3876" spans="1:8" ht="15" hidden="1" customHeight="1" x14ac:dyDescent="0.25">
      <c r="A3876" s="38" t="s">
        <v>4003</v>
      </c>
      <c r="B3876" s="109" t="s">
        <v>4004</v>
      </c>
      <c r="C3876" s="109" t="s">
        <v>4005</v>
      </c>
      <c r="D3876" s="38">
        <v>1</v>
      </c>
      <c r="E3876" s="45" t="s">
        <v>24</v>
      </c>
      <c r="F3876" s="40">
        <v>10000</v>
      </c>
      <c r="G3876" s="41">
        <f t="shared" si="106"/>
        <v>10000</v>
      </c>
      <c r="H3876" s="84" t="s">
        <v>1279</v>
      </c>
    </row>
    <row r="3877" spans="1:8" ht="15" hidden="1" customHeight="1" x14ac:dyDescent="0.25">
      <c r="A3877" s="38" t="s">
        <v>4003</v>
      </c>
      <c r="B3877" s="109" t="s">
        <v>4006</v>
      </c>
      <c r="C3877" s="109" t="s">
        <v>4005</v>
      </c>
      <c r="D3877" s="38">
        <v>1</v>
      </c>
      <c r="E3877" s="45" t="s">
        <v>24</v>
      </c>
      <c r="F3877" s="40">
        <v>6000</v>
      </c>
      <c r="G3877" s="41">
        <f t="shared" si="106"/>
        <v>6000</v>
      </c>
      <c r="H3877" s="84" t="s">
        <v>1279</v>
      </c>
    </row>
    <row r="3878" spans="1:8" ht="15" hidden="1" customHeight="1" x14ac:dyDescent="0.25">
      <c r="A3878" s="38" t="s">
        <v>4003</v>
      </c>
      <c r="B3878" s="33" t="s">
        <v>4007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6"/>
        <v>1280000</v>
      </c>
      <c r="H3878" s="84" t="s">
        <v>911</v>
      </c>
    </row>
    <row r="3879" spans="1:8" ht="15" hidden="1" customHeight="1" x14ac:dyDescent="0.25">
      <c r="A3879" s="38" t="s">
        <v>4003</v>
      </c>
      <c r="B3879" s="109" t="s">
        <v>3263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6"/>
        <v>160000</v>
      </c>
      <c r="H3879" s="84" t="s">
        <v>911</v>
      </c>
    </row>
    <row r="3880" spans="1:8" ht="15" hidden="1" customHeight="1" x14ac:dyDescent="0.25">
      <c r="A3880" s="38" t="s">
        <v>4003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6"/>
        <v>50000</v>
      </c>
      <c r="H3880" s="84" t="s">
        <v>911</v>
      </c>
    </row>
    <row r="3881" spans="1:8" ht="15" hidden="1" customHeight="1" x14ac:dyDescent="0.25">
      <c r="A3881" s="38" t="s">
        <v>4003</v>
      </c>
      <c r="B3881" s="33" t="s">
        <v>4008</v>
      </c>
      <c r="C3881" s="44" t="s">
        <v>2870</v>
      </c>
      <c r="D3881" s="38">
        <v>1</v>
      </c>
      <c r="E3881" s="45" t="s">
        <v>601</v>
      </c>
      <c r="F3881" s="40">
        <v>4800000</v>
      </c>
      <c r="G3881" s="41">
        <f t="shared" si="106"/>
        <v>4800000</v>
      </c>
      <c r="H3881" s="84" t="s">
        <v>33</v>
      </c>
    </row>
    <row r="3882" spans="1:8" ht="15" hidden="1" customHeight="1" x14ac:dyDescent="0.25">
      <c r="A3882" s="38" t="s">
        <v>4003</v>
      </c>
      <c r="B3882" s="33" t="s">
        <v>4009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6"/>
        <v>530000</v>
      </c>
      <c r="H3882" s="84" t="s">
        <v>33</v>
      </c>
    </row>
    <row r="3883" spans="1:8" ht="15" hidden="1" customHeight="1" x14ac:dyDescent="0.25">
      <c r="A3883" s="38" t="s">
        <v>4003</v>
      </c>
      <c r="B3883" s="109" t="s">
        <v>4010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hidden="1" customHeight="1" x14ac:dyDescent="0.25">
      <c r="A3884" s="38" t="s">
        <v>4003</v>
      </c>
      <c r="B3884" s="80" t="s">
        <v>4011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hidden="1" customHeight="1" x14ac:dyDescent="0.25">
      <c r="A3885" s="38" t="s">
        <v>4003</v>
      </c>
      <c r="B3885" s="33" t="s">
        <v>4012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hidden="1" customHeight="1" x14ac:dyDescent="0.25">
      <c r="A3886" s="38" t="s">
        <v>4003</v>
      </c>
      <c r="B3886" s="109" t="s">
        <v>4013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hidden="1" customHeight="1" x14ac:dyDescent="0.25">
      <c r="A3887" s="38" t="s">
        <v>4003</v>
      </c>
      <c r="B3887" s="33" t="s">
        <v>2774</v>
      </c>
      <c r="C3887" s="44" t="s">
        <v>3147</v>
      </c>
      <c r="D3887" s="38">
        <v>1</v>
      </c>
      <c r="E3887" s="45" t="s">
        <v>4014</v>
      </c>
      <c r="F3887" s="40">
        <v>135000</v>
      </c>
      <c r="G3887" s="41">
        <f>D3887*F3887</f>
        <v>135000</v>
      </c>
      <c r="H3887" s="84" t="s">
        <v>894</v>
      </c>
    </row>
    <row r="3888" spans="1:8" ht="15" hidden="1" customHeight="1" x14ac:dyDescent="0.25">
      <c r="A3888" s="38" t="s">
        <v>4003</v>
      </c>
      <c r="B3888" s="33" t="s">
        <v>4015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6"/>
        <v>150000</v>
      </c>
      <c r="H3888" s="84" t="s">
        <v>606</v>
      </c>
    </row>
    <row r="3889" spans="1:8" ht="15" hidden="1" customHeight="1" x14ac:dyDescent="0.25">
      <c r="A3889" s="38" t="s">
        <v>4003</v>
      </c>
      <c r="B3889" s="33" t="s">
        <v>3260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6"/>
        <v>3000000</v>
      </c>
      <c r="H3889" s="84" t="s">
        <v>33</v>
      </c>
    </row>
    <row r="3890" spans="1:8" ht="15" hidden="1" customHeight="1" x14ac:dyDescent="0.25">
      <c r="A3890" s="38" t="s">
        <v>4003</v>
      </c>
      <c r="B3890" s="33" t="s">
        <v>4016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6"/>
        <v>1050000</v>
      </c>
      <c r="H3890" s="84" t="s">
        <v>33</v>
      </c>
    </row>
    <row r="3891" spans="1:8" ht="15" hidden="1" customHeight="1" x14ac:dyDescent="0.25">
      <c r="A3891" s="38" t="s">
        <v>4003</v>
      </c>
      <c r="B3891" s="33" t="s">
        <v>3424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6"/>
        <v>880000</v>
      </c>
      <c r="H3891" s="84" t="s">
        <v>33</v>
      </c>
    </row>
    <row r="3892" spans="1:8" ht="15" hidden="1" customHeight="1" x14ac:dyDescent="0.25">
      <c r="A3892" s="38" t="s">
        <v>4003</v>
      </c>
      <c r="B3892" s="33" t="s">
        <v>4017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6"/>
        <v>275000</v>
      </c>
      <c r="H3892" s="84" t="s">
        <v>3230</v>
      </c>
    </row>
    <row r="3893" spans="1:8" ht="15" hidden="1" customHeight="1" x14ac:dyDescent="0.25">
      <c r="A3893" s="38" t="s">
        <v>4003</v>
      </c>
      <c r="B3893" s="33" t="s">
        <v>4018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6"/>
        <v>75000</v>
      </c>
      <c r="H3893" s="84" t="s">
        <v>1604</v>
      </c>
    </row>
    <row r="3894" spans="1:8" ht="15" hidden="1" customHeight="1" x14ac:dyDescent="0.25">
      <c r="A3894" s="38" t="s">
        <v>4003</v>
      </c>
      <c r="B3894" s="33" t="s">
        <v>4019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6"/>
        <v>45000</v>
      </c>
      <c r="H3894" s="84" t="s">
        <v>1604</v>
      </c>
    </row>
    <row r="3895" spans="1:8" ht="15" hidden="1" customHeight="1" x14ac:dyDescent="0.25">
      <c r="A3895" s="38" t="s">
        <v>4003</v>
      </c>
      <c r="B3895" s="33" t="s">
        <v>3914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6"/>
        <v>25000</v>
      </c>
      <c r="H3895" s="84" t="s">
        <v>1604</v>
      </c>
    </row>
    <row r="3896" spans="1:8" ht="15" hidden="1" customHeight="1" x14ac:dyDescent="0.25">
      <c r="A3896" s="38" t="s">
        <v>4003</v>
      </c>
      <c r="B3896" s="33" t="s">
        <v>4020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6"/>
        <v>45000</v>
      </c>
      <c r="H3896" s="84" t="s">
        <v>1604</v>
      </c>
    </row>
    <row r="3897" spans="1:8" ht="15" hidden="1" customHeight="1" x14ac:dyDescent="0.25">
      <c r="A3897" s="38" t="s">
        <v>4003</v>
      </c>
      <c r="B3897" s="33" t="s">
        <v>4021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6"/>
        <v>60000</v>
      </c>
      <c r="H3897" s="84" t="s">
        <v>1604</v>
      </c>
    </row>
    <row r="3898" spans="1:8" ht="15" hidden="1" customHeight="1" x14ac:dyDescent="0.25">
      <c r="A3898" s="38" t="s">
        <v>4022</v>
      </c>
      <c r="B3898" s="109" t="s">
        <v>4023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6"/>
        <v>285000</v>
      </c>
      <c r="H3898" s="84" t="s">
        <v>2349</v>
      </c>
    </row>
    <row r="3899" spans="1:8" ht="15" hidden="1" customHeight="1" x14ac:dyDescent="0.25">
      <c r="A3899" s="38" t="s">
        <v>4022</v>
      </c>
      <c r="B3899" s="109" t="s">
        <v>4024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6"/>
        <v>50000</v>
      </c>
      <c r="H3899" s="84" t="s">
        <v>2736</v>
      </c>
    </row>
    <row r="3900" spans="1:8" ht="15" hidden="1" customHeight="1" x14ac:dyDescent="0.25">
      <c r="A3900" s="38" t="s">
        <v>4022</v>
      </c>
      <c r="B3900" s="33" t="s">
        <v>4025</v>
      </c>
      <c r="C3900" s="33" t="s">
        <v>4026</v>
      </c>
      <c r="D3900" s="38">
        <v>3</v>
      </c>
      <c r="E3900" s="45" t="s">
        <v>23</v>
      </c>
      <c r="F3900" s="46">
        <v>10000</v>
      </c>
      <c r="G3900" s="41">
        <f t="shared" si="106"/>
        <v>30000</v>
      </c>
      <c r="H3900" s="84" t="s">
        <v>3638</v>
      </c>
    </row>
    <row r="3901" spans="1:8" ht="15" hidden="1" customHeight="1" x14ac:dyDescent="0.25">
      <c r="A3901" s="38" t="s">
        <v>4022</v>
      </c>
      <c r="B3901" s="109" t="s">
        <v>4027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6"/>
        <v>20000</v>
      </c>
      <c r="H3901" s="84" t="s">
        <v>2736</v>
      </c>
    </row>
    <row r="3902" spans="1:8" ht="15" hidden="1" customHeight="1" x14ac:dyDescent="0.25">
      <c r="A3902" s="38" t="s">
        <v>4022</v>
      </c>
      <c r="B3902" s="36" t="s">
        <v>2682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6"/>
        <v>104000</v>
      </c>
      <c r="H3902" s="84" t="s">
        <v>2736</v>
      </c>
    </row>
    <row r="3903" spans="1:8" ht="15" hidden="1" customHeight="1" x14ac:dyDescent="0.25">
      <c r="A3903" s="38" t="s">
        <v>4022</v>
      </c>
      <c r="B3903" s="33" t="s">
        <v>4028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6"/>
        <v>460000</v>
      </c>
      <c r="H3903" s="84" t="s">
        <v>930</v>
      </c>
    </row>
    <row r="3904" spans="1:8" ht="15" hidden="1" customHeight="1" x14ac:dyDescent="0.25">
      <c r="A3904" s="38" t="s">
        <v>4022</v>
      </c>
      <c r="B3904" s="33" t="s">
        <v>2739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6"/>
        <v>8000</v>
      </c>
      <c r="H3904" s="84" t="s">
        <v>930</v>
      </c>
    </row>
    <row r="3905" spans="1:8" ht="15" hidden="1" customHeight="1" x14ac:dyDescent="0.25">
      <c r="A3905" s="38" t="s">
        <v>4022</v>
      </c>
      <c r="B3905" s="109" t="s">
        <v>3277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hidden="1" customHeight="1" x14ac:dyDescent="0.25">
      <c r="A3906" s="38" t="s">
        <v>4022</v>
      </c>
      <c r="B3906" s="80" t="s">
        <v>3278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hidden="1" customHeight="1" x14ac:dyDescent="0.25">
      <c r="A3907" s="38" t="s">
        <v>4022</v>
      </c>
      <c r="B3907" s="33" t="s">
        <v>1478</v>
      </c>
      <c r="C3907" s="33" t="s">
        <v>2745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hidden="1" customHeight="1" x14ac:dyDescent="0.25">
      <c r="A3908" s="38" t="s">
        <v>4022</v>
      </c>
      <c r="B3908" s="109" t="s">
        <v>4029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hidden="1" customHeight="1" x14ac:dyDescent="0.25">
      <c r="A3909" s="38" t="s">
        <v>4022</v>
      </c>
      <c r="B3909" s="33" t="s">
        <v>4030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hidden="1" customHeight="1" x14ac:dyDescent="0.25">
      <c r="A3910" s="38" t="s">
        <v>4022</v>
      </c>
      <c r="B3910" s="33" t="s">
        <v>4031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6"/>
        <v>75000</v>
      </c>
      <c r="H3910" s="84" t="s">
        <v>509</v>
      </c>
    </row>
    <row r="3911" spans="1:8" ht="15" hidden="1" customHeight="1" x14ac:dyDescent="0.25">
      <c r="A3911" s="38" t="s">
        <v>4022</v>
      </c>
      <c r="B3911" s="33" t="s">
        <v>4032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6"/>
        <v>35000</v>
      </c>
      <c r="H3911" s="84" t="s">
        <v>509</v>
      </c>
    </row>
    <row r="3912" spans="1:8" ht="15" hidden="1" customHeight="1" x14ac:dyDescent="0.25">
      <c r="A3912" s="38" t="s">
        <v>4022</v>
      </c>
      <c r="B3912" s="33" t="s">
        <v>4033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6"/>
        <v>35000</v>
      </c>
      <c r="H3912" s="84" t="s">
        <v>509</v>
      </c>
    </row>
    <row r="3913" spans="1:8" ht="15" hidden="1" customHeight="1" x14ac:dyDescent="0.25">
      <c r="A3913" s="38" t="s">
        <v>4022</v>
      </c>
      <c r="B3913" s="33" t="s">
        <v>4034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6"/>
        <v>30000</v>
      </c>
      <c r="H3913" s="84" t="s">
        <v>509</v>
      </c>
    </row>
    <row r="3914" spans="1:8" ht="15" hidden="1" customHeight="1" x14ac:dyDescent="0.25">
      <c r="A3914" s="38" t="s">
        <v>4022</v>
      </c>
      <c r="B3914" s="33" t="s">
        <v>2829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6"/>
        <v>25000</v>
      </c>
      <c r="H3914" s="84" t="s">
        <v>509</v>
      </c>
    </row>
    <row r="3915" spans="1:8" ht="15" customHeight="1" x14ac:dyDescent="0.25">
      <c r="A3915" s="38" t="s">
        <v>4035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6"/>
        <v>26000</v>
      </c>
      <c r="H3915" s="84" t="s">
        <v>2736</v>
      </c>
    </row>
    <row r="3916" spans="1:8" ht="15" hidden="1" customHeight="1" x14ac:dyDescent="0.25">
      <c r="A3916" s="38" t="s">
        <v>4035</v>
      </c>
      <c r="B3916" s="109" t="s">
        <v>2678</v>
      </c>
      <c r="C3916" s="109" t="s">
        <v>2856</v>
      </c>
      <c r="D3916" s="38">
        <v>1</v>
      </c>
      <c r="E3916" s="45" t="s">
        <v>23</v>
      </c>
      <c r="F3916" s="40">
        <v>1280000</v>
      </c>
      <c r="G3916" s="41">
        <f t="shared" si="106"/>
        <v>1280000</v>
      </c>
      <c r="H3916" s="84" t="s">
        <v>882</v>
      </c>
    </row>
    <row r="3917" spans="1:8" ht="15" hidden="1" customHeight="1" x14ac:dyDescent="0.25">
      <c r="A3917" s="38" t="s">
        <v>4035</v>
      </c>
      <c r="B3917" s="33" t="s">
        <v>4036</v>
      </c>
      <c r="C3917" s="109" t="s">
        <v>2856</v>
      </c>
      <c r="D3917" s="38">
        <v>1</v>
      </c>
      <c r="E3917" s="45" t="s">
        <v>23</v>
      </c>
      <c r="F3917" s="46">
        <v>160000</v>
      </c>
      <c r="G3917" s="41">
        <f t="shared" si="106"/>
        <v>160000</v>
      </c>
      <c r="H3917" s="84" t="s">
        <v>882</v>
      </c>
    </row>
    <row r="3918" spans="1:8" ht="15" hidden="1" customHeight="1" x14ac:dyDescent="0.25">
      <c r="A3918" s="38" t="s">
        <v>4035</v>
      </c>
      <c r="B3918" s="109" t="s">
        <v>4037</v>
      </c>
      <c r="C3918" s="109" t="s">
        <v>2856</v>
      </c>
      <c r="D3918" s="38">
        <v>1</v>
      </c>
      <c r="E3918" s="45" t="s">
        <v>23</v>
      </c>
      <c r="F3918" s="179">
        <v>50000</v>
      </c>
      <c r="G3918" s="41">
        <f t="shared" si="106"/>
        <v>50000</v>
      </c>
      <c r="H3918" s="84" t="s">
        <v>882</v>
      </c>
    </row>
    <row r="3919" spans="1:8" ht="15" hidden="1" customHeight="1" x14ac:dyDescent="0.25">
      <c r="A3919" s="38" t="s">
        <v>4035</v>
      </c>
      <c r="B3919" s="36" t="s">
        <v>4038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6"/>
        <v>2200000</v>
      </c>
      <c r="H3919" s="84" t="s">
        <v>1268</v>
      </c>
    </row>
    <row r="3920" spans="1:8" ht="15" hidden="1" customHeight="1" x14ac:dyDescent="0.25">
      <c r="A3920" s="38" t="s">
        <v>4035</v>
      </c>
      <c r="B3920" s="33" t="s">
        <v>4039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6"/>
        <v>1400000</v>
      </c>
      <c r="H3920" s="84" t="s">
        <v>520</v>
      </c>
    </row>
    <row r="3921" spans="1:8" ht="15" hidden="1" customHeight="1" x14ac:dyDescent="0.25">
      <c r="A3921" s="38" t="s">
        <v>4035</v>
      </c>
      <c r="B3921" s="33" t="s">
        <v>4040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6"/>
        <v>275000</v>
      </c>
      <c r="H3921" s="84" t="s">
        <v>1268</v>
      </c>
    </row>
    <row r="3922" spans="1:8" ht="15" hidden="1" customHeight="1" x14ac:dyDescent="0.25">
      <c r="A3922" s="38" t="s">
        <v>4035</v>
      </c>
      <c r="B3922" s="109" t="s">
        <v>4041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hidden="1" customHeight="1" x14ac:dyDescent="0.25">
      <c r="A3923" s="38" t="s">
        <v>4035</v>
      </c>
      <c r="B3923" s="80" t="s">
        <v>3416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07">D3923*F3923</f>
        <v>120000</v>
      </c>
      <c r="H3923" s="84" t="s">
        <v>2845</v>
      </c>
    </row>
    <row r="3924" spans="1:8" ht="15" hidden="1" customHeight="1" x14ac:dyDescent="0.25">
      <c r="A3924" s="38" t="s">
        <v>4042</v>
      </c>
      <c r="B3924" s="109" t="s">
        <v>2840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07"/>
        <v>150000</v>
      </c>
      <c r="H3924" s="84" t="s">
        <v>1065</v>
      </c>
    </row>
    <row r="3925" spans="1:8" ht="15" hidden="1" customHeight="1" x14ac:dyDescent="0.25">
      <c r="A3925" s="38" t="s">
        <v>4042</v>
      </c>
      <c r="B3925" s="109" t="s">
        <v>4043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07"/>
        <v>700000</v>
      </c>
      <c r="H3925" s="84" t="s">
        <v>2349</v>
      </c>
    </row>
    <row r="3926" spans="1:8" ht="15" hidden="1" customHeight="1" x14ac:dyDescent="0.25">
      <c r="A3926" s="38" t="s">
        <v>4042</v>
      </c>
      <c r="B3926" s="33" t="s">
        <v>2852</v>
      </c>
      <c r="C3926" s="109" t="s">
        <v>2850</v>
      </c>
      <c r="D3926" s="38">
        <v>2</v>
      </c>
      <c r="E3926" s="45" t="s">
        <v>23</v>
      </c>
      <c r="F3926" s="46">
        <v>87500</v>
      </c>
      <c r="G3926" s="41">
        <f t="shared" si="107"/>
        <v>175000</v>
      </c>
      <c r="H3926" s="84" t="s">
        <v>33</v>
      </c>
    </row>
    <row r="3927" spans="1:8" ht="15" hidden="1" customHeight="1" x14ac:dyDescent="0.25">
      <c r="A3927" s="38" t="s">
        <v>4042</v>
      </c>
      <c r="B3927" s="33" t="s">
        <v>2780</v>
      </c>
      <c r="C3927" s="109" t="s">
        <v>2850</v>
      </c>
      <c r="D3927" s="38">
        <v>4</v>
      </c>
      <c r="E3927" s="45" t="s">
        <v>23</v>
      </c>
      <c r="F3927" s="179">
        <v>125000</v>
      </c>
      <c r="G3927" s="41">
        <f t="shared" si="107"/>
        <v>500000</v>
      </c>
      <c r="H3927" s="84" t="s">
        <v>33</v>
      </c>
    </row>
    <row r="3928" spans="1:8" ht="15" hidden="1" customHeight="1" x14ac:dyDescent="0.25">
      <c r="A3928" s="38" t="s">
        <v>4042</v>
      </c>
      <c r="B3928" s="33" t="s">
        <v>2702</v>
      </c>
      <c r="C3928" s="36" t="s">
        <v>2850</v>
      </c>
      <c r="D3928" s="50">
        <v>3</v>
      </c>
      <c r="E3928" s="56" t="s">
        <v>24</v>
      </c>
      <c r="F3928" s="179">
        <v>950000</v>
      </c>
      <c r="G3928" s="41">
        <f t="shared" si="107"/>
        <v>2850000</v>
      </c>
      <c r="H3928" s="84" t="s">
        <v>4044</v>
      </c>
    </row>
    <row r="3929" spans="1:8" ht="15" hidden="1" customHeight="1" x14ac:dyDescent="0.25">
      <c r="A3929" s="38" t="s">
        <v>4042</v>
      </c>
      <c r="B3929" s="33" t="s">
        <v>4045</v>
      </c>
      <c r="C3929" s="36" t="s">
        <v>4046</v>
      </c>
      <c r="D3929" s="38">
        <v>1</v>
      </c>
      <c r="E3929" s="45" t="s">
        <v>843</v>
      </c>
      <c r="F3929" s="40">
        <v>85000</v>
      </c>
      <c r="G3929" s="41">
        <f t="shared" si="107"/>
        <v>85000</v>
      </c>
      <c r="H3929" s="84" t="s">
        <v>520</v>
      </c>
    </row>
    <row r="3930" spans="1:8" ht="15" hidden="1" customHeight="1" x14ac:dyDescent="0.25">
      <c r="A3930" s="38" t="s">
        <v>4042</v>
      </c>
      <c r="B3930" s="33" t="s">
        <v>4047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07"/>
        <v>88000</v>
      </c>
      <c r="H3930" s="84" t="s">
        <v>3078</v>
      </c>
    </row>
    <row r="3931" spans="1:8" ht="15" hidden="1" customHeight="1" x14ac:dyDescent="0.25">
      <c r="A3931" s="38" t="s">
        <v>4042</v>
      </c>
      <c r="B3931" s="109" t="s">
        <v>4048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3078</v>
      </c>
    </row>
    <row r="3932" spans="1:8" ht="15" hidden="1" customHeight="1" x14ac:dyDescent="0.25">
      <c r="A3932" s="38" t="s">
        <v>4042</v>
      </c>
      <c r="B3932" s="80" t="s">
        <v>4049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08">D3932*F3932</f>
        <v>4500</v>
      </c>
      <c r="H3932" s="84" t="s">
        <v>3078</v>
      </c>
    </row>
    <row r="3933" spans="1:8" ht="15" hidden="1" customHeight="1" x14ac:dyDescent="0.25">
      <c r="A3933" s="38" t="s">
        <v>4042</v>
      </c>
      <c r="B3933" s="33" t="s">
        <v>4050</v>
      </c>
      <c r="C3933" s="44" t="s">
        <v>4051</v>
      </c>
      <c r="D3933" s="38">
        <v>20</v>
      </c>
      <c r="E3933" s="45" t="s">
        <v>24</v>
      </c>
      <c r="F3933" s="35">
        <v>40000</v>
      </c>
      <c r="G3933" s="41">
        <f t="shared" si="108"/>
        <v>800000</v>
      </c>
      <c r="H3933" s="84" t="s">
        <v>33</v>
      </c>
    </row>
    <row r="3934" spans="1:8" ht="15" hidden="1" customHeight="1" x14ac:dyDescent="0.25">
      <c r="A3934" s="38" t="s">
        <v>4042</v>
      </c>
      <c r="B3934" s="109" t="s">
        <v>4052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08"/>
        <v>920150</v>
      </c>
      <c r="H3934" s="84" t="s">
        <v>33</v>
      </c>
    </row>
    <row r="3935" spans="1:8" ht="15" hidden="1" customHeight="1" x14ac:dyDescent="0.25">
      <c r="A3935" s="38" t="s">
        <v>4053</v>
      </c>
      <c r="B3935" s="33" t="s">
        <v>3024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08"/>
        <v>300000</v>
      </c>
      <c r="H3935" s="84" t="s">
        <v>4054</v>
      </c>
    </row>
    <row r="3936" spans="1:8" ht="15" hidden="1" customHeight="1" x14ac:dyDescent="0.25">
      <c r="A3936" s="38" t="s">
        <v>4053</v>
      </c>
      <c r="B3936" s="109" t="s">
        <v>2751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08"/>
        <v>325000</v>
      </c>
      <c r="H3936" s="84" t="s">
        <v>33</v>
      </c>
    </row>
    <row r="3937" spans="1:8" ht="15" hidden="1" customHeight="1" x14ac:dyDescent="0.25">
      <c r="A3937" s="38" t="s">
        <v>4053</v>
      </c>
      <c r="B3937" s="33" t="s">
        <v>4055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08"/>
        <v>180000</v>
      </c>
      <c r="H3937" s="84" t="s">
        <v>33</v>
      </c>
    </row>
    <row r="3938" spans="1:8" ht="15" hidden="1" customHeight="1" x14ac:dyDescent="0.25">
      <c r="A3938" s="38" t="s">
        <v>4053</v>
      </c>
      <c r="B3938" s="33" t="s">
        <v>4056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08"/>
        <v>60000</v>
      </c>
      <c r="H3938" s="84" t="s">
        <v>33</v>
      </c>
    </row>
    <row r="3939" spans="1:8" ht="15" hidden="1" customHeight="1" x14ac:dyDescent="0.25">
      <c r="A3939" s="38" t="s">
        <v>4053</v>
      </c>
      <c r="B3939" s="33" t="s">
        <v>4057</v>
      </c>
      <c r="C3939" s="36" t="s">
        <v>4058</v>
      </c>
      <c r="D3939" s="50">
        <v>1</v>
      </c>
      <c r="E3939" s="56" t="s">
        <v>24</v>
      </c>
      <c r="F3939" s="179">
        <v>50000</v>
      </c>
      <c r="G3939" s="41">
        <f t="shared" si="108"/>
        <v>50000</v>
      </c>
      <c r="H3939" s="84" t="s">
        <v>868</v>
      </c>
    </row>
    <row r="3940" spans="1:8" ht="15" hidden="1" customHeight="1" x14ac:dyDescent="0.25">
      <c r="A3940" s="38" t="s">
        <v>4053</v>
      </c>
      <c r="B3940" s="33" t="s">
        <v>4059</v>
      </c>
      <c r="C3940" s="36" t="s">
        <v>4060</v>
      </c>
      <c r="D3940" s="38">
        <v>1</v>
      </c>
      <c r="E3940" s="45" t="s">
        <v>24</v>
      </c>
      <c r="F3940" s="40">
        <v>25000</v>
      </c>
      <c r="G3940" s="41">
        <f t="shared" si="108"/>
        <v>25000</v>
      </c>
      <c r="H3940" s="84" t="s">
        <v>868</v>
      </c>
    </row>
    <row r="3941" spans="1:8" ht="15" hidden="1" customHeight="1" x14ac:dyDescent="0.25">
      <c r="A3941" s="38" t="s">
        <v>4053</v>
      </c>
      <c r="B3941" s="33" t="s">
        <v>4061</v>
      </c>
      <c r="C3941" s="36" t="s">
        <v>4060</v>
      </c>
      <c r="D3941" s="38">
        <v>1</v>
      </c>
      <c r="E3941" s="45" t="s">
        <v>24</v>
      </c>
      <c r="F3941" s="35">
        <v>35000</v>
      </c>
      <c r="G3941" s="41">
        <f t="shared" si="108"/>
        <v>35000</v>
      </c>
      <c r="H3941" s="84" t="s">
        <v>868</v>
      </c>
    </row>
    <row r="3942" spans="1:8" ht="15" hidden="1" customHeight="1" x14ac:dyDescent="0.25">
      <c r="A3942" s="38" t="s">
        <v>4053</v>
      </c>
      <c r="B3942" s="109" t="s">
        <v>4062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hidden="1" customHeight="1" x14ac:dyDescent="0.25">
      <c r="A3943" s="38" t="s">
        <v>4053</v>
      </c>
      <c r="B3943" s="80" t="s">
        <v>3660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09">D3943*F3943</f>
        <v>75000</v>
      </c>
      <c r="H3943" s="84" t="s">
        <v>627</v>
      </c>
    </row>
    <row r="3944" spans="1:8" ht="15" hidden="1" customHeight="1" x14ac:dyDescent="0.25">
      <c r="A3944" s="38" t="s">
        <v>4063</v>
      </c>
      <c r="B3944" s="56" t="s">
        <v>3330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09"/>
        <v>11780000</v>
      </c>
      <c r="H3944" s="84" t="s">
        <v>33</v>
      </c>
    </row>
    <row r="3945" spans="1:8" ht="15" hidden="1" customHeight="1" x14ac:dyDescent="0.25">
      <c r="A3945" s="38" t="s">
        <v>4063</v>
      </c>
      <c r="B3945" s="109" t="s">
        <v>4064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09"/>
        <v>4500</v>
      </c>
      <c r="H3945" s="84" t="s">
        <v>930</v>
      </c>
    </row>
    <row r="3946" spans="1:8" ht="15" hidden="1" customHeight="1" x14ac:dyDescent="0.25">
      <c r="A3946" s="38" t="s">
        <v>4063</v>
      </c>
      <c r="B3946" s="33" t="s">
        <v>2739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09"/>
        <v>2000</v>
      </c>
      <c r="H3946" s="84" t="s">
        <v>930</v>
      </c>
    </row>
    <row r="3947" spans="1:8" ht="15" hidden="1" customHeight="1" x14ac:dyDescent="0.25">
      <c r="A3947" s="38" t="s">
        <v>4063</v>
      </c>
      <c r="B3947" s="33" t="s">
        <v>4065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09"/>
        <v>150000</v>
      </c>
      <c r="H3947" s="84" t="s">
        <v>2736</v>
      </c>
    </row>
    <row r="3948" spans="1:8" ht="15" hidden="1" customHeight="1" x14ac:dyDescent="0.25">
      <c r="A3948" s="38" t="s">
        <v>4063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09"/>
        <v>80000</v>
      </c>
      <c r="H3948" s="84" t="s">
        <v>2736</v>
      </c>
    </row>
    <row r="3949" spans="1:8" ht="15" hidden="1" customHeight="1" x14ac:dyDescent="0.25">
      <c r="A3949" s="38" t="s">
        <v>4063</v>
      </c>
      <c r="B3949" s="33" t="s">
        <v>4066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09"/>
        <v>200000</v>
      </c>
      <c r="H3949" s="84" t="s">
        <v>2189</v>
      </c>
    </row>
    <row r="3950" spans="1:8" ht="15" hidden="1" customHeight="1" x14ac:dyDescent="0.25">
      <c r="A3950" s="38" t="s">
        <v>4063</v>
      </c>
      <c r="B3950" s="33" t="s">
        <v>4067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09"/>
        <v>570000</v>
      </c>
      <c r="H3950" s="84" t="s">
        <v>2189</v>
      </c>
    </row>
    <row r="3951" spans="1:8" ht="15" hidden="1" customHeight="1" x14ac:dyDescent="0.25">
      <c r="A3951" s="38" t="s">
        <v>4063</v>
      </c>
      <c r="B3951" s="109" t="s">
        <v>4068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hidden="1" customHeight="1" x14ac:dyDescent="0.25">
      <c r="A3952" s="38" t="s">
        <v>4063</v>
      </c>
      <c r="B3952" s="80" t="s">
        <v>4069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hidden="1" customHeight="1" x14ac:dyDescent="0.25">
      <c r="A3953" s="38" t="s">
        <v>4063</v>
      </c>
      <c r="B3953" s="33" t="s">
        <v>4070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hidden="1" customHeight="1" x14ac:dyDescent="0.25">
      <c r="A3954" s="38" t="s">
        <v>4063</v>
      </c>
      <c r="B3954" s="109" t="s">
        <v>4071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4063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hidden="1" customHeight="1" x14ac:dyDescent="0.25">
      <c r="A3956" s="38" t="s">
        <v>4063</v>
      </c>
      <c r="B3956" s="33" t="s">
        <v>3544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09"/>
        <v>300000</v>
      </c>
      <c r="H3956" s="84" t="s">
        <v>509</v>
      </c>
    </row>
    <row r="3957" spans="1:8" ht="15" hidden="1" customHeight="1" x14ac:dyDescent="0.25">
      <c r="A3957" s="38" t="s">
        <v>4063</v>
      </c>
      <c r="B3957" s="33" t="s">
        <v>2891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09"/>
        <v>25000</v>
      </c>
      <c r="H3957" s="84" t="s">
        <v>509</v>
      </c>
    </row>
    <row r="3958" spans="1:8" ht="15" hidden="1" customHeight="1" x14ac:dyDescent="0.25">
      <c r="A3958" s="38" t="s">
        <v>4072</v>
      </c>
      <c r="B3958" s="56" t="s">
        <v>3857</v>
      </c>
      <c r="C3958" s="33" t="s">
        <v>2745</v>
      </c>
      <c r="D3958" s="38">
        <v>3</v>
      </c>
      <c r="E3958" s="45" t="s">
        <v>23</v>
      </c>
      <c r="F3958" s="40">
        <v>100000</v>
      </c>
      <c r="G3958" s="41">
        <f t="shared" si="109"/>
        <v>300000</v>
      </c>
      <c r="H3958" s="84" t="s">
        <v>33</v>
      </c>
    </row>
    <row r="3959" spans="1:8" ht="15" hidden="1" customHeight="1" x14ac:dyDescent="0.25">
      <c r="A3959" s="38" t="s">
        <v>4072</v>
      </c>
      <c r="B3959" s="33" t="s">
        <v>3690</v>
      </c>
      <c r="C3959" s="109" t="s">
        <v>4073</v>
      </c>
      <c r="D3959" s="38">
        <v>1</v>
      </c>
      <c r="E3959" s="45" t="s">
        <v>69</v>
      </c>
      <c r="F3959" s="40">
        <v>2200000</v>
      </c>
      <c r="G3959" s="41">
        <f t="shared" si="109"/>
        <v>2200000</v>
      </c>
      <c r="H3959" s="84" t="s">
        <v>4074</v>
      </c>
    </row>
    <row r="3960" spans="1:8" ht="15" hidden="1" customHeight="1" x14ac:dyDescent="0.25">
      <c r="A3960" s="38" t="s">
        <v>4072</v>
      </c>
      <c r="B3960" s="109" t="s">
        <v>262</v>
      </c>
      <c r="C3960" s="109" t="s">
        <v>2705</v>
      </c>
      <c r="D3960" s="38">
        <v>1</v>
      </c>
      <c r="E3960" s="45" t="s">
        <v>23</v>
      </c>
      <c r="F3960" s="35">
        <v>350000</v>
      </c>
      <c r="G3960" s="41">
        <f t="shared" si="109"/>
        <v>350000</v>
      </c>
      <c r="H3960" s="84" t="s">
        <v>33</v>
      </c>
    </row>
    <row r="3961" spans="1:8" ht="15" hidden="1" customHeight="1" x14ac:dyDescent="0.25">
      <c r="A3961" s="38" t="s">
        <v>4072</v>
      </c>
      <c r="B3961" s="33" t="s">
        <v>1772</v>
      </c>
      <c r="C3961" s="109" t="s">
        <v>3337</v>
      </c>
      <c r="D3961" s="38">
        <v>20</v>
      </c>
      <c r="E3961" s="45" t="s">
        <v>23</v>
      </c>
      <c r="F3961" s="179">
        <v>10000</v>
      </c>
      <c r="G3961" s="41">
        <f t="shared" si="109"/>
        <v>200000</v>
      </c>
      <c r="H3961" s="84" t="s">
        <v>33</v>
      </c>
    </row>
    <row r="3962" spans="1:8" ht="15" hidden="1" customHeight="1" x14ac:dyDescent="0.25">
      <c r="A3962" s="38" t="s">
        <v>4072</v>
      </c>
      <c r="B3962" s="33" t="s">
        <v>4075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09"/>
        <v>7500000</v>
      </c>
      <c r="H3962" s="84" t="s">
        <v>4076</v>
      </c>
    </row>
    <row r="3963" spans="1:8" ht="15" hidden="1" customHeight="1" x14ac:dyDescent="0.25">
      <c r="A3963" s="38" t="s">
        <v>4072</v>
      </c>
      <c r="B3963" s="33" t="s">
        <v>4077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09"/>
        <v>170000</v>
      </c>
      <c r="H3963" s="84" t="s">
        <v>2736</v>
      </c>
    </row>
    <row r="3964" spans="1:8" ht="15" hidden="1" customHeight="1" x14ac:dyDescent="0.25">
      <c r="A3964" s="38" t="s">
        <v>4072</v>
      </c>
      <c r="B3964" s="33" t="s">
        <v>4078</v>
      </c>
      <c r="C3964" s="36" t="s">
        <v>755</v>
      </c>
      <c r="D3964" s="38">
        <v>1</v>
      </c>
      <c r="E3964" s="45" t="s">
        <v>2696</v>
      </c>
      <c r="F3964" s="35">
        <v>42500</v>
      </c>
      <c r="G3964" s="41">
        <f t="shared" si="109"/>
        <v>42500</v>
      </c>
      <c r="H3964" s="84" t="s">
        <v>2736</v>
      </c>
    </row>
    <row r="3965" spans="1:8" ht="15" hidden="1" customHeight="1" x14ac:dyDescent="0.25">
      <c r="A3965" s="38" t="s">
        <v>4072</v>
      </c>
      <c r="B3965" s="109" t="s">
        <v>4079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2724</v>
      </c>
    </row>
    <row r="3966" spans="1:8" ht="15" hidden="1" customHeight="1" x14ac:dyDescent="0.25">
      <c r="A3966" s="38" t="s">
        <v>4072</v>
      </c>
      <c r="B3966" s="80" t="s">
        <v>4080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2724</v>
      </c>
    </row>
    <row r="3967" spans="1:8" ht="15" hidden="1" customHeight="1" x14ac:dyDescent="0.25">
      <c r="A3967" s="38" t="s">
        <v>4072</v>
      </c>
      <c r="B3967" s="33" t="s">
        <v>2678</v>
      </c>
      <c r="C3967" s="44" t="s">
        <v>2856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hidden="1" customHeight="1" x14ac:dyDescent="0.25">
      <c r="A3968" s="38" t="s">
        <v>4072</v>
      </c>
      <c r="B3968" s="109" t="s">
        <v>2680</v>
      </c>
      <c r="C3968" s="44" t="s">
        <v>2856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hidden="1" customHeight="1" x14ac:dyDescent="0.25">
      <c r="A3969" s="38" t="s">
        <v>4072</v>
      </c>
      <c r="B3969" s="33" t="s">
        <v>4081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09"/>
        <v>1800000</v>
      </c>
      <c r="H3969" s="84" t="s">
        <v>486</v>
      </c>
    </row>
    <row r="3970" spans="1:8" ht="15" hidden="1" customHeight="1" x14ac:dyDescent="0.25">
      <c r="A3970" s="38" t="s">
        <v>4072</v>
      </c>
      <c r="B3970" s="33" t="s">
        <v>4082</v>
      </c>
      <c r="C3970" s="33" t="s">
        <v>4083</v>
      </c>
      <c r="D3970" s="38">
        <v>1</v>
      </c>
      <c r="E3970" s="45" t="s">
        <v>72</v>
      </c>
      <c r="F3970" s="46">
        <v>35000000</v>
      </c>
      <c r="G3970" s="179">
        <f t="shared" si="109"/>
        <v>35000000</v>
      </c>
      <c r="H3970" s="84" t="s">
        <v>33</v>
      </c>
    </row>
    <row r="3971" spans="1:8" ht="15" hidden="1" customHeight="1" x14ac:dyDescent="0.25">
      <c r="A3971" s="38" t="s">
        <v>4084</v>
      </c>
      <c r="B3971" s="56" t="s">
        <v>4085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09"/>
        <v>18000</v>
      </c>
      <c r="H3971" s="84" t="s">
        <v>930</v>
      </c>
    </row>
    <row r="3972" spans="1:8" ht="15" hidden="1" customHeight="1" x14ac:dyDescent="0.25">
      <c r="A3972" s="38" t="s">
        <v>4084</v>
      </c>
      <c r="B3972" s="33" t="s">
        <v>926</v>
      </c>
      <c r="C3972" s="109" t="s">
        <v>4086</v>
      </c>
      <c r="D3972" s="38">
        <v>4</v>
      </c>
      <c r="E3972" s="45" t="s">
        <v>23</v>
      </c>
      <c r="F3972" s="40">
        <v>75000</v>
      </c>
      <c r="G3972" s="41">
        <f t="shared" si="109"/>
        <v>300000</v>
      </c>
      <c r="H3972" s="84" t="s">
        <v>33</v>
      </c>
    </row>
    <row r="3973" spans="1:8" ht="15" hidden="1" customHeight="1" x14ac:dyDescent="0.25">
      <c r="A3973" s="38" t="s">
        <v>4084</v>
      </c>
      <c r="B3973" s="109" t="s">
        <v>4087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09"/>
        <v>240000</v>
      </c>
      <c r="H3973" s="84" t="s">
        <v>33</v>
      </c>
    </row>
    <row r="3974" spans="1:8" ht="15" hidden="1" customHeight="1" x14ac:dyDescent="0.25">
      <c r="A3974" s="38" t="s">
        <v>4084</v>
      </c>
      <c r="B3974" s="33" t="s">
        <v>2751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09"/>
        <v>975000</v>
      </c>
      <c r="H3974" s="84" t="s">
        <v>33</v>
      </c>
    </row>
    <row r="3975" spans="1:8" ht="15" hidden="1" customHeight="1" x14ac:dyDescent="0.25">
      <c r="A3975" s="38" t="s">
        <v>4084</v>
      </c>
      <c r="B3975" s="33" t="s">
        <v>3664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09"/>
        <v>75000</v>
      </c>
      <c r="H3975" s="84" t="s">
        <v>511</v>
      </c>
    </row>
    <row r="3976" spans="1:8" ht="15" hidden="1" customHeight="1" x14ac:dyDescent="0.25">
      <c r="A3976" s="38" t="s">
        <v>4084</v>
      </c>
      <c r="B3976" s="33" t="s">
        <v>4088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09"/>
        <v>150000</v>
      </c>
      <c r="H3976" s="84" t="s">
        <v>511</v>
      </c>
    </row>
    <row r="3977" spans="1:8" ht="15" hidden="1" customHeight="1" x14ac:dyDescent="0.25">
      <c r="A3977" s="38" t="s">
        <v>4084</v>
      </c>
      <c r="B3977" s="33" t="s">
        <v>3024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09"/>
        <v>150000</v>
      </c>
      <c r="H3977" s="84" t="s">
        <v>511</v>
      </c>
    </row>
    <row r="3978" spans="1:8" ht="15" hidden="1" customHeight="1" x14ac:dyDescent="0.25">
      <c r="A3978" s="38" t="s">
        <v>4084</v>
      </c>
      <c r="B3978" s="109" t="s">
        <v>4089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hidden="1" customHeight="1" x14ac:dyDescent="0.25">
      <c r="A3979" s="38" t="s">
        <v>4084</v>
      </c>
      <c r="B3979" s="80" t="s">
        <v>4090</v>
      </c>
      <c r="C3979" s="36" t="s">
        <v>4091</v>
      </c>
      <c r="D3979" s="38">
        <v>10</v>
      </c>
      <c r="E3979" s="45" t="s">
        <v>23</v>
      </c>
      <c r="F3979" s="289">
        <v>1300000</v>
      </c>
      <c r="G3979" s="41">
        <f t="shared" ref="G3979:G3987" si="110">D3979*F3979</f>
        <v>13000000</v>
      </c>
      <c r="H3979" s="84" t="s">
        <v>4092</v>
      </c>
    </row>
    <row r="3980" spans="1:8" ht="15" hidden="1" customHeight="1" x14ac:dyDescent="0.25">
      <c r="A3980" s="38" t="s">
        <v>4084</v>
      </c>
      <c r="B3980" s="33"/>
      <c r="C3980" s="44" t="s">
        <v>4093</v>
      </c>
      <c r="D3980" s="38"/>
      <c r="E3980" s="45" t="s">
        <v>24</v>
      </c>
      <c r="F3980" s="35"/>
      <c r="G3980" s="41">
        <f t="shared" si="110"/>
        <v>0</v>
      </c>
      <c r="H3980" s="84"/>
    </row>
    <row r="3981" spans="1:8" ht="15" hidden="1" customHeight="1" x14ac:dyDescent="0.25">
      <c r="A3981" s="38" t="s">
        <v>4084</v>
      </c>
      <c r="B3981" s="109" t="s">
        <v>4094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10"/>
        <v>7500000</v>
      </c>
      <c r="H3981" s="84" t="s">
        <v>33</v>
      </c>
    </row>
    <row r="3982" spans="1:8" ht="15" hidden="1" customHeight="1" x14ac:dyDescent="0.25">
      <c r="A3982" s="38" t="s">
        <v>4084</v>
      </c>
      <c r="B3982" s="33" t="s">
        <v>2978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10"/>
        <v>330000</v>
      </c>
      <c r="H3982" s="84" t="s">
        <v>2724</v>
      </c>
    </row>
    <row r="3983" spans="1:8" ht="15" hidden="1" customHeight="1" x14ac:dyDescent="0.25">
      <c r="A3983" s="38" t="s">
        <v>4084</v>
      </c>
      <c r="B3983" s="33" t="s">
        <v>2944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10"/>
        <v>300000</v>
      </c>
      <c r="H3983" s="84" t="s">
        <v>2724</v>
      </c>
    </row>
    <row r="3984" spans="1:8" ht="15" hidden="1" customHeight="1" x14ac:dyDescent="0.25">
      <c r="A3984" s="38" t="s">
        <v>4084</v>
      </c>
      <c r="B3984" s="33" t="s">
        <v>4095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10"/>
        <v>150000</v>
      </c>
      <c r="H3984" s="84" t="s">
        <v>2724</v>
      </c>
    </row>
    <row r="3985" spans="1:8" ht="15" hidden="1" customHeight="1" x14ac:dyDescent="0.25">
      <c r="A3985" s="38" t="s">
        <v>4084</v>
      </c>
      <c r="B3985" s="33" t="s">
        <v>4096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10"/>
        <v>200000</v>
      </c>
      <c r="H3985" s="84" t="s">
        <v>2724</v>
      </c>
    </row>
    <row r="3986" spans="1:8" ht="15" hidden="1" customHeight="1" x14ac:dyDescent="0.25">
      <c r="A3986" s="38" t="s">
        <v>4084</v>
      </c>
      <c r="B3986" s="33" t="s">
        <v>4097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10"/>
        <v>250000</v>
      </c>
      <c r="H3986" s="84" t="s">
        <v>2724</v>
      </c>
    </row>
    <row r="3987" spans="1:8" ht="15" hidden="1" customHeight="1" x14ac:dyDescent="0.25">
      <c r="A3987" s="38" t="s">
        <v>4084</v>
      </c>
      <c r="B3987" s="33" t="s">
        <v>4098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10"/>
        <v>120000</v>
      </c>
      <c r="H3987" s="84" t="s">
        <v>2724</v>
      </c>
    </row>
    <row r="3988" spans="1:8" ht="15" hidden="1" customHeight="1" x14ac:dyDescent="0.25">
      <c r="A3988" s="38" t="s">
        <v>4084</v>
      </c>
      <c r="B3988" s="33" t="s">
        <v>4099</v>
      </c>
      <c r="C3988" s="33" t="s">
        <v>4100</v>
      </c>
      <c r="D3988" s="38">
        <v>1</v>
      </c>
      <c r="E3988" s="45" t="s">
        <v>72</v>
      </c>
      <c r="F3988" s="55">
        <v>1</v>
      </c>
      <c r="G3988" s="179">
        <f t="shared" si="109"/>
        <v>1</v>
      </c>
      <c r="H3988" s="84" t="s">
        <v>520</v>
      </c>
    </row>
    <row r="3989" spans="1:8" ht="15" hidden="1" customHeight="1" x14ac:dyDescent="0.25">
      <c r="A3989" s="38" t="s">
        <v>4084</v>
      </c>
      <c r="B3989" s="33" t="s">
        <v>4101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09"/>
        <v>375500</v>
      </c>
      <c r="H3989" s="84" t="s">
        <v>4102</v>
      </c>
    </row>
    <row r="3990" spans="1:8" ht="15" hidden="1" customHeight="1" x14ac:dyDescent="0.25">
      <c r="A3990" s="38" t="s">
        <v>4084</v>
      </c>
      <c r="B3990" s="33" t="s">
        <v>3712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09"/>
        <v>3507000</v>
      </c>
      <c r="H3990" s="236" t="s">
        <v>4102</v>
      </c>
    </row>
    <row r="3991" spans="1:8" ht="15" hidden="1" customHeight="1" x14ac:dyDescent="0.25">
      <c r="A3991" s="38" t="s">
        <v>4084</v>
      </c>
      <c r="B3991" s="33" t="s">
        <v>4103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09"/>
        <v>1296000</v>
      </c>
      <c r="H3991" s="236" t="s">
        <v>4102</v>
      </c>
    </row>
    <row r="3992" spans="1:8" ht="15" hidden="1" customHeight="1" x14ac:dyDescent="0.25">
      <c r="A3992" s="38" t="s">
        <v>4084</v>
      </c>
      <c r="B3992" s="33" t="s">
        <v>4104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09"/>
        <v>1015000</v>
      </c>
      <c r="H3992" s="236" t="s">
        <v>4102</v>
      </c>
    </row>
    <row r="3993" spans="1:8" ht="15" hidden="1" customHeight="1" x14ac:dyDescent="0.25">
      <c r="A3993" s="38" t="s">
        <v>4105</v>
      </c>
      <c r="B3993" s="56" t="s">
        <v>4106</v>
      </c>
      <c r="C3993" s="56" t="s">
        <v>2745</v>
      </c>
      <c r="D3993" s="38">
        <v>2</v>
      </c>
      <c r="E3993" s="45" t="s">
        <v>23</v>
      </c>
      <c r="F3993" s="40">
        <v>100000</v>
      </c>
      <c r="G3993" s="41">
        <f t="shared" si="109"/>
        <v>200000</v>
      </c>
      <c r="H3993" s="84" t="s">
        <v>2724</v>
      </c>
    </row>
    <row r="3994" spans="1:8" ht="15" hidden="1" customHeight="1" x14ac:dyDescent="0.25">
      <c r="A3994" s="38" t="s">
        <v>4105</v>
      </c>
      <c r="B3994" s="33" t="s">
        <v>4107</v>
      </c>
      <c r="C3994" s="56" t="s">
        <v>2745</v>
      </c>
      <c r="D3994" s="38">
        <v>1</v>
      </c>
      <c r="E3994" s="45" t="s">
        <v>23</v>
      </c>
      <c r="F3994" s="40">
        <v>50000</v>
      </c>
      <c r="G3994" s="41">
        <f t="shared" si="109"/>
        <v>50000</v>
      </c>
      <c r="H3994" s="84" t="s">
        <v>2724</v>
      </c>
    </row>
    <row r="3995" spans="1:8" ht="15" hidden="1" customHeight="1" x14ac:dyDescent="0.25">
      <c r="A3995" s="38" t="s">
        <v>4105</v>
      </c>
      <c r="B3995" s="109" t="s">
        <v>4108</v>
      </c>
      <c r="C3995" s="56" t="s">
        <v>2745</v>
      </c>
      <c r="D3995" s="38">
        <v>5</v>
      </c>
      <c r="E3995" s="45" t="s">
        <v>23</v>
      </c>
      <c r="F3995" s="35">
        <v>100000</v>
      </c>
      <c r="G3995" s="41">
        <f t="shared" si="109"/>
        <v>500000</v>
      </c>
      <c r="H3995" s="84" t="s">
        <v>33</v>
      </c>
    </row>
    <row r="3996" spans="1:8" ht="15" hidden="1" customHeight="1" x14ac:dyDescent="0.25">
      <c r="A3996" s="38" t="s">
        <v>4105</v>
      </c>
      <c r="B3996" s="56" t="s">
        <v>3330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09"/>
        <v>6332700</v>
      </c>
      <c r="H3996" s="84" t="s">
        <v>33</v>
      </c>
    </row>
    <row r="3997" spans="1:8" ht="15" hidden="1" customHeight="1" x14ac:dyDescent="0.25">
      <c r="A3997" s="38" t="s">
        <v>4105</v>
      </c>
      <c r="B3997" s="33" t="s">
        <v>4109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09"/>
        <v>50000</v>
      </c>
      <c r="H3997" s="84" t="s">
        <v>2736</v>
      </c>
    </row>
    <row r="3998" spans="1:8" ht="15" hidden="1" customHeight="1" x14ac:dyDescent="0.25">
      <c r="A3998" s="38" t="s">
        <v>4105</v>
      </c>
      <c r="B3998" s="33" t="s">
        <v>4110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09"/>
        <v>30000</v>
      </c>
      <c r="H3998" s="84" t="s">
        <v>2736</v>
      </c>
    </row>
    <row r="3999" spans="1:8" ht="15" hidden="1" customHeight="1" x14ac:dyDescent="0.25">
      <c r="A3999" s="38" t="s">
        <v>4105</v>
      </c>
      <c r="B3999" s="33" t="s">
        <v>4111</v>
      </c>
      <c r="C3999" s="109" t="s">
        <v>4112</v>
      </c>
      <c r="D3999" s="38">
        <v>1</v>
      </c>
      <c r="E3999" s="45" t="s">
        <v>843</v>
      </c>
      <c r="F3999" s="35">
        <v>97500</v>
      </c>
      <c r="G3999" s="41">
        <f t="shared" si="109"/>
        <v>97500</v>
      </c>
      <c r="H3999" s="84" t="s">
        <v>1004</v>
      </c>
    </row>
    <row r="4000" spans="1:8" ht="15" hidden="1" customHeight="1" x14ac:dyDescent="0.25">
      <c r="A4000" s="38" t="s">
        <v>4105</v>
      </c>
      <c r="B4000" s="109" t="s">
        <v>4113</v>
      </c>
      <c r="C4000" s="109" t="s">
        <v>4114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2736</v>
      </c>
    </row>
    <row r="4001" spans="1:8" ht="15" hidden="1" customHeight="1" x14ac:dyDescent="0.25">
      <c r="A4001" s="38" t="s">
        <v>4105</v>
      </c>
      <c r="B4001" s="80" t="s">
        <v>4115</v>
      </c>
      <c r="C4001" s="36" t="s">
        <v>4116</v>
      </c>
      <c r="D4001" s="38">
        <v>10</v>
      </c>
      <c r="E4001" s="45" t="s">
        <v>23</v>
      </c>
      <c r="F4001" s="289">
        <v>1500</v>
      </c>
      <c r="G4001" s="41">
        <f t="shared" ref="G4001:G4046" si="111">D4001*F4001</f>
        <v>15000</v>
      </c>
      <c r="H4001" s="84" t="s">
        <v>2736</v>
      </c>
    </row>
    <row r="4002" spans="1:8" ht="15" hidden="1" customHeight="1" x14ac:dyDescent="0.25">
      <c r="A4002" s="38" t="s">
        <v>4105</v>
      </c>
      <c r="B4002" s="33" t="s">
        <v>4117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1"/>
        <v>410000</v>
      </c>
      <c r="H4002" s="84" t="s">
        <v>1263</v>
      </c>
    </row>
    <row r="4003" spans="1:8" ht="15" hidden="1" customHeight="1" x14ac:dyDescent="0.25">
      <c r="A4003" s="38" t="s">
        <v>4105</v>
      </c>
      <c r="B4003" s="109" t="s">
        <v>4118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1"/>
        <v>12000</v>
      </c>
      <c r="H4003" s="84" t="s">
        <v>2724</v>
      </c>
    </row>
    <row r="4004" spans="1:8" ht="15" hidden="1" customHeight="1" x14ac:dyDescent="0.25">
      <c r="A4004" s="38" t="s">
        <v>4105</v>
      </c>
      <c r="B4004" s="33" t="s">
        <v>4119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1"/>
        <v>3600000</v>
      </c>
      <c r="H4004" s="84" t="s">
        <v>33</v>
      </c>
    </row>
    <row r="4005" spans="1:8" ht="15" hidden="1" customHeight="1" x14ac:dyDescent="0.25">
      <c r="A4005" s="38" t="s">
        <v>4105</v>
      </c>
      <c r="B4005" s="33" t="s">
        <v>4120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1"/>
        <v>5250000</v>
      </c>
      <c r="H4005" s="84" t="s">
        <v>33</v>
      </c>
    </row>
    <row r="4006" spans="1:8" ht="15" hidden="1" customHeight="1" x14ac:dyDescent="0.25">
      <c r="A4006" s="38" t="s">
        <v>4121</v>
      </c>
      <c r="B4006" s="56" t="s">
        <v>2687</v>
      </c>
      <c r="C4006" s="56" t="s">
        <v>4122</v>
      </c>
      <c r="D4006" s="38">
        <v>22</v>
      </c>
      <c r="E4006" s="45" t="s">
        <v>23</v>
      </c>
      <c r="F4006" s="46">
        <v>1545000</v>
      </c>
      <c r="G4006" s="41">
        <f t="shared" si="111"/>
        <v>33990000</v>
      </c>
      <c r="H4006" s="84" t="s">
        <v>33</v>
      </c>
    </row>
    <row r="4007" spans="1:8" ht="15" hidden="1" customHeight="1" x14ac:dyDescent="0.25">
      <c r="A4007" s="38" t="s">
        <v>4121</v>
      </c>
      <c r="B4007" s="33" t="s">
        <v>4036</v>
      </c>
      <c r="C4007" s="56" t="s">
        <v>4122</v>
      </c>
      <c r="D4007" s="38">
        <v>15</v>
      </c>
      <c r="E4007" s="45" t="s">
        <v>23</v>
      </c>
      <c r="F4007" s="40">
        <v>155000</v>
      </c>
      <c r="G4007" s="41">
        <f t="shared" si="111"/>
        <v>2325000</v>
      </c>
      <c r="H4007" s="84" t="s">
        <v>33</v>
      </c>
    </row>
    <row r="4008" spans="1:8" ht="15" hidden="1" customHeight="1" x14ac:dyDescent="0.25">
      <c r="A4008" s="38" t="s">
        <v>4121</v>
      </c>
      <c r="B4008" s="109" t="s">
        <v>4123</v>
      </c>
      <c r="C4008" s="56" t="s">
        <v>4122</v>
      </c>
      <c r="D4008" s="38">
        <v>30</v>
      </c>
      <c r="E4008" s="45" t="s">
        <v>23</v>
      </c>
      <c r="F4008" s="35">
        <v>1270000</v>
      </c>
      <c r="G4008" s="41">
        <f t="shared" si="111"/>
        <v>38100000</v>
      </c>
      <c r="H4008" s="84" t="s">
        <v>33</v>
      </c>
    </row>
    <row r="4009" spans="1:8" ht="15" hidden="1" customHeight="1" x14ac:dyDescent="0.25">
      <c r="A4009" s="38" t="s">
        <v>4121</v>
      </c>
      <c r="B4009" s="56" t="s">
        <v>4124</v>
      </c>
      <c r="C4009" s="56" t="s">
        <v>4122</v>
      </c>
      <c r="D4009" s="50">
        <v>30</v>
      </c>
      <c r="E4009" s="45" t="s">
        <v>23</v>
      </c>
      <c r="F4009" s="179">
        <v>140000</v>
      </c>
      <c r="G4009" s="41">
        <f t="shared" si="111"/>
        <v>4200000</v>
      </c>
      <c r="H4009" s="84" t="s">
        <v>33</v>
      </c>
    </row>
    <row r="4010" spans="1:8" ht="15" hidden="1" customHeight="1" x14ac:dyDescent="0.25">
      <c r="A4010" s="38" t="s">
        <v>4121</v>
      </c>
      <c r="B4010" s="33" t="s">
        <v>4125</v>
      </c>
      <c r="C4010" s="56" t="s">
        <v>4122</v>
      </c>
      <c r="D4010" s="50">
        <v>40</v>
      </c>
      <c r="E4010" s="45" t="s">
        <v>23</v>
      </c>
      <c r="F4010" s="179">
        <v>45000</v>
      </c>
      <c r="G4010" s="41">
        <f t="shared" si="111"/>
        <v>1800000</v>
      </c>
      <c r="H4010" s="84" t="s">
        <v>33</v>
      </c>
    </row>
    <row r="4011" spans="1:8" ht="15" hidden="1" customHeight="1" x14ac:dyDescent="0.25">
      <c r="A4011" s="38" t="s">
        <v>4121</v>
      </c>
      <c r="B4011" s="56" t="s">
        <v>2687</v>
      </c>
      <c r="C4011" s="292" t="s">
        <v>4126</v>
      </c>
      <c r="D4011" s="38">
        <v>20</v>
      </c>
      <c r="E4011" s="45" t="s">
        <v>23</v>
      </c>
      <c r="F4011" s="40">
        <v>1688500</v>
      </c>
      <c r="G4011" s="41">
        <f t="shared" si="111"/>
        <v>33770000</v>
      </c>
      <c r="H4011" s="84" t="s">
        <v>33</v>
      </c>
    </row>
    <row r="4012" spans="1:8" ht="15" hidden="1" customHeight="1" x14ac:dyDescent="0.25">
      <c r="A4012" s="38" t="s">
        <v>4121</v>
      </c>
      <c r="B4012" s="33" t="s">
        <v>4127</v>
      </c>
      <c r="C4012" s="292" t="s">
        <v>4126</v>
      </c>
      <c r="D4012" s="38">
        <v>30</v>
      </c>
      <c r="E4012" s="45" t="s">
        <v>23</v>
      </c>
      <c r="F4012" s="35">
        <v>170500</v>
      </c>
      <c r="G4012" s="41">
        <f t="shared" si="111"/>
        <v>5115000</v>
      </c>
      <c r="H4012" s="84" t="s">
        <v>33</v>
      </c>
    </row>
    <row r="4013" spans="1:8" ht="15" hidden="1" customHeight="1" x14ac:dyDescent="0.25">
      <c r="A4013" s="38" t="s">
        <v>4121</v>
      </c>
      <c r="B4013" s="33" t="s">
        <v>4125</v>
      </c>
      <c r="C4013" s="292" t="s">
        <v>4126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hidden="1" customHeight="1" x14ac:dyDescent="0.25">
      <c r="A4014" s="38" t="s">
        <v>4121</v>
      </c>
      <c r="B4014" s="80" t="s">
        <v>2807</v>
      </c>
      <c r="C4014" s="36" t="s">
        <v>4128</v>
      </c>
      <c r="D4014" s="38">
        <v>4</v>
      </c>
      <c r="E4014" s="45" t="s">
        <v>23</v>
      </c>
      <c r="F4014" s="289">
        <v>3050000</v>
      </c>
      <c r="G4014" s="41">
        <f t="shared" ref="G4014:G4022" si="112">D4014*F4014</f>
        <v>12200000</v>
      </c>
      <c r="H4014" s="84" t="s">
        <v>4129</v>
      </c>
    </row>
    <row r="4015" spans="1:8" ht="15" hidden="1" customHeight="1" x14ac:dyDescent="0.25">
      <c r="A4015" s="38" t="s">
        <v>4121</v>
      </c>
      <c r="B4015" s="33" t="s">
        <v>4130</v>
      </c>
      <c r="C4015" s="36" t="s">
        <v>4128</v>
      </c>
      <c r="D4015" s="38">
        <v>4</v>
      </c>
      <c r="E4015" s="45" t="s">
        <v>24</v>
      </c>
      <c r="F4015" s="35">
        <v>2450000</v>
      </c>
      <c r="G4015" s="41">
        <f t="shared" si="112"/>
        <v>9800000</v>
      </c>
      <c r="H4015" s="84" t="s">
        <v>33</v>
      </c>
    </row>
    <row r="4016" spans="1:8" ht="15" hidden="1" customHeight="1" x14ac:dyDescent="0.25">
      <c r="A4016" s="38" t="s">
        <v>4121</v>
      </c>
      <c r="B4016" s="109" t="s">
        <v>4131</v>
      </c>
      <c r="C4016" s="36" t="s">
        <v>4128</v>
      </c>
      <c r="D4016" s="38">
        <v>4</v>
      </c>
      <c r="E4016" s="45" t="s">
        <v>24</v>
      </c>
      <c r="F4016" s="40">
        <v>430000</v>
      </c>
      <c r="G4016" s="41">
        <f t="shared" si="112"/>
        <v>1720000</v>
      </c>
      <c r="H4016" s="84" t="s">
        <v>33</v>
      </c>
    </row>
    <row r="4017" spans="1:8" ht="15" hidden="1" customHeight="1" x14ac:dyDescent="0.25">
      <c r="A4017" s="38" t="s">
        <v>4121</v>
      </c>
      <c r="B4017" s="109" t="s">
        <v>4132</v>
      </c>
      <c r="C4017" s="36" t="s">
        <v>4128</v>
      </c>
      <c r="D4017" s="38">
        <v>4</v>
      </c>
      <c r="E4017" s="45" t="s">
        <v>23</v>
      </c>
      <c r="F4017" s="40">
        <v>400000</v>
      </c>
      <c r="G4017" s="41">
        <f t="shared" si="112"/>
        <v>1600000</v>
      </c>
      <c r="H4017" s="84" t="s">
        <v>33</v>
      </c>
    </row>
    <row r="4018" spans="1:8" ht="15" hidden="1" customHeight="1" x14ac:dyDescent="0.25">
      <c r="A4018" s="38" t="s">
        <v>4121</v>
      </c>
      <c r="B4018" s="33" t="s">
        <v>4133</v>
      </c>
      <c r="C4018" s="36" t="s">
        <v>4128</v>
      </c>
      <c r="D4018" s="38">
        <v>4</v>
      </c>
      <c r="E4018" s="45" t="s">
        <v>24</v>
      </c>
      <c r="F4018" s="46">
        <v>245000</v>
      </c>
      <c r="G4018" s="179">
        <f t="shared" si="112"/>
        <v>980000</v>
      </c>
      <c r="H4018" s="84" t="s">
        <v>520</v>
      </c>
    </row>
    <row r="4019" spans="1:8" ht="15" hidden="1" customHeight="1" x14ac:dyDescent="0.25">
      <c r="A4019" s="38" t="s">
        <v>4121</v>
      </c>
      <c r="B4019" s="33" t="s">
        <v>4134</v>
      </c>
      <c r="C4019" s="36" t="s">
        <v>4128</v>
      </c>
      <c r="D4019" s="38">
        <v>4</v>
      </c>
      <c r="E4019" s="45" t="s">
        <v>24</v>
      </c>
      <c r="F4019" s="41">
        <v>208000</v>
      </c>
      <c r="G4019" s="179">
        <f t="shared" si="112"/>
        <v>832000</v>
      </c>
      <c r="H4019" s="84" t="s">
        <v>520</v>
      </c>
    </row>
    <row r="4020" spans="1:8" ht="15" hidden="1" customHeight="1" x14ac:dyDescent="0.25">
      <c r="A4020" s="38" t="s">
        <v>4121</v>
      </c>
      <c r="B4020" s="33" t="s">
        <v>4135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2"/>
        <v>28000</v>
      </c>
      <c r="H4020" s="84" t="s">
        <v>1585</v>
      </c>
    </row>
    <row r="4021" spans="1:8" ht="15" hidden="1" customHeight="1" x14ac:dyDescent="0.25">
      <c r="A4021" s="38" t="s">
        <v>4121</v>
      </c>
      <c r="B4021" s="33" t="s">
        <v>4136</v>
      </c>
      <c r="C4021" s="56" t="s">
        <v>4137</v>
      </c>
      <c r="D4021" s="38">
        <v>2</v>
      </c>
      <c r="E4021" s="45" t="s">
        <v>23</v>
      </c>
      <c r="F4021" s="46">
        <v>150000</v>
      </c>
      <c r="G4021" s="179">
        <f t="shared" si="112"/>
        <v>300000</v>
      </c>
      <c r="H4021" s="84" t="s">
        <v>2736</v>
      </c>
    </row>
    <row r="4022" spans="1:8" ht="15" hidden="1" customHeight="1" x14ac:dyDescent="0.25">
      <c r="A4022" s="38" t="s">
        <v>4121</v>
      </c>
      <c r="B4022" s="33" t="s">
        <v>4138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2"/>
        <v>750000</v>
      </c>
      <c r="H4022" s="84" t="s">
        <v>2736</v>
      </c>
    </row>
    <row r="4023" spans="1:8" ht="15" hidden="1" customHeight="1" x14ac:dyDescent="0.25">
      <c r="A4023" s="38" t="s">
        <v>4121</v>
      </c>
      <c r="B4023" s="33" t="s">
        <v>4139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1"/>
        <v>350000</v>
      </c>
      <c r="H4023" s="84" t="s">
        <v>2736</v>
      </c>
    </row>
    <row r="4024" spans="1:8" ht="15" hidden="1" customHeight="1" x14ac:dyDescent="0.25">
      <c r="A4024" s="38" t="s">
        <v>4121</v>
      </c>
      <c r="B4024" s="33" t="s">
        <v>4140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1"/>
        <v>190000</v>
      </c>
      <c r="H4024" s="84" t="s">
        <v>33</v>
      </c>
    </row>
    <row r="4025" spans="1:8" ht="15" hidden="1" customHeight="1" x14ac:dyDescent="0.25">
      <c r="A4025" s="38" t="s">
        <v>4121</v>
      </c>
      <c r="B4025" s="33" t="s">
        <v>4141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1"/>
        <v>200000</v>
      </c>
      <c r="H4025" s="236" t="s">
        <v>33</v>
      </c>
    </row>
    <row r="4026" spans="1:8" ht="15" hidden="1" customHeight="1" x14ac:dyDescent="0.25">
      <c r="A4026" s="38" t="s">
        <v>4121</v>
      </c>
      <c r="B4026" s="33" t="s">
        <v>4142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1"/>
        <v>140000</v>
      </c>
      <c r="H4026" s="236" t="s">
        <v>33</v>
      </c>
    </row>
    <row r="4027" spans="1:8" ht="15" hidden="1" customHeight="1" x14ac:dyDescent="0.25">
      <c r="A4027" s="38" t="s">
        <v>4121</v>
      </c>
      <c r="B4027" s="33" t="s">
        <v>4143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1"/>
        <v>1100000</v>
      </c>
      <c r="H4027" s="236" t="s">
        <v>33</v>
      </c>
    </row>
    <row r="4028" spans="1:8" ht="15" hidden="1" customHeight="1" x14ac:dyDescent="0.25">
      <c r="A4028" s="38" t="s">
        <v>4121</v>
      </c>
      <c r="B4028" s="49" t="s">
        <v>4144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1"/>
        <v>420000</v>
      </c>
      <c r="H4028" s="236" t="s">
        <v>33</v>
      </c>
    </row>
    <row r="4029" spans="1:8" ht="15" hidden="1" customHeight="1" x14ac:dyDescent="0.25">
      <c r="A4029" s="38" t="s">
        <v>4121</v>
      </c>
      <c r="B4029" s="56" t="s">
        <v>4145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1"/>
        <v>300000</v>
      </c>
      <c r="H4029" s="84" t="s">
        <v>33</v>
      </c>
    </row>
    <row r="4030" spans="1:8" ht="15" hidden="1" customHeight="1" x14ac:dyDescent="0.25">
      <c r="A4030" s="38" t="s">
        <v>4121</v>
      </c>
      <c r="B4030" s="36" t="s">
        <v>4146</v>
      </c>
      <c r="C4030" s="33" t="s">
        <v>4147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hidden="1" customHeight="1" x14ac:dyDescent="0.25">
      <c r="A4031" s="38" t="s">
        <v>4121</v>
      </c>
      <c r="B4031" s="33" t="s">
        <v>2852</v>
      </c>
      <c r="C4031" s="33" t="s">
        <v>4148</v>
      </c>
      <c r="D4031" s="38">
        <v>20</v>
      </c>
      <c r="E4031" s="51" t="s">
        <v>23</v>
      </c>
      <c r="F4031" s="46">
        <v>75000</v>
      </c>
      <c r="G4031" s="51">
        <f t="shared" si="111"/>
        <v>1500000</v>
      </c>
      <c r="H4031" s="236" t="s">
        <v>33</v>
      </c>
    </row>
    <row r="4032" spans="1:8" ht="15" hidden="1" customHeight="1" x14ac:dyDescent="0.25">
      <c r="A4032" s="38" t="s">
        <v>4121</v>
      </c>
      <c r="B4032" s="36" t="s">
        <v>4149</v>
      </c>
      <c r="C4032" s="33" t="s">
        <v>4148</v>
      </c>
      <c r="D4032" s="38">
        <v>5</v>
      </c>
      <c r="E4032" s="51" t="s">
        <v>23</v>
      </c>
      <c r="F4032" s="46">
        <v>32500</v>
      </c>
      <c r="G4032" s="51">
        <f t="shared" si="111"/>
        <v>162500</v>
      </c>
      <c r="H4032" s="42" t="s">
        <v>33</v>
      </c>
    </row>
    <row r="4033" spans="1:8" ht="15" hidden="1" customHeight="1" x14ac:dyDescent="0.25">
      <c r="A4033" s="38" t="s">
        <v>4121</v>
      </c>
      <c r="B4033" s="36" t="s">
        <v>4150</v>
      </c>
      <c r="C4033" s="33" t="s">
        <v>4148</v>
      </c>
      <c r="D4033" s="38">
        <v>15</v>
      </c>
      <c r="E4033" s="51" t="s">
        <v>23</v>
      </c>
      <c r="F4033" s="185">
        <v>20000</v>
      </c>
      <c r="G4033" s="51">
        <f t="shared" si="111"/>
        <v>300000</v>
      </c>
      <c r="H4033" s="42" t="s">
        <v>33</v>
      </c>
    </row>
    <row r="4034" spans="1:8" ht="15" hidden="1" customHeight="1" x14ac:dyDescent="0.25">
      <c r="A4034" s="38" t="s">
        <v>4121</v>
      </c>
      <c r="B4034" s="36" t="s">
        <v>4151</v>
      </c>
      <c r="C4034" s="33" t="s">
        <v>4152</v>
      </c>
      <c r="D4034" s="38">
        <v>2</v>
      </c>
      <c r="E4034" s="51" t="s">
        <v>23</v>
      </c>
      <c r="F4034" s="185">
        <v>261000</v>
      </c>
      <c r="G4034" s="51">
        <f t="shared" si="111"/>
        <v>522000</v>
      </c>
      <c r="H4034" s="42" t="s">
        <v>930</v>
      </c>
    </row>
    <row r="4035" spans="1:8" ht="15" hidden="1" customHeight="1" x14ac:dyDescent="0.25">
      <c r="A4035" s="38" t="s">
        <v>4121</v>
      </c>
      <c r="B4035" s="36" t="s">
        <v>4153</v>
      </c>
      <c r="C4035" s="33" t="s">
        <v>4152</v>
      </c>
      <c r="D4035" s="38">
        <v>2</v>
      </c>
      <c r="E4035" s="51" t="s">
        <v>23</v>
      </c>
      <c r="F4035" s="46">
        <v>616000</v>
      </c>
      <c r="G4035" s="51">
        <f t="shared" si="111"/>
        <v>1232000</v>
      </c>
      <c r="H4035" s="42" t="s">
        <v>930</v>
      </c>
    </row>
    <row r="4036" spans="1:8" ht="15" hidden="1" customHeight="1" x14ac:dyDescent="0.25">
      <c r="A4036" s="38" t="s">
        <v>4154</v>
      </c>
      <c r="B4036" s="33" t="s">
        <v>2814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1"/>
        <v>250000</v>
      </c>
      <c r="H4036" s="84" t="s">
        <v>1006</v>
      </c>
    </row>
    <row r="4037" spans="1:8" ht="15" hidden="1" customHeight="1" x14ac:dyDescent="0.25">
      <c r="A4037" s="38" t="s">
        <v>4154</v>
      </c>
      <c r="B4037" s="33" t="s">
        <v>4155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1"/>
        <v>55000</v>
      </c>
      <c r="H4037" s="84" t="s">
        <v>2736</v>
      </c>
    </row>
    <row r="4038" spans="1:8" ht="15" hidden="1" customHeight="1" x14ac:dyDescent="0.25">
      <c r="A4038" s="38" t="s">
        <v>4154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1"/>
        <v>96000</v>
      </c>
      <c r="H4038" s="84" t="s">
        <v>4156</v>
      </c>
    </row>
    <row r="4039" spans="1:8" ht="15" hidden="1" customHeight="1" x14ac:dyDescent="0.25">
      <c r="A4039" s="38" t="s">
        <v>4154</v>
      </c>
      <c r="B4039" s="56" t="s">
        <v>4157</v>
      </c>
      <c r="C4039" s="56" t="s">
        <v>4083</v>
      </c>
      <c r="D4039" s="50">
        <v>1</v>
      </c>
      <c r="E4039" s="45" t="s">
        <v>396</v>
      </c>
      <c r="F4039" s="179">
        <v>40000000</v>
      </c>
      <c r="G4039" s="41">
        <f t="shared" si="111"/>
        <v>40000000</v>
      </c>
      <c r="H4039" s="84" t="s">
        <v>33</v>
      </c>
    </row>
    <row r="4040" spans="1:8" ht="15" hidden="1" customHeight="1" x14ac:dyDescent="0.25">
      <c r="A4040" s="38" t="s">
        <v>4158</v>
      </c>
      <c r="B4040" s="56" t="s">
        <v>3330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1"/>
        <v>5890000</v>
      </c>
      <c r="H4040" s="84" t="s">
        <v>33</v>
      </c>
    </row>
    <row r="4041" spans="1:8" ht="15" hidden="1" customHeight="1" x14ac:dyDescent="0.25">
      <c r="A4041" s="38" t="s">
        <v>4158</v>
      </c>
      <c r="B4041" s="33" t="s">
        <v>1478</v>
      </c>
      <c r="C4041" s="33" t="s">
        <v>2745</v>
      </c>
      <c r="D4041" s="38">
        <v>1</v>
      </c>
      <c r="E4041" s="45" t="s">
        <v>23</v>
      </c>
      <c r="F4041" s="40">
        <v>100000</v>
      </c>
      <c r="G4041" s="41">
        <f t="shared" si="111"/>
        <v>100000</v>
      </c>
      <c r="H4041" s="84" t="s">
        <v>33</v>
      </c>
    </row>
    <row r="4042" spans="1:8" ht="15" hidden="1" customHeight="1" x14ac:dyDescent="0.25">
      <c r="A4042" s="38" t="s">
        <v>4158</v>
      </c>
      <c r="B4042" s="109" t="s">
        <v>4159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1"/>
        <v>500000</v>
      </c>
      <c r="H4042" s="84" t="s">
        <v>4160</v>
      </c>
    </row>
    <row r="4043" spans="1:8" ht="15" hidden="1" customHeight="1" x14ac:dyDescent="0.25">
      <c r="A4043" s="38" t="s">
        <v>4158</v>
      </c>
      <c r="B4043" s="56" t="s">
        <v>4161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1"/>
        <v>28000</v>
      </c>
      <c r="H4043" s="84" t="s">
        <v>4160</v>
      </c>
    </row>
    <row r="4044" spans="1:8" ht="15" hidden="1" customHeight="1" x14ac:dyDescent="0.25">
      <c r="A4044" s="38" t="s">
        <v>4158</v>
      </c>
      <c r="B4044" s="33" t="s">
        <v>4162</v>
      </c>
      <c r="C4044" s="56" t="s">
        <v>4163</v>
      </c>
      <c r="D4044" s="50">
        <v>1</v>
      </c>
      <c r="E4044" s="45" t="s">
        <v>396</v>
      </c>
      <c r="F4044" s="179">
        <v>900000</v>
      </c>
      <c r="G4044" s="41">
        <f t="shared" si="111"/>
        <v>900000</v>
      </c>
      <c r="H4044" s="84" t="s">
        <v>606</v>
      </c>
    </row>
    <row r="4045" spans="1:8" ht="15" hidden="1" customHeight="1" x14ac:dyDescent="0.25">
      <c r="A4045" s="38" t="s">
        <v>4158</v>
      </c>
      <c r="B4045" s="56" t="s">
        <v>4164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1"/>
        <v>360000</v>
      </c>
      <c r="H4045" s="84" t="s">
        <v>3267</v>
      </c>
    </row>
    <row r="4046" spans="1:8" ht="15" hidden="1" customHeight="1" x14ac:dyDescent="0.25">
      <c r="A4046" s="38" t="s">
        <v>4158</v>
      </c>
      <c r="B4046" s="33" t="s">
        <v>4165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1"/>
        <v>850000</v>
      </c>
      <c r="H4046" s="84" t="s">
        <v>2189</v>
      </c>
    </row>
    <row r="4047" spans="1:8" ht="15" hidden="1" customHeight="1" x14ac:dyDescent="0.25">
      <c r="A4047" s="38" t="s">
        <v>4158</v>
      </c>
      <c r="B4047" s="33" t="s">
        <v>4166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4167</v>
      </c>
    </row>
    <row r="4048" spans="1:8" ht="15" hidden="1" customHeight="1" x14ac:dyDescent="0.25">
      <c r="A4048" s="38" t="s">
        <v>4158</v>
      </c>
      <c r="B4048" s="80" t="s">
        <v>4168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3">D4048*F4048</f>
        <v>65000</v>
      </c>
      <c r="H4048" s="84" t="s">
        <v>4167</v>
      </c>
    </row>
    <row r="4049" spans="1:8" ht="15" hidden="1" customHeight="1" x14ac:dyDescent="0.25">
      <c r="A4049" s="38" t="s">
        <v>4158</v>
      </c>
      <c r="B4049" s="33" t="s">
        <v>4169</v>
      </c>
      <c r="C4049" s="36" t="s">
        <v>2856</v>
      </c>
      <c r="D4049" s="38">
        <v>10</v>
      </c>
      <c r="E4049" s="45" t="s">
        <v>24</v>
      </c>
      <c r="F4049" s="35">
        <v>105000</v>
      </c>
      <c r="G4049" s="41">
        <f t="shared" si="113"/>
        <v>1050000</v>
      </c>
      <c r="H4049" s="84" t="s">
        <v>3534</v>
      </c>
    </row>
    <row r="4050" spans="1:8" ht="15" hidden="1" customHeight="1" x14ac:dyDescent="0.25">
      <c r="A4050" s="225">
        <v>44208</v>
      </c>
      <c r="B4050" s="33" t="s">
        <v>4170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3"/>
        <v>175000</v>
      </c>
      <c r="H4050" s="84" t="s">
        <v>2240</v>
      </c>
    </row>
    <row r="4051" spans="1:8" ht="15" hidden="1" customHeight="1" x14ac:dyDescent="0.25">
      <c r="A4051" s="48">
        <v>44208</v>
      </c>
      <c r="B4051" s="33" t="s">
        <v>4171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3"/>
        <v>250000</v>
      </c>
      <c r="H4051" s="84" t="s">
        <v>2240</v>
      </c>
    </row>
    <row r="4052" spans="1:8" ht="15" hidden="1" customHeight="1" x14ac:dyDescent="0.25">
      <c r="A4052" s="48">
        <v>44208</v>
      </c>
      <c r="B4052" s="109" t="s">
        <v>4172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3"/>
        <v>40000</v>
      </c>
      <c r="H4052" s="84" t="s">
        <v>2240</v>
      </c>
    </row>
    <row r="4053" spans="1:8" ht="15" hidden="1" customHeight="1" x14ac:dyDescent="0.25">
      <c r="A4053" s="48">
        <v>44208</v>
      </c>
      <c r="B4053" s="56" t="s">
        <v>4173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3"/>
        <v>900000</v>
      </c>
      <c r="H4053" s="84" t="s">
        <v>33</v>
      </c>
    </row>
    <row r="4054" spans="1:8" ht="15" hidden="1" customHeight="1" x14ac:dyDescent="0.25">
      <c r="A4054" s="48">
        <v>44208</v>
      </c>
      <c r="B4054" s="33" t="s">
        <v>4174</v>
      </c>
      <c r="C4054" s="56" t="s">
        <v>3967</v>
      </c>
      <c r="D4054" s="50">
        <v>1</v>
      </c>
      <c r="E4054" s="45" t="s">
        <v>24</v>
      </c>
      <c r="F4054" s="179">
        <v>3600000</v>
      </c>
      <c r="G4054" s="41">
        <f t="shared" si="113"/>
        <v>3600000</v>
      </c>
      <c r="H4054" s="84" t="s">
        <v>2018</v>
      </c>
    </row>
    <row r="4055" spans="1:8" ht="15" hidden="1" customHeight="1" x14ac:dyDescent="0.25">
      <c r="A4055" s="48">
        <v>44208</v>
      </c>
      <c r="B4055" s="56" t="s">
        <v>4175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3"/>
        <v>250000</v>
      </c>
      <c r="H4055" s="84" t="s">
        <v>930</v>
      </c>
    </row>
    <row r="4056" spans="1:8" ht="15" hidden="1" customHeight="1" x14ac:dyDescent="0.25">
      <c r="A4056" s="48">
        <v>44208</v>
      </c>
      <c r="B4056" s="33" t="s">
        <v>3314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3"/>
        <v>18000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4176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3638</v>
      </c>
    </row>
    <row r="4058" spans="1:8" ht="15" hidden="1" customHeight="1" x14ac:dyDescent="0.25">
      <c r="A4058" s="48">
        <v>44208</v>
      </c>
      <c r="B4058" s="80" t="s">
        <v>4177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4">D4058*F4058</f>
        <v>3000</v>
      </c>
      <c r="H4058" s="84" t="s">
        <v>3638</v>
      </c>
    </row>
    <row r="4059" spans="1:8" ht="15" hidden="1" customHeight="1" x14ac:dyDescent="0.25">
      <c r="A4059" s="48">
        <v>44239</v>
      </c>
      <c r="B4059" s="33" t="s">
        <v>4178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4"/>
        <v>200000</v>
      </c>
      <c r="H4059" s="84" t="s">
        <v>2018</v>
      </c>
    </row>
    <row r="4060" spans="1:8" ht="15" hidden="1" customHeight="1" x14ac:dyDescent="0.25">
      <c r="A4060" s="48">
        <v>44239</v>
      </c>
      <c r="B4060" s="33" t="s">
        <v>4179</v>
      </c>
      <c r="C4060" s="56" t="s">
        <v>2745</v>
      </c>
      <c r="D4060" s="38">
        <v>4</v>
      </c>
      <c r="E4060" s="45" t="s">
        <v>23</v>
      </c>
      <c r="F4060" s="40">
        <v>100000</v>
      </c>
      <c r="G4060" s="41">
        <f t="shared" si="114"/>
        <v>400000</v>
      </c>
      <c r="H4060" s="84" t="s">
        <v>33</v>
      </c>
    </row>
    <row r="4061" spans="1:8" ht="15" hidden="1" customHeight="1" x14ac:dyDescent="0.25">
      <c r="A4061" s="48">
        <v>44239</v>
      </c>
      <c r="B4061" s="33" t="s">
        <v>4180</v>
      </c>
      <c r="C4061" s="56" t="s">
        <v>2745</v>
      </c>
      <c r="D4061" s="38">
        <v>1</v>
      </c>
      <c r="E4061" s="45" t="s">
        <v>23</v>
      </c>
      <c r="F4061" s="35">
        <v>50000</v>
      </c>
      <c r="G4061" s="41">
        <f t="shared" si="114"/>
        <v>50000</v>
      </c>
      <c r="H4061" s="84" t="s">
        <v>33</v>
      </c>
    </row>
    <row r="4062" spans="1:8" ht="15" hidden="1" customHeight="1" x14ac:dyDescent="0.25">
      <c r="A4062" s="48">
        <v>44239</v>
      </c>
      <c r="B4062" s="56" t="s">
        <v>4181</v>
      </c>
      <c r="C4062" s="56" t="s">
        <v>3441</v>
      </c>
      <c r="D4062" s="50">
        <v>30</v>
      </c>
      <c r="E4062" s="45" t="s">
        <v>23</v>
      </c>
      <c r="F4062" s="179">
        <v>2600</v>
      </c>
      <c r="G4062" s="41">
        <f t="shared" si="114"/>
        <v>78000</v>
      </c>
      <c r="H4062" s="84" t="s">
        <v>638</v>
      </c>
    </row>
    <row r="4063" spans="1:8" ht="15" hidden="1" customHeight="1" x14ac:dyDescent="0.25">
      <c r="A4063" s="48">
        <v>44239</v>
      </c>
      <c r="B4063" s="33" t="s">
        <v>1557</v>
      </c>
      <c r="C4063" s="56" t="s">
        <v>4182</v>
      </c>
      <c r="D4063" s="50">
        <v>30</v>
      </c>
      <c r="E4063" s="45" t="s">
        <v>24</v>
      </c>
      <c r="F4063" s="179">
        <v>500</v>
      </c>
      <c r="G4063" s="41">
        <f t="shared" si="114"/>
        <v>15000</v>
      </c>
      <c r="H4063" s="84" t="s">
        <v>638</v>
      </c>
    </row>
    <row r="4064" spans="1:8" ht="15" hidden="1" customHeight="1" x14ac:dyDescent="0.25">
      <c r="A4064" s="48">
        <v>44239</v>
      </c>
      <c r="B4064" s="56" t="s">
        <v>2826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4"/>
        <v>530000</v>
      </c>
      <c r="H4064" s="84" t="s">
        <v>33</v>
      </c>
    </row>
    <row r="4065" spans="1:8" ht="15" hidden="1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4"/>
        <v>235000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2970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5">D4067*F4067</f>
        <v>200000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3098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5"/>
        <v>138000</v>
      </c>
      <c r="H4068" s="84" t="s">
        <v>33</v>
      </c>
    </row>
    <row r="4069" spans="1:8" ht="15" hidden="1" customHeight="1" x14ac:dyDescent="0.25">
      <c r="A4069" s="48">
        <v>44239</v>
      </c>
      <c r="B4069" s="33" t="s">
        <v>4183</v>
      </c>
      <c r="C4069" s="109" t="s">
        <v>4073</v>
      </c>
      <c r="D4069" s="38">
        <v>1</v>
      </c>
      <c r="E4069" s="45" t="s">
        <v>24</v>
      </c>
      <c r="F4069" s="40">
        <v>2600000</v>
      </c>
      <c r="G4069" s="41">
        <f t="shared" si="115"/>
        <v>2600000</v>
      </c>
      <c r="H4069" s="84" t="s">
        <v>468</v>
      </c>
    </row>
    <row r="4070" spans="1:8" ht="15" hidden="1" customHeight="1" x14ac:dyDescent="0.25">
      <c r="A4070" s="48">
        <v>44239</v>
      </c>
      <c r="B4070" s="109" t="s">
        <v>3674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5"/>
        <v>450000</v>
      </c>
      <c r="H4070" s="84" t="s">
        <v>468</v>
      </c>
    </row>
    <row r="4071" spans="1:8" ht="15" hidden="1" customHeight="1" x14ac:dyDescent="0.25">
      <c r="A4071" s="48">
        <v>44239</v>
      </c>
      <c r="B4071" s="33" t="s">
        <v>4184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5"/>
        <v>225000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4185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5"/>
        <v>1550000</v>
      </c>
      <c r="H4072" s="84" t="s">
        <v>2189</v>
      </c>
    </row>
    <row r="4073" spans="1:8" ht="15" hidden="1" customHeight="1" x14ac:dyDescent="0.25">
      <c r="A4073" s="48">
        <v>44239</v>
      </c>
      <c r="B4073" s="33" t="s">
        <v>4186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5"/>
        <v>1975000</v>
      </c>
      <c r="H4073" s="84" t="s">
        <v>1881</v>
      </c>
    </row>
    <row r="4074" spans="1:8" ht="15" hidden="1" customHeight="1" x14ac:dyDescent="0.25">
      <c r="A4074" s="48">
        <v>44239</v>
      </c>
      <c r="B4074" s="33" t="s">
        <v>4187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5"/>
        <v>390000</v>
      </c>
      <c r="H4074" s="84" t="s">
        <v>4188</v>
      </c>
    </row>
    <row r="4075" spans="1:8" ht="15" hidden="1" customHeight="1" x14ac:dyDescent="0.25">
      <c r="A4075" s="48">
        <v>44239</v>
      </c>
      <c r="B4075" s="33" t="s">
        <v>4189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4"/>
        <v>980000</v>
      </c>
      <c r="H4075" s="84" t="s">
        <v>4190</v>
      </c>
    </row>
    <row r="4076" spans="1:8" ht="15" hidden="1" customHeight="1" x14ac:dyDescent="0.25">
      <c r="A4076" s="48">
        <v>44239</v>
      </c>
      <c r="B4076" s="33" t="s">
        <v>3430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4"/>
        <v>568000</v>
      </c>
      <c r="H4076" s="84" t="s">
        <v>2882</v>
      </c>
    </row>
    <row r="4077" spans="1:8" ht="15" hidden="1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4"/>
        <v>750000</v>
      </c>
      <c r="H4077" s="236" t="s">
        <v>33</v>
      </c>
    </row>
    <row r="4078" spans="1:8" ht="15" hidden="1" customHeight="1" x14ac:dyDescent="0.25">
      <c r="A4078" s="48">
        <v>44239</v>
      </c>
      <c r="B4078" s="33" t="s">
        <v>4191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4"/>
        <v>158000</v>
      </c>
      <c r="H4078" s="236" t="s">
        <v>4192</v>
      </c>
    </row>
    <row r="4079" spans="1:8" ht="15" hidden="1" customHeight="1" x14ac:dyDescent="0.25">
      <c r="A4079" s="48">
        <v>44239</v>
      </c>
      <c r="B4079" s="33" t="s">
        <v>4008</v>
      </c>
      <c r="C4079" s="44" t="s">
        <v>2870</v>
      </c>
      <c r="D4079" s="38">
        <v>1</v>
      </c>
      <c r="E4079" s="45" t="s">
        <v>601</v>
      </c>
      <c r="F4079" s="40">
        <v>4800000</v>
      </c>
      <c r="G4079" s="179">
        <f t="shared" si="114"/>
        <v>4800000</v>
      </c>
      <c r="H4079" s="236" t="s">
        <v>33</v>
      </c>
    </row>
    <row r="4080" spans="1:8" ht="15" hidden="1" customHeight="1" x14ac:dyDescent="0.25">
      <c r="A4080" s="48">
        <v>44239</v>
      </c>
      <c r="B4080" s="49" t="s">
        <v>4193</v>
      </c>
      <c r="C4080" s="33" t="s">
        <v>3967</v>
      </c>
      <c r="D4080" s="38">
        <v>2</v>
      </c>
      <c r="E4080" s="51" t="s">
        <v>72</v>
      </c>
      <c r="F4080" s="46">
        <v>1600000</v>
      </c>
      <c r="G4080" s="46">
        <f t="shared" si="114"/>
        <v>3200000</v>
      </c>
      <c r="H4080" s="236" t="s">
        <v>4194</v>
      </c>
    </row>
    <row r="4081" spans="1:8" ht="15" hidden="1" customHeight="1" x14ac:dyDescent="0.25">
      <c r="A4081" s="48">
        <v>44267</v>
      </c>
      <c r="B4081" s="33" t="s">
        <v>4195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4"/>
        <v>585000</v>
      </c>
      <c r="H4081" s="84" t="s">
        <v>4196</v>
      </c>
    </row>
    <row r="4082" spans="1:8" ht="15" hidden="1" customHeight="1" x14ac:dyDescent="0.25">
      <c r="A4082" s="48">
        <v>44267</v>
      </c>
      <c r="B4082" s="33" t="s">
        <v>2816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4"/>
        <v>165000</v>
      </c>
      <c r="H4082" s="84" t="s">
        <v>33</v>
      </c>
    </row>
    <row r="4083" spans="1:8" ht="15" hidden="1" customHeight="1" x14ac:dyDescent="0.25">
      <c r="A4083" s="48">
        <v>44267</v>
      </c>
      <c r="B4083" s="33" t="s">
        <v>847</v>
      </c>
      <c r="C4083" s="56" t="s">
        <v>4197</v>
      </c>
      <c r="D4083" s="38">
        <v>2</v>
      </c>
      <c r="E4083" s="45" t="s">
        <v>3869</v>
      </c>
      <c r="F4083" s="35">
        <v>130000</v>
      </c>
      <c r="G4083" s="41">
        <f t="shared" si="114"/>
        <v>260000</v>
      </c>
      <c r="H4083" s="84" t="s">
        <v>33</v>
      </c>
    </row>
    <row r="4084" spans="1:8" ht="15" hidden="1" customHeight="1" x14ac:dyDescent="0.25">
      <c r="A4084" s="48">
        <v>44267</v>
      </c>
      <c r="B4084" s="56" t="s">
        <v>3314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4"/>
        <v>120000</v>
      </c>
      <c r="H4084" s="84" t="s">
        <v>930</v>
      </c>
    </row>
    <row r="4085" spans="1:8" ht="15" hidden="1" customHeight="1" x14ac:dyDescent="0.25">
      <c r="A4085" s="48">
        <v>44267</v>
      </c>
      <c r="B4085" s="33" t="s">
        <v>4198</v>
      </c>
      <c r="C4085" s="56" t="s">
        <v>4199</v>
      </c>
      <c r="D4085" s="50">
        <v>1</v>
      </c>
      <c r="E4085" s="45" t="s">
        <v>2913</v>
      </c>
      <c r="F4085" s="179">
        <v>135000</v>
      </c>
      <c r="G4085" s="41">
        <f t="shared" si="114"/>
        <v>135000</v>
      </c>
      <c r="H4085" s="84" t="s">
        <v>3500</v>
      </c>
    </row>
    <row r="4086" spans="1:8" ht="15" hidden="1" customHeight="1" x14ac:dyDescent="0.25">
      <c r="A4086" s="48">
        <v>44267</v>
      </c>
      <c r="B4086" s="56" t="s">
        <v>4200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4"/>
        <v>95000</v>
      </c>
      <c r="H4086" s="84" t="s">
        <v>748</v>
      </c>
    </row>
    <row r="4087" spans="1:8" ht="15" hidden="1" customHeight="1" x14ac:dyDescent="0.25">
      <c r="A4087" s="48">
        <v>44267</v>
      </c>
      <c r="B4087" s="56" t="s">
        <v>4201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4"/>
        <v>80000</v>
      </c>
      <c r="H4087" s="84" t="s">
        <v>468</v>
      </c>
    </row>
    <row r="4088" spans="1:8" ht="15" hidden="1" customHeight="1" x14ac:dyDescent="0.25">
      <c r="A4088" s="48">
        <v>44267</v>
      </c>
      <c r="B4088" s="56" t="s">
        <v>3583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4202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6">D4089*F4089</f>
        <v>240000</v>
      </c>
      <c r="H4089" s="84" t="s">
        <v>33</v>
      </c>
    </row>
    <row r="4090" spans="1:8" ht="15" hidden="1" customHeight="1" x14ac:dyDescent="0.25">
      <c r="A4090" s="48">
        <v>44267</v>
      </c>
      <c r="B4090" s="56" t="s">
        <v>4203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6"/>
        <v>220000</v>
      </c>
      <c r="H4090" s="84" t="s">
        <v>2189</v>
      </c>
    </row>
    <row r="4091" spans="1:8" ht="15" hidden="1" customHeight="1" x14ac:dyDescent="0.25">
      <c r="A4091" s="48">
        <v>44267</v>
      </c>
      <c r="B4091" s="33" t="s">
        <v>4204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6"/>
        <v>30000</v>
      </c>
      <c r="H4091" s="84" t="s">
        <v>2189</v>
      </c>
    </row>
    <row r="4092" spans="1:8" ht="15" hidden="1" customHeight="1" x14ac:dyDescent="0.25">
      <c r="A4092" s="48">
        <v>44267</v>
      </c>
      <c r="B4092" s="109" t="s">
        <v>4205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6"/>
        <v>700000</v>
      </c>
      <c r="H4092" s="84" t="s">
        <v>930</v>
      </c>
    </row>
    <row r="4093" spans="1:8" ht="15" hidden="1" customHeight="1" x14ac:dyDescent="0.25">
      <c r="A4093" s="48">
        <v>44267</v>
      </c>
      <c r="B4093" s="33" t="s">
        <v>4206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6"/>
        <v>30000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4207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6"/>
        <v>40000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4208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6"/>
        <v>2268000</v>
      </c>
      <c r="H4095" s="84" t="s">
        <v>4209</v>
      </c>
    </row>
    <row r="4096" spans="1:8" ht="15" hidden="1" customHeight="1" x14ac:dyDescent="0.25">
      <c r="A4096" s="48">
        <v>44267</v>
      </c>
      <c r="B4096" s="33" t="s">
        <v>4210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6"/>
        <v>2902500</v>
      </c>
      <c r="H4096" s="84" t="s">
        <v>4209</v>
      </c>
    </row>
    <row r="4097" spans="1:8" ht="15" hidden="1" customHeight="1" x14ac:dyDescent="0.25">
      <c r="A4097" s="48">
        <v>44267</v>
      </c>
      <c r="B4097" s="33" t="s">
        <v>3711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6"/>
        <v>60000</v>
      </c>
      <c r="H4097" s="84" t="s">
        <v>4209</v>
      </c>
    </row>
    <row r="4098" spans="1:8" ht="15" hidden="1" customHeight="1" x14ac:dyDescent="0.25">
      <c r="A4098" s="48">
        <v>44298</v>
      </c>
      <c r="B4098" s="33" t="s">
        <v>4211</v>
      </c>
      <c r="C4098" s="33" t="s">
        <v>2745</v>
      </c>
      <c r="D4098" s="38">
        <v>1</v>
      </c>
      <c r="E4098" s="45" t="s">
        <v>24</v>
      </c>
      <c r="F4098" s="46">
        <v>100000</v>
      </c>
      <c r="G4098" s="41">
        <f t="shared" si="116"/>
        <v>100000</v>
      </c>
      <c r="H4098" s="84" t="s">
        <v>33</v>
      </c>
    </row>
    <row r="4099" spans="1:8" ht="15" hidden="1" customHeight="1" x14ac:dyDescent="0.25">
      <c r="A4099" s="48">
        <v>44298</v>
      </c>
      <c r="B4099" s="33" t="s">
        <v>4212</v>
      </c>
      <c r="C4099" s="44" t="s">
        <v>4112</v>
      </c>
      <c r="D4099" s="38">
        <v>1</v>
      </c>
      <c r="E4099" s="45" t="s">
        <v>23</v>
      </c>
      <c r="F4099" s="40">
        <v>1400</v>
      </c>
      <c r="G4099" s="41">
        <f t="shared" si="116"/>
        <v>1400</v>
      </c>
      <c r="H4099" s="84" t="s">
        <v>882</v>
      </c>
    </row>
    <row r="4100" spans="1:8" ht="15" hidden="1" customHeight="1" x14ac:dyDescent="0.25">
      <c r="A4100" s="48">
        <v>44298</v>
      </c>
      <c r="B4100" s="33" t="s">
        <v>4213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6"/>
        <v>60000</v>
      </c>
      <c r="H4100" s="84" t="s">
        <v>882</v>
      </c>
    </row>
    <row r="4101" spans="1:8" ht="15" hidden="1" customHeight="1" x14ac:dyDescent="0.25">
      <c r="A4101" s="48">
        <v>44298</v>
      </c>
      <c r="B4101" s="56" t="s">
        <v>4214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6"/>
        <v>50000</v>
      </c>
      <c r="H4101" s="84" t="s">
        <v>520</v>
      </c>
    </row>
    <row r="4102" spans="1:8" ht="15" hidden="1" customHeight="1" x14ac:dyDescent="0.25">
      <c r="A4102" s="48">
        <v>44298</v>
      </c>
      <c r="B4102" s="33" t="s">
        <v>4215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6"/>
        <v>1200000</v>
      </c>
      <c r="H4102" s="84" t="s">
        <v>882</v>
      </c>
    </row>
    <row r="4103" spans="1:8" ht="15" hidden="1" customHeight="1" x14ac:dyDescent="0.25">
      <c r="A4103" s="48">
        <v>44298</v>
      </c>
      <c r="B4103" s="56" t="s">
        <v>4216</v>
      </c>
      <c r="C4103" s="52" t="s">
        <v>388</v>
      </c>
      <c r="D4103" s="38">
        <v>1</v>
      </c>
      <c r="E4103" s="45" t="s">
        <v>4217</v>
      </c>
      <c r="F4103" s="40">
        <v>1300000</v>
      </c>
      <c r="G4103" s="41">
        <f t="shared" si="116"/>
        <v>1300000</v>
      </c>
      <c r="H4103" s="84" t="s">
        <v>511</v>
      </c>
    </row>
    <row r="4104" spans="1:8" ht="15" hidden="1" customHeight="1" x14ac:dyDescent="0.25">
      <c r="A4104" s="48">
        <v>44298</v>
      </c>
      <c r="B4104" s="56" t="s">
        <v>4218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6"/>
        <v>165000</v>
      </c>
      <c r="H4104" s="84" t="s">
        <v>488</v>
      </c>
    </row>
    <row r="4105" spans="1:8" ht="15" hidden="1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hidden="1" customHeight="1" x14ac:dyDescent="0.25">
      <c r="A4106" s="48">
        <v>44298</v>
      </c>
      <c r="B4106" s="56" t="s">
        <v>4219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17">D4106*F4106</f>
        <v>1925000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4220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17"/>
        <v>1020000</v>
      </c>
      <c r="H4107" s="84" t="s">
        <v>33</v>
      </c>
    </row>
    <row r="4108" spans="1:8" ht="15" hidden="1" customHeight="1" x14ac:dyDescent="0.25">
      <c r="A4108" s="48">
        <v>44298</v>
      </c>
      <c r="B4108" s="33" t="s">
        <v>4221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17"/>
        <v>290000</v>
      </c>
      <c r="H4108" s="84" t="s">
        <v>2018</v>
      </c>
    </row>
    <row r="4109" spans="1:8" ht="15" hidden="1" customHeight="1" x14ac:dyDescent="0.25">
      <c r="A4109" s="48">
        <v>44298</v>
      </c>
      <c r="B4109" s="109" t="s">
        <v>4222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17"/>
        <v>320000</v>
      </c>
      <c r="H4109" s="84" t="s">
        <v>2018</v>
      </c>
    </row>
    <row r="4110" spans="1:8" ht="15" hidden="1" customHeight="1" x14ac:dyDescent="0.25">
      <c r="A4110" s="48">
        <v>44298</v>
      </c>
      <c r="B4110" s="33" t="s">
        <v>4223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17"/>
        <v>2850000</v>
      </c>
      <c r="H4110" s="84" t="s">
        <v>33</v>
      </c>
    </row>
    <row r="4111" spans="1:8" ht="15" hidden="1" customHeight="1" x14ac:dyDescent="0.25">
      <c r="A4111" s="48">
        <v>44298</v>
      </c>
      <c r="B4111" s="33" t="s">
        <v>4224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17"/>
        <v>175000</v>
      </c>
      <c r="H4111" s="84" t="s">
        <v>588</v>
      </c>
    </row>
    <row r="4112" spans="1:8" ht="15" hidden="1" customHeight="1" x14ac:dyDescent="0.25">
      <c r="A4112" s="48">
        <v>44298</v>
      </c>
      <c r="B4112" s="33" t="s">
        <v>4225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17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3273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17"/>
        <v>75000</v>
      </c>
      <c r="H4113" s="84" t="s">
        <v>588</v>
      </c>
    </row>
    <row r="4114" spans="1:8" ht="15" hidden="1" customHeight="1" x14ac:dyDescent="0.25">
      <c r="A4114" s="48">
        <v>44359</v>
      </c>
      <c r="B4114" s="33" t="s">
        <v>4226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17"/>
        <v>220000</v>
      </c>
      <c r="H4114" s="84" t="s">
        <v>488</v>
      </c>
    </row>
    <row r="4115" spans="1:8" ht="15" hidden="1" customHeight="1" x14ac:dyDescent="0.25">
      <c r="A4115" s="48">
        <v>44359</v>
      </c>
      <c r="B4115" s="33" t="s">
        <v>4227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17"/>
        <v>60000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4228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17"/>
        <v>300000</v>
      </c>
      <c r="H4116" s="84" t="s">
        <v>4229</v>
      </c>
    </row>
    <row r="4117" spans="1:8" ht="15" hidden="1" customHeight="1" x14ac:dyDescent="0.25">
      <c r="A4117" s="48">
        <v>44359</v>
      </c>
      <c r="B4117" s="33" t="s">
        <v>4008</v>
      </c>
      <c r="C4117" s="44" t="s">
        <v>2870</v>
      </c>
      <c r="D4117" s="38">
        <v>2</v>
      </c>
      <c r="E4117" s="45" t="s">
        <v>601</v>
      </c>
      <c r="F4117" s="40">
        <v>4800000</v>
      </c>
      <c r="G4117" s="41">
        <f t="shared" si="117"/>
        <v>9600000</v>
      </c>
      <c r="H4117" s="84" t="s">
        <v>33</v>
      </c>
    </row>
    <row r="4118" spans="1:8" ht="15" hidden="1" customHeight="1" x14ac:dyDescent="0.25">
      <c r="A4118" s="48">
        <v>44359</v>
      </c>
      <c r="B4118" s="246" t="s">
        <v>4230</v>
      </c>
      <c r="C4118" s="56"/>
      <c r="D4118" s="50">
        <v>2</v>
      </c>
      <c r="E4118" s="45" t="s">
        <v>1925</v>
      </c>
      <c r="F4118" s="179">
        <v>7500</v>
      </c>
      <c r="G4118" s="41">
        <f t="shared" si="117"/>
        <v>15000</v>
      </c>
      <c r="H4118" s="84" t="s">
        <v>4231</v>
      </c>
    </row>
    <row r="4119" spans="1:8" ht="15" hidden="1" customHeight="1" x14ac:dyDescent="0.25">
      <c r="A4119" s="48">
        <v>44359</v>
      </c>
      <c r="B4119" s="56" t="s">
        <v>4232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17"/>
        <v>554000</v>
      </c>
      <c r="H4119" s="84" t="s">
        <v>4233</v>
      </c>
    </row>
    <row r="4120" spans="1:8" ht="15" hidden="1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17"/>
        <v>2365000</v>
      </c>
      <c r="H4120" s="84" t="s">
        <v>930</v>
      </c>
    </row>
    <row r="4121" spans="1:8" ht="15" hidden="1" customHeight="1" x14ac:dyDescent="0.25">
      <c r="A4121" s="48">
        <v>44359</v>
      </c>
      <c r="B4121" s="33" t="s">
        <v>4234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4102</v>
      </c>
    </row>
    <row r="4122" spans="1:8" ht="15" hidden="1" customHeight="1" x14ac:dyDescent="0.25">
      <c r="A4122" s="48">
        <v>44359</v>
      </c>
      <c r="B4122" s="56" t="s">
        <v>4235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18">D4122*F4122</f>
        <v>15284000</v>
      </c>
      <c r="H4122" s="84" t="s">
        <v>4236</v>
      </c>
    </row>
    <row r="4123" spans="1:8" ht="15" hidden="1" customHeight="1" x14ac:dyDescent="0.25">
      <c r="A4123" s="48">
        <v>44359</v>
      </c>
      <c r="B4123" s="56" t="s">
        <v>1691</v>
      </c>
      <c r="C4123" s="52" t="s">
        <v>4026</v>
      </c>
      <c r="D4123" s="38">
        <v>12</v>
      </c>
      <c r="E4123" s="45" t="s">
        <v>24</v>
      </c>
      <c r="F4123" s="35">
        <v>32500</v>
      </c>
      <c r="G4123" s="41">
        <f t="shared" si="118"/>
        <v>390000</v>
      </c>
      <c r="H4123" s="84" t="s">
        <v>33</v>
      </c>
    </row>
    <row r="4124" spans="1:8" ht="15" hidden="1" customHeight="1" x14ac:dyDescent="0.25">
      <c r="A4124" s="48">
        <v>44359</v>
      </c>
      <c r="B4124" s="33" t="s">
        <v>4237</v>
      </c>
      <c r="C4124" s="52" t="s">
        <v>4238</v>
      </c>
      <c r="D4124" s="38">
        <v>6</v>
      </c>
      <c r="E4124" s="45" t="s">
        <v>1470</v>
      </c>
      <c r="F4124" s="40">
        <v>1260468</v>
      </c>
      <c r="G4124" s="41">
        <f t="shared" si="118"/>
        <v>7562808</v>
      </c>
      <c r="H4124" s="84" t="s">
        <v>33</v>
      </c>
    </row>
    <row r="4125" spans="1:8" ht="15" hidden="1" customHeight="1" x14ac:dyDescent="0.25">
      <c r="A4125" s="48">
        <v>44389</v>
      </c>
      <c r="B4125" s="33" t="s">
        <v>4239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18"/>
        <v>700000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18"/>
        <v>125000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4240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18"/>
        <v>250000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18"/>
        <v>145000</v>
      </c>
      <c r="H4128" s="84" t="s">
        <v>4233</v>
      </c>
    </row>
    <row r="4129" spans="1:8" ht="15" hidden="1" customHeight="1" x14ac:dyDescent="0.25">
      <c r="A4129" s="48">
        <v>44389</v>
      </c>
      <c r="B4129" s="246" t="s">
        <v>4241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18"/>
        <v>67500</v>
      </c>
      <c r="H4129" s="84" t="s">
        <v>4233</v>
      </c>
    </row>
    <row r="4130" spans="1:8" ht="15" hidden="1" customHeight="1" x14ac:dyDescent="0.25">
      <c r="A4130" s="48">
        <v>44389</v>
      </c>
      <c r="B4130" s="56" t="s">
        <v>4242</v>
      </c>
      <c r="C4130" s="52" t="s">
        <v>4243</v>
      </c>
      <c r="D4130" s="38">
        <v>1</v>
      </c>
      <c r="E4130" s="45" t="s">
        <v>72</v>
      </c>
      <c r="F4130" s="40">
        <v>725000</v>
      </c>
      <c r="G4130" s="41">
        <f t="shared" si="118"/>
        <v>725000</v>
      </c>
      <c r="H4130" s="84" t="s">
        <v>606</v>
      </c>
    </row>
    <row r="4131" spans="1:8" ht="15" hidden="1" customHeight="1" x14ac:dyDescent="0.25">
      <c r="A4131" s="48">
        <v>44389</v>
      </c>
      <c r="B4131" s="56" t="s">
        <v>4244</v>
      </c>
      <c r="C4131" s="52" t="s">
        <v>4243</v>
      </c>
      <c r="D4131" s="38">
        <v>15</v>
      </c>
      <c r="E4131" s="45" t="s">
        <v>107</v>
      </c>
      <c r="F4131" s="35">
        <v>33000</v>
      </c>
      <c r="G4131" s="41">
        <f t="shared" si="118"/>
        <v>495000</v>
      </c>
      <c r="H4131" s="84" t="s">
        <v>606</v>
      </c>
    </row>
    <row r="4132" spans="1:8" ht="15" hidden="1" customHeight="1" x14ac:dyDescent="0.25">
      <c r="A4132" s="48">
        <v>44389</v>
      </c>
      <c r="B4132" s="33" t="s">
        <v>4245</v>
      </c>
      <c r="C4132" s="33" t="s">
        <v>4243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hidden="1" customHeight="1" x14ac:dyDescent="0.25">
      <c r="A4133" s="48">
        <v>44389</v>
      </c>
      <c r="B4133" s="56" t="s">
        <v>4246</v>
      </c>
      <c r="C4133" s="52" t="s">
        <v>4243</v>
      </c>
      <c r="D4133" s="38">
        <v>4</v>
      </c>
      <c r="E4133" s="45" t="s">
        <v>23</v>
      </c>
      <c r="F4133" s="289">
        <v>1750</v>
      </c>
      <c r="G4133" s="41">
        <f t="shared" ref="G4133:G4140" si="119">D4133*F4133</f>
        <v>7000</v>
      </c>
      <c r="H4133" s="84" t="s">
        <v>606</v>
      </c>
    </row>
    <row r="4134" spans="1:8" ht="15" hidden="1" customHeight="1" x14ac:dyDescent="0.25">
      <c r="A4134" s="48">
        <v>44420</v>
      </c>
      <c r="B4134" s="33" t="s">
        <v>2883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19"/>
        <v>145000</v>
      </c>
      <c r="H4134" s="84" t="s">
        <v>33</v>
      </c>
    </row>
    <row r="4135" spans="1:8" ht="15" hidden="1" customHeight="1" x14ac:dyDescent="0.25">
      <c r="A4135" s="48">
        <v>44420</v>
      </c>
      <c r="B4135" s="33" t="s">
        <v>4247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19"/>
        <v>440000</v>
      </c>
      <c r="H4135" s="84" t="s">
        <v>3555</v>
      </c>
    </row>
    <row r="4136" spans="1:8" ht="15" hidden="1" customHeight="1" x14ac:dyDescent="0.25">
      <c r="A4136" s="48">
        <v>44420</v>
      </c>
      <c r="B4136" s="33" t="s">
        <v>4248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19"/>
        <v>65000</v>
      </c>
      <c r="H4136" s="84" t="s">
        <v>3078</v>
      </c>
    </row>
    <row r="4137" spans="1:8" ht="15" hidden="1" customHeight="1" x14ac:dyDescent="0.25">
      <c r="A4137" s="48">
        <v>44420</v>
      </c>
      <c r="B4137" s="33" t="s">
        <v>4249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19"/>
        <v>500000</v>
      </c>
      <c r="H4137" s="84" t="s">
        <v>868</v>
      </c>
    </row>
    <row r="4138" spans="1:8" ht="15" hidden="1" customHeight="1" x14ac:dyDescent="0.25">
      <c r="A4138" s="48">
        <v>44420</v>
      </c>
      <c r="B4138" s="246" t="s">
        <v>4250</v>
      </c>
      <c r="C4138" s="33" t="s">
        <v>2745</v>
      </c>
      <c r="D4138" s="50">
        <v>2</v>
      </c>
      <c r="E4138" s="45" t="s">
        <v>23</v>
      </c>
      <c r="F4138" s="179">
        <v>100000</v>
      </c>
      <c r="G4138" s="41">
        <f t="shared" si="119"/>
        <v>200000</v>
      </c>
      <c r="H4138" s="84" t="s">
        <v>33</v>
      </c>
    </row>
    <row r="4139" spans="1:8" ht="15" hidden="1" customHeight="1" x14ac:dyDescent="0.25">
      <c r="A4139" s="48">
        <v>44420</v>
      </c>
      <c r="B4139" s="56" t="s">
        <v>4251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19"/>
        <v>300000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3338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19"/>
        <v>325000</v>
      </c>
      <c r="H4140" s="84" t="s">
        <v>33</v>
      </c>
    </row>
    <row r="4141" spans="1:8" ht="15" hidden="1" customHeight="1" x14ac:dyDescent="0.25">
      <c r="A4141" s="48">
        <v>44420</v>
      </c>
      <c r="B4141" s="33" t="s">
        <v>2826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20">D4142*F4142</f>
        <v>470000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2719</v>
      </c>
      <c r="C4143" s="33" t="s">
        <v>2856</v>
      </c>
      <c r="D4143" s="38">
        <v>10</v>
      </c>
      <c r="E4143" s="45" t="s">
        <v>24</v>
      </c>
      <c r="F4143" s="46">
        <v>300000</v>
      </c>
      <c r="G4143" s="179">
        <f t="shared" si="120"/>
        <v>3000000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1896</v>
      </c>
      <c r="C4144" s="33" t="s">
        <v>2856</v>
      </c>
      <c r="D4144" s="38">
        <v>10</v>
      </c>
      <c r="E4144" s="45" t="s">
        <v>24</v>
      </c>
      <c r="F4144" s="40">
        <v>105000</v>
      </c>
      <c r="G4144" s="41">
        <f t="shared" si="120"/>
        <v>1050000</v>
      </c>
      <c r="H4144" s="84" t="s">
        <v>33</v>
      </c>
    </row>
    <row r="4145" spans="1:8" ht="15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20"/>
        <v>52000</v>
      </c>
      <c r="H4145" s="84" t="s">
        <v>4252</v>
      </c>
    </row>
    <row r="4146" spans="1:8" ht="15" hidden="1" customHeight="1" x14ac:dyDescent="0.25">
      <c r="A4146" s="48">
        <v>44451</v>
      </c>
      <c r="B4146" s="33" t="s">
        <v>4253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20"/>
        <v>47000</v>
      </c>
      <c r="H4146" s="84" t="s">
        <v>930</v>
      </c>
    </row>
    <row r="4147" spans="1:8" ht="15" hidden="1" customHeight="1" x14ac:dyDescent="0.25">
      <c r="A4147" s="48">
        <v>44451</v>
      </c>
      <c r="B4147" s="33" t="s">
        <v>4254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20"/>
        <v>4000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4255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20"/>
        <v>7500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20"/>
        <v>270000</v>
      </c>
      <c r="H4149" s="84" t="s">
        <v>33</v>
      </c>
    </row>
    <row r="4150" spans="1:8" ht="15" hidden="1" customHeight="1" x14ac:dyDescent="0.25">
      <c r="A4150" s="48">
        <v>44451</v>
      </c>
      <c r="B4150" s="33" t="s">
        <v>2847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20"/>
        <v>145000</v>
      </c>
      <c r="H4150" s="84" t="s">
        <v>33</v>
      </c>
    </row>
    <row r="4151" spans="1:8" ht="15" hidden="1" customHeight="1" x14ac:dyDescent="0.25">
      <c r="A4151" s="48">
        <v>44451</v>
      </c>
      <c r="B4151" s="56" t="s">
        <v>4256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20"/>
        <v>54000</v>
      </c>
      <c r="H4151" s="84" t="s">
        <v>930</v>
      </c>
    </row>
    <row r="4152" spans="1:8" ht="15" hidden="1" customHeight="1" x14ac:dyDescent="0.25">
      <c r="A4152" s="48">
        <v>44451</v>
      </c>
      <c r="B4152" s="56" t="s">
        <v>4257</v>
      </c>
      <c r="C4152" s="52" t="s">
        <v>543</v>
      </c>
      <c r="D4152" s="38">
        <v>2</v>
      </c>
      <c r="E4152" s="45" t="s">
        <v>4258</v>
      </c>
      <c r="F4152" s="35">
        <v>20000</v>
      </c>
      <c r="G4152" s="41">
        <f t="shared" si="120"/>
        <v>40000</v>
      </c>
      <c r="H4152" s="84" t="s">
        <v>930</v>
      </c>
    </row>
    <row r="4153" spans="1:8" ht="15" hidden="1" customHeight="1" x14ac:dyDescent="0.25">
      <c r="A4153" s="48">
        <v>44451</v>
      </c>
      <c r="B4153" s="33" t="s">
        <v>4259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4260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1">D4154*F4154</f>
        <v>7500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4261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1"/>
        <v>57000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1"/>
        <v>20000</v>
      </c>
      <c r="H4156" s="84" t="s">
        <v>930</v>
      </c>
    </row>
    <row r="4157" spans="1:8" ht="15" hidden="1" customHeight="1" x14ac:dyDescent="0.25">
      <c r="A4157" s="48">
        <v>44451</v>
      </c>
      <c r="B4157" s="109" t="s">
        <v>4262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1"/>
        <v>255000</v>
      </c>
      <c r="H4157" s="84" t="s">
        <v>930</v>
      </c>
    </row>
    <row r="4158" spans="1:8" ht="15" hidden="1" customHeight="1" x14ac:dyDescent="0.25">
      <c r="A4158" s="48">
        <v>44451</v>
      </c>
      <c r="B4158" s="33" t="s">
        <v>4263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1"/>
        <v>50000</v>
      </c>
      <c r="H4158" s="84" t="s">
        <v>606</v>
      </c>
    </row>
    <row r="4159" spans="1:8" ht="15" hidden="1" customHeight="1" x14ac:dyDescent="0.25">
      <c r="A4159" s="48">
        <v>44451</v>
      </c>
      <c r="B4159" s="56" t="s">
        <v>3330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1"/>
        <v>5890000</v>
      </c>
      <c r="H4159" s="84" t="s">
        <v>33</v>
      </c>
    </row>
    <row r="4160" spans="1:8" ht="15" hidden="1" customHeight="1" x14ac:dyDescent="0.25">
      <c r="A4160" s="48">
        <v>44481</v>
      </c>
      <c r="B4160" s="33" t="s">
        <v>4179</v>
      </c>
      <c r="C4160" s="44" t="s">
        <v>2745</v>
      </c>
      <c r="D4160" s="38">
        <v>3</v>
      </c>
      <c r="E4160" s="45" t="s">
        <v>23</v>
      </c>
      <c r="F4160" s="46">
        <v>100000</v>
      </c>
      <c r="G4160" s="41">
        <f t="shared" si="121"/>
        <v>300000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4264</v>
      </c>
      <c r="C4161" s="44" t="s">
        <v>2745</v>
      </c>
      <c r="D4161" s="38">
        <v>2</v>
      </c>
      <c r="E4161" s="45" t="s">
        <v>23</v>
      </c>
      <c r="F4161" s="40">
        <v>100000</v>
      </c>
      <c r="G4161" s="41">
        <f t="shared" si="121"/>
        <v>200000</v>
      </c>
      <c r="H4161" s="84" t="s">
        <v>930</v>
      </c>
    </row>
    <row r="4162" spans="1:8" ht="15" hidden="1" customHeight="1" x14ac:dyDescent="0.25">
      <c r="A4162" s="48">
        <v>44481</v>
      </c>
      <c r="B4162" s="33" t="s">
        <v>4265</v>
      </c>
      <c r="C4162" s="44" t="s">
        <v>4266</v>
      </c>
      <c r="D4162" s="38">
        <v>4</v>
      </c>
      <c r="E4162" s="45" t="s">
        <v>23</v>
      </c>
      <c r="F4162" s="35">
        <v>25000</v>
      </c>
      <c r="G4162" s="41">
        <f t="shared" si="121"/>
        <v>100000</v>
      </c>
      <c r="H4162" s="84" t="s">
        <v>827</v>
      </c>
    </row>
    <row r="4163" spans="1:8" ht="15" hidden="1" customHeight="1" x14ac:dyDescent="0.25">
      <c r="A4163" s="48">
        <v>44481</v>
      </c>
      <c r="B4163" s="33" t="s">
        <v>2970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1"/>
        <v>390000</v>
      </c>
      <c r="H4163" s="84" t="s">
        <v>33</v>
      </c>
    </row>
    <row r="4164" spans="1:8" ht="15" hidden="1" customHeight="1" x14ac:dyDescent="0.25">
      <c r="A4164" s="48">
        <v>44481</v>
      </c>
      <c r="B4164" s="33" t="s">
        <v>3098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1"/>
        <v>274000</v>
      </c>
      <c r="H4164" s="84" t="s">
        <v>33</v>
      </c>
    </row>
    <row r="4165" spans="1:8" ht="15" hidden="1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1"/>
        <v>50000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1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33" t="s">
        <v>4267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2749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2">D4168*F4168</f>
        <v>60000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4268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2"/>
        <v>135000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4269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2"/>
        <v>178500</v>
      </c>
      <c r="H4170" s="84" t="s">
        <v>930</v>
      </c>
    </row>
    <row r="4171" spans="1:8" ht="15" hidden="1" customHeight="1" x14ac:dyDescent="0.25">
      <c r="A4171" s="48">
        <v>44481</v>
      </c>
      <c r="B4171" s="109" t="s">
        <v>4270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2"/>
        <v>69000</v>
      </c>
      <c r="H4171" s="84" t="s">
        <v>930</v>
      </c>
    </row>
    <row r="4172" spans="1:8" ht="15" hidden="1" customHeight="1" x14ac:dyDescent="0.25">
      <c r="A4172" s="48">
        <v>44481</v>
      </c>
      <c r="B4172" s="33" t="s">
        <v>4271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2"/>
        <v>10000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4272</v>
      </c>
      <c r="C4173" s="52" t="s">
        <v>3123</v>
      </c>
      <c r="D4173" s="38">
        <v>2</v>
      </c>
      <c r="E4173" s="45" t="s">
        <v>24</v>
      </c>
      <c r="F4173" s="41">
        <v>290000</v>
      </c>
      <c r="G4173" s="179">
        <f t="shared" si="122"/>
        <v>580000</v>
      </c>
      <c r="H4173" s="84" t="s">
        <v>930</v>
      </c>
    </row>
    <row r="4174" spans="1:8" ht="15" hidden="1" customHeight="1" x14ac:dyDescent="0.25">
      <c r="A4174" s="48">
        <v>44512</v>
      </c>
      <c r="B4174" s="33" t="s">
        <v>4273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2"/>
        <v>1152000</v>
      </c>
      <c r="H4174" s="84" t="s">
        <v>33</v>
      </c>
    </row>
    <row r="4175" spans="1:8" ht="15" hidden="1" customHeight="1" x14ac:dyDescent="0.25">
      <c r="A4175" s="48">
        <v>44512</v>
      </c>
      <c r="B4175" s="33" t="s">
        <v>4274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2"/>
        <v>456000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4275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2"/>
        <v>350000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4276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2"/>
        <v>150000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4277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2"/>
        <v>68000</v>
      </c>
      <c r="H4178" s="84" t="s">
        <v>930</v>
      </c>
    </row>
    <row r="4179" spans="1:8" ht="15" hidden="1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2"/>
        <v>4000</v>
      </c>
      <c r="H4179" s="84" t="s">
        <v>930</v>
      </c>
    </row>
    <row r="4180" spans="1:8" ht="15" hidden="1" customHeight="1" x14ac:dyDescent="0.25">
      <c r="A4180" s="48">
        <v>44512</v>
      </c>
      <c r="B4180" s="56" t="s">
        <v>4278</v>
      </c>
      <c r="C4180" s="44" t="s">
        <v>4279</v>
      </c>
      <c r="D4180" s="38">
        <v>3</v>
      </c>
      <c r="E4180" s="45" t="s">
        <v>23</v>
      </c>
      <c r="F4180" s="40">
        <v>189000</v>
      </c>
      <c r="G4180" s="41">
        <f t="shared" si="122"/>
        <v>567000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4280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2"/>
        <v>160000</v>
      </c>
      <c r="H4181" s="84" t="s">
        <v>4281</v>
      </c>
    </row>
    <row r="4182" spans="1:8" ht="15" hidden="1" customHeight="1" x14ac:dyDescent="0.25">
      <c r="A4182" s="48">
        <v>44512</v>
      </c>
      <c r="B4182" s="33" t="s">
        <v>4282</v>
      </c>
      <c r="C4182" s="44" t="s">
        <v>4283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hidden="1" customHeight="1" x14ac:dyDescent="0.25">
      <c r="A4183" s="48">
        <v>44512</v>
      </c>
      <c r="B4183" s="33" t="s">
        <v>4284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3">D4183*F4183</f>
        <v>28000</v>
      </c>
      <c r="H4183" s="84" t="s">
        <v>606</v>
      </c>
    </row>
    <row r="4184" spans="1:8" ht="15" hidden="1" customHeight="1" x14ac:dyDescent="0.25">
      <c r="A4184" s="48">
        <v>44512</v>
      </c>
      <c r="B4184" s="33" t="s">
        <v>3992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3"/>
        <v>800000</v>
      </c>
      <c r="H4184" s="84" t="s">
        <v>882</v>
      </c>
    </row>
    <row r="4185" spans="1:8" ht="15" hidden="1" customHeight="1" x14ac:dyDescent="0.25">
      <c r="A4185" s="38" t="s">
        <v>4285</v>
      </c>
      <c r="B4185" s="33" t="s">
        <v>4286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3"/>
        <v>1550000</v>
      </c>
      <c r="H4185" s="84" t="s">
        <v>1604</v>
      </c>
    </row>
    <row r="4186" spans="1:8" ht="15" hidden="1" customHeight="1" x14ac:dyDescent="0.25">
      <c r="A4186" s="38" t="s">
        <v>4285</v>
      </c>
      <c r="B4186" s="33" t="s">
        <v>4287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3"/>
        <v>800000</v>
      </c>
      <c r="H4186" s="84" t="s">
        <v>2177</v>
      </c>
    </row>
    <row r="4187" spans="1:8" ht="15" hidden="1" customHeight="1" x14ac:dyDescent="0.25">
      <c r="A4187" s="38" t="s">
        <v>4285</v>
      </c>
      <c r="B4187" s="33" t="s">
        <v>4138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3"/>
        <v>800000</v>
      </c>
      <c r="H4187" s="84" t="s">
        <v>2018</v>
      </c>
    </row>
    <row r="4188" spans="1:8" ht="15" hidden="1" customHeight="1" x14ac:dyDescent="0.25">
      <c r="A4188" s="38" t="s">
        <v>4285</v>
      </c>
      <c r="B4188" s="33" t="s">
        <v>4288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3"/>
        <v>275000</v>
      </c>
      <c r="H4188" s="84" t="s">
        <v>2018</v>
      </c>
    </row>
    <row r="4189" spans="1:8" ht="15" hidden="1" customHeight="1" x14ac:dyDescent="0.25">
      <c r="A4189" s="38" t="s">
        <v>4285</v>
      </c>
      <c r="B4189" s="33" t="s">
        <v>4289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3"/>
        <v>40000</v>
      </c>
      <c r="H4189" s="84" t="s">
        <v>2018</v>
      </c>
    </row>
    <row r="4190" spans="1:8" ht="15" hidden="1" customHeight="1" x14ac:dyDescent="0.25">
      <c r="A4190" s="38" t="s">
        <v>4285</v>
      </c>
      <c r="B4190" s="56" t="s">
        <v>4290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3"/>
        <v>90000</v>
      </c>
      <c r="H4190" s="84" t="s">
        <v>433</v>
      </c>
    </row>
    <row r="4191" spans="1:8" ht="15" hidden="1" customHeight="1" x14ac:dyDescent="0.25">
      <c r="A4191" s="38" t="s">
        <v>4285</v>
      </c>
      <c r="B4191" s="56" t="s">
        <v>4291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3"/>
        <v>680000</v>
      </c>
      <c r="H4191" s="84" t="s">
        <v>33</v>
      </c>
    </row>
    <row r="4192" spans="1:8" ht="15" hidden="1" customHeight="1" x14ac:dyDescent="0.25">
      <c r="A4192" s="38" t="s">
        <v>4285</v>
      </c>
      <c r="B4192" s="33" t="s">
        <v>847</v>
      </c>
      <c r="C4192" s="44" t="s">
        <v>4292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hidden="1" customHeight="1" x14ac:dyDescent="0.25">
      <c r="A4193" s="38" t="s">
        <v>4285</v>
      </c>
      <c r="B4193" s="33" t="s">
        <v>4293</v>
      </c>
      <c r="C4193" s="44" t="s">
        <v>4294</v>
      </c>
      <c r="D4193" s="38">
        <v>2</v>
      </c>
      <c r="E4193" s="45" t="s">
        <v>23</v>
      </c>
      <c r="F4193" s="289">
        <v>100000</v>
      </c>
      <c r="G4193" s="41">
        <f t="shared" ref="G4193:G4208" si="124">D4193*F4193</f>
        <v>200000</v>
      </c>
      <c r="H4193" s="84" t="s">
        <v>2018</v>
      </c>
    </row>
    <row r="4194" spans="1:8" ht="15" hidden="1" customHeight="1" x14ac:dyDescent="0.25">
      <c r="A4194" s="38" t="s">
        <v>4285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4"/>
        <v>96000</v>
      </c>
      <c r="H4194" s="84" t="s">
        <v>4156</v>
      </c>
    </row>
    <row r="4195" spans="1:8" ht="15" hidden="1" customHeight="1" x14ac:dyDescent="0.25">
      <c r="A4195" s="38" t="s">
        <v>4285</v>
      </c>
      <c r="B4195" s="33" t="s">
        <v>4295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4"/>
        <v>60000</v>
      </c>
      <c r="H4195" s="84" t="s">
        <v>606</v>
      </c>
    </row>
    <row r="4196" spans="1:8" ht="15" hidden="1" customHeight="1" x14ac:dyDescent="0.25">
      <c r="A4196" s="38" t="s">
        <v>4285</v>
      </c>
      <c r="B4196" s="109" t="s">
        <v>4296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4"/>
        <v>28000</v>
      </c>
      <c r="H4196" s="84" t="s">
        <v>1279</v>
      </c>
    </row>
    <row r="4197" spans="1:8" ht="15" hidden="1" customHeight="1" x14ac:dyDescent="0.25">
      <c r="A4197" s="38" t="s">
        <v>4285</v>
      </c>
      <c r="B4197" s="33" t="s">
        <v>4282</v>
      </c>
      <c r="C4197" s="44" t="s">
        <v>4283</v>
      </c>
      <c r="D4197" s="38">
        <v>1</v>
      </c>
      <c r="E4197" s="45" t="s">
        <v>69</v>
      </c>
      <c r="F4197" s="40">
        <v>210000</v>
      </c>
      <c r="G4197" s="179">
        <f t="shared" si="124"/>
        <v>210000</v>
      </c>
      <c r="H4197" s="84" t="s">
        <v>2018</v>
      </c>
    </row>
    <row r="4198" spans="1:8" ht="15" hidden="1" customHeight="1" x14ac:dyDescent="0.25">
      <c r="A4198" s="38" t="s">
        <v>4285</v>
      </c>
      <c r="B4198" s="33" t="s">
        <v>1121</v>
      </c>
      <c r="C4198" s="52" t="s">
        <v>4283</v>
      </c>
      <c r="D4198" s="38">
        <v>6</v>
      </c>
      <c r="E4198" s="45" t="s">
        <v>27</v>
      </c>
      <c r="F4198" s="41">
        <v>16000</v>
      </c>
      <c r="G4198" s="179">
        <f t="shared" si="124"/>
        <v>96000</v>
      </c>
      <c r="H4198" s="84" t="s">
        <v>2018</v>
      </c>
    </row>
    <row r="4199" spans="1:8" ht="15" hidden="1" customHeight="1" x14ac:dyDescent="0.25">
      <c r="A4199" s="38" t="s">
        <v>4285</v>
      </c>
      <c r="B4199" s="33" t="s">
        <v>4297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4"/>
        <v>150000</v>
      </c>
      <c r="H4199" s="84" t="s">
        <v>509</v>
      </c>
    </row>
    <row r="4200" spans="1:8" ht="15" hidden="1" customHeight="1" x14ac:dyDescent="0.25">
      <c r="A4200" s="38" t="s">
        <v>4285</v>
      </c>
      <c r="B4200" s="33" t="s">
        <v>4298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4"/>
        <v>75000</v>
      </c>
      <c r="H4200" s="84" t="s">
        <v>509</v>
      </c>
    </row>
    <row r="4201" spans="1:8" ht="15" hidden="1" customHeight="1" x14ac:dyDescent="0.25">
      <c r="A4201" s="38" t="s">
        <v>4285</v>
      </c>
      <c r="B4201" s="33" t="s">
        <v>4299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4"/>
        <v>35000</v>
      </c>
      <c r="H4201" s="84" t="s">
        <v>509</v>
      </c>
    </row>
    <row r="4202" spans="1:8" ht="15" customHeight="1" x14ac:dyDescent="0.25">
      <c r="A4202" s="38" t="s">
        <v>4300</v>
      </c>
      <c r="B4202" s="33" t="s">
        <v>4301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4"/>
        <v>15000</v>
      </c>
      <c r="H4202" s="84" t="s">
        <v>2018</v>
      </c>
    </row>
    <row r="4203" spans="1:8" ht="15" hidden="1" customHeight="1" x14ac:dyDescent="0.25">
      <c r="A4203" s="38" t="s">
        <v>4300</v>
      </c>
      <c r="B4203" s="33" t="s">
        <v>4302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4"/>
        <v>70000</v>
      </c>
      <c r="H4203" s="84" t="s">
        <v>2018</v>
      </c>
    </row>
    <row r="4204" spans="1:8" ht="15" hidden="1" customHeight="1" x14ac:dyDescent="0.25">
      <c r="A4204" s="38" t="s">
        <v>4300</v>
      </c>
      <c r="B4204" s="33" t="s">
        <v>4303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4"/>
        <v>120000</v>
      </c>
      <c r="H4204" s="84" t="s">
        <v>4304</v>
      </c>
    </row>
    <row r="4205" spans="1:8" ht="15" hidden="1" customHeight="1" x14ac:dyDescent="0.25">
      <c r="A4205" s="38" t="s">
        <v>4300</v>
      </c>
      <c r="B4205" s="33" t="s">
        <v>4305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4"/>
        <v>37500</v>
      </c>
      <c r="H4205" s="84" t="s">
        <v>2018</v>
      </c>
    </row>
    <row r="4206" spans="1:8" ht="15" hidden="1" customHeight="1" x14ac:dyDescent="0.25">
      <c r="A4206" s="38" t="s">
        <v>4300</v>
      </c>
      <c r="B4206" s="33" t="s">
        <v>4306</v>
      </c>
      <c r="C4206" s="33" t="s">
        <v>4307</v>
      </c>
      <c r="D4206" s="50">
        <v>9</v>
      </c>
      <c r="E4206" s="45" t="s">
        <v>23</v>
      </c>
      <c r="F4206" s="179">
        <v>1000</v>
      </c>
      <c r="G4206" s="41">
        <f t="shared" si="124"/>
        <v>9000</v>
      </c>
      <c r="H4206" s="84" t="s">
        <v>2018</v>
      </c>
    </row>
    <row r="4207" spans="1:8" ht="15" hidden="1" customHeight="1" x14ac:dyDescent="0.25">
      <c r="A4207" s="38" t="s">
        <v>4300</v>
      </c>
      <c r="B4207" s="56" t="s">
        <v>4308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4"/>
        <v>45000</v>
      </c>
      <c r="H4207" s="84" t="s">
        <v>33</v>
      </c>
    </row>
    <row r="4208" spans="1:8" ht="15" hidden="1" customHeight="1" x14ac:dyDescent="0.25">
      <c r="A4208" s="38" t="s">
        <v>4300</v>
      </c>
      <c r="B4208" s="56" t="s">
        <v>4309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4"/>
        <v>30000</v>
      </c>
      <c r="H4208" s="84" t="s">
        <v>2018</v>
      </c>
    </row>
    <row r="4209" spans="1:8" ht="15" hidden="1" customHeight="1" x14ac:dyDescent="0.25">
      <c r="A4209" s="38" t="s">
        <v>4300</v>
      </c>
      <c r="B4209" s="56" t="s">
        <v>3330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hidden="1" customHeight="1" x14ac:dyDescent="0.25">
      <c r="A4210" s="38" t="s">
        <v>4300</v>
      </c>
      <c r="B4210" s="33" t="s">
        <v>4310</v>
      </c>
      <c r="C4210" s="44" t="s">
        <v>4311</v>
      </c>
      <c r="D4210" s="38">
        <v>5</v>
      </c>
      <c r="E4210" s="45" t="s">
        <v>23</v>
      </c>
      <c r="F4210" s="289">
        <v>25000</v>
      </c>
      <c r="G4210" s="41">
        <f t="shared" ref="G4210:G4218" si="125">D4210*F4210</f>
        <v>125000</v>
      </c>
      <c r="H4210" s="84" t="s">
        <v>520</v>
      </c>
    </row>
    <row r="4211" spans="1:8" ht="15" hidden="1" customHeight="1" x14ac:dyDescent="0.25">
      <c r="A4211" s="38" t="s">
        <v>4300</v>
      </c>
      <c r="B4211" s="33" t="s">
        <v>4312</v>
      </c>
      <c r="C4211" s="44" t="s">
        <v>4313</v>
      </c>
      <c r="D4211" s="38">
        <v>1</v>
      </c>
      <c r="E4211" s="45" t="s">
        <v>72</v>
      </c>
      <c r="F4211" s="46">
        <v>1300000</v>
      </c>
      <c r="G4211" s="179">
        <f t="shared" si="125"/>
        <v>1300000</v>
      </c>
      <c r="H4211" s="84" t="s">
        <v>520</v>
      </c>
    </row>
    <row r="4212" spans="1:8" ht="15" hidden="1" customHeight="1" x14ac:dyDescent="0.25">
      <c r="A4212" s="38" t="s">
        <v>4314</v>
      </c>
      <c r="B4212" s="33" t="s">
        <v>2930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5"/>
        <v>200000</v>
      </c>
      <c r="H4212" s="84" t="s">
        <v>33</v>
      </c>
    </row>
    <row r="4213" spans="1:8" ht="15" hidden="1" customHeight="1" x14ac:dyDescent="0.25">
      <c r="A4213" s="38" t="s">
        <v>4314</v>
      </c>
      <c r="B4213" s="33" t="s">
        <v>4068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5"/>
        <v>1900000</v>
      </c>
      <c r="H4213" s="84" t="s">
        <v>3078</v>
      </c>
    </row>
    <row r="4214" spans="1:8" ht="15" hidden="1" customHeight="1" x14ac:dyDescent="0.25">
      <c r="A4214" s="38" t="s">
        <v>4314</v>
      </c>
      <c r="B4214" s="33" t="s">
        <v>4315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5"/>
        <v>98000</v>
      </c>
      <c r="H4214" s="84" t="s">
        <v>33</v>
      </c>
    </row>
    <row r="4215" spans="1:8" ht="15" hidden="1" customHeight="1" x14ac:dyDescent="0.25">
      <c r="A4215" s="38" t="s">
        <v>4314</v>
      </c>
      <c r="B4215" s="33" t="s">
        <v>4316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5"/>
        <v>410000</v>
      </c>
      <c r="H4215" s="84" t="s">
        <v>930</v>
      </c>
    </row>
    <row r="4216" spans="1:8" ht="15" hidden="1" customHeight="1" x14ac:dyDescent="0.25">
      <c r="A4216" s="38" t="s">
        <v>4314</v>
      </c>
      <c r="B4216" s="33" t="s">
        <v>3452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5"/>
        <v>70000</v>
      </c>
      <c r="H4216" s="84" t="s">
        <v>930</v>
      </c>
    </row>
    <row r="4217" spans="1:8" ht="15" hidden="1" customHeight="1" x14ac:dyDescent="0.25">
      <c r="A4217" s="38" t="s">
        <v>4314</v>
      </c>
      <c r="B4217" s="56" t="s">
        <v>4317</v>
      </c>
      <c r="C4217" s="33" t="s">
        <v>3937</v>
      </c>
      <c r="D4217" s="38">
        <v>10</v>
      </c>
      <c r="E4217" s="45" t="s">
        <v>23</v>
      </c>
      <c r="F4217" s="40">
        <v>1500000</v>
      </c>
      <c r="G4217" s="41">
        <f t="shared" si="125"/>
        <v>15000000</v>
      </c>
      <c r="H4217" s="84" t="s">
        <v>433</v>
      </c>
    </row>
    <row r="4218" spans="1:8" ht="15" hidden="1" customHeight="1" x14ac:dyDescent="0.25">
      <c r="A4218" s="38" t="s">
        <v>4314</v>
      </c>
      <c r="B4218" s="56" t="s">
        <v>4318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5"/>
        <v>6100000</v>
      </c>
      <c r="H4218" s="84" t="s">
        <v>2469</v>
      </c>
    </row>
    <row r="4219" spans="1:8" ht="15" hidden="1" customHeight="1" x14ac:dyDescent="0.25">
      <c r="A4219" s="38" t="s">
        <v>4314</v>
      </c>
      <c r="B4219" s="33" t="s">
        <v>4319</v>
      </c>
      <c r="C4219" s="44" t="s">
        <v>4148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hidden="1" customHeight="1" x14ac:dyDescent="0.25">
      <c r="A4220" s="38" t="s">
        <v>4314</v>
      </c>
      <c r="B4220" s="33" t="s">
        <v>4320</v>
      </c>
      <c r="C4220" s="44" t="s">
        <v>4148</v>
      </c>
      <c r="D4220" s="38">
        <v>40</v>
      </c>
      <c r="E4220" s="45" t="s">
        <v>23</v>
      </c>
      <c r="F4220" s="289">
        <v>9000</v>
      </c>
      <c r="G4220" s="41">
        <f t="shared" ref="G4220:G4229" si="126">D4220*F4220</f>
        <v>360000</v>
      </c>
      <c r="H4220" s="84" t="s">
        <v>33</v>
      </c>
    </row>
    <row r="4221" spans="1:8" ht="15" hidden="1" customHeight="1" x14ac:dyDescent="0.25">
      <c r="A4221" s="38" t="s">
        <v>4314</v>
      </c>
      <c r="B4221" s="33" t="s">
        <v>4321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6"/>
        <v>450000</v>
      </c>
      <c r="H4221" s="84" t="s">
        <v>33</v>
      </c>
    </row>
    <row r="4222" spans="1:8" ht="15" hidden="1" customHeight="1" x14ac:dyDescent="0.25">
      <c r="A4222" s="38" t="s">
        <v>4314</v>
      </c>
      <c r="B4222" s="33" t="s">
        <v>4322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6"/>
        <v>1136000</v>
      </c>
      <c r="H4222" s="84" t="s">
        <v>33</v>
      </c>
    </row>
    <row r="4223" spans="1:8" ht="15" hidden="1" customHeight="1" x14ac:dyDescent="0.25">
      <c r="A4223" s="38" t="s">
        <v>4323</v>
      </c>
      <c r="B4223" s="33" t="s">
        <v>3338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6"/>
        <v>300000</v>
      </c>
      <c r="H4223" s="84" t="s">
        <v>33</v>
      </c>
    </row>
    <row r="4224" spans="1:8" ht="15" hidden="1" customHeight="1" x14ac:dyDescent="0.25">
      <c r="A4224" s="38" t="s">
        <v>4323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6"/>
        <v>470000</v>
      </c>
      <c r="H4224" s="84" t="s">
        <v>33</v>
      </c>
    </row>
    <row r="4225" spans="1:8" ht="15" hidden="1" customHeight="1" x14ac:dyDescent="0.25">
      <c r="A4225" s="38" t="s">
        <v>4323</v>
      </c>
      <c r="B4225" s="33" t="s">
        <v>4324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6"/>
        <v>4000000</v>
      </c>
      <c r="H4225" s="84" t="s">
        <v>2018</v>
      </c>
    </row>
    <row r="4226" spans="1:8" ht="15" hidden="1" customHeight="1" x14ac:dyDescent="0.25">
      <c r="A4226" s="38" t="s">
        <v>4323</v>
      </c>
      <c r="B4226" s="33" t="s">
        <v>4325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6"/>
        <v>78000</v>
      </c>
      <c r="H4226" s="84" t="s">
        <v>33</v>
      </c>
    </row>
    <row r="4227" spans="1:8" ht="15" hidden="1" customHeight="1" x14ac:dyDescent="0.25">
      <c r="A4227" s="38" t="s">
        <v>4323</v>
      </c>
      <c r="B4227" s="33" t="s">
        <v>2683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6"/>
        <v>37500</v>
      </c>
      <c r="H4227" s="84" t="s">
        <v>606</v>
      </c>
    </row>
    <row r="4228" spans="1:8" ht="15" hidden="1" customHeight="1" x14ac:dyDescent="0.25">
      <c r="A4228" s="38" t="s">
        <v>4323</v>
      </c>
      <c r="B4228" s="33" t="s">
        <v>2684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6"/>
        <v>37500</v>
      </c>
      <c r="H4228" s="84" t="s">
        <v>606</v>
      </c>
    </row>
    <row r="4229" spans="1:8" ht="15" hidden="1" customHeight="1" x14ac:dyDescent="0.25">
      <c r="A4229" s="38" t="s">
        <v>4323</v>
      </c>
      <c r="B4229" s="56" t="s">
        <v>797</v>
      </c>
      <c r="C4229" s="33" t="s">
        <v>655</v>
      </c>
      <c r="D4229" s="38">
        <v>3</v>
      </c>
      <c r="E4229" s="45" t="s">
        <v>3345</v>
      </c>
      <c r="F4229" s="35">
        <v>4000</v>
      </c>
      <c r="G4229" s="41">
        <f t="shared" si="126"/>
        <v>12000</v>
      </c>
      <c r="H4229" s="84" t="s">
        <v>606</v>
      </c>
    </row>
    <row r="4230" spans="1:8" ht="15" hidden="1" customHeight="1" x14ac:dyDescent="0.25">
      <c r="A4230" s="38" t="s">
        <v>4323</v>
      </c>
      <c r="B4230" s="33" t="s">
        <v>4326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4327</v>
      </c>
    </row>
    <row r="4231" spans="1:8" ht="15" hidden="1" customHeight="1" x14ac:dyDescent="0.25">
      <c r="A4231" s="38" t="s">
        <v>4323</v>
      </c>
      <c r="B4231" s="33" t="s">
        <v>4328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27">D4231*F4231</f>
        <v>920000</v>
      </c>
      <c r="H4231" s="84" t="s">
        <v>4327</v>
      </c>
    </row>
    <row r="4232" spans="1:8" ht="15" hidden="1" customHeight="1" x14ac:dyDescent="0.25">
      <c r="A4232" s="38" t="s">
        <v>4323</v>
      </c>
      <c r="B4232" s="33" t="s">
        <v>2682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27"/>
        <v>104000</v>
      </c>
      <c r="H4232" s="84" t="s">
        <v>3638</v>
      </c>
    </row>
    <row r="4233" spans="1:8" ht="15" hidden="1" customHeight="1" x14ac:dyDescent="0.25">
      <c r="A4233" s="38" t="s">
        <v>4329</v>
      </c>
      <c r="B4233" s="33" t="s">
        <v>4179</v>
      </c>
      <c r="C4233" s="33" t="s">
        <v>2745</v>
      </c>
      <c r="D4233" s="38">
        <v>2</v>
      </c>
      <c r="E4233" s="33" t="s">
        <v>23</v>
      </c>
      <c r="F4233" s="46">
        <v>150000</v>
      </c>
      <c r="G4233" s="41">
        <f t="shared" si="127"/>
        <v>300000</v>
      </c>
      <c r="H4233" s="84" t="s">
        <v>33</v>
      </c>
    </row>
    <row r="4234" spans="1:8" ht="15" hidden="1" customHeight="1" x14ac:dyDescent="0.25">
      <c r="A4234" s="38" t="s">
        <v>4329</v>
      </c>
      <c r="B4234" s="33" t="s">
        <v>4330</v>
      </c>
      <c r="C4234" s="33" t="s">
        <v>4331</v>
      </c>
      <c r="D4234" s="38">
        <v>15</v>
      </c>
      <c r="E4234" s="45" t="s">
        <v>217</v>
      </c>
      <c r="F4234" s="40">
        <f>240000/15</f>
        <v>16000</v>
      </c>
      <c r="G4234" s="41">
        <f t="shared" si="127"/>
        <v>240000</v>
      </c>
      <c r="H4234" s="84" t="s">
        <v>3557</v>
      </c>
    </row>
    <row r="4235" spans="1:8" ht="15" hidden="1" customHeight="1" x14ac:dyDescent="0.25">
      <c r="A4235" s="38" t="s">
        <v>4329</v>
      </c>
      <c r="B4235" s="33" t="s">
        <v>3163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27"/>
        <v>230000</v>
      </c>
      <c r="H4235" s="84" t="s">
        <v>4332</v>
      </c>
    </row>
    <row r="4236" spans="1:8" ht="15" hidden="1" customHeight="1" x14ac:dyDescent="0.25">
      <c r="A4236" s="38" t="s">
        <v>4329</v>
      </c>
      <c r="B4236" s="33" t="s">
        <v>4333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27"/>
        <v>67500</v>
      </c>
      <c r="H4236" s="84" t="s">
        <v>3557</v>
      </c>
    </row>
    <row r="4237" spans="1:8" ht="15" hidden="1" customHeight="1" x14ac:dyDescent="0.25">
      <c r="A4237" s="38" t="s">
        <v>4329</v>
      </c>
      <c r="B4237" s="33" t="s">
        <v>4333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27"/>
        <v>202500</v>
      </c>
      <c r="H4237" s="84" t="s">
        <v>3557</v>
      </c>
    </row>
    <row r="4238" spans="1:8" ht="15" hidden="1" customHeight="1" x14ac:dyDescent="0.25">
      <c r="A4238" s="38" t="s">
        <v>4329</v>
      </c>
      <c r="B4238" s="33" t="s">
        <v>4334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27"/>
        <v>6200000</v>
      </c>
      <c r="H4238" s="84" t="s">
        <v>4335</v>
      </c>
    </row>
    <row r="4239" spans="1:8" ht="15" hidden="1" customHeight="1" x14ac:dyDescent="0.25">
      <c r="A4239" s="38" t="s">
        <v>4329</v>
      </c>
      <c r="B4239" s="56" t="s">
        <v>4336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27"/>
        <v>1000000</v>
      </c>
      <c r="H4239" s="84" t="s">
        <v>3078</v>
      </c>
    </row>
    <row r="4240" spans="1:8" ht="15" hidden="1" customHeight="1" x14ac:dyDescent="0.25">
      <c r="A4240" s="38" t="s">
        <v>4337</v>
      </c>
      <c r="B4240" s="33" t="s">
        <v>4068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27"/>
        <v>1900000</v>
      </c>
      <c r="H4240" s="84" t="s">
        <v>486</v>
      </c>
    </row>
    <row r="4241" spans="1:8" ht="15" hidden="1" customHeight="1" x14ac:dyDescent="0.25">
      <c r="A4241" s="38" t="s">
        <v>4337</v>
      </c>
      <c r="B4241" s="33" t="s">
        <v>4338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27"/>
        <v>270000</v>
      </c>
      <c r="H4241" s="84" t="s">
        <v>33</v>
      </c>
    </row>
    <row r="4242" spans="1:8" ht="15" hidden="1" customHeight="1" x14ac:dyDescent="0.25">
      <c r="A4242" s="38" t="s">
        <v>4337</v>
      </c>
      <c r="B4242" s="33" t="s">
        <v>1478</v>
      </c>
      <c r="C4242" s="33" t="s">
        <v>2745</v>
      </c>
      <c r="D4242" s="38">
        <v>2</v>
      </c>
      <c r="E4242" s="45" t="s">
        <v>23</v>
      </c>
      <c r="F4242" s="35">
        <v>100000</v>
      </c>
      <c r="G4242" s="41">
        <f t="shared" si="127"/>
        <v>200000</v>
      </c>
      <c r="H4242" s="84" t="s">
        <v>33</v>
      </c>
    </row>
    <row r="4243" spans="1:8" ht="15" hidden="1" customHeight="1" x14ac:dyDescent="0.25">
      <c r="A4243" s="38" t="s">
        <v>4337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27"/>
        <v>800000</v>
      </c>
      <c r="H4243" s="84" t="s">
        <v>882</v>
      </c>
    </row>
    <row r="4244" spans="1:8" ht="15" hidden="1" customHeight="1" x14ac:dyDescent="0.25">
      <c r="A4244" s="38" t="s">
        <v>4337</v>
      </c>
      <c r="B4244" s="33" t="s">
        <v>4339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27"/>
        <v>30000</v>
      </c>
      <c r="H4244" s="84" t="s">
        <v>2701</v>
      </c>
    </row>
    <row r="4245" spans="1:8" ht="15" hidden="1" customHeight="1" x14ac:dyDescent="0.25">
      <c r="A4245" s="38" t="s">
        <v>4337</v>
      </c>
      <c r="B4245" s="33" t="s">
        <v>4340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27"/>
        <v>300000</v>
      </c>
      <c r="H4245" s="84" t="s">
        <v>33</v>
      </c>
    </row>
    <row r="4246" spans="1:8" ht="15" hidden="1" customHeight="1" x14ac:dyDescent="0.25">
      <c r="A4246" s="38" t="s">
        <v>4337</v>
      </c>
      <c r="B4246" s="56" t="s">
        <v>4341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27"/>
        <v>530000</v>
      </c>
      <c r="H4246" s="84" t="s">
        <v>4342</v>
      </c>
    </row>
    <row r="4247" spans="1:8" ht="15" hidden="1" customHeight="1" x14ac:dyDescent="0.25">
      <c r="A4247" s="38" t="s">
        <v>4337</v>
      </c>
      <c r="B4247" s="33" t="s">
        <v>4343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hidden="1" customHeight="1" x14ac:dyDescent="0.25">
      <c r="A4248" s="38" t="s">
        <v>4337</v>
      </c>
      <c r="B4248" s="33" t="s">
        <v>4344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28">D4248*F4248</f>
        <v>394000</v>
      </c>
      <c r="H4248" s="84" t="s">
        <v>33</v>
      </c>
    </row>
    <row r="4249" spans="1:8" ht="15" hidden="1" customHeight="1" x14ac:dyDescent="0.25">
      <c r="A4249" s="38" t="s">
        <v>4337</v>
      </c>
      <c r="B4249" s="33" t="s">
        <v>4345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28"/>
        <v>2750000</v>
      </c>
      <c r="H4249" s="84" t="s">
        <v>2882</v>
      </c>
    </row>
    <row r="4250" spans="1:8" ht="15" hidden="1" customHeight="1" x14ac:dyDescent="0.25">
      <c r="A4250" s="38" t="s">
        <v>4337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28"/>
        <v>250000</v>
      </c>
      <c r="H4250" s="84" t="s">
        <v>4346</v>
      </c>
    </row>
    <row r="4251" spans="1:8" ht="15" hidden="1" customHeight="1" x14ac:dyDescent="0.25">
      <c r="A4251" s="38" t="s">
        <v>4337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28"/>
        <v>800000</v>
      </c>
      <c r="H4251" s="84" t="s">
        <v>472</v>
      </c>
    </row>
    <row r="4252" spans="1:8" ht="15" hidden="1" customHeight="1" x14ac:dyDescent="0.25">
      <c r="A4252" s="38" t="s">
        <v>4337</v>
      </c>
      <c r="B4252" s="33" t="s">
        <v>4333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28"/>
        <v>135000</v>
      </c>
      <c r="H4252" s="84" t="s">
        <v>3638</v>
      </c>
    </row>
    <row r="4253" spans="1:8" ht="15" hidden="1" customHeight="1" x14ac:dyDescent="0.25">
      <c r="A4253" s="38" t="s">
        <v>4337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28"/>
        <v>170000</v>
      </c>
      <c r="H4253" s="84" t="s">
        <v>3638</v>
      </c>
    </row>
    <row r="4254" spans="1:8" ht="15" hidden="1" customHeight="1" x14ac:dyDescent="0.25">
      <c r="A4254" s="38" t="s">
        <v>4337</v>
      </c>
      <c r="B4254" s="33" t="s">
        <v>4078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28"/>
        <v>42500</v>
      </c>
      <c r="H4254" s="84" t="s">
        <v>3638</v>
      </c>
    </row>
    <row r="4255" spans="1:8" ht="15" hidden="1" customHeight="1" x14ac:dyDescent="0.25">
      <c r="A4255" s="38" t="s">
        <v>4337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28"/>
        <v>160000</v>
      </c>
      <c r="H4255" s="84" t="s">
        <v>3638</v>
      </c>
    </row>
    <row r="4256" spans="1:8" ht="15" hidden="1" customHeight="1" x14ac:dyDescent="0.25">
      <c r="A4256" s="38" t="s">
        <v>4337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28"/>
        <v>210000</v>
      </c>
      <c r="H4256" s="84" t="s">
        <v>3638</v>
      </c>
    </row>
    <row r="4257" spans="1:8" ht="15" hidden="1" customHeight="1" x14ac:dyDescent="0.25">
      <c r="A4257" s="38" t="s">
        <v>4337</v>
      </c>
      <c r="B4257" s="33" t="s">
        <v>4347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27"/>
        <v>9600000</v>
      </c>
      <c r="H4257" s="84" t="s">
        <v>930</v>
      </c>
    </row>
    <row r="4258" spans="1:8" ht="15" hidden="1" customHeight="1" x14ac:dyDescent="0.25">
      <c r="A4258" s="38" t="s">
        <v>4337</v>
      </c>
      <c r="B4258" s="33" t="s">
        <v>4348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27"/>
        <v>5400000</v>
      </c>
      <c r="H4258" s="84" t="s">
        <v>2882</v>
      </c>
    </row>
    <row r="4259" spans="1:8" ht="15" hidden="1" customHeight="1" x14ac:dyDescent="0.25">
      <c r="A4259" s="38" t="s">
        <v>4337</v>
      </c>
      <c r="B4259" s="33" t="s">
        <v>4349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27"/>
        <v>10</v>
      </c>
      <c r="H4259" s="236" t="s">
        <v>33</v>
      </c>
    </row>
    <row r="4260" spans="1:8" ht="15" hidden="1" customHeight="1" x14ac:dyDescent="0.25">
      <c r="A4260" s="38" t="s">
        <v>4337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27"/>
        <v>4</v>
      </c>
      <c r="H4260" s="236" t="s">
        <v>4350</v>
      </c>
    </row>
    <row r="4261" spans="1:8" ht="15" hidden="1" customHeight="1" x14ac:dyDescent="0.25">
      <c r="A4261" s="38" t="s">
        <v>4337</v>
      </c>
      <c r="B4261" s="33" t="s">
        <v>4351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27"/>
        <v>12</v>
      </c>
      <c r="H4261" s="236" t="s">
        <v>33</v>
      </c>
    </row>
    <row r="4262" spans="1:8" ht="15" hidden="1" customHeight="1" x14ac:dyDescent="0.25">
      <c r="A4262" s="38" t="s">
        <v>4337</v>
      </c>
      <c r="B4262" s="49" t="s">
        <v>4193</v>
      </c>
      <c r="C4262" s="33" t="s">
        <v>3967</v>
      </c>
      <c r="D4262" s="38">
        <v>1</v>
      </c>
      <c r="E4262" s="51" t="s">
        <v>72</v>
      </c>
      <c r="F4262" s="46">
        <v>1600000</v>
      </c>
      <c r="G4262" s="46">
        <f t="shared" si="127"/>
        <v>1600000</v>
      </c>
      <c r="H4262" s="236" t="s">
        <v>468</v>
      </c>
    </row>
    <row r="4263" spans="1:8" ht="15" hidden="1" customHeight="1" x14ac:dyDescent="0.25">
      <c r="A4263" s="38" t="s">
        <v>170</v>
      </c>
      <c r="B4263" s="33" t="s">
        <v>4352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27"/>
        <v>950000</v>
      </c>
      <c r="H4263" s="84" t="s">
        <v>33</v>
      </c>
    </row>
    <row r="4264" spans="1:8" ht="15" hidden="1" customHeight="1" x14ac:dyDescent="0.25">
      <c r="A4264" s="38" t="s">
        <v>170</v>
      </c>
      <c r="B4264" s="33" t="s">
        <v>4353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27"/>
        <v>180000</v>
      </c>
      <c r="H4264" s="84" t="s">
        <v>468</v>
      </c>
    </row>
    <row r="4265" spans="1:8" ht="15" hidden="1" customHeight="1" x14ac:dyDescent="0.25">
      <c r="A4265" s="38" t="s">
        <v>170</v>
      </c>
      <c r="B4265" s="56" t="s">
        <v>3330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27"/>
        <v>11780000</v>
      </c>
      <c r="H4265" s="84" t="s">
        <v>33</v>
      </c>
    </row>
    <row r="4266" spans="1:8" ht="15" hidden="1" customHeight="1" x14ac:dyDescent="0.25">
      <c r="A4266" s="38" t="s">
        <v>170</v>
      </c>
      <c r="B4266" s="33" t="s">
        <v>4008</v>
      </c>
      <c r="C4266" s="44" t="s">
        <v>2870</v>
      </c>
      <c r="D4266" s="38">
        <v>2</v>
      </c>
      <c r="E4266" s="45" t="s">
        <v>601</v>
      </c>
      <c r="F4266" s="40">
        <v>4800000</v>
      </c>
      <c r="G4266" s="41">
        <f t="shared" si="127"/>
        <v>9600000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hidden="1" customHeight="1" x14ac:dyDescent="0.25">
      <c r="A4268" s="38" t="s">
        <v>170</v>
      </c>
      <c r="B4268" s="33" t="s">
        <v>4341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29">D4268*F4268</f>
        <v>270000</v>
      </c>
      <c r="H4268" s="84" t="s">
        <v>33</v>
      </c>
    </row>
    <row r="4269" spans="1:8" ht="15" hidden="1" customHeight="1" x14ac:dyDescent="0.25">
      <c r="A4269" s="38" t="s">
        <v>170</v>
      </c>
      <c r="B4269" s="33" t="s">
        <v>4354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29"/>
        <v>140000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4355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29"/>
        <v>135000</v>
      </c>
      <c r="H4270" s="84" t="s">
        <v>33</v>
      </c>
    </row>
    <row r="4271" spans="1:8" ht="15" hidden="1" customHeight="1" x14ac:dyDescent="0.25">
      <c r="A4271" s="38" t="s">
        <v>170</v>
      </c>
      <c r="B4271" s="109" t="s">
        <v>4356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29"/>
        <v>200000</v>
      </c>
      <c r="H4271" s="84" t="s">
        <v>33</v>
      </c>
    </row>
    <row r="4272" spans="1:8" ht="15" hidden="1" customHeight="1" x14ac:dyDescent="0.25">
      <c r="A4272" s="38" t="s">
        <v>170</v>
      </c>
      <c r="B4272" s="33" t="s">
        <v>4357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29"/>
        <v>130000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3928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29"/>
        <v>110000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4358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29"/>
        <v>225000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4359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29"/>
        <v>170000</v>
      </c>
      <c r="H4275" s="84" t="s">
        <v>509</v>
      </c>
    </row>
    <row r="4276" spans="1:8" ht="15" hidden="1" customHeight="1" x14ac:dyDescent="0.25">
      <c r="A4276" s="38" t="s">
        <v>170</v>
      </c>
      <c r="B4276" s="33" t="s">
        <v>4360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29"/>
        <v>1000000</v>
      </c>
      <c r="H4276" s="84" t="s">
        <v>3078</v>
      </c>
    </row>
    <row r="4277" spans="1:8" ht="15" hidden="1" customHeight="1" x14ac:dyDescent="0.25">
      <c r="A4277" s="38" t="s">
        <v>170</v>
      </c>
      <c r="B4277" s="33" t="s">
        <v>4361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27"/>
        <v>750000</v>
      </c>
      <c r="H4277" s="84" t="s">
        <v>2601</v>
      </c>
    </row>
    <row r="4278" spans="1:8" ht="15" hidden="1" customHeight="1" x14ac:dyDescent="0.25">
      <c r="A4278" s="38" t="s">
        <v>4362</v>
      </c>
      <c r="B4278" s="33" t="s">
        <v>4363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27"/>
        <v>1215000</v>
      </c>
      <c r="H4278" s="84" t="s">
        <v>748</v>
      </c>
    </row>
    <row r="4279" spans="1:8" ht="15" hidden="1" customHeight="1" x14ac:dyDescent="0.25">
      <c r="A4279" s="38" t="s">
        <v>4362</v>
      </c>
      <c r="B4279" s="33" t="s">
        <v>1478</v>
      </c>
      <c r="C4279" s="33" t="s">
        <v>2745</v>
      </c>
      <c r="D4279" s="38">
        <v>3</v>
      </c>
      <c r="E4279" s="45" t="s">
        <v>23</v>
      </c>
      <c r="F4279" s="40">
        <v>300000</v>
      </c>
      <c r="G4279" s="41">
        <f t="shared" si="127"/>
        <v>900000</v>
      </c>
      <c r="H4279" s="84" t="s">
        <v>33</v>
      </c>
    </row>
    <row r="4280" spans="1:8" ht="15" hidden="1" customHeight="1" x14ac:dyDescent="0.25">
      <c r="A4280" s="38" t="s">
        <v>4362</v>
      </c>
      <c r="B4280" s="33" t="s">
        <v>4364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27"/>
        <v>51800</v>
      </c>
      <c r="H4280" s="84" t="s">
        <v>930</v>
      </c>
    </row>
    <row r="4281" spans="1:8" ht="15" hidden="1" customHeight="1" x14ac:dyDescent="0.25">
      <c r="A4281" s="38" t="s">
        <v>4362</v>
      </c>
      <c r="B4281" s="33" t="s">
        <v>3318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27"/>
        <v>10000</v>
      </c>
      <c r="H4281" s="84" t="s">
        <v>930</v>
      </c>
    </row>
    <row r="4282" spans="1:8" ht="15" hidden="1" customHeight="1" x14ac:dyDescent="0.25">
      <c r="A4282" s="38" t="s">
        <v>4362</v>
      </c>
      <c r="B4282" s="33" t="s">
        <v>4365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27"/>
        <v>152800</v>
      </c>
      <c r="H4282" s="84" t="s">
        <v>930</v>
      </c>
    </row>
    <row r="4283" spans="1:8" ht="15" hidden="1" customHeight="1" x14ac:dyDescent="0.25">
      <c r="A4283" s="38" t="s">
        <v>4362</v>
      </c>
      <c r="B4283" s="33" t="s">
        <v>4257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27"/>
        <v>40000</v>
      </c>
      <c r="H4283" s="84" t="s">
        <v>930</v>
      </c>
    </row>
    <row r="4284" spans="1:8" ht="15" hidden="1" customHeight="1" x14ac:dyDescent="0.25">
      <c r="A4284" s="38" t="s">
        <v>4362</v>
      </c>
      <c r="B4284" s="33" t="s">
        <v>4366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27"/>
        <v>13000000</v>
      </c>
      <c r="H4284" s="84" t="s">
        <v>33</v>
      </c>
    </row>
    <row r="4285" spans="1:8" ht="15" hidden="1" customHeight="1" x14ac:dyDescent="0.25">
      <c r="A4285" s="38" t="s">
        <v>4362</v>
      </c>
      <c r="B4285" s="33" t="s">
        <v>4366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hidden="1" customHeight="1" x14ac:dyDescent="0.25">
      <c r="A4286" s="38" t="s">
        <v>4362</v>
      </c>
      <c r="B4286" s="33" t="s">
        <v>4367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30">D4286*F4286</f>
        <v>1000000</v>
      </c>
      <c r="H4286" s="84" t="s">
        <v>4368</v>
      </c>
    </row>
    <row r="4287" spans="1:8" ht="15" hidden="1" customHeight="1" x14ac:dyDescent="0.25">
      <c r="A4287" s="38" t="s">
        <v>4369</v>
      </c>
      <c r="B4287" s="33" t="s">
        <v>2692</v>
      </c>
      <c r="C4287" s="33"/>
      <c r="D4287" s="38">
        <v>5</v>
      </c>
      <c r="E4287" s="33" t="s">
        <v>2666</v>
      </c>
      <c r="F4287" s="46">
        <v>75000</v>
      </c>
      <c r="G4287" s="41">
        <f t="shared" si="130"/>
        <v>375000</v>
      </c>
      <c r="H4287" s="84" t="s">
        <v>33</v>
      </c>
    </row>
    <row r="4288" spans="1:8" ht="15" hidden="1" customHeight="1" x14ac:dyDescent="0.25">
      <c r="A4288" s="38" t="s">
        <v>4369</v>
      </c>
      <c r="B4288" s="33" t="s">
        <v>4370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30"/>
        <v>300000</v>
      </c>
      <c r="H4288" s="84" t="s">
        <v>930</v>
      </c>
    </row>
    <row r="4289" spans="1:8" ht="15" hidden="1" customHeight="1" x14ac:dyDescent="0.25">
      <c r="A4289" s="38" t="s">
        <v>4369</v>
      </c>
      <c r="B4289" s="33" t="s">
        <v>4371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30"/>
        <v>110000</v>
      </c>
      <c r="H4289" s="84" t="s">
        <v>930</v>
      </c>
    </row>
    <row r="4290" spans="1:8" ht="15" hidden="1" customHeight="1" x14ac:dyDescent="0.25">
      <c r="A4290" s="38" t="s">
        <v>4369</v>
      </c>
      <c r="B4290" s="33" t="s">
        <v>4372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30"/>
        <v>12500</v>
      </c>
      <c r="H4290" s="84" t="s">
        <v>930</v>
      </c>
    </row>
    <row r="4291" spans="1:8" ht="15" hidden="1" customHeight="1" x14ac:dyDescent="0.25">
      <c r="A4291" s="38" t="s">
        <v>4369</v>
      </c>
      <c r="B4291" s="33" t="s">
        <v>4373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30"/>
        <v>12500</v>
      </c>
      <c r="H4291" s="84" t="s">
        <v>930</v>
      </c>
    </row>
    <row r="4292" spans="1:8" ht="15" hidden="1" customHeight="1" x14ac:dyDescent="0.25">
      <c r="A4292" s="38" t="s">
        <v>4369</v>
      </c>
      <c r="B4292" s="33" t="s">
        <v>4374</v>
      </c>
      <c r="C4292" s="44" t="s">
        <v>4375</v>
      </c>
      <c r="D4292" s="38">
        <v>1</v>
      </c>
      <c r="E4292" s="45" t="s">
        <v>23</v>
      </c>
      <c r="F4292" s="46">
        <v>30000</v>
      </c>
      <c r="G4292" s="41">
        <f t="shared" si="130"/>
        <v>30000</v>
      </c>
      <c r="H4292" s="84" t="s">
        <v>930</v>
      </c>
    </row>
    <row r="4293" spans="1:8" ht="15" hidden="1" customHeight="1" x14ac:dyDescent="0.25">
      <c r="A4293" s="38" t="s">
        <v>4369</v>
      </c>
      <c r="B4293" s="33" t="s">
        <v>4372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30"/>
        <v>20000</v>
      </c>
      <c r="H4293" s="84" t="s">
        <v>930</v>
      </c>
    </row>
    <row r="4294" spans="1:8" ht="15" hidden="1" customHeight="1" x14ac:dyDescent="0.25">
      <c r="A4294" s="38" t="s">
        <v>4369</v>
      </c>
      <c r="B4294" s="33" t="s">
        <v>4376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hidden="1" customHeight="1" x14ac:dyDescent="0.25">
      <c r="A4295" s="38" t="s">
        <v>4369</v>
      </c>
      <c r="B4295" s="33" t="s">
        <v>4377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1">D4295*F4295</f>
        <v>20000</v>
      </c>
      <c r="H4295" s="84" t="s">
        <v>930</v>
      </c>
    </row>
    <row r="4296" spans="1:8" ht="15" hidden="1" customHeight="1" x14ac:dyDescent="0.25">
      <c r="A4296" s="38" t="s">
        <v>4369</v>
      </c>
      <c r="B4296" s="33" t="s">
        <v>4008</v>
      </c>
      <c r="C4296" s="33" t="s">
        <v>4378</v>
      </c>
      <c r="D4296" s="38">
        <v>2</v>
      </c>
      <c r="E4296" s="273" t="s">
        <v>601</v>
      </c>
      <c r="F4296" s="41">
        <v>4800000</v>
      </c>
      <c r="G4296" s="179">
        <f t="shared" si="131"/>
        <v>9600000</v>
      </c>
      <c r="H4296" s="84" t="s">
        <v>33</v>
      </c>
    </row>
    <row r="4297" spans="1:8" ht="15" hidden="1" customHeight="1" x14ac:dyDescent="0.25">
      <c r="A4297" s="38" t="s">
        <v>4369</v>
      </c>
      <c r="B4297" s="33" t="s">
        <v>4379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1"/>
        <v>30000</v>
      </c>
      <c r="H4297" s="84" t="s">
        <v>930</v>
      </c>
    </row>
    <row r="4298" spans="1:8" ht="15" hidden="1" customHeight="1" x14ac:dyDescent="0.25">
      <c r="A4298" s="38" t="s">
        <v>4369</v>
      </c>
      <c r="B4298" s="109" t="s">
        <v>4380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1"/>
        <v>100000</v>
      </c>
      <c r="H4298" s="84" t="s">
        <v>974</v>
      </c>
    </row>
    <row r="4299" spans="1:8" ht="15" hidden="1" customHeight="1" x14ac:dyDescent="0.25">
      <c r="A4299" s="38" t="s">
        <v>4369</v>
      </c>
      <c r="B4299" s="33" t="s">
        <v>4381</v>
      </c>
      <c r="C4299" s="52" t="s">
        <v>3059</v>
      </c>
      <c r="D4299" s="38">
        <v>2</v>
      </c>
      <c r="E4299" s="45" t="s">
        <v>23</v>
      </c>
      <c r="F4299" s="40">
        <v>3750000</v>
      </c>
      <c r="G4299" s="179">
        <f t="shared" si="131"/>
        <v>7500000</v>
      </c>
      <c r="H4299" s="84" t="s">
        <v>974</v>
      </c>
    </row>
    <row r="4300" spans="1:8" ht="15" hidden="1" customHeight="1" x14ac:dyDescent="0.25">
      <c r="A4300" s="38" t="s">
        <v>4369</v>
      </c>
      <c r="B4300" s="33" t="s">
        <v>4382</v>
      </c>
      <c r="C4300" s="52" t="s">
        <v>3059</v>
      </c>
      <c r="D4300" s="38">
        <v>1</v>
      </c>
      <c r="E4300" s="45" t="s">
        <v>23</v>
      </c>
      <c r="F4300" s="41">
        <v>3750000</v>
      </c>
      <c r="G4300" s="179">
        <f t="shared" si="131"/>
        <v>3750000</v>
      </c>
      <c r="H4300" s="84" t="s">
        <v>974</v>
      </c>
    </row>
    <row r="4301" spans="1:8" ht="15" hidden="1" customHeight="1" x14ac:dyDescent="0.25">
      <c r="A4301" s="38" t="s">
        <v>4369</v>
      </c>
      <c r="B4301" s="33" t="s">
        <v>4383</v>
      </c>
      <c r="C4301" s="56" t="s">
        <v>3059</v>
      </c>
      <c r="D4301" s="38">
        <v>3</v>
      </c>
      <c r="E4301" s="45" t="s">
        <v>23</v>
      </c>
      <c r="F4301" s="46">
        <v>300000</v>
      </c>
      <c r="G4301" s="179">
        <f t="shared" si="131"/>
        <v>900000</v>
      </c>
      <c r="H4301" s="84" t="s">
        <v>974</v>
      </c>
    </row>
    <row r="4302" spans="1:8" ht="15" hidden="1" customHeight="1" x14ac:dyDescent="0.25">
      <c r="A4302" s="38" t="s">
        <v>4369</v>
      </c>
      <c r="B4302" s="33" t="s">
        <v>2589</v>
      </c>
      <c r="C4302" s="33" t="s">
        <v>3059</v>
      </c>
      <c r="D4302" s="38">
        <v>3</v>
      </c>
      <c r="E4302" s="45" t="s">
        <v>23</v>
      </c>
      <c r="F4302" s="46">
        <v>100000</v>
      </c>
      <c r="G4302" s="179">
        <f t="shared" si="131"/>
        <v>300000</v>
      </c>
      <c r="H4302" s="84" t="s">
        <v>974</v>
      </c>
    </row>
    <row r="4303" spans="1:8" ht="15" hidden="1" customHeight="1" x14ac:dyDescent="0.25">
      <c r="A4303" s="38" t="s">
        <v>4369</v>
      </c>
      <c r="B4303" s="33" t="s">
        <v>4384</v>
      </c>
      <c r="C4303" s="33" t="s">
        <v>2745</v>
      </c>
      <c r="D4303" s="38">
        <v>4</v>
      </c>
      <c r="E4303" s="45" t="s">
        <v>23</v>
      </c>
      <c r="F4303" s="46">
        <v>100000</v>
      </c>
      <c r="G4303" s="179">
        <f t="shared" si="131"/>
        <v>400000</v>
      </c>
      <c r="H4303" s="84" t="s">
        <v>33</v>
      </c>
    </row>
    <row r="4304" spans="1:8" ht="15" hidden="1" customHeight="1" x14ac:dyDescent="0.25">
      <c r="A4304" s="38" t="s">
        <v>4385</v>
      </c>
      <c r="B4304" s="33" t="s">
        <v>2711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1"/>
        <v>1875000</v>
      </c>
      <c r="H4304" s="84" t="s">
        <v>1065</v>
      </c>
    </row>
    <row r="4305" spans="1:8" ht="15" hidden="1" customHeight="1" x14ac:dyDescent="0.25">
      <c r="A4305" s="38" t="s">
        <v>4385</v>
      </c>
      <c r="B4305" s="33" t="s">
        <v>3338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1"/>
        <v>600000</v>
      </c>
      <c r="H4305" s="84" t="s">
        <v>33</v>
      </c>
    </row>
    <row r="4306" spans="1:8" ht="15" hidden="1" customHeight="1" x14ac:dyDescent="0.25">
      <c r="A4306" s="38" t="s">
        <v>4385</v>
      </c>
      <c r="B4306" s="33" t="s">
        <v>2751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1"/>
        <v>600000</v>
      </c>
      <c r="H4306" s="84" t="s">
        <v>33</v>
      </c>
    </row>
    <row r="4307" spans="1:8" ht="15" hidden="1" customHeight="1" x14ac:dyDescent="0.25">
      <c r="A4307" s="38" t="s">
        <v>4385</v>
      </c>
      <c r="B4307" s="33" t="s">
        <v>3664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1"/>
        <v>50000</v>
      </c>
      <c r="H4307" s="84" t="s">
        <v>33</v>
      </c>
    </row>
    <row r="4308" spans="1:8" ht="15" hidden="1" customHeight="1" x14ac:dyDescent="0.25">
      <c r="A4308" s="38" t="s">
        <v>4385</v>
      </c>
      <c r="B4308" s="33" t="s">
        <v>4386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1"/>
        <v>50000</v>
      </c>
      <c r="H4308" s="84" t="s">
        <v>1633</v>
      </c>
    </row>
    <row r="4309" spans="1:8" ht="15" hidden="1" customHeight="1" x14ac:dyDescent="0.25">
      <c r="A4309" s="38" t="s">
        <v>4385</v>
      </c>
      <c r="B4309" s="33" t="s">
        <v>4387</v>
      </c>
      <c r="C4309" s="44" t="s">
        <v>4388</v>
      </c>
      <c r="D4309" s="38">
        <v>2</v>
      </c>
      <c r="E4309" s="45" t="s">
        <v>23</v>
      </c>
      <c r="F4309" s="46">
        <v>39000</v>
      </c>
      <c r="G4309" s="41">
        <f t="shared" si="131"/>
        <v>78000</v>
      </c>
      <c r="H4309" s="84" t="s">
        <v>33</v>
      </c>
    </row>
    <row r="4310" spans="1:8" ht="15" hidden="1" customHeight="1" x14ac:dyDescent="0.25">
      <c r="A4310" s="38" t="s">
        <v>4385</v>
      </c>
      <c r="B4310" s="33" t="s">
        <v>4389</v>
      </c>
      <c r="C4310" s="44" t="s">
        <v>4388</v>
      </c>
      <c r="D4310" s="38">
        <v>2</v>
      </c>
      <c r="E4310" s="45" t="s">
        <v>23</v>
      </c>
      <c r="F4310" s="40">
        <v>17000</v>
      </c>
      <c r="G4310" s="41">
        <f t="shared" si="131"/>
        <v>34000</v>
      </c>
      <c r="H4310" s="84" t="s">
        <v>2349</v>
      </c>
    </row>
    <row r="4311" spans="1:8" ht="15" hidden="1" customHeight="1" x14ac:dyDescent="0.25">
      <c r="A4311" s="38" t="s">
        <v>4385</v>
      </c>
      <c r="B4311" s="33" t="s">
        <v>4390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hidden="1" customHeight="1" x14ac:dyDescent="0.25">
      <c r="A4312" s="38" t="s">
        <v>4385</v>
      </c>
      <c r="B4312" s="33" t="s">
        <v>4391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2">D4312*F4312</f>
        <v>60000</v>
      </c>
      <c r="H4312" s="84" t="s">
        <v>520</v>
      </c>
    </row>
    <row r="4313" spans="1:8" ht="15" hidden="1" customHeight="1" x14ac:dyDescent="0.25">
      <c r="A4313" s="38" t="s">
        <v>4385</v>
      </c>
      <c r="B4313" s="33" t="s">
        <v>4392</v>
      </c>
      <c r="C4313" s="33" t="s">
        <v>4393</v>
      </c>
      <c r="D4313" s="38">
        <v>1</v>
      </c>
      <c r="E4313" s="273" t="s">
        <v>23</v>
      </c>
      <c r="F4313" s="41">
        <v>406500</v>
      </c>
      <c r="G4313" s="179">
        <f t="shared" si="132"/>
        <v>406500</v>
      </c>
      <c r="H4313" s="84" t="s">
        <v>4394</v>
      </c>
    </row>
    <row r="4314" spans="1:8" ht="15" hidden="1" customHeight="1" x14ac:dyDescent="0.25">
      <c r="A4314" s="38" t="s">
        <v>4395</v>
      </c>
      <c r="B4314" s="33" t="s">
        <v>4396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2"/>
        <v>37000</v>
      </c>
      <c r="H4314" s="84" t="s">
        <v>606</v>
      </c>
    </row>
    <row r="4315" spans="1:8" ht="15" hidden="1" customHeight="1" x14ac:dyDescent="0.25">
      <c r="A4315" s="38" t="s">
        <v>4395</v>
      </c>
      <c r="B4315" s="33" t="s">
        <v>4397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2"/>
        <v>2430000</v>
      </c>
      <c r="H4315" s="84" t="s">
        <v>911</v>
      </c>
    </row>
    <row r="4316" spans="1:8" ht="15" hidden="1" customHeight="1" x14ac:dyDescent="0.25">
      <c r="A4316" s="38" t="s">
        <v>4395</v>
      </c>
      <c r="B4316" s="33" t="s">
        <v>4397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2"/>
        <v>11630000</v>
      </c>
      <c r="H4316" s="84" t="s">
        <v>4398</v>
      </c>
    </row>
    <row r="4317" spans="1:8" ht="15" hidden="1" customHeight="1" x14ac:dyDescent="0.25">
      <c r="A4317" s="38" t="s">
        <v>4399</v>
      </c>
      <c r="B4317" s="33" t="s">
        <v>4287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2"/>
        <v>1600000</v>
      </c>
      <c r="H4317" s="84" t="s">
        <v>4400</v>
      </c>
    </row>
    <row r="4318" spans="1:8" ht="15" hidden="1" customHeight="1" x14ac:dyDescent="0.25">
      <c r="A4318" s="38" t="s">
        <v>4399</v>
      </c>
      <c r="B4318" s="33" t="s">
        <v>4286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2"/>
        <v>1550000</v>
      </c>
      <c r="H4318" s="84" t="s">
        <v>4400</v>
      </c>
    </row>
    <row r="4319" spans="1:8" ht="15" hidden="1" customHeight="1" x14ac:dyDescent="0.25">
      <c r="A4319" s="38" t="s">
        <v>4399</v>
      </c>
      <c r="B4319" s="33" t="s">
        <v>4195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2"/>
        <v>350000</v>
      </c>
      <c r="H4319" s="84" t="s">
        <v>995</v>
      </c>
    </row>
    <row r="4320" spans="1:8" ht="15" hidden="1" customHeight="1" x14ac:dyDescent="0.25">
      <c r="A4320" s="38" t="s">
        <v>4399</v>
      </c>
      <c r="B4320" s="33" t="s">
        <v>4401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2"/>
        <v>85000</v>
      </c>
      <c r="H4320" s="84" t="s">
        <v>536</v>
      </c>
    </row>
    <row r="4321" spans="1:8" ht="15" hidden="1" customHeight="1" x14ac:dyDescent="0.25">
      <c r="A4321" s="38" t="s">
        <v>4399</v>
      </c>
      <c r="B4321" s="33" t="s">
        <v>4402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2"/>
        <v>85000</v>
      </c>
      <c r="H4321" s="84" t="s">
        <v>930</v>
      </c>
    </row>
    <row r="4322" spans="1:8" ht="15" hidden="1" customHeight="1" x14ac:dyDescent="0.25">
      <c r="A4322" s="38" t="s">
        <v>4399</v>
      </c>
      <c r="B4322" s="33" t="s">
        <v>4403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2"/>
        <v>85000</v>
      </c>
      <c r="H4322" s="84" t="s">
        <v>930</v>
      </c>
    </row>
    <row r="4323" spans="1:8" ht="15" hidden="1" customHeight="1" x14ac:dyDescent="0.25">
      <c r="A4323" s="38" t="s">
        <v>4399</v>
      </c>
      <c r="B4323" s="33" t="s">
        <v>3991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2"/>
        <v>15</v>
      </c>
      <c r="H4323" s="84" t="s">
        <v>33</v>
      </c>
    </row>
    <row r="4324" spans="1:8" ht="15" hidden="1" customHeight="1" x14ac:dyDescent="0.25">
      <c r="A4324" s="38" t="s">
        <v>4399</v>
      </c>
      <c r="B4324" s="33" t="s">
        <v>4404</v>
      </c>
      <c r="C4324" s="44" t="s">
        <v>4405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hidden="1" customHeight="1" x14ac:dyDescent="0.25">
      <c r="A4325" s="38" t="s">
        <v>4399</v>
      </c>
      <c r="B4325" s="33" t="s">
        <v>4286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3">D4325*F4325</f>
        <v>775000</v>
      </c>
      <c r="H4325" s="84" t="s">
        <v>1604</v>
      </c>
    </row>
    <row r="4326" spans="1:8" ht="15" hidden="1" customHeight="1" x14ac:dyDescent="0.25">
      <c r="A4326" s="38" t="s">
        <v>4399</v>
      </c>
      <c r="B4326" s="33" t="s">
        <v>4406</v>
      </c>
      <c r="C4326" s="44" t="s">
        <v>4407</v>
      </c>
      <c r="D4326" s="38">
        <v>1</v>
      </c>
      <c r="E4326" s="273" t="s">
        <v>23</v>
      </c>
      <c r="F4326" s="41">
        <v>350000</v>
      </c>
      <c r="G4326" s="179">
        <f t="shared" si="133"/>
        <v>350000</v>
      </c>
      <c r="H4326" s="84" t="s">
        <v>1756</v>
      </c>
    </row>
    <row r="4327" spans="1:8" ht="15" hidden="1" customHeight="1" x14ac:dyDescent="0.25">
      <c r="A4327" s="38" t="s">
        <v>4399</v>
      </c>
      <c r="B4327" s="33" t="s">
        <v>4408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3"/>
        <v>775000</v>
      </c>
      <c r="H4327" s="84" t="s">
        <v>2908</v>
      </c>
    </row>
    <row r="4328" spans="1:8" ht="15" hidden="1" customHeight="1" x14ac:dyDescent="0.25">
      <c r="A4328" s="38" t="s">
        <v>4399</v>
      </c>
      <c r="B4328" s="109" t="s">
        <v>4409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3"/>
        <v>66000</v>
      </c>
      <c r="H4328" s="84" t="s">
        <v>930</v>
      </c>
    </row>
    <row r="4329" spans="1:8" ht="15" hidden="1" customHeight="1" x14ac:dyDescent="0.25">
      <c r="A4329" s="38" t="s">
        <v>4399</v>
      </c>
      <c r="B4329" s="33" t="s">
        <v>3781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3"/>
        <v>16000</v>
      </c>
      <c r="H4329" s="84" t="s">
        <v>930</v>
      </c>
    </row>
    <row r="4330" spans="1:8" ht="15" hidden="1" customHeight="1" x14ac:dyDescent="0.25">
      <c r="A4330" s="38" t="s">
        <v>4399</v>
      </c>
      <c r="B4330" s="33" t="s">
        <v>4410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3"/>
        <v>475000</v>
      </c>
      <c r="H4330" s="84" t="s">
        <v>536</v>
      </c>
    </row>
    <row r="4331" spans="1:8" ht="15" hidden="1" customHeight="1" x14ac:dyDescent="0.25">
      <c r="A4331" s="38" t="s">
        <v>4399</v>
      </c>
      <c r="B4331" s="33" t="s">
        <v>2791</v>
      </c>
      <c r="C4331" s="56" t="s">
        <v>2965</v>
      </c>
      <c r="D4331" s="38">
        <v>1</v>
      </c>
      <c r="E4331" s="45" t="s">
        <v>83</v>
      </c>
      <c r="F4331" s="46">
        <v>433000</v>
      </c>
      <c r="G4331" s="179">
        <f t="shared" si="133"/>
        <v>433000</v>
      </c>
      <c r="H4331" s="84" t="s">
        <v>4327</v>
      </c>
    </row>
    <row r="4332" spans="1:8" ht="15" hidden="1" customHeight="1" x14ac:dyDescent="0.25">
      <c r="A4332" s="38" t="s">
        <v>4399</v>
      </c>
      <c r="B4332" s="33" t="s">
        <v>841</v>
      </c>
      <c r="C4332" s="33" t="s">
        <v>2965</v>
      </c>
      <c r="D4332" s="38">
        <v>3</v>
      </c>
      <c r="E4332" s="45" t="s">
        <v>83</v>
      </c>
      <c r="F4332" s="46">
        <v>692500</v>
      </c>
      <c r="G4332" s="179">
        <f t="shared" si="133"/>
        <v>2077500</v>
      </c>
      <c r="H4332" s="84" t="s">
        <v>4327</v>
      </c>
    </row>
    <row r="4333" spans="1:8" ht="15" hidden="1" customHeight="1" x14ac:dyDescent="0.25">
      <c r="A4333" s="38" t="s">
        <v>4399</v>
      </c>
      <c r="B4333" s="33" t="s">
        <v>3260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3"/>
        <v>3000000</v>
      </c>
      <c r="H4333" s="84" t="s">
        <v>33</v>
      </c>
    </row>
    <row r="4334" spans="1:8" ht="15" hidden="1" customHeight="1" x14ac:dyDescent="0.25">
      <c r="A4334" s="38" t="s">
        <v>4399</v>
      </c>
      <c r="B4334" s="33" t="s">
        <v>3126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2"/>
        <v>1100000</v>
      </c>
      <c r="H4334" s="84" t="s">
        <v>33</v>
      </c>
    </row>
    <row r="4335" spans="1:8" ht="15" hidden="1" customHeight="1" x14ac:dyDescent="0.25">
      <c r="A4335" s="38" t="s">
        <v>4399</v>
      </c>
      <c r="B4335" s="33" t="s">
        <v>4411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2"/>
        <v>18500</v>
      </c>
      <c r="H4335" s="84" t="s">
        <v>930</v>
      </c>
    </row>
    <row r="4336" spans="1:8" ht="15" hidden="1" customHeight="1" x14ac:dyDescent="0.25">
      <c r="A4336" s="38" t="s">
        <v>4399</v>
      </c>
      <c r="B4336" s="33" t="s">
        <v>3379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2"/>
        <v>2</v>
      </c>
      <c r="H4336" s="236" t="s">
        <v>4412</v>
      </c>
    </row>
    <row r="4337" spans="1:8" ht="15" hidden="1" customHeight="1" x14ac:dyDescent="0.25">
      <c r="A4337" s="38" t="s">
        <v>4413</v>
      </c>
      <c r="B4337" s="33" t="s">
        <v>4414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2"/>
        <v>500000</v>
      </c>
      <c r="H4337" s="84" t="s">
        <v>930</v>
      </c>
    </row>
    <row r="4338" spans="1:8" ht="15" hidden="1" customHeight="1" x14ac:dyDescent="0.25">
      <c r="A4338" s="38" t="s">
        <v>4413</v>
      </c>
      <c r="B4338" s="33" t="s">
        <v>4415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2"/>
        <v>9845000</v>
      </c>
      <c r="H4338" s="84" t="s">
        <v>4416</v>
      </c>
    </row>
    <row r="4339" spans="1:8" ht="15" hidden="1" customHeight="1" x14ac:dyDescent="0.25">
      <c r="A4339" s="38" t="s">
        <v>4413</v>
      </c>
      <c r="B4339" s="33" t="s">
        <v>4417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2"/>
        <v>650000</v>
      </c>
      <c r="H4339" s="84" t="s">
        <v>33</v>
      </c>
    </row>
    <row r="4340" spans="1:8" ht="15" hidden="1" customHeight="1" x14ac:dyDescent="0.25">
      <c r="A4340" s="38" t="s">
        <v>4413</v>
      </c>
      <c r="B4340" s="33" t="s">
        <v>4418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2"/>
        <v>170000</v>
      </c>
      <c r="H4340" s="84" t="s">
        <v>33</v>
      </c>
    </row>
    <row r="4341" spans="1:8" ht="15" hidden="1" customHeight="1" x14ac:dyDescent="0.25">
      <c r="A4341" s="38" t="s">
        <v>4413</v>
      </c>
      <c r="B4341" s="33" t="s">
        <v>4419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2"/>
        <v>500000</v>
      </c>
      <c r="H4341" s="84" t="s">
        <v>33</v>
      </c>
    </row>
    <row r="4342" spans="1:8" ht="15" hidden="1" customHeight="1" x14ac:dyDescent="0.25">
      <c r="A4342" s="38" t="s">
        <v>4413</v>
      </c>
      <c r="B4342" s="33" t="s">
        <v>4420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2"/>
        <v>290000</v>
      </c>
      <c r="H4342" s="84" t="s">
        <v>33</v>
      </c>
    </row>
    <row r="4343" spans="1:8" ht="15" hidden="1" customHeight="1" x14ac:dyDescent="0.25">
      <c r="A4343" s="38" t="s">
        <v>4413</v>
      </c>
      <c r="B4343" s="33" t="s">
        <v>2930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2"/>
        <v>100000</v>
      </c>
      <c r="H4343" s="84" t="s">
        <v>33</v>
      </c>
    </row>
    <row r="4344" spans="1:8" ht="15" hidden="1" customHeight="1" x14ac:dyDescent="0.25">
      <c r="A4344" s="38" t="s">
        <v>4413</v>
      </c>
      <c r="B4344" s="33" t="s">
        <v>4421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hidden="1" customHeight="1" x14ac:dyDescent="0.25">
      <c r="A4345" s="38" t="s">
        <v>4413</v>
      </c>
      <c r="B4345" s="33" t="s">
        <v>4422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4">D4345*F4345</f>
        <v>63000</v>
      </c>
      <c r="H4345" s="84" t="s">
        <v>4423</v>
      </c>
    </row>
    <row r="4346" spans="1:8" ht="15" hidden="1" customHeight="1" x14ac:dyDescent="0.25">
      <c r="A4346" s="38" t="s">
        <v>4413</v>
      </c>
      <c r="B4346" s="33" t="s">
        <v>4424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4"/>
        <v>30000</v>
      </c>
      <c r="H4346" s="84" t="s">
        <v>4423</v>
      </c>
    </row>
    <row r="4347" spans="1:8" ht="15" hidden="1" customHeight="1" x14ac:dyDescent="0.25">
      <c r="A4347" s="38" t="s">
        <v>4413</v>
      </c>
      <c r="B4347" s="33" t="s">
        <v>2806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4"/>
        <v>12000</v>
      </c>
      <c r="H4347" s="84" t="s">
        <v>4423</v>
      </c>
    </row>
    <row r="4348" spans="1:8" ht="15" hidden="1" customHeight="1" x14ac:dyDescent="0.25">
      <c r="A4348" s="38" t="s">
        <v>4413</v>
      </c>
      <c r="B4348" s="109" t="s">
        <v>3549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4"/>
        <v>3500</v>
      </c>
      <c r="H4348" s="84" t="s">
        <v>4423</v>
      </c>
    </row>
    <row r="4349" spans="1:8" ht="15" hidden="1" customHeight="1" x14ac:dyDescent="0.25">
      <c r="A4349" s="38" t="s">
        <v>4425</v>
      </c>
      <c r="B4349" s="33" t="s">
        <v>4426</v>
      </c>
      <c r="C4349" s="33" t="s">
        <v>4266</v>
      </c>
      <c r="D4349" s="38">
        <v>4</v>
      </c>
      <c r="E4349" s="33" t="s">
        <v>23</v>
      </c>
      <c r="F4349" s="46">
        <v>575000</v>
      </c>
      <c r="G4349" s="41">
        <f t="shared" si="134"/>
        <v>2300000</v>
      </c>
      <c r="H4349" s="84" t="s">
        <v>827</v>
      </c>
    </row>
    <row r="4350" spans="1:8" ht="15" hidden="1" customHeight="1" x14ac:dyDescent="0.25">
      <c r="A4350" s="38" t="s">
        <v>4425</v>
      </c>
      <c r="B4350" s="33" t="s">
        <v>1180</v>
      </c>
      <c r="C4350" s="33" t="s">
        <v>4266</v>
      </c>
      <c r="D4350" s="38">
        <v>4</v>
      </c>
      <c r="E4350" s="33" t="s">
        <v>23</v>
      </c>
      <c r="F4350" s="40">
        <v>25000</v>
      </c>
      <c r="G4350" s="41">
        <f t="shared" si="134"/>
        <v>100000</v>
      </c>
      <c r="H4350" s="84" t="s">
        <v>827</v>
      </c>
    </row>
    <row r="4351" spans="1:8" ht="15" hidden="1" customHeight="1" x14ac:dyDescent="0.25">
      <c r="A4351" s="38" t="s">
        <v>4425</v>
      </c>
      <c r="B4351" s="33" t="s">
        <v>4427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4"/>
        <v>88500</v>
      </c>
      <c r="H4351" s="84" t="s">
        <v>2701</v>
      </c>
    </row>
    <row r="4352" spans="1:8" ht="15" hidden="1" customHeight="1" x14ac:dyDescent="0.25">
      <c r="A4352" s="38" t="s">
        <v>4425</v>
      </c>
      <c r="B4352" s="33" t="s">
        <v>4428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4"/>
        <v>92500</v>
      </c>
      <c r="H4352" s="84" t="s">
        <v>4429</v>
      </c>
    </row>
    <row r="4353" spans="1:8" ht="15" hidden="1" customHeight="1" x14ac:dyDescent="0.25">
      <c r="A4353" s="38" t="s">
        <v>4425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4"/>
        <v>260000</v>
      </c>
      <c r="H4353" s="84" t="s">
        <v>3355</v>
      </c>
    </row>
    <row r="4354" spans="1:8" ht="15" hidden="1" customHeight="1" x14ac:dyDescent="0.25">
      <c r="A4354" s="38" t="s">
        <v>4425</v>
      </c>
      <c r="B4354" s="33" t="s">
        <v>556</v>
      </c>
      <c r="C4354" s="33" t="s">
        <v>2745</v>
      </c>
      <c r="D4354" s="38">
        <v>4</v>
      </c>
      <c r="E4354" s="45" t="s">
        <v>23</v>
      </c>
      <c r="F4354" s="46">
        <v>400000</v>
      </c>
      <c r="G4354" s="41">
        <f t="shared" si="134"/>
        <v>1600000</v>
      </c>
      <c r="H4354" s="84" t="s">
        <v>3355</v>
      </c>
    </row>
    <row r="4355" spans="1:8" ht="15" hidden="1" customHeight="1" x14ac:dyDescent="0.25">
      <c r="A4355" s="38" t="s">
        <v>4425</v>
      </c>
      <c r="B4355" s="33" t="s">
        <v>4430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4"/>
        <v>56000</v>
      </c>
      <c r="H4355" s="84" t="s">
        <v>4429</v>
      </c>
    </row>
    <row r="4356" spans="1:8" ht="15" hidden="1" customHeight="1" x14ac:dyDescent="0.25">
      <c r="A4356" s="38" t="s">
        <v>4425</v>
      </c>
      <c r="B4356" s="33" t="s">
        <v>3318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4429</v>
      </c>
    </row>
    <row r="4357" spans="1:8" ht="15" hidden="1" customHeight="1" x14ac:dyDescent="0.25">
      <c r="A4357" s="38" t="s">
        <v>4425</v>
      </c>
      <c r="B4357" s="33" t="s">
        <v>3316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5">D4357*F4357</f>
        <v>54000</v>
      </c>
      <c r="H4357" s="84" t="s">
        <v>4429</v>
      </c>
    </row>
    <row r="4358" spans="1:8" ht="15" hidden="1" customHeight="1" x14ac:dyDescent="0.25">
      <c r="A4358" s="38" t="s">
        <v>4425</v>
      </c>
      <c r="B4358" s="33" t="s">
        <v>4431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5"/>
        <v>20000</v>
      </c>
      <c r="H4358" s="84" t="s">
        <v>4429</v>
      </c>
    </row>
    <row r="4359" spans="1:8" ht="15" hidden="1" customHeight="1" x14ac:dyDescent="0.25">
      <c r="A4359" s="38" t="s">
        <v>4425</v>
      </c>
      <c r="B4359" s="33" t="s">
        <v>4432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5"/>
        <v>110000</v>
      </c>
      <c r="H4359" s="84" t="s">
        <v>3355</v>
      </c>
    </row>
    <row r="4360" spans="1:8" ht="15" hidden="1" customHeight="1" x14ac:dyDescent="0.25">
      <c r="A4360" s="38" t="s">
        <v>4425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5"/>
        <v>225000</v>
      </c>
      <c r="H4360" s="84" t="s">
        <v>3355</v>
      </c>
    </row>
    <row r="4361" spans="1:8" ht="15" hidden="1" customHeight="1" x14ac:dyDescent="0.25">
      <c r="A4361" s="38" t="s">
        <v>4425</v>
      </c>
      <c r="B4361" s="33" t="s">
        <v>4433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5"/>
        <v>500000</v>
      </c>
      <c r="H4361" s="84" t="s">
        <v>3355</v>
      </c>
    </row>
    <row r="4362" spans="1:8" ht="15" hidden="1" customHeight="1" x14ac:dyDescent="0.25">
      <c r="A4362" s="38" t="s">
        <v>4425</v>
      </c>
      <c r="B4362" s="33" t="s">
        <v>4434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5"/>
        <v>4800000</v>
      </c>
      <c r="H4362" s="84" t="s">
        <v>2750</v>
      </c>
    </row>
    <row r="4363" spans="1:8" ht="15" hidden="1" customHeight="1" x14ac:dyDescent="0.25">
      <c r="A4363" s="38" t="s">
        <v>4425</v>
      </c>
      <c r="B4363" s="33" t="s">
        <v>3528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5"/>
        <v>163000</v>
      </c>
      <c r="H4363" s="84" t="s">
        <v>4435</v>
      </c>
    </row>
    <row r="4364" spans="1:8" ht="15" hidden="1" customHeight="1" x14ac:dyDescent="0.25">
      <c r="A4364" s="38" t="s">
        <v>4425</v>
      </c>
      <c r="B4364" s="33" t="s">
        <v>4436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5"/>
        <v>4</v>
      </c>
      <c r="H4364" s="84" t="s">
        <v>3355</v>
      </c>
    </row>
    <row r="4365" spans="1:8" ht="15" hidden="1" customHeight="1" x14ac:dyDescent="0.25">
      <c r="A4365" s="38" t="s">
        <v>4425</v>
      </c>
      <c r="B4365" s="33" t="s">
        <v>4437</v>
      </c>
      <c r="C4365" s="33" t="s">
        <v>2793</v>
      </c>
      <c r="D4365" s="38">
        <v>1</v>
      </c>
      <c r="E4365" s="45" t="s">
        <v>23</v>
      </c>
      <c r="F4365" s="46">
        <v>200000</v>
      </c>
      <c r="G4365" s="179">
        <f t="shared" si="135"/>
        <v>200000</v>
      </c>
      <c r="H4365" s="84" t="s">
        <v>2736</v>
      </c>
    </row>
    <row r="4366" spans="1:8" ht="15" hidden="1" customHeight="1" x14ac:dyDescent="0.25">
      <c r="A4366" s="38" t="s">
        <v>4425</v>
      </c>
      <c r="B4366" s="33" t="s">
        <v>4437</v>
      </c>
      <c r="C4366" s="33" t="s">
        <v>2793</v>
      </c>
      <c r="D4366" s="38">
        <v>1</v>
      </c>
      <c r="E4366" s="45" t="s">
        <v>23</v>
      </c>
      <c r="F4366" s="55">
        <v>200000</v>
      </c>
      <c r="G4366" s="179">
        <f t="shared" si="134"/>
        <v>200000</v>
      </c>
      <c r="H4366" s="84" t="s">
        <v>4438</v>
      </c>
    </row>
    <row r="4367" spans="1:8" ht="15" hidden="1" customHeight="1" x14ac:dyDescent="0.25">
      <c r="A4367" s="38" t="s">
        <v>4439</v>
      </c>
      <c r="B4367" s="33" t="s">
        <v>4179</v>
      </c>
      <c r="C4367" s="33" t="s">
        <v>2745</v>
      </c>
      <c r="D4367" s="38">
        <v>1</v>
      </c>
      <c r="E4367" s="33" t="s">
        <v>23</v>
      </c>
      <c r="F4367" s="46">
        <v>100000</v>
      </c>
      <c r="G4367" s="41">
        <f t="shared" si="134"/>
        <v>100000</v>
      </c>
      <c r="H4367" s="84" t="s">
        <v>33</v>
      </c>
    </row>
    <row r="4368" spans="1:8" ht="15" hidden="1" customHeight="1" x14ac:dyDescent="0.25">
      <c r="A4368" s="38" t="s">
        <v>4439</v>
      </c>
      <c r="B4368" s="33" t="s">
        <v>3912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4"/>
        <v>1000000</v>
      </c>
      <c r="H4368" s="84" t="s">
        <v>2672</v>
      </c>
    </row>
    <row r="4369" spans="1:8" ht="15" hidden="1" customHeight="1" x14ac:dyDescent="0.25">
      <c r="A4369" s="38" t="s">
        <v>4439</v>
      </c>
      <c r="B4369" s="33" t="s">
        <v>4440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4"/>
        <v>175000</v>
      </c>
      <c r="H4369" s="84" t="s">
        <v>33</v>
      </c>
    </row>
    <row r="4370" spans="1:8" ht="15" hidden="1" customHeight="1" x14ac:dyDescent="0.25">
      <c r="A4370" s="38" t="s">
        <v>4439</v>
      </c>
      <c r="B4370" s="33" t="s">
        <v>3452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4"/>
        <v>70000</v>
      </c>
      <c r="H4370" s="84" t="s">
        <v>930</v>
      </c>
    </row>
    <row r="4371" spans="1:8" ht="15" hidden="1" customHeight="1" x14ac:dyDescent="0.25">
      <c r="A4371" s="38" t="s">
        <v>4439</v>
      </c>
      <c r="B4371" s="33" t="s">
        <v>2919</v>
      </c>
      <c r="C4371" s="33" t="s">
        <v>3123</v>
      </c>
      <c r="D4371" s="50">
        <v>2</v>
      </c>
      <c r="E4371" s="45" t="s">
        <v>23</v>
      </c>
      <c r="F4371" s="179">
        <v>95000</v>
      </c>
      <c r="G4371" s="41">
        <f t="shared" si="134"/>
        <v>190000</v>
      </c>
      <c r="H4371" s="84" t="s">
        <v>490</v>
      </c>
    </row>
    <row r="4372" spans="1:8" ht="15" hidden="1" customHeight="1" x14ac:dyDescent="0.25">
      <c r="A4372" s="38" t="s">
        <v>4439</v>
      </c>
      <c r="B4372" s="33" t="s">
        <v>4441</v>
      </c>
      <c r="C4372" s="44" t="s">
        <v>4442</v>
      </c>
      <c r="D4372" s="38">
        <v>1</v>
      </c>
      <c r="E4372" s="45" t="s">
        <v>23</v>
      </c>
      <c r="F4372" s="46">
        <v>21500</v>
      </c>
      <c r="G4372" s="41">
        <f t="shared" si="134"/>
        <v>21500</v>
      </c>
      <c r="H4372" s="84" t="s">
        <v>606</v>
      </c>
    </row>
    <row r="4373" spans="1:8" ht="15" hidden="1" customHeight="1" x14ac:dyDescent="0.25">
      <c r="A4373" s="38" t="s">
        <v>4439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4"/>
        <v>3019000</v>
      </c>
      <c r="H4373" s="84" t="s">
        <v>4327</v>
      </c>
    </row>
    <row r="4374" spans="1:8" ht="15" hidden="1" customHeight="1" x14ac:dyDescent="0.25">
      <c r="A4374" s="38" t="s">
        <v>4439</v>
      </c>
      <c r="B4374" s="33" t="s">
        <v>4443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4327</v>
      </c>
    </row>
    <row r="4375" spans="1:8" ht="15" hidden="1" customHeight="1" x14ac:dyDescent="0.25">
      <c r="A4375" s="38" t="s">
        <v>4439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6">D4375*F4375</f>
        <v>3610000</v>
      </c>
      <c r="H4375" s="84" t="s">
        <v>4327</v>
      </c>
    </row>
    <row r="4376" spans="1:8" ht="15" hidden="1" customHeight="1" x14ac:dyDescent="0.25">
      <c r="A4376" s="38" t="s">
        <v>4439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6"/>
        <v>785000</v>
      </c>
      <c r="H4376" s="84" t="s">
        <v>4327</v>
      </c>
    </row>
    <row r="4377" spans="1:8" ht="15" hidden="1" customHeight="1" x14ac:dyDescent="0.25">
      <c r="A4377" s="38" t="s">
        <v>4444</v>
      </c>
      <c r="B4377" s="33" t="s">
        <v>4445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6"/>
        <v>1</v>
      </c>
      <c r="H4377" s="84" t="s">
        <v>676</v>
      </c>
    </row>
    <row r="4378" spans="1:8" ht="15" hidden="1" customHeight="1" x14ac:dyDescent="0.25">
      <c r="A4378" s="38" t="s">
        <v>4444</v>
      </c>
      <c r="B4378" s="33" t="s">
        <v>4446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6"/>
        <v>1</v>
      </c>
      <c r="H4378" s="84" t="s">
        <v>676</v>
      </c>
    </row>
    <row r="4379" spans="1:8" ht="15" hidden="1" customHeight="1" x14ac:dyDescent="0.25">
      <c r="A4379" s="38" t="s">
        <v>4444</v>
      </c>
      <c r="B4379" s="33" t="s">
        <v>2702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6"/>
        <v>3</v>
      </c>
      <c r="H4379" s="84" t="s">
        <v>3355</v>
      </c>
    </row>
    <row r="4380" spans="1:8" ht="15" hidden="1" customHeight="1" x14ac:dyDescent="0.25">
      <c r="A4380" s="38" t="s">
        <v>4444</v>
      </c>
      <c r="B4380" s="33" t="s">
        <v>4447</v>
      </c>
      <c r="C4380" s="33" t="s">
        <v>4448</v>
      </c>
      <c r="D4380" s="38">
        <v>10</v>
      </c>
      <c r="E4380" s="45" t="s">
        <v>23</v>
      </c>
      <c r="F4380" s="40">
        <v>1</v>
      </c>
      <c r="G4380" s="41">
        <f t="shared" si="136"/>
        <v>10</v>
      </c>
      <c r="H4380" s="84" t="s">
        <v>33</v>
      </c>
    </row>
    <row r="4381" spans="1:8" ht="15" hidden="1" customHeight="1" x14ac:dyDescent="0.25">
      <c r="A4381" s="225">
        <v>44621</v>
      </c>
      <c r="B4381" s="33" t="s">
        <v>4449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6"/>
        <v>450000</v>
      </c>
      <c r="H4381" s="84" t="s">
        <v>4450</v>
      </c>
    </row>
    <row r="4382" spans="1:8" ht="15" hidden="1" customHeight="1" x14ac:dyDescent="0.25">
      <c r="A4382" s="48">
        <v>44621</v>
      </c>
      <c r="B4382" s="33" t="s">
        <v>4451</v>
      </c>
      <c r="C4382" s="33" t="s">
        <v>4452</v>
      </c>
      <c r="D4382" s="38">
        <v>2</v>
      </c>
      <c r="E4382" s="33" t="s">
        <v>23</v>
      </c>
      <c r="F4382" s="40">
        <v>95000</v>
      </c>
      <c r="G4382" s="41">
        <f t="shared" si="136"/>
        <v>190000</v>
      </c>
      <c r="H4382" s="84" t="s">
        <v>4453</v>
      </c>
    </row>
    <row r="4383" spans="1:8" ht="15" hidden="1" customHeight="1" x14ac:dyDescent="0.25">
      <c r="A4383" s="48">
        <v>44621</v>
      </c>
      <c r="B4383" s="33" t="s">
        <v>4454</v>
      </c>
      <c r="C4383" s="33" t="s">
        <v>4452</v>
      </c>
      <c r="D4383" s="38">
        <v>1</v>
      </c>
      <c r="E4383" s="45" t="s">
        <v>23</v>
      </c>
      <c r="F4383" s="35">
        <v>975000</v>
      </c>
      <c r="G4383" s="41">
        <f t="shared" si="136"/>
        <v>975000</v>
      </c>
      <c r="H4383" s="84" t="s">
        <v>1529</v>
      </c>
    </row>
    <row r="4384" spans="1:8" ht="15" hidden="1" customHeight="1" x14ac:dyDescent="0.25">
      <c r="A4384" s="48">
        <v>44621</v>
      </c>
      <c r="B4384" s="33" t="s">
        <v>4455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6"/>
        <v>1700000</v>
      </c>
      <c r="H4384" s="84" t="s">
        <v>882</v>
      </c>
    </row>
    <row r="4385" spans="1:8" ht="15" hidden="1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6"/>
        <v>100000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4456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6"/>
        <v>8000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4457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6"/>
        <v>2200000</v>
      </c>
      <c r="H4387" s="84" t="s">
        <v>930</v>
      </c>
    </row>
    <row r="4388" spans="1:8" ht="15" hidden="1" customHeight="1" x14ac:dyDescent="0.25">
      <c r="A4388" s="48">
        <v>44621</v>
      </c>
      <c r="B4388" s="33" t="s">
        <v>4458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4459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37">D4389*F4389</f>
        <v>1050000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4460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37"/>
        <v>1</v>
      </c>
      <c r="H4390" s="84" t="s">
        <v>33</v>
      </c>
    </row>
    <row r="4391" spans="1:8" ht="15" hidden="1" customHeight="1" x14ac:dyDescent="0.25">
      <c r="A4391" s="48">
        <v>44621</v>
      </c>
      <c r="B4391" s="33" t="s">
        <v>4461</v>
      </c>
      <c r="C4391" s="33" t="s">
        <v>2691</v>
      </c>
      <c r="D4391" s="38">
        <v>4</v>
      </c>
      <c r="E4391" s="45" t="s">
        <v>23</v>
      </c>
      <c r="F4391" s="40">
        <v>1</v>
      </c>
      <c r="G4391" s="41">
        <f t="shared" si="137"/>
        <v>4</v>
      </c>
      <c r="H4391" s="84" t="s">
        <v>33</v>
      </c>
    </row>
    <row r="4392" spans="1:8" ht="15" hidden="1" customHeight="1" x14ac:dyDescent="0.25">
      <c r="A4392" s="48">
        <v>44621</v>
      </c>
      <c r="B4392" s="36" t="s">
        <v>4462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37"/>
        <v>2</v>
      </c>
      <c r="H4392" s="84" t="s">
        <v>33</v>
      </c>
    </row>
    <row r="4393" spans="1:8" ht="15" hidden="1" customHeight="1" x14ac:dyDescent="0.25">
      <c r="A4393" s="48">
        <v>44621</v>
      </c>
      <c r="B4393" s="33" t="s">
        <v>4463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37"/>
        <v>700000</v>
      </c>
      <c r="H4393" s="84" t="s">
        <v>627</v>
      </c>
    </row>
    <row r="4394" spans="1:8" ht="15" hidden="1" customHeight="1" x14ac:dyDescent="0.25">
      <c r="A4394" s="48">
        <v>44621</v>
      </c>
      <c r="B4394" s="33" t="s">
        <v>4008</v>
      </c>
      <c r="C4394" s="44" t="s">
        <v>2870</v>
      </c>
      <c r="D4394" s="38">
        <v>2</v>
      </c>
      <c r="E4394" s="45" t="s">
        <v>601</v>
      </c>
      <c r="F4394" s="40">
        <v>4800000</v>
      </c>
      <c r="G4394" s="179">
        <f t="shared" si="137"/>
        <v>9600000</v>
      </c>
      <c r="H4394" s="84" t="s">
        <v>33</v>
      </c>
    </row>
    <row r="4395" spans="1:8" ht="15" hidden="1" customHeight="1" x14ac:dyDescent="0.25">
      <c r="A4395" s="48">
        <v>44621</v>
      </c>
      <c r="B4395" s="33" t="s">
        <v>3005</v>
      </c>
      <c r="C4395" s="36" t="s">
        <v>2870</v>
      </c>
      <c r="D4395" s="38">
        <v>1</v>
      </c>
      <c r="E4395" s="33" t="s">
        <v>601</v>
      </c>
      <c r="F4395" s="46">
        <v>5150000</v>
      </c>
      <c r="G4395" s="179">
        <f t="shared" si="137"/>
        <v>5150000</v>
      </c>
      <c r="H4395" s="84" t="s">
        <v>33</v>
      </c>
    </row>
    <row r="4396" spans="1:8" ht="15" hidden="1" customHeight="1" x14ac:dyDescent="0.25">
      <c r="A4396" s="48">
        <v>44652</v>
      </c>
      <c r="B4396" s="33" t="s">
        <v>4464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37"/>
        <v>75000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2847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37"/>
        <v>150000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37"/>
        <v>260000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4465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37"/>
        <v>165000</v>
      </c>
      <c r="H4399" s="84" t="s">
        <v>930</v>
      </c>
    </row>
    <row r="4400" spans="1:8" ht="15" hidden="1" customHeight="1" x14ac:dyDescent="0.25">
      <c r="A4400" s="48">
        <v>44652</v>
      </c>
      <c r="B4400" s="33" t="s">
        <v>4466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37"/>
        <v>125000</v>
      </c>
      <c r="H4400" s="84" t="s">
        <v>33</v>
      </c>
    </row>
    <row r="4401" spans="1:9" ht="15" hidden="1" customHeight="1" x14ac:dyDescent="0.25">
      <c r="A4401" s="48">
        <v>44652</v>
      </c>
      <c r="B4401" s="33" t="s">
        <v>4467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37"/>
        <v>300000</v>
      </c>
      <c r="H4401" s="84" t="s">
        <v>930</v>
      </c>
    </row>
    <row r="4402" spans="1:9" ht="15" hidden="1" customHeight="1" x14ac:dyDescent="0.25">
      <c r="A4402" s="48">
        <v>44652</v>
      </c>
      <c r="B4402" s="33" t="s">
        <v>4468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37"/>
        <v>40000</v>
      </c>
      <c r="H4402" s="84" t="s">
        <v>742</v>
      </c>
    </row>
    <row r="4403" spans="1:9" ht="15" hidden="1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4469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38">D4404*F4404</f>
        <v>40000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2711</v>
      </c>
      <c r="C4405" s="44" t="s">
        <v>4470</v>
      </c>
      <c r="D4405" s="38">
        <v>10</v>
      </c>
      <c r="E4405" s="273" t="s">
        <v>23</v>
      </c>
      <c r="F4405" s="41">
        <v>1700000</v>
      </c>
      <c r="G4405" s="179">
        <f t="shared" si="138"/>
        <v>17000000</v>
      </c>
      <c r="H4405" s="84" t="s">
        <v>33</v>
      </c>
    </row>
    <row r="4406" spans="1:9" ht="15" hidden="1" customHeight="1" x14ac:dyDescent="0.25">
      <c r="A4406" s="48">
        <v>44652</v>
      </c>
      <c r="B4406" s="33" t="s">
        <v>2807</v>
      </c>
      <c r="C4406" s="44" t="s">
        <v>4470</v>
      </c>
      <c r="D4406" s="38">
        <v>5</v>
      </c>
      <c r="E4406" s="45" t="s">
        <v>23</v>
      </c>
      <c r="F4406" s="40">
        <v>2818182</v>
      </c>
      <c r="G4406" s="41">
        <f t="shared" si="138"/>
        <v>14090910</v>
      </c>
      <c r="H4406" s="84" t="s">
        <v>33</v>
      </c>
    </row>
    <row r="4407" spans="1:9" ht="15" hidden="1" customHeight="1" x14ac:dyDescent="0.25">
      <c r="A4407" s="48">
        <v>44652</v>
      </c>
      <c r="B4407" s="109" t="s">
        <v>4471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38"/>
        <v>2012500</v>
      </c>
      <c r="H4407" s="84" t="s">
        <v>911</v>
      </c>
    </row>
    <row r="4408" spans="1:9" ht="15" hidden="1" customHeight="1" x14ac:dyDescent="0.25">
      <c r="A4408" s="48">
        <v>44682</v>
      </c>
      <c r="B4408" s="33" t="s">
        <v>4472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38"/>
        <v>4</v>
      </c>
      <c r="H4408" s="84" t="s">
        <v>33</v>
      </c>
    </row>
    <row r="4409" spans="1:9" ht="15" hidden="1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3767</v>
      </c>
      <c r="F4409" s="40">
        <v>1650000</v>
      </c>
      <c r="G4409" s="41">
        <f t="shared" si="138"/>
        <v>1650000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38"/>
        <v>200000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4474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38"/>
        <v>700000</v>
      </c>
      <c r="H4411" s="84" t="s">
        <v>33</v>
      </c>
      <c r="I4411" s="43" t="s">
        <v>4473</v>
      </c>
    </row>
    <row r="4412" spans="1:9" ht="15" hidden="1" customHeight="1" x14ac:dyDescent="0.25">
      <c r="A4412" s="48">
        <v>44682</v>
      </c>
      <c r="B4412" s="33" t="s">
        <v>4475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38"/>
        <v>100000</v>
      </c>
      <c r="H4412" s="84" t="s">
        <v>33</v>
      </c>
      <c r="I4412" s="43" t="s">
        <v>4473</v>
      </c>
    </row>
    <row r="4413" spans="1:9" ht="15" hidden="1" customHeight="1" x14ac:dyDescent="0.25">
      <c r="A4413" s="48">
        <v>44682</v>
      </c>
      <c r="B4413" s="33" t="s">
        <v>4476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38"/>
        <v>300000</v>
      </c>
      <c r="H4413" s="84" t="s">
        <v>33</v>
      </c>
      <c r="I4413" s="43" t="s">
        <v>4473</v>
      </c>
    </row>
    <row r="4414" spans="1:9" ht="15" hidden="1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38"/>
        <v>270000</v>
      </c>
      <c r="H4414" s="84" t="s">
        <v>33</v>
      </c>
      <c r="I4414" s="43" t="s">
        <v>4473</v>
      </c>
    </row>
    <row r="4415" spans="1:9" ht="15" hidden="1" customHeight="1" x14ac:dyDescent="0.25">
      <c r="A4415" s="48">
        <v>44682</v>
      </c>
      <c r="B4415" s="33" t="s">
        <v>4240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4473</v>
      </c>
    </row>
    <row r="4416" spans="1:9" ht="15" hidden="1" customHeight="1" x14ac:dyDescent="0.25">
      <c r="A4416" s="48">
        <v>44682</v>
      </c>
      <c r="B4416" s="36" t="s">
        <v>2995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39">D4416*F4416</f>
        <v>330000</v>
      </c>
      <c r="H4416" s="84" t="s">
        <v>33</v>
      </c>
      <c r="I4416" s="43" t="s">
        <v>4473</v>
      </c>
    </row>
    <row r="4417" spans="1:9" ht="15" hidden="1" customHeight="1" x14ac:dyDescent="0.25">
      <c r="A4417" s="48">
        <v>44682</v>
      </c>
      <c r="B4417" s="33" t="s">
        <v>4477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39"/>
        <v>60000</v>
      </c>
      <c r="H4417" s="84" t="s">
        <v>1529</v>
      </c>
      <c r="I4417" s="43" t="s">
        <v>4473</v>
      </c>
    </row>
    <row r="4418" spans="1:9" ht="15" hidden="1" customHeight="1" x14ac:dyDescent="0.25">
      <c r="A4418" s="48">
        <v>44682</v>
      </c>
      <c r="B4418" s="33" t="s">
        <v>4478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39"/>
        <v>150000</v>
      </c>
      <c r="H4418" s="84" t="s">
        <v>33</v>
      </c>
      <c r="I4418" s="43" t="s">
        <v>4473</v>
      </c>
    </row>
    <row r="4419" spans="1:9" ht="15" hidden="1" customHeight="1" x14ac:dyDescent="0.25">
      <c r="A4419" s="48">
        <v>44682</v>
      </c>
      <c r="B4419" s="109" t="s">
        <v>4479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39"/>
        <v>130000</v>
      </c>
      <c r="H4419" s="84" t="s">
        <v>33</v>
      </c>
      <c r="I4419" s="43" t="s">
        <v>4473</v>
      </c>
    </row>
    <row r="4420" spans="1:9" ht="15" hidden="1" customHeight="1" x14ac:dyDescent="0.25">
      <c r="A4420" s="48">
        <v>44682</v>
      </c>
      <c r="B4420" s="33" t="s">
        <v>4480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39"/>
        <v>10000</v>
      </c>
      <c r="H4420" s="84" t="s">
        <v>1268</v>
      </c>
      <c r="I4420" s="43" t="s">
        <v>4473</v>
      </c>
    </row>
    <row r="4421" spans="1:9" ht="15" hidden="1" customHeight="1" x14ac:dyDescent="0.25">
      <c r="A4421" s="48">
        <v>44682</v>
      </c>
      <c r="B4421" s="33" t="s">
        <v>4481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39"/>
        <v>195000</v>
      </c>
      <c r="H4421" s="84" t="s">
        <v>1268</v>
      </c>
      <c r="I4421" s="43" t="s">
        <v>4473</v>
      </c>
    </row>
    <row r="4422" spans="1:9" ht="15" hidden="1" customHeight="1" x14ac:dyDescent="0.25">
      <c r="A4422" s="48">
        <v>44682</v>
      </c>
      <c r="B4422" s="33" t="s">
        <v>4482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39"/>
        <v>40000</v>
      </c>
      <c r="H4422" s="84" t="s">
        <v>4483</v>
      </c>
      <c r="I4422" s="43" t="s">
        <v>4473</v>
      </c>
    </row>
    <row r="4423" spans="1:9" ht="15" hidden="1" customHeight="1" x14ac:dyDescent="0.25">
      <c r="A4423" s="48">
        <v>44682</v>
      </c>
      <c r="B4423" s="33" t="s">
        <v>4484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39"/>
        <v>2300000</v>
      </c>
      <c r="H4423" s="84" t="s">
        <v>911</v>
      </c>
      <c r="I4423" s="43" t="s">
        <v>4473</v>
      </c>
    </row>
    <row r="4424" spans="1:9" ht="15" hidden="1" customHeight="1" x14ac:dyDescent="0.25">
      <c r="A4424" s="48">
        <v>44682</v>
      </c>
      <c r="B4424" s="33" t="s">
        <v>4486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39"/>
        <v>2200000</v>
      </c>
      <c r="H4424" s="84" t="s">
        <v>911</v>
      </c>
      <c r="I4424" s="43" t="s">
        <v>4485</v>
      </c>
    </row>
    <row r="4425" spans="1:9" ht="15" hidden="1" customHeight="1" x14ac:dyDescent="0.25">
      <c r="A4425" s="48">
        <v>44682</v>
      </c>
      <c r="B4425" s="33" t="s">
        <v>4487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38"/>
        <v>2500000</v>
      </c>
      <c r="H4425" s="84" t="s">
        <v>911</v>
      </c>
      <c r="I4425" s="43" t="s">
        <v>4485</v>
      </c>
    </row>
    <row r="4426" spans="1:9" ht="15" hidden="1" customHeight="1" x14ac:dyDescent="0.25">
      <c r="A4426" s="48">
        <v>44682</v>
      </c>
      <c r="B4426" s="33" t="s">
        <v>4488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38"/>
        <v>225000</v>
      </c>
      <c r="H4426" s="84" t="s">
        <v>911</v>
      </c>
      <c r="I4426" s="43" t="s">
        <v>4485</v>
      </c>
    </row>
    <row r="4427" spans="1:9" ht="15" hidden="1" customHeight="1" x14ac:dyDescent="0.25">
      <c r="A4427" s="48">
        <v>44682</v>
      </c>
      <c r="B4427" s="33" t="s">
        <v>4489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38"/>
        <v>285000</v>
      </c>
      <c r="H4427" s="84" t="s">
        <v>911</v>
      </c>
      <c r="I4427" s="43" t="s">
        <v>4485</v>
      </c>
    </row>
    <row r="4428" spans="1:9" ht="15" hidden="1" customHeight="1" x14ac:dyDescent="0.25">
      <c r="A4428" s="48">
        <v>44682</v>
      </c>
      <c r="B4428" s="33" t="s">
        <v>4490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38"/>
        <v>1300000</v>
      </c>
      <c r="H4428" s="84" t="s">
        <v>911</v>
      </c>
      <c r="I4428" s="43" t="s">
        <v>4485</v>
      </c>
    </row>
    <row r="4429" spans="1:9" ht="15" hidden="1" customHeight="1" x14ac:dyDescent="0.25">
      <c r="A4429" s="48">
        <v>44682</v>
      </c>
      <c r="B4429" s="33" t="s">
        <v>4491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38"/>
        <v>60000</v>
      </c>
      <c r="H4429" s="84" t="s">
        <v>911</v>
      </c>
      <c r="I4429" s="43" t="s">
        <v>4485</v>
      </c>
    </row>
    <row r="4430" spans="1:9" ht="15" hidden="1" customHeight="1" x14ac:dyDescent="0.25">
      <c r="A4430" s="48">
        <v>44682</v>
      </c>
      <c r="B4430" s="49" t="s">
        <v>4492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38"/>
        <v>30000</v>
      </c>
      <c r="H4430" s="236" t="s">
        <v>4493</v>
      </c>
      <c r="I4430" s="43" t="s">
        <v>4485</v>
      </c>
    </row>
    <row r="4431" spans="1:9" ht="15" hidden="1" customHeight="1" x14ac:dyDescent="0.25">
      <c r="A4431" s="48">
        <v>44682</v>
      </c>
      <c r="B4431" s="56" t="s">
        <v>3947</v>
      </c>
      <c r="C4431" s="33" t="s">
        <v>388</v>
      </c>
      <c r="D4431" s="50">
        <v>1</v>
      </c>
      <c r="E4431" s="51" t="s">
        <v>3177</v>
      </c>
      <c r="F4431" s="291">
        <v>155000</v>
      </c>
      <c r="G4431" s="46">
        <f t="shared" si="138"/>
        <v>155000</v>
      </c>
      <c r="H4431" s="236" t="s">
        <v>4493</v>
      </c>
      <c r="I4431" s="43" t="s">
        <v>4485</v>
      </c>
    </row>
    <row r="4432" spans="1:9" ht="15" hidden="1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4485</v>
      </c>
    </row>
    <row r="4433" spans="1:9" ht="15" hidden="1" customHeight="1" x14ac:dyDescent="0.25">
      <c r="A4433" s="48">
        <v>44682</v>
      </c>
      <c r="B4433" s="33" t="s">
        <v>4494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38"/>
        <v>195000</v>
      </c>
      <c r="H4433" s="236" t="s">
        <v>490</v>
      </c>
      <c r="I4433" s="42"/>
    </row>
    <row r="4434" spans="1:9" ht="15" hidden="1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38"/>
        <v>135000</v>
      </c>
      <c r="H4434" s="42" t="s">
        <v>33</v>
      </c>
      <c r="I4434" s="42"/>
    </row>
    <row r="4435" spans="1:9" ht="15" hidden="1" customHeight="1" x14ac:dyDescent="0.25">
      <c r="A4435" s="48">
        <v>44713</v>
      </c>
      <c r="B4435" s="33" t="s">
        <v>4495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38"/>
        <v>125000</v>
      </c>
      <c r="H4435" s="84" t="s">
        <v>911</v>
      </c>
      <c r="I4435" s="42"/>
    </row>
    <row r="4436" spans="1:9" ht="15" hidden="1" customHeight="1" x14ac:dyDescent="0.25">
      <c r="A4436" s="48">
        <v>44713</v>
      </c>
      <c r="B4436" s="33" t="s">
        <v>4496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38"/>
        <v>650000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4497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38"/>
        <v>775000</v>
      </c>
      <c r="H4437" s="84" t="s">
        <v>911</v>
      </c>
    </row>
    <row r="4438" spans="1:9" ht="15" hidden="1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38"/>
        <v>110000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4498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38"/>
        <v>1350000</v>
      </c>
      <c r="H4439" s="84" t="s">
        <v>742</v>
      </c>
    </row>
    <row r="4440" spans="1:9" ht="15" hidden="1" customHeight="1" x14ac:dyDescent="0.25">
      <c r="A4440" s="48">
        <v>44713</v>
      </c>
      <c r="B4440" s="33" t="s">
        <v>2719</v>
      </c>
      <c r="C4440" s="33" t="s">
        <v>2897</v>
      </c>
      <c r="D4440" s="38">
        <v>20</v>
      </c>
      <c r="E4440" s="45" t="s">
        <v>24</v>
      </c>
      <c r="F4440" s="46">
        <v>300000</v>
      </c>
      <c r="G4440" s="41">
        <f t="shared" si="138"/>
        <v>6000000</v>
      </c>
      <c r="H4440" s="84" t="s">
        <v>33</v>
      </c>
    </row>
    <row r="4441" spans="1:9" ht="15" hidden="1" customHeight="1" x14ac:dyDescent="0.25">
      <c r="A4441" s="48">
        <v>44713</v>
      </c>
      <c r="B4441" s="33" t="s">
        <v>4499</v>
      </c>
      <c r="C4441" s="33" t="s">
        <v>2897</v>
      </c>
      <c r="D4441" s="38">
        <v>20</v>
      </c>
      <c r="E4441" s="45" t="s">
        <v>24</v>
      </c>
      <c r="F4441" s="40">
        <v>110000</v>
      </c>
      <c r="G4441" s="41">
        <f t="shared" si="138"/>
        <v>2200000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4500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3101</v>
      </c>
    </row>
    <row r="4443" spans="1:9" ht="15" hidden="1" customHeight="1" x14ac:dyDescent="0.25">
      <c r="A4443" s="48">
        <v>44713</v>
      </c>
      <c r="B4443" s="36" t="s">
        <v>4226</v>
      </c>
      <c r="C4443" s="33" t="s">
        <v>672</v>
      </c>
      <c r="D4443" s="38">
        <v>2</v>
      </c>
      <c r="E4443" s="45" t="s">
        <v>4501</v>
      </c>
      <c r="F4443" s="289">
        <v>110000</v>
      </c>
      <c r="G4443" s="41">
        <f t="shared" ref="G4443:G4464" si="140">D4443*F4443</f>
        <v>220000</v>
      </c>
      <c r="H4443" s="84" t="s">
        <v>827</v>
      </c>
    </row>
    <row r="4444" spans="1:9" ht="15" hidden="1" customHeight="1" x14ac:dyDescent="0.25">
      <c r="A4444" s="48">
        <v>44713</v>
      </c>
      <c r="B4444" s="33" t="s">
        <v>1674</v>
      </c>
      <c r="C4444" s="33" t="s">
        <v>4502</v>
      </c>
      <c r="D4444" s="38">
        <v>2</v>
      </c>
      <c r="E4444" s="273" t="s">
        <v>23</v>
      </c>
      <c r="F4444" s="41">
        <v>25000</v>
      </c>
      <c r="G4444" s="179">
        <f t="shared" si="140"/>
        <v>50000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4503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40"/>
        <v>283000</v>
      </c>
      <c r="H4445" s="84" t="s">
        <v>827</v>
      </c>
    </row>
    <row r="4446" spans="1:9" ht="15" hidden="1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40"/>
        <v>96000</v>
      </c>
      <c r="H4446" s="84" t="s">
        <v>606</v>
      </c>
    </row>
    <row r="4447" spans="1:9" ht="15" hidden="1" customHeight="1" x14ac:dyDescent="0.25">
      <c r="A4447" s="48">
        <v>44713</v>
      </c>
      <c r="B4447" s="33" t="s">
        <v>3313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40"/>
        <v>220000</v>
      </c>
      <c r="H4447" s="84" t="s">
        <v>930</v>
      </c>
    </row>
    <row r="4448" spans="1:9" ht="15" hidden="1" customHeight="1" x14ac:dyDescent="0.25">
      <c r="A4448" s="48">
        <v>44713</v>
      </c>
      <c r="B4448" s="33" t="s">
        <v>3314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40"/>
        <v>75000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4504</v>
      </c>
      <c r="C4449" s="33" t="s">
        <v>1259</v>
      </c>
      <c r="D4449" s="38">
        <v>1</v>
      </c>
      <c r="E4449" s="45" t="s">
        <v>4505</v>
      </c>
      <c r="F4449" s="46">
        <v>10000</v>
      </c>
      <c r="G4449" s="179">
        <f t="shared" si="140"/>
        <v>10000</v>
      </c>
      <c r="H4449" s="84" t="s">
        <v>4506</v>
      </c>
    </row>
    <row r="4450" spans="1:8" ht="15" hidden="1" customHeight="1" x14ac:dyDescent="0.25">
      <c r="A4450" s="48">
        <v>44713</v>
      </c>
      <c r="B4450" s="33" t="s">
        <v>4384</v>
      </c>
      <c r="C4450" s="33" t="s">
        <v>2745</v>
      </c>
      <c r="D4450" s="38">
        <v>6</v>
      </c>
      <c r="E4450" s="45" t="s">
        <v>24</v>
      </c>
      <c r="F4450" s="46">
        <v>100000</v>
      </c>
      <c r="G4450" s="179">
        <f t="shared" si="140"/>
        <v>600000</v>
      </c>
      <c r="H4450" s="84" t="s">
        <v>33</v>
      </c>
    </row>
    <row r="4451" spans="1:8" ht="15" hidden="1" customHeight="1" x14ac:dyDescent="0.25">
      <c r="A4451" s="48">
        <v>44713</v>
      </c>
      <c r="B4451" s="33" t="s">
        <v>4507</v>
      </c>
      <c r="C4451" s="33" t="s">
        <v>2745</v>
      </c>
      <c r="D4451" s="38">
        <v>3</v>
      </c>
      <c r="E4451" s="45" t="s">
        <v>24</v>
      </c>
      <c r="F4451" s="46">
        <v>300000</v>
      </c>
      <c r="G4451" s="179">
        <f t="shared" si="140"/>
        <v>900000</v>
      </c>
      <c r="H4451" s="84" t="s">
        <v>33</v>
      </c>
    </row>
    <row r="4452" spans="1:8" ht="15" hidden="1" customHeight="1" x14ac:dyDescent="0.25">
      <c r="A4452" s="48">
        <v>44743</v>
      </c>
      <c r="B4452" s="33" t="s">
        <v>4508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40"/>
        <v>65000</v>
      </c>
      <c r="H4452" s="84" t="s">
        <v>911</v>
      </c>
    </row>
    <row r="4453" spans="1:8" ht="15" hidden="1" customHeight="1" x14ac:dyDescent="0.25">
      <c r="A4453" s="48">
        <v>44743</v>
      </c>
      <c r="B4453" s="33" t="s">
        <v>4509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40"/>
        <v>25000</v>
      </c>
      <c r="H4453" s="84" t="s">
        <v>606</v>
      </c>
    </row>
    <row r="4454" spans="1:8" ht="15" hidden="1" customHeight="1" x14ac:dyDescent="0.25">
      <c r="A4454" s="48">
        <v>44743</v>
      </c>
      <c r="B4454" s="33" t="s">
        <v>4510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40"/>
        <v>90000</v>
      </c>
      <c r="H4454" s="84" t="s">
        <v>4493</v>
      </c>
    </row>
    <row r="4455" spans="1:8" ht="15" hidden="1" customHeight="1" x14ac:dyDescent="0.25">
      <c r="A4455" s="48">
        <v>44743</v>
      </c>
      <c r="B4455" s="33" t="s">
        <v>4511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40"/>
        <v>330000</v>
      </c>
      <c r="H4455" s="84" t="s">
        <v>911</v>
      </c>
    </row>
    <row r="4456" spans="1:8" ht="15" hidden="1" customHeight="1" x14ac:dyDescent="0.25">
      <c r="A4456" s="48">
        <v>44743</v>
      </c>
      <c r="B4456" s="33" t="s">
        <v>4512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40"/>
        <v>195000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4513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40"/>
        <v>14000</v>
      </c>
      <c r="H4457" s="84" t="s">
        <v>4514</v>
      </c>
    </row>
    <row r="4458" spans="1:8" ht="15" hidden="1" customHeight="1" x14ac:dyDescent="0.25">
      <c r="A4458" s="48">
        <v>44774</v>
      </c>
      <c r="B4458" s="33" t="s">
        <v>4515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40"/>
        <v>6500</v>
      </c>
      <c r="H4458" s="84" t="s">
        <v>742</v>
      </c>
    </row>
    <row r="4459" spans="1:8" ht="15" hidden="1" customHeight="1" x14ac:dyDescent="0.25">
      <c r="A4459" s="48">
        <v>44774</v>
      </c>
      <c r="B4459" s="33" t="s">
        <v>4516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40"/>
        <v>7500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4517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40"/>
        <v>9999.9600000000009</v>
      </c>
      <c r="H4460" s="84" t="s">
        <v>911</v>
      </c>
    </row>
    <row r="4461" spans="1:8" ht="15" customHeight="1" x14ac:dyDescent="0.25">
      <c r="A4461" s="48">
        <v>44774</v>
      </c>
      <c r="B4461" s="33" t="s">
        <v>4518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40"/>
        <v>42000</v>
      </c>
      <c r="H4461" s="84" t="s">
        <v>33</v>
      </c>
    </row>
    <row r="4462" spans="1:8" ht="15" hidden="1" customHeight="1" x14ac:dyDescent="0.25">
      <c r="A4462" s="48">
        <v>44774</v>
      </c>
      <c r="B4462" s="33" t="s">
        <v>4519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40"/>
        <v>150000</v>
      </c>
      <c r="H4462" s="84" t="s">
        <v>1006</v>
      </c>
    </row>
    <row r="4463" spans="1:8" ht="15" hidden="1" customHeight="1" x14ac:dyDescent="0.25">
      <c r="A4463" s="48">
        <v>44774</v>
      </c>
      <c r="B4463" s="33" t="s">
        <v>3913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40"/>
        <v>100000</v>
      </c>
      <c r="H4463" s="84" t="s">
        <v>33</v>
      </c>
    </row>
    <row r="4464" spans="1:8" ht="15" hidden="1" customHeight="1" x14ac:dyDescent="0.25">
      <c r="A4464" s="48">
        <v>44774</v>
      </c>
      <c r="B4464" s="33" t="s">
        <v>4520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40"/>
        <v>450000</v>
      </c>
      <c r="H4464" s="84" t="s">
        <v>827</v>
      </c>
    </row>
    <row r="4465" spans="1:8" ht="15" hidden="1" customHeight="1" x14ac:dyDescent="0.25">
      <c r="A4465" s="48">
        <v>44774</v>
      </c>
      <c r="B4465" s="33" t="s">
        <v>4521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hidden="1" customHeight="1" x14ac:dyDescent="0.25">
      <c r="A4466" s="48">
        <v>44774</v>
      </c>
      <c r="B4466" s="36" t="s">
        <v>4522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1">D4466*F4466</f>
        <v>200000</v>
      </c>
      <c r="H4466" s="84" t="s">
        <v>33</v>
      </c>
    </row>
    <row r="4467" spans="1:8" ht="15" hidden="1" customHeight="1" x14ac:dyDescent="0.25">
      <c r="A4467" s="48">
        <v>44774</v>
      </c>
      <c r="B4467" s="33" t="s">
        <v>1478</v>
      </c>
      <c r="C4467" s="33" t="s">
        <v>4523</v>
      </c>
      <c r="D4467" s="38">
        <v>3</v>
      </c>
      <c r="E4467" s="273" t="s">
        <v>23</v>
      </c>
      <c r="F4467" s="41">
        <v>90000</v>
      </c>
      <c r="G4467" s="179">
        <f t="shared" si="141"/>
        <v>270000</v>
      </c>
      <c r="H4467" s="84" t="s">
        <v>33</v>
      </c>
    </row>
    <row r="4468" spans="1:8" ht="15" hidden="1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1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4524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1"/>
        <v>260000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4525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1"/>
        <v>65000</v>
      </c>
      <c r="H4470" s="84" t="s">
        <v>827</v>
      </c>
    </row>
    <row r="4471" spans="1:8" ht="15" hidden="1" customHeight="1" x14ac:dyDescent="0.25">
      <c r="A4471" s="48">
        <v>44835</v>
      </c>
      <c r="B4471" s="33" t="s">
        <v>4526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1"/>
        <v>14000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4527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1"/>
        <v>5600000</v>
      </c>
      <c r="H4472" s="84" t="s">
        <v>520</v>
      </c>
    </row>
    <row r="4473" spans="1:8" ht="15" hidden="1" customHeight="1" x14ac:dyDescent="0.25">
      <c r="A4473" s="48">
        <v>44835</v>
      </c>
      <c r="B4473" s="33" t="s">
        <v>4528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1"/>
        <v>125000</v>
      </c>
      <c r="H4473" s="84" t="s">
        <v>1753</v>
      </c>
    </row>
    <row r="4474" spans="1:8" ht="15" hidden="1" customHeight="1" x14ac:dyDescent="0.25">
      <c r="A4474" s="48">
        <v>44866</v>
      </c>
      <c r="B4474" s="33" t="s">
        <v>4529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1"/>
        <v>7500</v>
      </c>
      <c r="H4474" s="84" t="s">
        <v>911</v>
      </c>
    </row>
    <row r="4475" spans="1:8" ht="15" hidden="1" customHeight="1" x14ac:dyDescent="0.25">
      <c r="A4475" s="48">
        <v>44866</v>
      </c>
      <c r="B4475" s="33" t="s">
        <v>4530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1"/>
        <v>11500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4531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1"/>
        <v>15000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4532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1"/>
        <v>80000</v>
      </c>
      <c r="H4477" s="84" t="s">
        <v>4438</v>
      </c>
    </row>
    <row r="4478" spans="1:8" ht="15" hidden="1" customHeight="1" x14ac:dyDescent="0.25">
      <c r="A4478" s="48">
        <v>44866</v>
      </c>
      <c r="B4478" s="33" t="s">
        <v>4533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1"/>
        <v>225000</v>
      </c>
      <c r="H4478" s="84" t="s">
        <v>911</v>
      </c>
    </row>
    <row r="4479" spans="1:8" ht="15" hidden="1" customHeight="1" x14ac:dyDescent="0.25">
      <c r="A4479" s="48">
        <v>44866</v>
      </c>
      <c r="B4479" s="33" t="s">
        <v>2742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1"/>
        <v>125000</v>
      </c>
      <c r="H4479" s="84" t="s">
        <v>2701</v>
      </c>
    </row>
    <row r="4480" spans="1:8" ht="15" hidden="1" customHeight="1" x14ac:dyDescent="0.25">
      <c r="A4480" s="48">
        <v>44866</v>
      </c>
      <c r="B4480" s="33" t="s">
        <v>4534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1"/>
        <v>30000</v>
      </c>
      <c r="H4480" s="84" t="s">
        <v>33</v>
      </c>
    </row>
    <row r="4481" spans="1:8" ht="15" hidden="1" customHeight="1" x14ac:dyDescent="0.25">
      <c r="A4481" s="48">
        <v>44866</v>
      </c>
      <c r="B4481" s="33" t="s">
        <v>4535</v>
      </c>
      <c r="C4481" s="109" t="s">
        <v>4536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hidden="1" customHeight="1" x14ac:dyDescent="0.25">
      <c r="A4482" s="48">
        <v>44866</v>
      </c>
      <c r="B4482" s="56" t="s">
        <v>3330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2">D4482*F4482</f>
        <v>11780000</v>
      </c>
      <c r="H4482" s="84" t="s">
        <v>433</v>
      </c>
    </row>
    <row r="4483" spans="1:8" ht="15" hidden="1" customHeight="1" x14ac:dyDescent="0.25">
      <c r="A4483" s="48">
        <v>44866</v>
      </c>
      <c r="B4483" s="33" t="s">
        <v>602</v>
      </c>
      <c r="C4483" s="33" t="s">
        <v>2870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2"/>
        <v>7250000</v>
      </c>
      <c r="H4483" s="84" t="s">
        <v>33</v>
      </c>
    </row>
    <row r="4484" spans="1:8" ht="15" hidden="1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2"/>
        <v>247000</v>
      </c>
      <c r="H4484" s="84" t="s">
        <v>509</v>
      </c>
    </row>
    <row r="4485" spans="1:8" ht="15" hidden="1" customHeight="1" x14ac:dyDescent="0.25">
      <c r="A4485" s="48">
        <v>44866</v>
      </c>
      <c r="B4485" s="109" t="s">
        <v>4537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2"/>
        <v>110000</v>
      </c>
      <c r="H4485" s="84" t="s">
        <v>911</v>
      </c>
    </row>
    <row r="4486" spans="1:8" ht="15" hidden="1" customHeight="1" x14ac:dyDescent="0.25">
      <c r="A4486" s="48">
        <v>44866</v>
      </c>
      <c r="B4486" s="33" t="s">
        <v>4538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2"/>
        <v>100000</v>
      </c>
      <c r="H4486" s="84" t="s">
        <v>33</v>
      </c>
    </row>
    <row r="4487" spans="1:8" ht="15" hidden="1" customHeight="1" x14ac:dyDescent="0.25">
      <c r="A4487" s="48">
        <v>44896</v>
      </c>
      <c r="B4487" s="33" t="s">
        <v>4539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2"/>
        <v>206000</v>
      </c>
      <c r="H4487" s="84" t="s">
        <v>4540</v>
      </c>
    </row>
    <row r="4488" spans="1:8" ht="15" hidden="1" customHeight="1" x14ac:dyDescent="0.25">
      <c r="A4488" s="48">
        <v>44896</v>
      </c>
      <c r="B4488" s="33" t="s">
        <v>4515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2"/>
        <v>13000</v>
      </c>
      <c r="H4488" s="84" t="s">
        <v>2724</v>
      </c>
    </row>
    <row r="4489" spans="1:8" ht="15" hidden="1" customHeight="1" x14ac:dyDescent="0.25">
      <c r="A4489" s="48">
        <v>44896</v>
      </c>
      <c r="B4489" s="33" t="s">
        <v>4541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2"/>
        <v>3000</v>
      </c>
      <c r="H4489" s="84" t="s">
        <v>2724</v>
      </c>
    </row>
    <row r="4490" spans="1:8" ht="15" hidden="1" customHeight="1" x14ac:dyDescent="0.25">
      <c r="A4490" s="48">
        <v>44896</v>
      </c>
      <c r="B4490" s="33" t="s">
        <v>4542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2"/>
        <v>1500</v>
      </c>
      <c r="H4490" s="84" t="s">
        <v>2724</v>
      </c>
    </row>
    <row r="4491" spans="1:8" ht="15" hidden="1" customHeight="1" x14ac:dyDescent="0.25">
      <c r="A4491" s="48">
        <v>44896</v>
      </c>
      <c r="B4491" s="33" t="s">
        <v>4543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2"/>
        <v>60000</v>
      </c>
      <c r="H4491" s="84" t="s">
        <v>2701</v>
      </c>
    </row>
    <row r="4492" spans="1:8" ht="15" hidden="1" customHeight="1" x14ac:dyDescent="0.25">
      <c r="A4492" s="48">
        <v>44896</v>
      </c>
      <c r="B4492" s="33" t="s">
        <v>4544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2"/>
        <v>120000</v>
      </c>
      <c r="H4492" s="84" t="s">
        <v>33</v>
      </c>
    </row>
    <row r="4493" spans="1:8" ht="15" hidden="1" customHeight="1" x14ac:dyDescent="0.25">
      <c r="A4493" s="48">
        <v>44896</v>
      </c>
      <c r="B4493" s="33" t="s">
        <v>4545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2"/>
        <v>105000</v>
      </c>
      <c r="H4493" s="84" t="s">
        <v>33</v>
      </c>
    </row>
    <row r="4494" spans="1:8" ht="15" hidden="1" customHeight="1" x14ac:dyDescent="0.25">
      <c r="A4494" s="38" t="s">
        <v>4546</v>
      </c>
      <c r="B4494" s="33" t="s">
        <v>4547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2"/>
        <v>80000</v>
      </c>
      <c r="H4494" s="84" t="s">
        <v>4438</v>
      </c>
    </row>
    <row r="4495" spans="1:8" ht="15" hidden="1" customHeight="1" x14ac:dyDescent="0.25">
      <c r="A4495" s="38" t="s">
        <v>4546</v>
      </c>
      <c r="B4495" s="33" t="s">
        <v>4548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2"/>
        <v>43350</v>
      </c>
      <c r="H4495" s="84" t="s">
        <v>1213</v>
      </c>
    </row>
    <row r="4496" spans="1:8" ht="15" hidden="1" customHeight="1" x14ac:dyDescent="0.25">
      <c r="A4496" s="38" t="s">
        <v>4546</v>
      </c>
      <c r="B4496" s="33" t="s">
        <v>4549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2"/>
        <v>59000</v>
      </c>
      <c r="H4496" s="84" t="s">
        <v>4550</v>
      </c>
    </row>
    <row r="4497" spans="1:8" ht="15" hidden="1" customHeight="1" x14ac:dyDescent="0.25">
      <c r="A4497" s="38" t="s">
        <v>4546</v>
      </c>
      <c r="B4497" s="33" t="s">
        <v>4551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2"/>
        <v>86200</v>
      </c>
      <c r="H4497" s="84" t="s">
        <v>1213</v>
      </c>
    </row>
    <row r="4498" spans="1:8" ht="15" hidden="1" customHeight="1" x14ac:dyDescent="0.25">
      <c r="A4498" s="38" t="s">
        <v>4546</v>
      </c>
      <c r="B4498" s="33" t="s">
        <v>4552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2"/>
        <v>628000</v>
      </c>
      <c r="H4498" s="84" t="s">
        <v>4540</v>
      </c>
    </row>
    <row r="4499" spans="1:8" ht="15" hidden="1" customHeight="1" x14ac:dyDescent="0.25">
      <c r="A4499" s="38" t="s">
        <v>4546</v>
      </c>
      <c r="B4499" s="33" t="s">
        <v>4553</v>
      </c>
      <c r="C4499" s="33" t="s">
        <v>2745</v>
      </c>
      <c r="D4499" s="38">
        <v>2</v>
      </c>
      <c r="E4499" s="45" t="s">
        <v>24</v>
      </c>
      <c r="F4499" s="46">
        <v>100000</v>
      </c>
      <c r="G4499" s="41">
        <f t="shared" si="142"/>
        <v>200000</v>
      </c>
      <c r="H4499" s="84" t="s">
        <v>33</v>
      </c>
    </row>
    <row r="4500" spans="1:8" ht="15" hidden="1" customHeight="1" x14ac:dyDescent="0.25">
      <c r="A4500" s="38" t="s">
        <v>4546</v>
      </c>
      <c r="B4500" s="33" t="s">
        <v>4527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2"/>
        <v>5600000</v>
      </c>
      <c r="H4500" s="84" t="s">
        <v>33</v>
      </c>
    </row>
    <row r="4501" spans="1:8" ht="15" hidden="1" customHeight="1" x14ac:dyDescent="0.25">
      <c r="A4501" s="38" t="s">
        <v>4546</v>
      </c>
      <c r="B4501" s="36" t="s">
        <v>4554</v>
      </c>
      <c r="C4501" s="33" t="s">
        <v>462</v>
      </c>
      <c r="D4501" s="38">
        <v>2</v>
      </c>
      <c r="E4501" s="45" t="s">
        <v>3767</v>
      </c>
      <c r="F4501" s="289">
        <v>1450000</v>
      </c>
      <c r="G4501" s="41">
        <f t="shared" si="142"/>
        <v>2900000</v>
      </c>
      <c r="H4501" s="84" t="s">
        <v>4555</v>
      </c>
    </row>
    <row r="4502" spans="1:8" ht="15" hidden="1" customHeight="1" x14ac:dyDescent="0.25">
      <c r="A4502" s="38" t="s">
        <v>4546</v>
      </c>
      <c r="B4502" s="33" t="s">
        <v>2893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2"/>
        <v>150000</v>
      </c>
      <c r="H4502" s="84" t="s">
        <v>911</v>
      </c>
    </row>
    <row r="4503" spans="1:8" ht="15" customHeight="1" x14ac:dyDescent="0.25">
      <c r="A4503" s="38" t="s">
        <v>4546</v>
      </c>
      <c r="B4503" s="33" t="s">
        <v>4556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2"/>
        <v>80000</v>
      </c>
      <c r="H4503" s="84" t="s">
        <v>511</v>
      </c>
    </row>
    <row r="4504" spans="1:8" ht="15" hidden="1" customHeight="1" x14ac:dyDescent="0.25">
      <c r="A4504" s="38" t="s">
        <v>4546</v>
      </c>
      <c r="B4504" s="109" t="s">
        <v>4557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2"/>
        <v>175000</v>
      </c>
      <c r="H4504" s="84" t="s">
        <v>511</v>
      </c>
    </row>
    <row r="4505" spans="1:8" ht="15" hidden="1" customHeight="1" x14ac:dyDescent="0.25">
      <c r="A4505" s="38" t="s">
        <v>4546</v>
      </c>
      <c r="B4505" s="33" t="s">
        <v>4558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2"/>
        <v>200000</v>
      </c>
      <c r="H4505" s="84" t="s">
        <v>511</v>
      </c>
    </row>
    <row r="4506" spans="1:8" ht="15" hidden="1" customHeight="1" x14ac:dyDescent="0.25">
      <c r="A4506" s="38" t="s">
        <v>4546</v>
      </c>
      <c r="B4506" s="33" t="s">
        <v>4559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2"/>
        <v>50000</v>
      </c>
      <c r="H4506" s="84" t="s">
        <v>511</v>
      </c>
    </row>
    <row r="4507" spans="1:8" ht="15" hidden="1" customHeight="1" x14ac:dyDescent="0.25">
      <c r="A4507" s="38" t="s">
        <v>4546</v>
      </c>
      <c r="B4507" s="33" t="s">
        <v>4560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2"/>
        <v>20000</v>
      </c>
      <c r="H4507" s="84" t="s">
        <v>511</v>
      </c>
    </row>
    <row r="4508" spans="1:8" ht="15" hidden="1" customHeight="1" x14ac:dyDescent="0.25">
      <c r="A4508" s="38" t="s">
        <v>4546</v>
      </c>
      <c r="B4508" s="33" t="s">
        <v>4561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2"/>
        <v>40000</v>
      </c>
      <c r="H4508" s="84" t="s">
        <v>511</v>
      </c>
    </row>
    <row r="4509" spans="1:8" ht="15" hidden="1" customHeight="1" x14ac:dyDescent="0.25">
      <c r="A4509" s="38" t="s">
        <v>4546</v>
      </c>
      <c r="B4509" s="33" t="s">
        <v>4562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2"/>
        <v>220000</v>
      </c>
      <c r="H4509" s="84" t="s">
        <v>511</v>
      </c>
    </row>
    <row r="4510" spans="1:8" ht="15" hidden="1" customHeight="1" x14ac:dyDescent="0.25">
      <c r="A4510" s="38" t="s">
        <v>4546</v>
      </c>
      <c r="B4510" s="33" t="s">
        <v>2841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2"/>
        <v>725000</v>
      </c>
      <c r="H4510" s="84" t="s">
        <v>33</v>
      </c>
    </row>
    <row r="4511" spans="1:8" ht="15" hidden="1" customHeight="1" x14ac:dyDescent="0.25">
      <c r="A4511" s="38" t="s">
        <v>4546</v>
      </c>
      <c r="B4511" s="33" t="s">
        <v>4563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2"/>
        <v>1700000</v>
      </c>
      <c r="H4511" s="84" t="s">
        <v>33</v>
      </c>
    </row>
    <row r="4512" spans="1:8" ht="15" hidden="1" customHeight="1" x14ac:dyDescent="0.25">
      <c r="A4512" s="38" t="s">
        <v>4546</v>
      </c>
      <c r="B4512" s="33" t="s">
        <v>4564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2"/>
        <v>250000</v>
      </c>
      <c r="H4512" s="84" t="s">
        <v>33</v>
      </c>
    </row>
    <row r="4513" spans="1:8" ht="15" hidden="1" customHeight="1" x14ac:dyDescent="0.25">
      <c r="A4513" s="38" t="s">
        <v>4546</v>
      </c>
      <c r="B4513" s="33" t="s">
        <v>4565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2"/>
        <v>200000</v>
      </c>
      <c r="H4513" s="84" t="s">
        <v>33</v>
      </c>
    </row>
    <row r="4514" spans="1:8" ht="15" hidden="1" customHeight="1" x14ac:dyDescent="0.25">
      <c r="A4514" s="38" t="s">
        <v>4546</v>
      </c>
      <c r="B4514" s="33" t="s">
        <v>4566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2"/>
        <v>70000</v>
      </c>
      <c r="H4514" s="84" t="s">
        <v>33</v>
      </c>
    </row>
    <row r="4515" spans="1:8" ht="15" hidden="1" customHeight="1" x14ac:dyDescent="0.25">
      <c r="A4515" s="38" t="s">
        <v>4546</v>
      </c>
      <c r="B4515" s="49" t="s">
        <v>4567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2"/>
        <v>510000</v>
      </c>
      <c r="H4515" s="84" t="s">
        <v>33</v>
      </c>
    </row>
    <row r="4516" spans="1:8" ht="15" hidden="1" customHeight="1" x14ac:dyDescent="0.25">
      <c r="A4516" s="38" t="s">
        <v>4546</v>
      </c>
      <c r="B4516" s="56" t="s">
        <v>4568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2"/>
        <v>450000</v>
      </c>
      <c r="H4516" s="84" t="s">
        <v>33</v>
      </c>
    </row>
    <row r="4517" spans="1:8" ht="15" hidden="1" customHeight="1" x14ac:dyDescent="0.25">
      <c r="A4517" s="38" t="s">
        <v>4546</v>
      </c>
      <c r="B4517" s="36" t="s">
        <v>4569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hidden="1" customHeight="1" x14ac:dyDescent="0.25">
      <c r="A4518" s="38" t="s">
        <v>4546</v>
      </c>
      <c r="B4518" s="33" t="s">
        <v>3581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2"/>
        <v>225000</v>
      </c>
      <c r="H4518" s="236" t="s">
        <v>33</v>
      </c>
    </row>
    <row r="4519" spans="1:8" ht="15" hidden="1" customHeight="1" x14ac:dyDescent="0.25">
      <c r="A4519" s="38" t="s">
        <v>4546</v>
      </c>
      <c r="B4519" s="56" t="s">
        <v>3330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2"/>
        <v>5890000</v>
      </c>
      <c r="H4519" s="42" t="s">
        <v>33</v>
      </c>
    </row>
    <row r="4520" spans="1:8" ht="15" hidden="1" customHeight="1" x14ac:dyDescent="0.25">
      <c r="A4520" s="38" t="s">
        <v>4546</v>
      </c>
      <c r="B4520" s="33" t="s">
        <v>4008</v>
      </c>
      <c r="C4520" s="33" t="s">
        <v>4570</v>
      </c>
      <c r="D4520" s="38">
        <v>1</v>
      </c>
      <c r="E4520" s="51" t="s">
        <v>601</v>
      </c>
      <c r="F4520" s="185">
        <v>4800000</v>
      </c>
      <c r="G4520" s="51">
        <f t="shared" si="142"/>
        <v>4800000</v>
      </c>
      <c r="H4520" s="42" t="s">
        <v>511</v>
      </c>
    </row>
    <row r="4521" spans="1:8" ht="15" hidden="1" customHeight="1" x14ac:dyDescent="0.25">
      <c r="A4521" s="38" t="s">
        <v>4546</v>
      </c>
      <c r="B4521" s="36" t="s">
        <v>4571</v>
      </c>
      <c r="C4521" s="33" t="s">
        <v>4572</v>
      </c>
      <c r="D4521" s="38">
        <v>30</v>
      </c>
      <c r="E4521" s="51" t="s">
        <v>23</v>
      </c>
      <c r="F4521" s="185">
        <v>1535000</v>
      </c>
      <c r="G4521" s="51">
        <f t="shared" si="142"/>
        <v>46050000</v>
      </c>
      <c r="H4521" s="42" t="s">
        <v>33</v>
      </c>
    </row>
    <row r="4522" spans="1:8" ht="15" hidden="1" customHeight="1" x14ac:dyDescent="0.25">
      <c r="A4522" s="38" t="s">
        <v>4546</v>
      </c>
      <c r="B4522" s="36" t="s">
        <v>1612</v>
      </c>
      <c r="C4522" s="33" t="s">
        <v>4572</v>
      </c>
      <c r="D4522" s="38">
        <v>10</v>
      </c>
      <c r="E4522" s="51" t="s">
        <v>23</v>
      </c>
      <c r="F4522" s="46">
        <v>1270000</v>
      </c>
      <c r="G4522" s="51">
        <f t="shared" si="142"/>
        <v>12700000</v>
      </c>
      <c r="H4522" s="42" t="s">
        <v>33</v>
      </c>
    </row>
    <row r="4523" spans="1:8" ht="15" hidden="1" customHeight="1" x14ac:dyDescent="0.25">
      <c r="A4523" s="38" t="s">
        <v>4546</v>
      </c>
      <c r="B4523" s="52" t="s">
        <v>4573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2"/>
        <v>150000</v>
      </c>
      <c r="H4523" s="42" t="s">
        <v>2672</v>
      </c>
    </row>
    <row r="4524" spans="1:8" ht="15" hidden="1" customHeight="1" x14ac:dyDescent="0.25">
      <c r="A4524" s="38" t="s">
        <v>4546</v>
      </c>
      <c r="B4524" s="52" t="s">
        <v>2893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2"/>
        <v>150000</v>
      </c>
      <c r="H4524" s="42" t="s">
        <v>2672</v>
      </c>
    </row>
    <row r="4525" spans="1:8" ht="15" hidden="1" customHeight="1" x14ac:dyDescent="0.25">
      <c r="A4525" s="38" t="s">
        <v>4574</v>
      </c>
      <c r="B4525" s="33" t="s">
        <v>2804</v>
      </c>
      <c r="C4525" s="33" t="s">
        <v>2745</v>
      </c>
      <c r="D4525" s="38">
        <v>1</v>
      </c>
      <c r="E4525" s="33" t="s">
        <v>23</v>
      </c>
      <c r="F4525" s="46">
        <v>150000</v>
      </c>
      <c r="G4525" s="41">
        <f t="shared" si="142"/>
        <v>150000</v>
      </c>
      <c r="H4525" s="84" t="s">
        <v>33</v>
      </c>
    </row>
    <row r="4526" spans="1:8" ht="15" hidden="1" customHeight="1" x14ac:dyDescent="0.25">
      <c r="A4526" s="38" t="s">
        <v>4574</v>
      </c>
      <c r="B4526" s="33" t="s">
        <v>4575</v>
      </c>
      <c r="C4526" s="33" t="s">
        <v>2745</v>
      </c>
      <c r="D4526" s="38">
        <v>4</v>
      </c>
      <c r="E4526" s="33" t="s">
        <v>23</v>
      </c>
      <c r="F4526" s="40">
        <v>12500</v>
      </c>
      <c r="G4526" s="41">
        <f t="shared" si="142"/>
        <v>50000</v>
      </c>
      <c r="H4526" s="84" t="s">
        <v>3603</v>
      </c>
    </row>
    <row r="4527" spans="1:8" ht="15" hidden="1" customHeight="1" x14ac:dyDescent="0.25">
      <c r="A4527" s="38" t="s">
        <v>4574</v>
      </c>
      <c r="B4527" s="33" t="s">
        <v>2968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2"/>
        <v>205000</v>
      </c>
      <c r="H4527" s="84" t="s">
        <v>33</v>
      </c>
    </row>
    <row r="4528" spans="1:8" ht="15" hidden="1" customHeight="1" x14ac:dyDescent="0.25">
      <c r="A4528" s="38" t="s">
        <v>4574</v>
      </c>
      <c r="B4528" s="33" t="s">
        <v>1653</v>
      </c>
      <c r="C4528" s="33" t="s">
        <v>4576</v>
      </c>
      <c r="D4528" s="38">
        <v>25</v>
      </c>
      <c r="E4528" s="45" t="s">
        <v>96</v>
      </c>
      <c r="F4528" s="40">
        <v>15000</v>
      </c>
      <c r="G4528" s="41">
        <f t="shared" si="142"/>
        <v>375000</v>
      </c>
      <c r="H4528" s="84" t="s">
        <v>433</v>
      </c>
    </row>
    <row r="4529" spans="1:8" ht="15" hidden="1" customHeight="1" x14ac:dyDescent="0.25">
      <c r="A4529" s="38" t="s">
        <v>4574</v>
      </c>
      <c r="B4529" s="33" t="s">
        <v>4577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2"/>
        <v>3039000</v>
      </c>
      <c r="H4529" s="84" t="s">
        <v>4540</v>
      </c>
    </row>
    <row r="4530" spans="1:8" ht="15" hidden="1" customHeight="1" x14ac:dyDescent="0.25">
      <c r="A4530" s="38" t="s">
        <v>4574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2"/>
        <v>530000</v>
      </c>
      <c r="H4530" s="84" t="s">
        <v>33</v>
      </c>
    </row>
    <row r="4531" spans="1:8" ht="15" hidden="1" customHeight="1" x14ac:dyDescent="0.25">
      <c r="A4531" s="38" t="s">
        <v>4574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2"/>
        <v>530000</v>
      </c>
      <c r="H4531" s="84" t="s">
        <v>33</v>
      </c>
    </row>
    <row r="4532" spans="1:8" ht="15" hidden="1" customHeight="1" x14ac:dyDescent="0.25">
      <c r="A4532" s="38" t="s">
        <v>4574</v>
      </c>
      <c r="B4532" s="36" t="s">
        <v>2912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2"/>
        <v>912000</v>
      </c>
      <c r="H4532" s="84" t="s">
        <v>4540</v>
      </c>
    </row>
    <row r="4533" spans="1:8" ht="15" hidden="1" customHeight="1" x14ac:dyDescent="0.25">
      <c r="A4533" s="38" t="s">
        <v>4574</v>
      </c>
      <c r="B4533" s="33" t="s">
        <v>4527</v>
      </c>
      <c r="C4533" s="33" t="s">
        <v>4578</v>
      </c>
      <c r="D4533" s="38">
        <v>10</v>
      </c>
      <c r="E4533" s="273" t="s">
        <v>24</v>
      </c>
      <c r="F4533" s="41">
        <v>1500000</v>
      </c>
      <c r="G4533" s="179">
        <f t="shared" si="142"/>
        <v>15000000</v>
      </c>
      <c r="H4533" s="84" t="s">
        <v>33</v>
      </c>
    </row>
    <row r="4534" spans="1:8" ht="15" hidden="1" customHeight="1" x14ac:dyDescent="0.25">
      <c r="A4534" s="38" t="s">
        <v>4574</v>
      </c>
      <c r="B4534" s="33" t="s">
        <v>4579</v>
      </c>
      <c r="C4534" s="33" t="s">
        <v>4572</v>
      </c>
      <c r="D4534" s="38">
        <v>20</v>
      </c>
      <c r="E4534" s="45" t="s">
        <v>24</v>
      </c>
      <c r="F4534" s="40">
        <v>155000</v>
      </c>
      <c r="G4534" s="41">
        <f t="shared" si="142"/>
        <v>3100000</v>
      </c>
      <c r="H4534" s="84" t="s">
        <v>33</v>
      </c>
    </row>
    <row r="4535" spans="1:8" ht="15" hidden="1" customHeight="1" x14ac:dyDescent="0.25">
      <c r="A4535" s="38" t="s">
        <v>4574</v>
      </c>
      <c r="B4535" s="109" t="s">
        <v>4580</v>
      </c>
      <c r="C4535" s="33" t="s">
        <v>4572</v>
      </c>
      <c r="D4535" s="38">
        <v>10</v>
      </c>
      <c r="E4535" s="45" t="s">
        <v>24</v>
      </c>
      <c r="F4535" s="40">
        <v>148500</v>
      </c>
      <c r="G4535" s="41">
        <f t="shared" si="142"/>
        <v>1485000</v>
      </c>
      <c r="H4535" s="84" t="s">
        <v>33</v>
      </c>
    </row>
    <row r="4536" spans="1:8" ht="15" hidden="1" customHeight="1" x14ac:dyDescent="0.25">
      <c r="A4536" s="38" t="s">
        <v>4574</v>
      </c>
      <c r="B4536" s="33" t="s">
        <v>4581</v>
      </c>
      <c r="C4536" s="33" t="s">
        <v>4582</v>
      </c>
      <c r="D4536" s="38">
        <v>1</v>
      </c>
      <c r="E4536" s="45" t="s">
        <v>23</v>
      </c>
      <c r="F4536" s="40">
        <v>5000000</v>
      </c>
      <c r="G4536" s="179">
        <f t="shared" si="142"/>
        <v>5000000</v>
      </c>
      <c r="H4536" s="84" t="s">
        <v>1168</v>
      </c>
    </row>
    <row r="4537" spans="1:8" ht="15" hidden="1" customHeight="1" x14ac:dyDescent="0.25">
      <c r="A4537" s="38" t="s">
        <v>4574</v>
      </c>
      <c r="B4537" s="33" t="s">
        <v>4583</v>
      </c>
      <c r="C4537" s="33" t="s">
        <v>4584</v>
      </c>
      <c r="D4537" s="38">
        <v>15</v>
      </c>
      <c r="E4537" s="45" t="s">
        <v>24</v>
      </c>
      <c r="F4537" s="41">
        <v>118181</v>
      </c>
      <c r="G4537" s="179">
        <f t="shared" si="142"/>
        <v>1772715</v>
      </c>
      <c r="H4537" s="84" t="s">
        <v>33</v>
      </c>
    </row>
    <row r="4538" spans="1:8" ht="15" hidden="1" customHeight="1" x14ac:dyDescent="0.25">
      <c r="A4538" s="38" t="s">
        <v>4585</v>
      </c>
      <c r="B4538" s="33" t="s">
        <v>4586</v>
      </c>
      <c r="C4538" s="33" t="s">
        <v>2925</v>
      </c>
      <c r="D4538" s="38">
        <v>2</v>
      </c>
      <c r="E4538" s="33" t="s">
        <v>23</v>
      </c>
      <c r="F4538" s="46">
        <v>18500</v>
      </c>
      <c r="G4538" s="41">
        <f t="shared" si="142"/>
        <v>37000</v>
      </c>
      <c r="H4538" s="84" t="s">
        <v>4587</v>
      </c>
    </row>
    <row r="4539" spans="1:8" ht="15" hidden="1" customHeight="1" x14ac:dyDescent="0.25">
      <c r="A4539" s="38" t="s">
        <v>4585</v>
      </c>
      <c r="B4539" s="33" t="s">
        <v>4588</v>
      </c>
      <c r="C4539" s="33" t="s">
        <v>4589</v>
      </c>
      <c r="D4539" s="38">
        <v>3</v>
      </c>
      <c r="E4539" s="33" t="s">
        <v>23</v>
      </c>
      <c r="F4539" s="40">
        <v>35000</v>
      </c>
      <c r="G4539" s="41">
        <f t="shared" si="142"/>
        <v>105000</v>
      </c>
      <c r="H4539" s="84" t="s">
        <v>606</v>
      </c>
    </row>
    <row r="4540" spans="1:8" ht="15" hidden="1" customHeight="1" x14ac:dyDescent="0.25">
      <c r="A4540" s="38" t="s">
        <v>4585</v>
      </c>
      <c r="B4540" s="33" t="s">
        <v>4590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2"/>
        <v>25000</v>
      </c>
      <c r="H4540" s="84" t="s">
        <v>520</v>
      </c>
    </row>
    <row r="4541" spans="1:8" ht="15" hidden="1" customHeight="1" x14ac:dyDescent="0.25">
      <c r="A4541" s="38" t="s">
        <v>4585</v>
      </c>
      <c r="B4541" s="33" t="s">
        <v>4591</v>
      </c>
      <c r="C4541" s="33" t="s">
        <v>4592</v>
      </c>
      <c r="D4541" s="38">
        <v>2</v>
      </c>
      <c r="E4541" s="45" t="s">
        <v>23</v>
      </c>
      <c r="F4541" s="40">
        <v>5000</v>
      </c>
      <c r="G4541" s="41">
        <f t="shared" si="142"/>
        <v>10000</v>
      </c>
      <c r="H4541" s="84" t="s">
        <v>588</v>
      </c>
    </row>
    <row r="4542" spans="1:8" ht="15" hidden="1" customHeight="1" x14ac:dyDescent="0.25">
      <c r="A4542" s="38" t="s">
        <v>4585</v>
      </c>
      <c r="B4542" s="33" t="s">
        <v>4593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2"/>
        <v>40000</v>
      </c>
      <c r="H4542" s="84" t="s">
        <v>588</v>
      </c>
    </row>
    <row r="4543" spans="1:8" ht="15" hidden="1" customHeight="1" x14ac:dyDescent="0.25">
      <c r="A4543" s="38" t="s">
        <v>4594</v>
      </c>
      <c r="B4543" s="33" t="s">
        <v>4595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2"/>
        <v>4000</v>
      </c>
      <c r="H4543" s="84" t="s">
        <v>1585</v>
      </c>
    </row>
    <row r="4544" spans="1:8" ht="15" hidden="1" customHeight="1" x14ac:dyDescent="0.25">
      <c r="A4544" s="38" t="s">
        <v>4594</v>
      </c>
      <c r="B4544" s="33" t="s">
        <v>4596</v>
      </c>
      <c r="C4544" s="33" t="s">
        <v>4597</v>
      </c>
      <c r="D4544" s="38">
        <v>1</v>
      </c>
      <c r="E4544" s="33" t="s">
        <v>2913</v>
      </c>
      <c r="F4544" s="40">
        <v>14500</v>
      </c>
      <c r="G4544" s="41">
        <f t="shared" si="142"/>
        <v>14500</v>
      </c>
      <c r="H4544" s="84" t="s">
        <v>894</v>
      </c>
    </row>
    <row r="4545" spans="1:8" ht="15" hidden="1" customHeight="1" x14ac:dyDescent="0.25">
      <c r="A4545" s="38" t="s">
        <v>4594</v>
      </c>
      <c r="B4545" s="33" t="s">
        <v>4598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2"/>
        <v>20</v>
      </c>
      <c r="H4545" s="84" t="s">
        <v>3279</v>
      </c>
    </row>
    <row r="4546" spans="1:8" ht="15" hidden="1" customHeight="1" x14ac:dyDescent="0.25">
      <c r="A4546" s="38" t="s">
        <v>4594</v>
      </c>
      <c r="B4546" s="33" t="s">
        <v>4179</v>
      </c>
      <c r="C4546" s="33" t="s">
        <v>2745</v>
      </c>
      <c r="D4546" s="38">
        <v>1</v>
      </c>
      <c r="E4546" s="45" t="s">
        <v>23</v>
      </c>
      <c r="F4546" s="40">
        <v>100000</v>
      </c>
      <c r="G4546" s="41">
        <f t="shared" ref="G4546:G4609" si="143">D4546*F4546</f>
        <v>100000</v>
      </c>
      <c r="H4546" s="84" t="s">
        <v>3279</v>
      </c>
    </row>
    <row r="4547" spans="1:8" ht="15" hidden="1" customHeight="1" x14ac:dyDescent="0.25">
      <c r="A4547" s="38" t="s">
        <v>4594</v>
      </c>
      <c r="B4547" s="33" t="s">
        <v>4599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3"/>
        <v>97500</v>
      </c>
      <c r="H4547" s="84" t="s">
        <v>4600</v>
      </c>
    </row>
    <row r="4548" spans="1:8" ht="15" hidden="1" customHeight="1" x14ac:dyDescent="0.25">
      <c r="A4548" s="38" t="s">
        <v>4594</v>
      </c>
      <c r="B4548" s="33" t="s">
        <v>4601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3"/>
        <v>15000</v>
      </c>
      <c r="H4548" s="84" t="s">
        <v>4600</v>
      </c>
    </row>
    <row r="4549" spans="1:8" ht="15" hidden="1" customHeight="1" x14ac:dyDescent="0.25">
      <c r="A4549" s="38" t="s">
        <v>4602</v>
      </c>
      <c r="B4549" s="33" t="s">
        <v>4603</v>
      </c>
      <c r="C4549" s="33"/>
      <c r="D4549" s="38">
        <v>3</v>
      </c>
      <c r="E4549" s="45" t="s">
        <v>4604</v>
      </c>
      <c r="F4549" s="46">
        <v>44000</v>
      </c>
      <c r="G4549" s="41">
        <f t="shared" si="143"/>
        <v>132000</v>
      </c>
      <c r="H4549" s="84" t="s">
        <v>748</v>
      </c>
    </row>
    <row r="4550" spans="1:8" ht="15" hidden="1" customHeight="1" x14ac:dyDescent="0.25">
      <c r="A4550" s="38" t="s">
        <v>4602</v>
      </c>
      <c r="B4550" s="33" t="s">
        <v>4605</v>
      </c>
      <c r="C4550" s="33"/>
      <c r="D4550" s="38">
        <v>2</v>
      </c>
      <c r="E4550" s="273" t="s">
        <v>4604</v>
      </c>
      <c r="F4550" s="41">
        <v>10000</v>
      </c>
      <c r="G4550" s="41">
        <f t="shared" si="143"/>
        <v>20000</v>
      </c>
      <c r="H4550" s="84" t="s">
        <v>748</v>
      </c>
    </row>
    <row r="4551" spans="1:8" ht="15" hidden="1" customHeight="1" x14ac:dyDescent="0.25">
      <c r="A4551" s="38" t="s">
        <v>4602</v>
      </c>
      <c r="B4551" s="33" t="s">
        <v>4606</v>
      </c>
      <c r="C4551" s="33" t="s">
        <v>4607</v>
      </c>
      <c r="D4551" s="38">
        <v>2</v>
      </c>
      <c r="E4551" s="33" t="s">
        <v>24</v>
      </c>
      <c r="F4551" s="35">
        <v>25000</v>
      </c>
      <c r="G4551" s="41">
        <f t="shared" si="143"/>
        <v>50000</v>
      </c>
      <c r="H4551" s="84" t="s">
        <v>4608</v>
      </c>
    </row>
    <row r="4552" spans="1:8" ht="15" hidden="1" customHeight="1" x14ac:dyDescent="0.25">
      <c r="A4552" s="38" t="s">
        <v>4602</v>
      </c>
      <c r="B4552" s="33" t="s">
        <v>4609</v>
      </c>
      <c r="C4552" s="33" t="s">
        <v>4610</v>
      </c>
      <c r="D4552" s="38">
        <v>2</v>
      </c>
      <c r="E4552" s="45" t="s">
        <v>23</v>
      </c>
      <c r="F4552" s="40">
        <v>27000</v>
      </c>
      <c r="G4552" s="41">
        <f t="shared" si="143"/>
        <v>54000</v>
      </c>
      <c r="H4552" s="84" t="s">
        <v>4608</v>
      </c>
    </row>
    <row r="4553" spans="1:8" ht="15" hidden="1" customHeight="1" x14ac:dyDescent="0.25">
      <c r="A4553" s="38" t="s">
        <v>4602</v>
      </c>
      <c r="B4553" s="33" t="s">
        <v>4611</v>
      </c>
      <c r="C4553" s="33"/>
      <c r="D4553" s="50">
        <v>1</v>
      </c>
      <c r="E4553" s="45" t="s">
        <v>23</v>
      </c>
      <c r="F4553" s="179">
        <v>18000</v>
      </c>
      <c r="G4553" s="41">
        <f t="shared" si="143"/>
        <v>18000</v>
      </c>
      <c r="H4553" s="84" t="s">
        <v>930</v>
      </c>
    </row>
    <row r="4554" spans="1:8" ht="15" hidden="1" customHeight="1" x14ac:dyDescent="0.25">
      <c r="A4554" s="38" t="s">
        <v>4602</v>
      </c>
      <c r="B4554" s="33" t="s">
        <v>4612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3"/>
        <v>250000</v>
      </c>
      <c r="H4554" s="84" t="s">
        <v>1006</v>
      </c>
    </row>
    <row r="4555" spans="1:8" ht="15" hidden="1" customHeight="1" x14ac:dyDescent="0.25">
      <c r="A4555" s="38" t="s">
        <v>4602</v>
      </c>
      <c r="B4555" s="33" t="s">
        <v>4613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3"/>
        <v>276000</v>
      </c>
      <c r="H4555" s="84" t="s">
        <v>2349</v>
      </c>
    </row>
    <row r="4556" spans="1:8" ht="15" hidden="1" customHeight="1" x14ac:dyDescent="0.25">
      <c r="A4556" s="38" t="s">
        <v>4602</v>
      </c>
      <c r="B4556" s="36" t="s">
        <v>4614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3"/>
        <v>320000</v>
      </c>
      <c r="H4556" s="84" t="s">
        <v>2349</v>
      </c>
    </row>
    <row r="4557" spans="1:8" ht="15" hidden="1" customHeight="1" x14ac:dyDescent="0.25">
      <c r="A4557" s="38" t="s">
        <v>4602</v>
      </c>
      <c r="B4557" s="33" t="s">
        <v>4615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3"/>
        <v>1700000</v>
      </c>
      <c r="H4557" s="84" t="s">
        <v>1529</v>
      </c>
    </row>
    <row r="4558" spans="1:8" ht="15" hidden="1" customHeight="1" x14ac:dyDescent="0.25">
      <c r="A4558" s="38" t="s">
        <v>4602</v>
      </c>
      <c r="B4558" s="33" t="s">
        <v>4616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3"/>
        <v>130000</v>
      </c>
      <c r="H4558" s="84" t="s">
        <v>33</v>
      </c>
    </row>
    <row r="4559" spans="1:8" ht="15" hidden="1" customHeight="1" x14ac:dyDescent="0.25">
      <c r="A4559" s="38" t="s">
        <v>4602</v>
      </c>
      <c r="B4559" s="109" t="s">
        <v>3042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3"/>
        <v>100000</v>
      </c>
      <c r="H4559" s="84" t="s">
        <v>33</v>
      </c>
    </row>
    <row r="4560" spans="1:8" ht="15" hidden="1" customHeight="1" x14ac:dyDescent="0.25">
      <c r="A4560" s="38" t="s">
        <v>4602</v>
      </c>
      <c r="B4560" s="33" t="s">
        <v>4476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3"/>
        <v>350000</v>
      </c>
      <c r="H4560" s="84" t="s">
        <v>33</v>
      </c>
    </row>
    <row r="4561" spans="1:8" ht="15" hidden="1" customHeight="1" x14ac:dyDescent="0.25">
      <c r="A4561" s="38" t="s">
        <v>4602</v>
      </c>
      <c r="B4561" s="33" t="s">
        <v>4617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3"/>
        <v>90000</v>
      </c>
      <c r="H4561" s="84" t="s">
        <v>33</v>
      </c>
    </row>
    <row r="4562" spans="1:8" ht="15" hidden="1" customHeight="1" x14ac:dyDescent="0.25">
      <c r="A4562" s="38" t="s">
        <v>4602</v>
      </c>
      <c r="B4562" s="33" t="s">
        <v>4618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3"/>
        <v>100000</v>
      </c>
      <c r="H4562" s="84" t="s">
        <v>33</v>
      </c>
    </row>
    <row r="4563" spans="1:8" ht="15" hidden="1" customHeight="1" x14ac:dyDescent="0.25">
      <c r="A4563" s="38" t="s">
        <v>4602</v>
      </c>
      <c r="B4563" s="33" t="s">
        <v>2749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3"/>
        <v>60000</v>
      </c>
      <c r="H4563" s="84" t="s">
        <v>33</v>
      </c>
    </row>
    <row r="4564" spans="1:8" ht="15" hidden="1" customHeight="1" x14ac:dyDescent="0.25">
      <c r="A4564" s="38" t="s">
        <v>4602</v>
      </c>
      <c r="B4564" s="33" t="s">
        <v>4619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3"/>
        <v>1000000</v>
      </c>
      <c r="H4564" s="84" t="s">
        <v>33</v>
      </c>
    </row>
    <row r="4565" spans="1:8" ht="15" hidden="1" customHeight="1" x14ac:dyDescent="0.25">
      <c r="A4565" s="38" t="s">
        <v>4602</v>
      </c>
      <c r="B4565" s="33" t="s">
        <v>4620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3"/>
        <v>800000</v>
      </c>
      <c r="H4565" s="84" t="s">
        <v>33</v>
      </c>
    </row>
    <row r="4566" spans="1:8" ht="15" hidden="1" customHeight="1" x14ac:dyDescent="0.25">
      <c r="A4566" s="38" t="s">
        <v>4602</v>
      </c>
      <c r="B4566" s="33" t="s">
        <v>2711</v>
      </c>
      <c r="C4566" s="33" t="s">
        <v>4470</v>
      </c>
      <c r="D4566" s="38">
        <v>7</v>
      </c>
      <c r="E4566" s="45" t="s">
        <v>23</v>
      </c>
      <c r="F4566" s="46">
        <v>1700000</v>
      </c>
      <c r="G4566" s="179">
        <f t="shared" si="143"/>
        <v>11900000</v>
      </c>
      <c r="H4566" s="84" t="s">
        <v>33</v>
      </c>
    </row>
    <row r="4567" spans="1:8" ht="15" hidden="1" customHeight="1" x14ac:dyDescent="0.25">
      <c r="A4567" s="38" t="s">
        <v>4621</v>
      </c>
      <c r="B4567" s="33" t="s">
        <v>3528</v>
      </c>
      <c r="C4567" s="56" t="s">
        <v>1484</v>
      </c>
      <c r="D4567" s="38">
        <v>1</v>
      </c>
      <c r="E4567" s="45" t="s">
        <v>4604</v>
      </c>
      <c r="F4567" s="46">
        <v>163000</v>
      </c>
      <c r="G4567" s="41">
        <f t="shared" si="143"/>
        <v>163000</v>
      </c>
      <c r="H4567" s="84" t="s">
        <v>3355</v>
      </c>
    </row>
    <row r="4568" spans="1:8" ht="15" hidden="1" customHeight="1" x14ac:dyDescent="0.25">
      <c r="A4568" s="38" t="s">
        <v>4621</v>
      </c>
      <c r="B4568" s="33" t="s">
        <v>4179</v>
      </c>
      <c r="C4568" s="33" t="s">
        <v>2745</v>
      </c>
      <c r="D4568" s="38">
        <v>3</v>
      </c>
      <c r="E4568" s="273" t="s">
        <v>23</v>
      </c>
      <c r="F4568" s="41">
        <v>100000</v>
      </c>
      <c r="G4568" s="41">
        <f t="shared" si="143"/>
        <v>300000</v>
      </c>
      <c r="H4568" s="84" t="s">
        <v>3355</v>
      </c>
    </row>
    <row r="4569" spans="1:8" ht="15" hidden="1" customHeight="1" x14ac:dyDescent="0.25">
      <c r="A4569" s="38" t="s">
        <v>4621</v>
      </c>
      <c r="B4569" s="33" t="s">
        <v>2900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3"/>
        <v>50000</v>
      </c>
      <c r="H4569" s="84" t="s">
        <v>911</v>
      </c>
    </row>
    <row r="4570" spans="1:8" ht="15" hidden="1" customHeight="1" x14ac:dyDescent="0.25">
      <c r="A4570" s="38" t="s">
        <v>4621</v>
      </c>
      <c r="B4570" s="33" t="s">
        <v>4622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3"/>
        <v>14000</v>
      </c>
      <c r="H4570" s="84" t="s">
        <v>4623</v>
      </c>
    </row>
    <row r="4571" spans="1:8" ht="15" hidden="1" customHeight="1" x14ac:dyDescent="0.25">
      <c r="A4571" s="38" t="s">
        <v>4621</v>
      </c>
      <c r="B4571" s="33" t="s">
        <v>4624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3"/>
        <v>12000</v>
      </c>
      <c r="H4571" s="84" t="s">
        <v>4623</v>
      </c>
    </row>
    <row r="4572" spans="1:8" ht="15" hidden="1" customHeight="1" x14ac:dyDescent="0.25">
      <c r="A4572" s="38" t="s">
        <v>4621</v>
      </c>
      <c r="B4572" s="33" t="s">
        <v>4625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3"/>
        <v>1000000</v>
      </c>
      <c r="H4572" s="84" t="s">
        <v>520</v>
      </c>
    </row>
    <row r="4573" spans="1:8" ht="15" hidden="1" customHeight="1" x14ac:dyDescent="0.25">
      <c r="A4573" s="38" t="s">
        <v>4621</v>
      </c>
      <c r="B4573" s="33" t="s">
        <v>4626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3"/>
        <v>200000</v>
      </c>
      <c r="H4573" s="84" t="s">
        <v>520</v>
      </c>
    </row>
    <row r="4574" spans="1:8" ht="15" hidden="1" customHeight="1" x14ac:dyDescent="0.25">
      <c r="A4574" s="38" t="s">
        <v>4627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3"/>
        <v>96000</v>
      </c>
      <c r="H4574" s="84" t="s">
        <v>520</v>
      </c>
    </row>
    <row r="4575" spans="1:8" ht="15" hidden="1" customHeight="1" x14ac:dyDescent="0.25">
      <c r="A4575" s="38" t="s">
        <v>4627</v>
      </c>
      <c r="B4575" s="33" t="s">
        <v>4628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3"/>
        <v>2400000</v>
      </c>
      <c r="H4575" s="84" t="s">
        <v>783</v>
      </c>
    </row>
    <row r="4576" spans="1:8" ht="15" hidden="1" customHeight="1" x14ac:dyDescent="0.25">
      <c r="A4576" s="38" t="s">
        <v>4627</v>
      </c>
      <c r="B4576" s="33" t="s">
        <v>4629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3"/>
        <v>600000</v>
      </c>
      <c r="H4576" s="84" t="s">
        <v>33</v>
      </c>
    </row>
    <row r="4577" spans="1:8" ht="15" hidden="1" customHeight="1" x14ac:dyDescent="0.25">
      <c r="A4577" s="38" t="s">
        <v>4627</v>
      </c>
      <c r="B4577" s="33" t="s">
        <v>3427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3"/>
        <v>600000</v>
      </c>
      <c r="H4577" s="84" t="s">
        <v>33</v>
      </c>
    </row>
    <row r="4578" spans="1:8" ht="15" hidden="1" customHeight="1" x14ac:dyDescent="0.25">
      <c r="A4578" s="38" t="s">
        <v>4627</v>
      </c>
      <c r="B4578" s="33" t="s">
        <v>4630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3"/>
        <v>350000</v>
      </c>
      <c r="H4578" s="84" t="s">
        <v>827</v>
      </c>
    </row>
    <row r="4579" spans="1:8" ht="15" hidden="1" customHeight="1" x14ac:dyDescent="0.25">
      <c r="A4579" s="38" t="s">
        <v>4627</v>
      </c>
      <c r="B4579" s="33" t="s">
        <v>4631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3"/>
        <v>375000</v>
      </c>
      <c r="H4579" s="84" t="s">
        <v>33</v>
      </c>
    </row>
    <row r="4580" spans="1:8" ht="15" hidden="1" customHeight="1" x14ac:dyDescent="0.25">
      <c r="A4580" s="38" t="s">
        <v>4627</v>
      </c>
      <c r="B4580" s="33" t="s">
        <v>4632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3"/>
        <v>120000</v>
      </c>
      <c r="H4580" s="84" t="s">
        <v>33</v>
      </c>
    </row>
    <row r="4581" spans="1:8" ht="15" hidden="1" customHeight="1" x14ac:dyDescent="0.25">
      <c r="A4581" s="38" t="s">
        <v>4627</v>
      </c>
      <c r="B4581" s="36" t="s">
        <v>4633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3"/>
        <v>75000</v>
      </c>
      <c r="H4581" s="84" t="s">
        <v>520</v>
      </c>
    </row>
    <row r="4582" spans="1:8" ht="15" hidden="1" customHeight="1" x14ac:dyDescent="0.25">
      <c r="A4582" s="38" t="s">
        <v>4634</v>
      </c>
      <c r="B4582" s="33" t="s">
        <v>4635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3"/>
        <v>3500000</v>
      </c>
      <c r="H4582" s="84" t="s">
        <v>33</v>
      </c>
    </row>
    <row r="4583" spans="1:8" ht="15" hidden="1" customHeight="1" x14ac:dyDescent="0.25">
      <c r="A4583" s="38" t="s">
        <v>4634</v>
      </c>
      <c r="B4583" s="33" t="s">
        <v>4636</v>
      </c>
      <c r="C4583" s="33" t="s">
        <v>3637</v>
      </c>
      <c r="D4583" s="38">
        <v>1</v>
      </c>
      <c r="E4583" s="273" t="s">
        <v>23</v>
      </c>
      <c r="F4583" s="41">
        <v>32000</v>
      </c>
      <c r="G4583" s="41">
        <f t="shared" si="143"/>
        <v>32000</v>
      </c>
      <c r="H4583" s="84" t="s">
        <v>1279</v>
      </c>
    </row>
    <row r="4584" spans="1:8" ht="15" hidden="1" customHeight="1" x14ac:dyDescent="0.25">
      <c r="A4584" s="38" t="s">
        <v>4634</v>
      </c>
      <c r="B4584" s="33" t="s">
        <v>4637</v>
      </c>
      <c r="C4584" s="33" t="s">
        <v>3637</v>
      </c>
      <c r="D4584" s="38">
        <v>10</v>
      </c>
      <c r="E4584" s="33" t="s">
        <v>23</v>
      </c>
      <c r="F4584" s="35">
        <v>600</v>
      </c>
      <c r="G4584" s="41">
        <f t="shared" si="143"/>
        <v>6000</v>
      </c>
      <c r="H4584" s="84" t="s">
        <v>1279</v>
      </c>
    </row>
    <row r="4585" spans="1:8" ht="15" hidden="1" customHeight="1" x14ac:dyDescent="0.25">
      <c r="A4585" s="38" t="s">
        <v>4634</v>
      </c>
      <c r="B4585" s="33" t="s">
        <v>4364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3"/>
        <v>37500</v>
      </c>
      <c r="H4585" s="84" t="s">
        <v>930</v>
      </c>
    </row>
    <row r="4586" spans="1:8" ht="15" hidden="1" customHeight="1" x14ac:dyDescent="0.25">
      <c r="A4586" s="38" t="s">
        <v>4634</v>
      </c>
      <c r="B4586" s="33" t="s">
        <v>4549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3"/>
        <v>40500</v>
      </c>
      <c r="H4586" s="84" t="s">
        <v>930</v>
      </c>
    </row>
    <row r="4587" spans="1:8" ht="15" hidden="1" customHeight="1" x14ac:dyDescent="0.25">
      <c r="A4587" s="38" t="s">
        <v>4634</v>
      </c>
      <c r="B4587" s="33" t="s">
        <v>4431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3"/>
        <v>20000</v>
      </c>
      <c r="H4587" s="84" t="s">
        <v>930</v>
      </c>
    </row>
    <row r="4588" spans="1:8" ht="15" hidden="1" customHeight="1" x14ac:dyDescent="0.25">
      <c r="A4588" s="38" t="s">
        <v>4634</v>
      </c>
      <c r="B4588" s="33" t="s">
        <v>4638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3"/>
        <v>685000</v>
      </c>
      <c r="H4588" s="84" t="s">
        <v>520</v>
      </c>
    </row>
    <row r="4589" spans="1:8" ht="15" hidden="1" customHeight="1" x14ac:dyDescent="0.25">
      <c r="A4589" s="38" t="s">
        <v>4634</v>
      </c>
      <c r="B4589" s="33" t="s">
        <v>4639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3"/>
        <v>896000</v>
      </c>
      <c r="H4589" s="84" t="s">
        <v>520</v>
      </c>
    </row>
    <row r="4590" spans="1:8" ht="15" hidden="1" customHeight="1" x14ac:dyDescent="0.25">
      <c r="A4590" s="38" t="s">
        <v>4634</v>
      </c>
      <c r="B4590" s="33" t="s">
        <v>4640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3"/>
        <v>300000</v>
      </c>
      <c r="H4590" s="84" t="s">
        <v>1006</v>
      </c>
    </row>
    <row r="4591" spans="1:8" ht="15" hidden="1" customHeight="1" x14ac:dyDescent="0.25">
      <c r="A4591" s="38" t="s">
        <v>4634</v>
      </c>
      <c r="B4591" s="33" t="s">
        <v>4641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3"/>
        <v>200000</v>
      </c>
      <c r="H4591" s="84" t="s">
        <v>1006</v>
      </c>
    </row>
    <row r="4592" spans="1:8" ht="15" hidden="1" customHeight="1" x14ac:dyDescent="0.25">
      <c r="A4592" s="38" t="s">
        <v>4642</v>
      </c>
      <c r="B4592" s="33" t="s">
        <v>2743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3"/>
        <v>3621600</v>
      </c>
      <c r="H4592" s="84" t="s">
        <v>33</v>
      </c>
    </row>
    <row r="4593" spans="1:8" ht="15" hidden="1" customHeight="1" x14ac:dyDescent="0.25">
      <c r="A4593" s="38" t="s">
        <v>4642</v>
      </c>
      <c r="B4593" s="33" t="s">
        <v>4643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3"/>
        <v>550000</v>
      </c>
      <c r="H4593" s="84" t="s">
        <v>606</v>
      </c>
    </row>
    <row r="4594" spans="1:8" ht="15" hidden="1" customHeight="1" x14ac:dyDescent="0.25">
      <c r="A4594" s="38" t="s">
        <v>4642</v>
      </c>
      <c r="B4594" s="33" t="s">
        <v>4644</v>
      </c>
      <c r="C4594" s="33" t="s">
        <v>4388</v>
      </c>
      <c r="D4594" s="38">
        <v>1</v>
      </c>
      <c r="E4594" s="33" t="s">
        <v>23</v>
      </c>
      <c r="F4594" s="35">
        <v>193000</v>
      </c>
      <c r="G4594" s="41">
        <f t="shared" si="143"/>
        <v>193000</v>
      </c>
      <c r="H4594" s="84" t="s">
        <v>930</v>
      </c>
    </row>
    <row r="4595" spans="1:8" ht="15" hidden="1" customHeight="1" x14ac:dyDescent="0.25">
      <c r="A4595" s="38" t="s">
        <v>4642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3"/>
        <v>24000</v>
      </c>
      <c r="H4595" s="84" t="s">
        <v>638</v>
      </c>
    </row>
    <row r="4596" spans="1:8" ht="15" hidden="1" customHeight="1" x14ac:dyDescent="0.25">
      <c r="A4596" s="38" t="s">
        <v>4642</v>
      </c>
      <c r="B4596" s="33" t="s">
        <v>4645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3"/>
        <v>69000</v>
      </c>
      <c r="H4596" s="84" t="s">
        <v>638</v>
      </c>
    </row>
    <row r="4597" spans="1:8" ht="15" hidden="1" customHeight="1" x14ac:dyDescent="0.25">
      <c r="A4597" s="38" t="s">
        <v>4642</v>
      </c>
      <c r="B4597" s="33" t="s">
        <v>2286</v>
      </c>
      <c r="C4597" s="33" t="s">
        <v>2856</v>
      </c>
      <c r="D4597" s="38">
        <v>2</v>
      </c>
      <c r="E4597" s="45" t="s">
        <v>23</v>
      </c>
      <c r="F4597" s="46">
        <v>320000</v>
      </c>
      <c r="G4597" s="41">
        <f t="shared" si="143"/>
        <v>640000</v>
      </c>
      <c r="H4597" s="84" t="s">
        <v>4646</v>
      </c>
    </row>
    <row r="4598" spans="1:8" ht="15" hidden="1" customHeight="1" x14ac:dyDescent="0.25">
      <c r="A4598" s="38" t="s">
        <v>4647</v>
      </c>
      <c r="B4598" s="33" t="s">
        <v>4108</v>
      </c>
      <c r="C4598" s="56" t="s">
        <v>2745</v>
      </c>
      <c r="D4598" s="38">
        <v>5</v>
      </c>
      <c r="E4598" s="45" t="s">
        <v>23</v>
      </c>
      <c r="F4598" s="46">
        <v>100000</v>
      </c>
      <c r="G4598" s="41">
        <f t="shared" si="143"/>
        <v>500000</v>
      </c>
      <c r="H4598" s="84" t="s">
        <v>33</v>
      </c>
    </row>
    <row r="4599" spans="1:8" ht="15" hidden="1" customHeight="1" x14ac:dyDescent="0.25">
      <c r="A4599" s="38" t="s">
        <v>4647</v>
      </c>
      <c r="B4599" s="33" t="s">
        <v>4479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3"/>
        <v>85000</v>
      </c>
      <c r="H4599" s="84" t="s">
        <v>33</v>
      </c>
    </row>
    <row r="4600" spans="1:8" ht="15" hidden="1" customHeight="1" x14ac:dyDescent="0.25">
      <c r="A4600" s="38" t="s">
        <v>4647</v>
      </c>
      <c r="B4600" s="33" t="s">
        <v>3598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3"/>
        <v>850000</v>
      </c>
      <c r="H4600" s="84" t="s">
        <v>33</v>
      </c>
    </row>
    <row r="4601" spans="1:8" ht="15" hidden="1" customHeight="1" x14ac:dyDescent="0.25">
      <c r="A4601" s="38" t="s">
        <v>4647</v>
      </c>
      <c r="B4601" s="33" t="s">
        <v>4648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3"/>
        <v>120000</v>
      </c>
      <c r="H4601" s="84" t="s">
        <v>33</v>
      </c>
    </row>
    <row r="4602" spans="1:8" ht="15" hidden="1" customHeight="1" x14ac:dyDescent="0.25">
      <c r="A4602" s="38" t="s">
        <v>4647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3"/>
        <v>750000</v>
      </c>
      <c r="H4602" s="84" t="s">
        <v>33</v>
      </c>
    </row>
    <row r="4603" spans="1:8" ht="15" hidden="1" customHeight="1" x14ac:dyDescent="0.25">
      <c r="A4603" s="38" t="s">
        <v>4647</v>
      </c>
      <c r="B4603" s="33" t="s">
        <v>4649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3"/>
        <v>2200000</v>
      </c>
      <c r="H4603" s="84" t="s">
        <v>509</v>
      </c>
    </row>
    <row r="4604" spans="1:8" ht="15" hidden="1" customHeight="1" x14ac:dyDescent="0.25">
      <c r="A4604" s="38" t="s">
        <v>4647</v>
      </c>
      <c r="B4604" s="33" t="s">
        <v>4650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3"/>
        <v>100000</v>
      </c>
      <c r="H4604" s="84" t="s">
        <v>4651</v>
      </c>
    </row>
    <row r="4605" spans="1:8" ht="15" hidden="1" customHeight="1" x14ac:dyDescent="0.25">
      <c r="A4605" s="38" t="s">
        <v>4647</v>
      </c>
      <c r="B4605" s="33" t="s">
        <v>4652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3"/>
        <v>150000</v>
      </c>
      <c r="H4605" s="84" t="s">
        <v>4651</v>
      </c>
    </row>
    <row r="4606" spans="1:8" ht="15" hidden="1" customHeight="1" x14ac:dyDescent="0.25">
      <c r="A4606" s="38" t="s">
        <v>4647</v>
      </c>
      <c r="B4606" s="33" t="s">
        <v>4653</v>
      </c>
      <c r="C4606" s="33"/>
      <c r="D4606" s="38">
        <v>10</v>
      </c>
      <c r="E4606" s="273" t="s">
        <v>24</v>
      </c>
      <c r="F4606" s="41">
        <v>2500</v>
      </c>
      <c r="G4606" s="179">
        <f t="shared" si="143"/>
        <v>25000</v>
      </c>
      <c r="H4606" s="84" t="s">
        <v>930</v>
      </c>
    </row>
    <row r="4607" spans="1:8" ht="15" hidden="1" customHeight="1" x14ac:dyDescent="0.25">
      <c r="A4607" s="38" t="s">
        <v>4647</v>
      </c>
      <c r="B4607" s="33" t="s">
        <v>4654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3"/>
        <v>9000</v>
      </c>
      <c r="H4607" s="84" t="s">
        <v>930</v>
      </c>
    </row>
    <row r="4608" spans="1:8" ht="15" hidden="1" customHeight="1" x14ac:dyDescent="0.25">
      <c r="A4608" s="38" t="s">
        <v>4647</v>
      </c>
      <c r="B4608" s="109" t="s">
        <v>4655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3"/>
        <v>170000</v>
      </c>
      <c r="H4608" s="84" t="s">
        <v>486</v>
      </c>
    </row>
    <row r="4609" spans="1:8" ht="15" hidden="1" customHeight="1" x14ac:dyDescent="0.25">
      <c r="A4609" s="38" t="s">
        <v>4647</v>
      </c>
      <c r="B4609" s="33" t="s">
        <v>4656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3"/>
        <v>40000</v>
      </c>
      <c r="H4609" s="84" t="s">
        <v>486</v>
      </c>
    </row>
    <row r="4610" spans="1:8" ht="15" hidden="1" customHeight="1" x14ac:dyDescent="0.25">
      <c r="A4610" s="38" t="s">
        <v>4647</v>
      </c>
      <c r="B4610" s="33" t="s">
        <v>4657</v>
      </c>
      <c r="C4610" s="33" t="s">
        <v>3257</v>
      </c>
      <c r="D4610" s="38">
        <v>2</v>
      </c>
      <c r="E4610" s="45" t="s">
        <v>24</v>
      </c>
      <c r="F4610" s="41">
        <v>110000</v>
      </c>
      <c r="G4610" s="179">
        <f t="shared" ref="G4610:G4673" si="144">D4610*F4610</f>
        <v>220000</v>
      </c>
      <c r="H4610" s="84" t="s">
        <v>930</v>
      </c>
    </row>
    <row r="4611" spans="1:8" ht="15" hidden="1" customHeight="1" x14ac:dyDescent="0.25">
      <c r="A4611" s="38" t="s">
        <v>4647</v>
      </c>
      <c r="B4611" s="33" t="s">
        <v>4658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4"/>
        <v>30000</v>
      </c>
      <c r="H4611" s="84" t="s">
        <v>606</v>
      </c>
    </row>
    <row r="4612" spans="1:8" ht="15" hidden="1" customHeight="1" x14ac:dyDescent="0.25">
      <c r="A4612" s="38" t="s">
        <v>4647</v>
      </c>
      <c r="B4612" s="33" t="s">
        <v>4659</v>
      </c>
      <c r="C4612" s="33" t="s">
        <v>2954</v>
      </c>
      <c r="D4612" s="38">
        <v>1</v>
      </c>
      <c r="E4612" s="45" t="s">
        <v>24</v>
      </c>
      <c r="F4612" s="46">
        <v>125000</v>
      </c>
      <c r="G4612" s="179">
        <f t="shared" si="144"/>
        <v>125000</v>
      </c>
      <c r="H4612" s="84" t="s">
        <v>930</v>
      </c>
    </row>
    <row r="4613" spans="1:8" ht="15" hidden="1" customHeight="1" x14ac:dyDescent="0.25">
      <c r="A4613" s="38" t="s">
        <v>4647</v>
      </c>
      <c r="B4613" s="33" t="s">
        <v>4660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4"/>
        <v>250000</v>
      </c>
      <c r="H4613" s="84" t="s">
        <v>4661</v>
      </c>
    </row>
    <row r="4614" spans="1:8" ht="15" hidden="1" customHeight="1" x14ac:dyDescent="0.25">
      <c r="A4614" s="38" t="s">
        <v>4647</v>
      </c>
      <c r="B4614" s="33" t="s">
        <v>4367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4"/>
        <v>1000000</v>
      </c>
      <c r="H4614" s="84" t="s">
        <v>4662</v>
      </c>
    </row>
    <row r="4615" spans="1:8" ht="15" hidden="1" customHeight="1" x14ac:dyDescent="0.25">
      <c r="A4615" s="38" t="s">
        <v>4647</v>
      </c>
      <c r="B4615" s="33" t="s">
        <v>4663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4"/>
        <v>150000</v>
      </c>
      <c r="H4615" s="84" t="s">
        <v>4661</v>
      </c>
    </row>
    <row r="4616" spans="1:8" ht="15" hidden="1" customHeight="1" x14ac:dyDescent="0.25">
      <c r="A4616" s="38" t="s">
        <v>4647</v>
      </c>
      <c r="B4616" s="33" t="s">
        <v>4664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4"/>
        <v>140000</v>
      </c>
      <c r="H4616" s="84" t="s">
        <v>4661</v>
      </c>
    </row>
    <row r="4617" spans="1:8" ht="15" hidden="1" customHeight="1" x14ac:dyDescent="0.25">
      <c r="A4617" s="38" t="s">
        <v>4647</v>
      </c>
      <c r="B4617" s="33" t="s">
        <v>4665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4"/>
        <v>45000</v>
      </c>
      <c r="H4617" s="84" t="s">
        <v>4661</v>
      </c>
    </row>
    <row r="4618" spans="1:8" ht="15" hidden="1" customHeight="1" x14ac:dyDescent="0.25">
      <c r="A4618" s="38" t="s">
        <v>4647</v>
      </c>
      <c r="B4618" s="33" t="s">
        <v>4666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4"/>
        <v>15000</v>
      </c>
      <c r="H4618" s="84" t="s">
        <v>4661</v>
      </c>
    </row>
    <row r="4619" spans="1:8" ht="15" hidden="1" customHeight="1" x14ac:dyDescent="0.25">
      <c r="A4619" s="38" t="s">
        <v>4667</v>
      </c>
      <c r="B4619" s="33" t="s">
        <v>4668</v>
      </c>
      <c r="C4619" s="56" t="s">
        <v>4669</v>
      </c>
      <c r="D4619" s="38">
        <v>1</v>
      </c>
      <c r="E4619" s="45" t="s">
        <v>23</v>
      </c>
      <c r="F4619" s="46">
        <v>45000</v>
      </c>
      <c r="G4619" s="41">
        <f t="shared" si="144"/>
        <v>45000</v>
      </c>
      <c r="H4619" s="84" t="s">
        <v>606</v>
      </c>
    </row>
    <row r="4620" spans="1:8" ht="15" hidden="1" customHeight="1" x14ac:dyDescent="0.25">
      <c r="A4620" s="38" t="s">
        <v>4667</v>
      </c>
      <c r="B4620" s="33" t="s">
        <v>4670</v>
      </c>
      <c r="C4620" s="33" t="s">
        <v>4669</v>
      </c>
      <c r="D4620" s="38">
        <v>1</v>
      </c>
      <c r="E4620" s="273" t="s">
        <v>23</v>
      </c>
      <c r="F4620" s="41">
        <v>35000</v>
      </c>
      <c r="G4620" s="41">
        <f t="shared" si="144"/>
        <v>35000</v>
      </c>
      <c r="H4620" s="84" t="s">
        <v>606</v>
      </c>
    </row>
    <row r="4621" spans="1:8" ht="15" hidden="1" customHeight="1" x14ac:dyDescent="0.25">
      <c r="A4621" s="38" t="s">
        <v>4667</v>
      </c>
      <c r="B4621" s="33" t="s">
        <v>4671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4"/>
        <v>45000</v>
      </c>
      <c r="H4621" s="84" t="s">
        <v>930</v>
      </c>
    </row>
    <row r="4622" spans="1:8" ht="15" hidden="1" customHeight="1" x14ac:dyDescent="0.25">
      <c r="A4622" s="38" t="s">
        <v>4667</v>
      </c>
      <c r="B4622" s="33" t="s">
        <v>4672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4"/>
        <v>10000</v>
      </c>
      <c r="H4622" s="84" t="s">
        <v>930</v>
      </c>
    </row>
    <row r="4623" spans="1:8" ht="15" hidden="1" customHeight="1" x14ac:dyDescent="0.25">
      <c r="A4623" s="38" t="s">
        <v>4667</v>
      </c>
      <c r="B4623" s="33" t="s">
        <v>4673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4"/>
        <v>110000</v>
      </c>
      <c r="H4623" s="84" t="s">
        <v>33</v>
      </c>
    </row>
    <row r="4624" spans="1:8" ht="15" hidden="1" customHeight="1" x14ac:dyDescent="0.25">
      <c r="A4624" s="38" t="s">
        <v>4667</v>
      </c>
      <c r="B4624" s="33" t="s">
        <v>4674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4"/>
        <v>60000</v>
      </c>
      <c r="H4624" s="84" t="s">
        <v>827</v>
      </c>
    </row>
    <row r="4625" spans="1:8" ht="15" hidden="1" customHeight="1" x14ac:dyDescent="0.25">
      <c r="A4625" s="38" t="s">
        <v>4667</v>
      </c>
      <c r="B4625" s="33" t="s">
        <v>4675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4"/>
        <v>56000</v>
      </c>
      <c r="H4625" s="84" t="s">
        <v>33</v>
      </c>
    </row>
    <row r="4626" spans="1:8" ht="15" hidden="1" customHeight="1" x14ac:dyDescent="0.25">
      <c r="A4626" s="38" t="s">
        <v>4667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4"/>
        <v>375000</v>
      </c>
      <c r="H4626" s="84" t="s">
        <v>33</v>
      </c>
    </row>
    <row r="4627" spans="1:8" ht="15" hidden="1" customHeight="1" x14ac:dyDescent="0.25">
      <c r="A4627" s="38" t="s">
        <v>4667</v>
      </c>
      <c r="B4627" s="33" t="s">
        <v>2681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4"/>
        <v>287500</v>
      </c>
      <c r="H4627" s="84" t="s">
        <v>33</v>
      </c>
    </row>
    <row r="4628" spans="1:8" ht="15" hidden="1" customHeight="1" x14ac:dyDescent="0.25">
      <c r="A4628" s="38" t="s">
        <v>4667</v>
      </c>
      <c r="B4628" s="33" t="s">
        <v>3025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4"/>
        <v>350000</v>
      </c>
      <c r="H4628" s="84" t="s">
        <v>33</v>
      </c>
    </row>
    <row r="4629" spans="1:8" ht="15" hidden="1" customHeight="1" x14ac:dyDescent="0.25">
      <c r="A4629" s="38" t="s">
        <v>4667</v>
      </c>
      <c r="B4629" s="109" t="s">
        <v>4676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4"/>
        <v>140000</v>
      </c>
      <c r="H4629" s="84" t="s">
        <v>33</v>
      </c>
    </row>
    <row r="4630" spans="1:8" ht="15" hidden="1" customHeight="1" x14ac:dyDescent="0.25">
      <c r="A4630" s="38" t="s">
        <v>4667</v>
      </c>
      <c r="B4630" s="33" t="s">
        <v>2682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4"/>
        <v>103000</v>
      </c>
      <c r="H4630" s="84" t="s">
        <v>33</v>
      </c>
    </row>
    <row r="4631" spans="1:8" ht="15" hidden="1" customHeight="1" x14ac:dyDescent="0.25">
      <c r="A4631" s="38" t="s">
        <v>4667</v>
      </c>
      <c r="B4631" s="33" t="s">
        <v>4677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4"/>
        <v>22500</v>
      </c>
      <c r="H4631" s="84" t="s">
        <v>33</v>
      </c>
    </row>
    <row r="4632" spans="1:8" ht="15" hidden="1" customHeight="1" x14ac:dyDescent="0.25">
      <c r="A4632" s="38" t="s">
        <v>4667</v>
      </c>
      <c r="B4632" s="33" t="s">
        <v>4678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4"/>
        <v>495000</v>
      </c>
      <c r="H4632" s="84" t="s">
        <v>433</v>
      </c>
    </row>
    <row r="4633" spans="1:8" ht="15" hidden="1" customHeight="1" x14ac:dyDescent="0.25">
      <c r="A4633" s="38" t="s">
        <v>4667</v>
      </c>
      <c r="B4633" s="33" t="s">
        <v>4679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4"/>
        <v>50000</v>
      </c>
      <c r="H4633" s="84" t="s">
        <v>433</v>
      </c>
    </row>
    <row r="4634" spans="1:8" ht="15" hidden="1" customHeight="1" x14ac:dyDescent="0.25">
      <c r="A4634" s="38" t="s">
        <v>4667</v>
      </c>
      <c r="B4634" s="33" t="s">
        <v>4680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4"/>
        <v>30000</v>
      </c>
      <c r="H4634" s="84" t="s">
        <v>606</v>
      </c>
    </row>
    <row r="4635" spans="1:8" ht="15" hidden="1" customHeight="1" x14ac:dyDescent="0.25">
      <c r="A4635" s="38" t="s">
        <v>4667</v>
      </c>
      <c r="B4635" s="33" t="s">
        <v>4681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4"/>
        <v>5000</v>
      </c>
      <c r="H4635" s="84" t="s">
        <v>606</v>
      </c>
    </row>
    <row r="4636" spans="1:8" ht="15" hidden="1" customHeight="1" x14ac:dyDescent="0.25">
      <c r="A4636" s="38" t="s">
        <v>4682</v>
      </c>
      <c r="B4636" s="33" t="s">
        <v>4683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4"/>
        <v>3400000</v>
      </c>
      <c r="H4636" s="84" t="s">
        <v>33</v>
      </c>
    </row>
    <row r="4637" spans="1:8" ht="15" hidden="1" customHeight="1" x14ac:dyDescent="0.25">
      <c r="A4637" s="38" t="s">
        <v>4682</v>
      </c>
      <c r="B4637" s="33" t="s">
        <v>4684</v>
      </c>
      <c r="C4637" s="33" t="s">
        <v>4026</v>
      </c>
      <c r="D4637" s="38">
        <v>15</v>
      </c>
      <c r="E4637" s="273" t="s">
        <v>23</v>
      </c>
      <c r="F4637" s="41">
        <v>20000</v>
      </c>
      <c r="G4637" s="41">
        <f t="shared" si="144"/>
        <v>300000</v>
      </c>
      <c r="H4637" s="84" t="s">
        <v>33</v>
      </c>
    </row>
    <row r="4638" spans="1:8" ht="15" hidden="1" customHeight="1" x14ac:dyDescent="0.25">
      <c r="A4638" s="38" t="s">
        <v>4682</v>
      </c>
      <c r="B4638" s="33" t="s">
        <v>4685</v>
      </c>
      <c r="C4638" s="33" t="s">
        <v>4026</v>
      </c>
      <c r="D4638" s="38">
        <v>15</v>
      </c>
      <c r="E4638" s="33" t="s">
        <v>23</v>
      </c>
      <c r="F4638" s="35">
        <v>30000</v>
      </c>
      <c r="G4638" s="41">
        <f t="shared" si="144"/>
        <v>450000</v>
      </c>
      <c r="H4638" s="84" t="s">
        <v>33</v>
      </c>
    </row>
    <row r="4639" spans="1:8" ht="15" hidden="1" customHeight="1" x14ac:dyDescent="0.25">
      <c r="A4639" s="38" t="s">
        <v>4682</v>
      </c>
      <c r="B4639" s="33" t="s">
        <v>4686</v>
      </c>
      <c r="C4639" s="33" t="s">
        <v>4687</v>
      </c>
      <c r="D4639" s="38">
        <v>1</v>
      </c>
      <c r="E4639" s="45" t="s">
        <v>23</v>
      </c>
      <c r="F4639" s="40">
        <v>2630000</v>
      </c>
      <c r="G4639" s="41">
        <f t="shared" si="144"/>
        <v>2630000</v>
      </c>
      <c r="H4639" s="84" t="s">
        <v>4550</v>
      </c>
    </row>
    <row r="4640" spans="1:8" ht="15" hidden="1" customHeight="1" x14ac:dyDescent="0.25">
      <c r="A4640" s="38" t="s">
        <v>4682</v>
      </c>
      <c r="B4640" s="33" t="s">
        <v>4688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4"/>
        <v>972000</v>
      </c>
      <c r="H4640" s="84" t="s">
        <v>33</v>
      </c>
    </row>
    <row r="4641" spans="1:8" ht="15" hidden="1" customHeight="1" x14ac:dyDescent="0.25">
      <c r="A4641" s="38" t="s">
        <v>4682</v>
      </c>
      <c r="B4641" s="33" t="s">
        <v>4689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4"/>
        <v>297000</v>
      </c>
      <c r="H4641" s="84" t="s">
        <v>33</v>
      </c>
    </row>
    <row r="4642" spans="1:8" ht="15" hidden="1" customHeight="1" x14ac:dyDescent="0.25">
      <c r="A4642" s="38" t="s">
        <v>4682</v>
      </c>
      <c r="B4642" s="109" t="s">
        <v>3873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4"/>
        <v>402000</v>
      </c>
      <c r="H4642" s="84" t="s">
        <v>33</v>
      </c>
    </row>
    <row r="4643" spans="1:8" ht="15" hidden="1" customHeight="1" x14ac:dyDescent="0.25">
      <c r="A4643" s="38" t="s">
        <v>4682</v>
      </c>
      <c r="B4643" s="33" t="s">
        <v>4466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4"/>
        <v>87000</v>
      </c>
      <c r="H4643" s="84" t="s">
        <v>33</v>
      </c>
    </row>
    <row r="4644" spans="1:8" ht="15" hidden="1" customHeight="1" x14ac:dyDescent="0.25">
      <c r="A4644" s="38" t="s">
        <v>4682</v>
      </c>
      <c r="B4644" s="33" t="s">
        <v>4690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4"/>
        <v>90000</v>
      </c>
      <c r="H4644" s="84" t="s">
        <v>1268</v>
      </c>
    </row>
    <row r="4645" spans="1:8" ht="15" hidden="1" customHeight="1" x14ac:dyDescent="0.25">
      <c r="A4645" s="38" t="s">
        <v>4682</v>
      </c>
      <c r="B4645" s="33" t="s">
        <v>4691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4"/>
        <v>120000</v>
      </c>
      <c r="H4645" s="84" t="s">
        <v>4540</v>
      </c>
    </row>
    <row r="4646" spans="1:8" ht="15" hidden="1" customHeight="1" x14ac:dyDescent="0.25">
      <c r="A4646" s="38" t="s">
        <v>4682</v>
      </c>
      <c r="B4646" s="109" t="s">
        <v>4692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4"/>
        <v>125000</v>
      </c>
      <c r="H4646" s="84" t="s">
        <v>1006</v>
      </c>
    </row>
    <row r="4647" spans="1:8" ht="15" hidden="1" customHeight="1" x14ac:dyDescent="0.25">
      <c r="A4647" s="38" t="s">
        <v>4682</v>
      </c>
      <c r="B4647" s="33" t="s">
        <v>2700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4"/>
        <v>2200000</v>
      </c>
      <c r="H4647" s="84" t="s">
        <v>1106</v>
      </c>
    </row>
    <row r="4648" spans="1:8" ht="15" hidden="1" customHeight="1" x14ac:dyDescent="0.25">
      <c r="A4648" s="38" t="s">
        <v>4682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4"/>
        <v>400000</v>
      </c>
      <c r="H4648" s="84" t="s">
        <v>33</v>
      </c>
    </row>
    <row r="4649" spans="1:8" ht="15" hidden="1" customHeight="1" x14ac:dyDescent="0.25">
      <c r="A4649" s="38" t="s">
        <v>4682</v>
      </c>
      <c r="B4649" s="33" t="s">
        <v>4650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4"/>
        <v>100000</v>
      </c>
      <c r="H4649" s="84" t="s">
        <v>4661</v>
      </c>
    </row>
    <row r="4650" spans="1:8" ht="15" hidden="1" customHeight="1" x14ac:dyDescent="0.25">
      <c r="A4650" s="38" t="s">
        <v>4682</v>
      </c>
      <c r="B4650" s="33" t="s">
        <v>4693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4"/>
        <v>150000</v>
      </c>
      <c r="H4650" s="84" t="s">
        <v>4661</v>
      </c>
    </row>
    <row r="4651" spans="1:8" ht="15" hidden="1" customHeight="1" x14ac:dyDescent="0.25">
      <c r="A4651" s="38" t="s">
        <v>4682</v>
      </c>
      <c r="B4651" s="33" t="s">
        <v>4694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4"/>
        <v>400000</v>
      </c>
      <c r="H4651" s="84" t="s">
        <v>33</v>
      </c>
    </row>
    <row r="4652" spans="1:8" ht="15" hidden="1" customHeight="1" x14ac:dyDescent="0.25">
      <c r="A4652" s="38" t="s">
        <v>4682</v>
      </c>
      <c r="B4652" s="33" t="s">
        <v>4695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4"/>
        <v>200000</v>
      </c>
      <c r="H4652" s="84" t="s">
        <v>33</v>
      </c>
    </row>
    <row r="4653" spans="1:8" ht="15" hidden="1" customHeight="1" x14ac:dyDescent="0.25">
      <c r="A4653" s="38" t="s">
        <v>4682</v>
      </c>
      <c r="B4653" s="33" t="s">
        <v>4696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4"/>
        <v>300000</v>
      </c>
      <c r="H4653" s="84" t="s">
        <v>33</v>
      </c>
    </row>
    <row r="4654" spans="1:8" ht="15" hidden="1" customHeight="1" x14ac:dyDescent="0.25">
      <c r="A4654" s="38" t="s">
        <v>4682</v>
      </c>
      <c r="B4654" s="33" t="s">
        <v>2590</v>
      </c>
      <c r="C4654" s="33" t="s">
        <v>4697</v>
      </c>
      <c r="D4654" s="38">
        <v>6</v>
      </c>
      <c r="E4654" s="45" t="s">
        <v>23</v>
      </c>
      <c r="F4654" s="46">
        <v>1270000</v>
      </c>
      <c r="G4654" s="179">
        <f t="shared" si="144"/>
        <v>7620000</v>
      </c>
      <c r="H4654" s="84" t="s">
        <v>33</v>
      </c>
    </row>
    <row r="4655" spans="1:8" ht="15" hidden="1" customHeight="1" x14ac:dyDescent="0.25">
      <c r="A4655" s="38" t="s">
        <v>4682</v>
      </c>
      <c r="B4655" s="33" t="s">
        <v>988</v>
      </c>
      <c r="C4655" s="33" t="s">
        <v>4697</v>
      </c>
      <c r="D4655" s="38">
        <v>2</v>
      </c>
      <c r="E4655" s="45" t="s">
        <v>23</v>
      </c>
      <c r="F4655" s="46">
        <v>148000</v>
      </c>
      <c r="G4655" s="179">
        <f t="shared" si="144"/>
        <v>296000</v>
      </c>
      <c r="H4655" s="84" t="s">
        <v>33</v>
      </c>
    </row>
    <row r="4656" spans="1:8" ht="15" hidden="1" customHeight="1" x14ac:dyDescent="0.25">
      <c r="A4656" s="38" t="s">
        <v>4682</v>
      </c>
      <c r="B4656" s="33" t="s">
        <v>4698</v>
      </c>
      <c r="C4656" s="33" t="s">
        <v>4697</v>
      </c>
      <c r="D4656" s="38">
        <v>6</v>
      </c>
      <c r="E4656" s="51" t="s">
        <v>23</v>
      </c>
      <c r="F4656" s="46">
        <v>40000</v>
      </c>
      <c r="G4656" s="179">
        <f t="shared" si="144"/>
        <v>240000</v>
      </c>
      <c r="H4656" s="84" t="s">
        <v>33</v>
      </c>
    </row>
    <row r="4657" spans="1:8" ht="15" hidden="1" customHeight="1" x14ac:dyDescent="0.25">
      <c r="A4657" s="38" t="s">
        <v>4682</v>
      </c>
      <c r="B4657" s="49" t="s">
        <v>4699</v>
      </c>
      <c r="C4657" s="33" t="s">
        <v>4697</v>
      </c>
      <c r="D4657" s="38">
        <v>8</v>
      </c>
      <c r="E4657" s="51" t="s">
        <v>23</v>
      </c>
      <c r="F4657" s="46">
        <v>3400000</v>
      </c>
      <c r="G4657" s="46">
        <f t="shared" si="144"/>
        <v>27200000</v>
      </c>
      <c r="H4657" s="84" t="s">
        <v>33</v>
      </c>
    </row>
    <row r="4658" spans="1:8" ht="15" hidden="1" customHeight="1" x14ac:dyDescent="0.25">
      <c r="A4658" s="38" t="s">
        <v>4682</v>
      </c>
      <c r="B4658" s="56" t="s">
        <v>4700</v>
      </c>
      <c r="C4658" s="33" t="s">
        <v>4697</v>
      </c>
      <c r="D4658" s="50">
        <v>8</v>
      </c>
      <c r="E4658" s="51" t="s">
        <v>23</v>
      </c>
      <c r="F4658" s="291">
        <v>305000</v>
      </c>
      <c r="G4658" s="46">
        <f t="shared" si="144"/>
        <v>2440000</v>
      </c>
      <c r="H4658" s="84" t="s">
        <v>33</v>
      </c>
    </row>
    <row r="4659" spans="1:8" ht="15" hidden="1" customHeight="1" x14ac:dyDescent="0.25">
      <c r="A4659" s="38" t="s">
        <v>4682</v>
      </c>
      <c r="B4659" s="36" t="s">
        <v>2817</v>
      </c>
      <c r="C4659" s="33" t="s">
        <v>4697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hidden="1" customHeight="1" x14ac:dyDescent="0.25">
      <c r="A4660" s="38" t="s">
        <v>4682</v>
      </c>
      <c r="B4660" s="33" t="s">
        <v>4701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4"/>
        <v>156000</v>
      </c>
      <c r="H4660" s="236" t="s">
        <v>520</v>
      </c>
    </row>
    <row r="4661" spans="1:8" ht="15" hidden="1" customHeight="1" x14ac:dyDescent="0.25">
      <c r="A4661" s="38" t="s">
        <v>4682</v>
      </c>
      <c r="B4661" s="36" t="s">
        <v>3763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4"/>
        <v>10000</v>
      </c>
      <c r="H4661" s="42" t="s">
        <v>520</v>
      </c>
    </row>
    <row r="4662" spans="1:8" ht="15" hidden="1" customHeight="1" x14ac:dyDescent="0.25">
      <c r="A4662" s="38" t="s">
        <v>4682</v>
      </c>
      <c r="B4662" s="36" t="s">
        <v>4702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4"/>
        <v>440000</v>
      </c>
      <c r="H4662" s="42" t="s">
        <v>33</v>
      </c>
    </row>
    <row r="4663" spans="1:8" ht="15" hidden="1" customHeight="1" x14ac:dyDescent="0.25">
      <c r="A4663" s="38" t="s">
        <v>4682</v>
      </c>
      <c r="B4663" s="36" t="s">
        <v>3168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4"/>
        <v>880000</v>
      </c>
      <c r="H4663" s="42" t="s">
        <v>33</v>
      </c>
    </row>
    <row r="4664" spans="1:8" ht="15" hidden="1" customHeight="1" x14ac:dyDescent="0.25">
      <c r="A4664" s="38" t="s">
        <v>4682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4"/>
        <v>4460000</v>
      </c>
      <c r="H4664" s="42" t="s">
        <v>33</v>
      </c>
    </row>
    <row r="4665" spans="1:8" ht="15" hidden="1" customHeight="1" x14ac:dyDescent="0.25">
      <c r="A4665" s="38" t="s">
        <v>4682</v>
      </c>
      <c r="B4665" s="36" t="s">
        <v>4703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4"/>
        <v>630000</v>
      </c>
      <c r="H4665" s="42" t="s">
        <v>33</v>
      </c>
    </row>
    <row r="4666" spans="1:8" ht="15" hidden="1" customHeight="1" x14ac:dyDescent="0.25">
      <c r="A4666" s="38" t="s">
        <v>4682</v>
      </c>
      <c r="B4666" s="52" t="s">
        <v>4704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4"/>
        <v>1285000</v>
      </c>
      <c r="H4666" s="42" t="s">
        <v>33</v>
      </c>
    </row>
    <row r="4667" spans="1:8" ht="15" hidden="1" customHeight="1" x14ac:dyDescent="0.25">
      <c r="A4667" s="38" t="s">
        <v>4682</v>
      </c>
      <c r="B4667" s="52" t="s">
        <v>4705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4"/>
        <v>480000</v>
      </c>
      <c r="H4667" s="42" t="s">
        <v>33</v>
      </c>
    </row>
    <row r="4668" spans="1:8" ht="15" hidden="1" customHeight="1" x14ac:dyDescent="0.25">
      <c r="A4668" s="38" t="s">
        <v>4706</v>
      </c>
      <c r="B4668" s="33" t="s">
        <v>4707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4"/>
        <v>11000</v>
      </c>
      <c r="H4668" s="84" t="s">
        <v>2724</v>
      </c>
    </row>
    <row r="4669" spans="1:8" ht="15" hidden="1" customHeight="1" x14ac:dyDescent="0.25">
      <c r="A4669" s="38" t="s">
        <v>4706</v>
      </c>
      <c r="B4669" s="33" t="s">
        <v>4708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4"/>
        <v>4000</v>
      </c>
      <c r="H4669" s="84" t="s">
        <v>2724</v>
      </c>
    </row>
    <row r="4670" spans="1:8" ht="15" hidden="1" customHeight="1" x14ac:dyDescent="0.25">
      <c r="A4670" s="38" t="s">
        <v>4706</v>
      </c>
      <c r="B4670" s="33" t="s">
        <v>4709</v>
      </c>
      <c r="C4670" s="33" t="s">
        <v>4710</v>
      </c>
      <c r="D4670" s="38">
        <v>1</v>
      </c>
      <c r="E4670" s="33" t="s">
        <v>23</v>
      </c>
      <c r="F4670" s="35">
        <v>30800000</v>
      </c>
      <c r="G4670" s="41">
        <f t="shared" si="144"/>
        <v>30800000</v>
      </c>
      <c r="H4670" s="84" t="s">
        <v>930</v>
      </c>
    </row>
    <row r="4671" spans="1:8" ht="15" hidden="1" customHeight="1" x14ac:dyDescent="0.25">
      <c r="A4671" s="38" t="s">
        <v>4706</v>
      </c>
      <c r="B4671" s="33" t="s">
        <v>4711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4"/>
        <v>9945000</v>
      </c>
      <c r="H4671" s="84" t="s">
        <v>588</v>
      </c>
    </row>
    <row r="4672" spans="1:8" ht="15" hidden="1" customHeight="1" x14ac:dyDescent="0.25">
      <c r="A4672" s="38" t="s">
        <v>4706</v>
      </c>
      <c r="B4672" s="33" t="s">
        <v>4712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4"/>
        <v>1580000</v>
      </c>
      <c r="H4672" s="84" t="s">
        <v>911</v>
      </c>
    </row>
    <row r="4673" spans="1:8" ht="15" hidden="1" customHeight="1" x14ac:dyDescent="0.25">
      <c r="A4673" s="38" t="s">
        <v>4713</v>
      </c>
      <c r="B4673" s="33" t="s">
        <v>1478</v>
      </c>
      <c r="C4673" s="33" t="s">
        <v>2745</v>
      </c>
      <c r="D4673" s="38">
        <v>1</v>
      </c>
      <c r="E4673" s="45" t="s">
        <v>23</v>
      </c>
      <c r="F4673" s="46">
        <v>100000</v>
      </c>
      <c r="G4673" s="41">
        <f t="shared" si="144"/>
        <v>100000</v>
      </c>
      <c r="H4673" s="84" t="s">
        <v>33</v>
      </c>
    </row>
    <row r="4674" spans="1:8" ht="15" hidden="1" customHeight="1" x14ac:dyDescent="0.25">
      <c r="A4674" s="38" t="s">
        <v>4713</v>
      </c>
      <c r="B4674" s="33" t="s">
        <v>2711</v>
      </c>
      <c r="C4674" s="33" t="s">
        <v>4470</v>
      </c>
      <c r="D4674" s="38">
        <v>5</v>
      </c>
      <c r="E4674" s="273" t="s">
        <v>69</v>
      </c>
      <c r="F4674" s="41">
        <v>1700000</v>
      </c>
      <c r="G4674" s="41">
        <f t="shared" ref="G4674:G4689" si="145">D4674*F4674</f>
        <v>8500000</v>
      </c>
      <c r="H4674" s="84" t="s">
        <v>33</v>
      </c>
    </row>
    <row r="4675" spans="1:8" ht="15" hidden="1" customHeight="1" x14ac:dyDescent="0.25">
      <c r="A4675" s="38" t="s">
        <v>4713</v>
      </c>
      <c r="B4675" s="33" t="s">
        <v>2807</v>
      </c>
      <c r="C4675" s="33" t="s">
        <v>4470</v>
      </c>
      <c r="D4675" s="38">
        <v>5</v>
      </c>
      <c r="E4675" s="33" t="s">
        <v>23</v>
      </c>
      <c r="F4675" s="35">
        <v>2818182</v>
      </c>
      <c r="G4675" s="41">
        <f t="shared" si="145"/>
        <v>14090910</v>
      </c>
      <c r="H4675" s="84" t="s">
        <v>33</v>
      </c>
    </row>
    <row r="4676" spans="1:8" ht="15" hidden="1" customHeight="1" x14ac:dyDescent="0.25">
      <c r="A4676" s="38" t="s">
        <v>4713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5"/>
        <v>225000</v>
      </c>
      <c r="H4676" s="84" t="s">
        <v>4714</v>
      </c>
    </row>
    <row r="4677" spans="1:8" ht="15" hidden="1" customHeight="1" x14ac:dyDescent="0.25">
      <c r="A4677" s="38" t="s">
        <v>4713</v>
      </c>
      <c r="B4677" s="33" t="s">
        <v>4715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5"/>
        <v>200000</v>
      </c>
      <c r="H4677" s="84" t="s">
        <v>4716</v>
      </c>
    </row>
    <row r="4678" spans="1:8" ht="15" hidden="1" customHeight="1" x14ac:dyDescent="0.25">
      <c r="A4678" s="38" t="s">
        <v>4713</v>
      </c>
      <c r="B4678" s="33" t="s">
        <v>4717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5"/>
        <v>260000</v>
      </c>
      <c r="H4678" s="84" t="s">
        <v>33</v>
      </c>
    </row>
    <row r="4679" spans="1:8" ht="15" hidden="1" customHeight="1" x14ac:dyDescent="0.25">
      <c r="A4679" s="38" t="s">
        <v>4713</v>
      </c>
      <c r="B4679" s="33" t="s">
        <v>4718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5"/>
        <v>1700000</v>
      </c>
      <c r="H4679" s="84" t="s">
        <v>1106</v>
      </c>
    </row>
    <row r="4680" spans="1:8" ht="15" hidden="1" customHeight="1" x14ac:dyDescent="0.25">
      <c r="A4680" s="38" t="s">
        <v>4713</v>
      </c>
      <c r="B4680" s="33" t="s">
        <v>4719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5"/>
        <v>2200000</v>
      </c>
      <c r="H4680" s="84" t="s">
        <v>1006</v>
      </c>
    </row>
    <row r="4681" spans="1:8" ht="15" hidden="1" customHeight="1" x14ac:dyDescent="0.25">
      <c r="A4681" s="38" t="s">
        <v>4713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5"/>
        <v>4000000</v>
      </c>
      <c r="H4681" s="84" t="s">
        <v>33</v>
      </c>
    </row>
    <row r="4682" spans="1:8" ht="15" hidden="1" customHeight="1" x14ac:dyDescent="0.25">
      <c r="A4682" s="38" t="s">
        <v>4713</v>
      </c>
      <c r="B4682" s="33" t="s">
        <v>4720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5"/>
        <v>869500</v>
      </c>
      <c r="H4682" s="84" t="s">
        <v>930</v>
      </c>
    </row>
    <row r="4683" spans="1:8" ht="15" customHeight="1" x14ac:dyDescent="0.25">
      <c r="A4683" s="38" t="s">
        <v>4721</v>
      </c>
      <c r="B4683" s="33" t="s">
        <v>4722</v>
      </c>
      <c r="C4683" s="56"/>
      <c r="D4683" s="38">
        <v>5</v>
      </c>
      <c r="E4683" s="45" t="s">
        <v>23</v>
      </c>
      <c r="F4683" s="46">
        <v>8000</v>
      </c>
      <c r="G4683" s="41">
        <f t="shared" si="145"/>
        <v>40000</v>
      </c>
      <c r="H4683" s="84" t="s">
        <v>4540</v>
      </c>
    </row>
    <row r="4684" spans="1:8" ht="15" hidden="1" customHeight="1" x14ac:dyDescent="0.25">
      <c r="A4684" s="38" t="s">
        <v>4721</v>
      </c>
      <c r="B4684" s="33" t="s">
        <v>4723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5"/>
        <v>28000</v>
      </c>
      <c r="H4684" s="84" t="s">
        <v>1585</v>
      </c>
    </row>
    <row r="4685" spans="1:8" ht="15" hidden="1" customHeight="1" x14ac:dyDescent="0.25">
      <c r="A4685" s="38" t="s">
        <v>4721</v>
      </c>
      <c r="B4685" s="33" t="s">
        <v>4724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5"/>
        <v>7000</v>
      </c>
      <c r="H4685" s="84" t="s">
        <v>433</v>
      </c>
    </row>
    <row r="4686" spans="1:8" ht="15" hidden="1" customHeight="1" x14ac:dyDescent="0.25">
      <c r="A4686" s="38" t="s">
        <v>4721</v>
      </c>
      <c r="B4686" s="33" t="s">
        <v>4725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5"/>
        <v>192000</v>
      </c>
      <c r="H4686" s="84" t="s">
        <v>4726</v>
      </c>
    </row>
    <row r="4687" spans="1:8" ht="15" hidden="1" customHeight="1" x14ac:dyDescent="0.25">
      <c r="A4687" s="38" t="s">
        <v>4721</v>
      </c>
      <c r="B4687" s="33" t="s">
        <v>4727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5"/>
        <v>270000</v>
      </c>
      <c r="H4687" s="84" t="s">
        <v>4540</v>
      </c>
    </row>
    <row r="4688" spans="1:8" ht="15" hidden="1" customHeight="1" x14ac:dyDescent="0.25">
      <c r="A4688" s="38" t="s">
        <v>4721</v>
      </c>
      <c r="B4688" s="33" t="s">
        <v>4728</v>
      </c>
      <c r="C4688" s="33" t="s">
        <v>755</v>
      </c>
      <c r="D4688" s="38">
        <v>2</v>
      </c>
      <c r="E4688" s="45" t="s">
        <v>96</v>
      </c>
      <c r="F4688" s="46" t="s">
        <v>4729</v>
      </c>
      <c r="G4688" s="41" t="e">
        <f t="shared" si="145"/>
        <v>#VALUE!</v>
      </c>
      <c r="H4688" s="84" t="s">
        <v>4540</v>
      </c>
    </row>
    <row r="4689" spans="1:8" ht="15" hidden="1" customHeight="1" x14ac:dyDescent="0.25">
      <c r="A4689" s="38" t="s">
        <v>4721</v>
      </c>
      <c r="B4689" s="33" t="s">
        <v>4730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5"/>
        <v>85000</v>
      </c>
      <c r="H4689" s="84" t="s">
        <v>4540</v>
      </c>
    </row>
    <row r="4690" spans="1:8" ht="15" hidden="1" customHeight="1" x14ac:dyDescent="0.25">
      <c r="A4690" s="38" t="s">
        <v>4731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4540</v>
      </c>
    </row>
    <row r="4691" spans="1:8" ht="15" hidden="1" customHeight="1" x14ac:dyDescent="0.25">
      <c r="A4691" s="38" t="s">
        <v>4731</v>
      </c>
      <c r="B4691" s="33" t="s">
        <v>4732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6">F4691*D4691</f>
        <v>10101000</v>
      </c>
      <c r="H4691" s="84" t="s">
        <v>4327</v>
      </c>
    </row>
    <row r="4692" spans="1:8" ht="15" hidden="1" customHeight="1" x14ac:dyDescent="0.25">
      <c r="A4692" s="38" t="s">
        <v>4731</v>
      </c>
      <c r="B4692" s="33" t="s">
        <v>4733</v>
      </c>
      <c r="C4692" s="33" t="s">
        <v>4734</v>
      </c>
      <c r="D4692" s="38">
        <v>1</v>
      </c>
      <c r="E4692" s="33" t="s">
        <v>773</v>
      </c>
      <c r="F4692" s="35">
        <v>90000</v>
      </c>
      <c r="G4692" s="41">
        <f t="shared" si="146"/>
        <v>90000</v>
      </c>
      <c r="H4692" s="84" t="s">
        <v>33</v>
      </c>
    </row>
    <row r="4693" spans="1:8" ht="15" hidden="1" customHeight="1" x14ac:dyDescent="0.25">
      <c r="A4693" s="38" t="s">
        <v>4731</v>
      </c>
      <c r="B4693" s="33" t="s">
        <v>4735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6"/>
        <v>400000</v>
      </c>
      <c r="H4693" s="84" t="s">
        <v>33</v>
      </c>
    </row>
    <row r="4694" spans="1:8" ht="15" hidden="1" customHeight="1" x14ac:dyDescent="0.25">
      <c r="A4694" s="38" t="s">
        <v>4731</v>
      </c>
      <c r="B4694" s="33" t="s">
        <v>4736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6"/>
        <v>21000</v>
      </c>
      <c r="H4694" s="84" t="s">
        <v>4540</v>
      </c>
    </row>
    <row r="4695" spans="1:8" ht="15" hidden="1" customHeight="1" x14ac:dyDescent="0.25">
      <c r="A4695" s="38" t="s">
        <v>4731</v>
      </c>
      <c r="B4695" s="33" t="s">
        <v>4737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6"/>
        <v>21000</v>
      </c>
      <c r="H4695" s="84" t="s">
        <v>4540</v>
      </c>
    </row>
    <row r="4696" spans="1:8" ht="15" hidden="1" customHeight="1" x14ac:dyDescent="0.25">
      <c r="A4696" s="38" t="s">
        <v>4731</v>
      </c>
      <c r="B4696" s="33" t="s">
        <v>4677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6"/>
        <v>22500</v>
      </c>
      <c r="H4696" s="84" t="s">
        <v>606</v>
      </c>
    </row>
    <row r="4697" spans="1:8" ht="15" hidden="1" customHeight="1" x14ac:dyDescent="0.25">
      <c r="A4697" s="38" t="s">
        <v>4731</v>
      </c>
      <c r="B4697" s="33" t="s">
        <v>3948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6"/>
        <v>100000</v>
      </c>
      <c r="H4697" s="84" t="s">
        <v>911</v>
      </c>
    </row>
    <row r="4698" spans="1:8" ht="15" hidden="1" customHeight="1" x14ac:dyDescent="0.25">
      <c r="A4698" s="38" t="s">
        <v>4731</v>
      </c>
      <c r="B4698" s="33" t="s">
        <v>4738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6"/>
        <v>35000</v>
      </c>
      <c r="H4698" s="84" t="s">
        <v>911</v>
      </c>
    </row>
    <row r="4699" spans="1:8" ht="15" hidden="1" customHeight="1" x14ac:dyDescent="0.25">
      <c r="A4699" s="38" t="s">
        <v>4731</v>
      </c>
      <c r="B4699" s="33" t="s">
        <v>4739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6"/>
        <v>200000</v>
      </c>
      <c r="H4699" s="84" t="s">
        <v>911</v>
      </c>
    </row>
    <row r="4700" spans="1:8" ht="15" hidden="1" customHeight="1" x14ac:dyDescent="0.25">
      <c r="A4700" s="38" t="s">
        <v>4731</v>
      </c>
      <c r="B4700" s="109" t="s">
        <v>4740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6"/>
        <v>370000</v>
      </c>
      <c r="H4700" s="84" t="s">
        <v>33</v>
      </c>
    </row>
    <row r="4701" spans="1:8" ht="15" hidden="1" customHeight="1" x14ac:dyDescent="0.25">
      <c r="A4701" s="38" t="s">
        <v>4731</v>
      </c>
      <c r="B4701" s="33" t="s">
        <v>4532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6"/>
        <v>80000</v>
      </c>
      <c r="H4701" s="84" t="s">
        <v>2653</v>
      </c>
    </row>
    <row r="4702" spans="1:8" ht="15" hidden="1" customHeight="1" x14ac:dyDescent="0.25">
      <c r="A4702" s="38" t="s">
        <v>4731</v>
      </c>
      <c r="B4702" s="33" t="s">
        <v>4741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6"/>
        <v>240000</v>
      </c>
      <c r="H4702" s="84" t="s">
        <v>33</v>
      </c>
    </row>
    <row r="4703" spans="1:8" ht="15" hidden="1" customHeight="1" x14ac:dyDescent="0.25">
      <c r="A4703" s="38" t="s">
        <v>4731</v>
      </c>
      <c r="B4703" s="33" t="s">
        <v>4742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6"/>
        <v>300000</v>
      </c>
      <c r="H4703" s="84" t="s">
        <v>33</v>
      </c>
    </row>
    <row r="4704" spans="1:8" ht="15" hidden="1" customHeight="1" x14ac:dyDescent="0.25">
      <c r="A4704" s="38" t="s">
        <v>4731</v>
      </c>
      <c r="B4704" s="33" t="s">
        <v>4567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6"/>
        <v>510000</v>
      </c>
      <c r="H4704" s="84" t="s">
        <v>33</v>
      </c>
    </row>
    <row r="4705" spans="1:8" ht="15" hidden="1" customHeight="1" x14ac:dyDescent="0.25">
      <c r="A4705" s="38" t="s">
        <v>4731</v>
      </c>
      <c r="B4705" s="33" t="s">
        <v>4743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6"/>
        <v>260000</v>
      </c>
      <c r="H4705" s="84" t="s">
        <v>33</v>
      </c>
    </row>
    <row r="4706" spans="1:8" ht="15" hidden="1" customHeight="1" x14ac:dyDescent="0.25">
      <c r="A4706" s="38" t="s">
        <v>4731</v>
      </c>
      <c r="B4706" s="33" t="s">
        <v>4744</v>
      </c>
      <c r="C4706" s="33" t="s">
        <v>4745</v>
      </c>
      <c r="D4706" s="38">
        <v>10</v>
      </c>
      <c r="E4706" s="45" t="s">
        <v>24</v>
      </c>
      <c r="F4706" s="55">
        <v>7500</v>
      </c>
      <c r="G4706" s="179">
        <f t="shared" si="146"/>
        <v>75000</v>
      </c>
      <c r="H4706" s="84" t="s">
        <v>3471</v>
      </c>
    </row>
    <row r="4707" spans="1:8" ht="15" hidden="1" customHeight="1" x14ac:dyDescent="0.25">
      <c r="A4707" s="48">
        <v>44594</v>
      </c>
      <c r="B4707" s="33" t="s">
        <v>4746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6"/>
        <v>75000</v>
      </c>
      <c r="H4707" s="84" t="s">
        <v>4540</v>
      </c>
    </row>
    <row r="4708" spans="1:8" ht="15" hidden="1" customHeight="1" x14ac:dyDescent="0.25">
      <c r="A4708" s="48">
        <v>44594</v>
      </c>
      <c r="B4708" s="33" t="s">
        <v>4747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6"/>
        <v>87500</v>
      </c>
      <c r="H4708" s="84" t="s">
        <v>4540</v>
      </c>
    </row>
    <row r="4709" spans="1:8" ht="15" hidden="1" customHeight="1" x14ac:dyDescent="0.25">
      <c r="A4709" s="48">
        <v>44594</v>
      </c>
      <c r="B4709" s="33" t="s">
        <v>4748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6"/>
        <v>112500</v>
      </c>
      <c r="H4709" s="84" t="s">
        <v>4540</v>
      </c>
    </row>
    <row r="4710" spans="1:8" ht="15" hidden="1" customHeight="1" x14ac:dyDescent="0.25">
      <c r="A4710" s="48">
        <v>44594</v>
      </c>
      <c r="B4710" s="33" t="s">
        <v>4749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6"/>
        <v>525000</v>
      </c>
      <c r="H4710" s="84" t="s">
        <v>520</v>
      </c>
    </row>
    <row r="4711" spans="1:8" ht="15" hidden="1" customHeight="1" x14ac:dyDescent="0.25">
      <c r="A4711" s="48">
        <v>44594</v>
      </c>
      <c r="B4711" s="33" t="s">
        <v>4750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6"/>
        <v>295000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4727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6"/>
        <v>270000</v>
      </c>
      <c r="H4712" s="84" t="s">
        <v>4540</v>
      </c>
    </row>
    <row r="4713" spans="1:8" ht="15" hidden="1" customHeight="1" x14ac:dyDescent="0.25">
      <c r="A4713" s="48">
        <v>44622</v>
      </c>
      <c r="B4713" s="33" t="s">
        <v>4751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6"/>
        <v>24000</v>
      </c>
      <c r="H4713" s="84" t="s">
        <v>4438</v>
      </c>
    </row>
    <row r="4714" spans="1:8" ht="15" hidden="1" customHeight="1" x14ac:dyDescent="0.25">
      <c r="A4714" s="48">
        <v>44622</v>
      </c>
      <c r="B4714" s="33" t="s">
        <v>4752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6"/>
        <v>25000</v>
      </c>
      <c r="H4714" s="84" t="s">
        <v>606</v>
      </c>
    </row>
    <row r="4715" spans="1:8" ht="15" hidden="1" customHeight="1" x14ac:dyDescent="0.25">
      <c r="A4715" s="48">
        <v>44622</v>
      </c>
      <c r="B4715" s="33" t="s">
        <v>4753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6"/>
        <v>15000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4754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6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4755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6"/>
        <v>40000</v>
      </c>
      <c r="H4717" s="84" t="s">
        <v>4540</v>
      </c>
    </row>
    <row r="4718" spans="1:8" ht="15" hidden="1" customHeight="1" x14ac:dyDescent="0.25">
      <c r="A4718" s="48">
        <v>44622</v>
      </c>
      <c r="B4718" s="33" t="s">
        <v>4756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6"/>
        <v>11500</v>
      </c>
      <c r="H4718" s="84" t="s">
        <v>4540</v>
      </c>
    </row>
    <row r="4719" spans="1:8" ht="15" hidden="1" customHeight="1" x14ac:dyDescent="0.25">
      <c r="A4719" s="48">
        <v>44622</v>
      </c>
      <c r="B4719" s="33" t="s">
        <v>4757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6"/>
        <v>3500</v>
      </c>
      <c r="H4719" s="84" t="s">
        <v>4540</v>
      </c>
    </row>
    <row r="4720" spans="1:8" ht="15" hidden="1" customHeight="1" x14ac:dyDescent="0.25">
      <c r="A4720" s="48">
        <v>44622</v>
      </c>
      <c r="B4720" s="33" t="s">
        <v>4758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6"/>
        <v>6000</v>
      </c>
      <c r="H4720" s="84" t="s">
        <v>4540</v>
      </c>
    </row>
    <row r="4721" spans="1:8" ht="15" hidden="1" customHeight="1" x14ac:dyDescent="0.25">
      <c r="A4721" s="48">
        <v>44622</v>
      </c>
      <c r="B4721" s="33" t="s">
        <v>4759</v>
      </c>
      <c r="C4721" s="33"/>
      <c r="D4721" s="38">
        <v>30</v>
      </c>
      <c r="E4721" s="45" t="s">
        <v>23</v>
      </c>
      <c r="F4721" s="41">
        <v>1500</v>
      </c>
      <c r="G4721" s="41">
        <f t="shared" si="146"/>
        <v>45000</v>
      </c>
      <c r="H4721" s="84" t="s">
        <v>606</v>
      </c>
    </row>
    <row r="4722" spans="1:8" ht="15" hidden="1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4540</v>
      </c>
    </row>
    <row r="4723" spans="1:8" ht="15" hidden="1" customHeight="1" x14ac:dyDescent="0.25">
      <c r="A4723" s="48">
        <v>44622</v>
      </c>
      <c r="B4723" s="109" t="s">
        <v>3025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6"/>
        <v>210000</v>
      </c>
      <c r="H4723" s="84" t="s">
        <v>33</v>
      </c>
    </row>
    <row r="4724" spans="1:8" ht="15" hidden="1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6"/>
        <v>140000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6"/>
        <v>170000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4760</v>
      </c>
      <c r="C4726" s="33" t="s">
        <v>1417</v>
      </c>
      <c r="D4726" s="38">
        <v>1</v>
      </c>
      <c r="E4726" s="45" t="s">
        <v>2696</v>
      </c>
      <c r="F4726" s="46">
        <v>42500</v>
      </c>
      <c r="G4726" s="179">
        <f t="shared" si="146"/>
        <v>42500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6"/>
        <v>370000</v>
      </c>
      <c r="H4727" s="84" t="s">
        <v>1855</v>
      </c>
    </row>
    <row r="4728" spans="1:8" ht="15" hidden="1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6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109" t="s">
        <v>3739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6"/>
        <v>70000</v>
      </c>
      <c r="H4729" s="84" t="s">
        <v>1855</v>
      </c>
    </row>
    <row r="4730" spans="1:8" ht="15" hidden="1" customHeight="1" x14ac:dyDescent="0.25">
      <c r="A4730" s="48">
        <v>44622</v>
      </c>
      <c r="B4730" s="33" t="s">
        <v>4761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6"/>
        <v>255000</v>
      </c>
      <c r="H4730" s="84" t="s">
        <v>2724</v>
      </c>
    </row>
    <row r="4731" spans="1:8" ht="15" hidden="1" customHeight="1" x14ac:dyDescent="0.25">
      <c r="A4731" s="48">
        <v>44622</v>
      </c>
      <c r="B4731" s="33" t="s">
        <v>3836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6"/>
        <v>840000</v>
      </c>
      <c r="H4731" s="84" t="s">
        <v>4762</v>
      </c>
    </row>
    <row r="4732" spans="1:8" ht="15" hidden="1" customHeight="1" x14ac:dyDescent="0.25">
      <c r="A4732" s="48">
        <v>44622</v>
      </c>
      <c r="B4732" s="33" t="s">
        <v>4763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6"/>
        <v>276000</v>
      </c>
      <c r="H4732" s="84" t="s">
        <v>1855</v>
      </c>
    </row>
    <row r="4733" spans="1:8" ht="15" hidden="1" customHeight="1" x14ac:dyDescent="0.25">
      <c r="A4733" s="48">
        <v>44622</v>
      </c>
      <c r="B4733" s="33" t="s">
        <v>4764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6"/>
        <v>205000</v>
      </c>
      <c r="H4733" s="84" t="s">
        <v>1855</v>
      </c>
    </row>
    <row r="4734" spans="1:8" ht="15" hidden="1" customHeight="1" x14ac:dyDescent="0.25">
      <c r="A4734" s="48">
        <v>44622</v>
      </c>
      <c r="B4734" s="49" t="s">
        <v>2890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6"/>
        <v>300000</v>
      </c>
      <c r="H4734" s="236" t="s">
        <v>783</v>
      </c>
    </row>
    <row r="4735" spans="1:8" ht="15" hidden="1" customHeight="1" x14ac:dyDescent="0.25">
      <c r="A4735" s="48">
        <v>44622</v>
      </c>
      <c r="B4735" s="56" t="s">
        <v>3272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6"/>
        <v>175000</v>
      </c>
      <c r="H4735" s="236" t="s">
        <v>783</v>
      </c>
    </row>
    <row r="4736" spans="1:8" ht="15" hidden="1" customHeight="1" x14ac:dyDescent="0.25">
      <c r="A4736" s="48">
        <v>44622</v>
      </c>
      <c r="B4736" s="36" t="s">
        <v>4765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6"/>
        <v>75000</v>
      </c>
      <c r="H4736" s="236" t="s">
        <v>783</v>
      </c>
    </row>
    <row r="4737" spans="1:9" ht="15" hidden="1" customHeight="1" x14ac:dyDescent="0.25">
      <c r="A4737" s="48">
        <v>44622</v>
      </c>
      <c r="B4737" s="33" t="s">
        <v>4766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6"/>
        <v>6520500</v>
      </c>
      <c r="H4737" s="236" t="s">
        <v>4102</v>
      </c>
    </row>
    <row r="4738" spans="1:9" ht="15" hidden="1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6"/>
        <v>2592000</v>
      </c>
      <c r="H4738" s="236" t="s">
        <v>4102</v>
      </c>
    </row>
    <row r="4739" spans="1:9" ht="15" hidden="1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6"/>
        <v>2541000</v>
      </c>
      <c r="H4739" s="236" t="s">
        <v>4102</v>
      </c>
    </row>
    <row r="4740" spans="1:9" ht="15" hidden="1" customHeight="1" x14ac:dyDescent="0.25">
      <c r="A4740" s="48">
        <v>44622</v>
      </c>
      <c r="B4740" s="36" t="s">
        <v>2791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6"/>
        <v>810000</v>
      </c>
      <c r="H4740" s="236" t="s">
        <v>4102</v>
      </c>
    </row>
    <row r="4741" spans="1:9" ht="15" hidden="1" customHeight="1" x14ac:dyDescent="0.25">
      <c r="A4741" s="48">
        <v>44622</v>
      </c>
      <c r="B4741" s="36" t="s">
        <v>4767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6"/>
        <v>1320000</v>
      </c>
      <c r="H4741" s="236" t="s">
        <v>4102</v>
      </c>
    </row>
    <row r="4742" spans="1:9" ht="15" hidden="1" customHeight="1" x14ac:dyDescent="0.25">
      <c r="A4742" s="48">
        <v>44622</v>
      </c>
      <c r="B4742" s="36" t="s">
        <v>4768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6"/>
        <v>184000</v>
      </c>
      <c r="H4742" s="236" t="s">
        <v>4102</v>
      </c>
    </row>
    <row r="4743" spans="1:9" ht="15" hidden="1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6"/>
        <v>19989000</v>
      </c>
      <c r="H4743" s="236" t="s">
        <v>4102</v>
      </c>
    </row>
    <row r="4744" spans="1:9" ht="15" hidden="1" customHeight="1" x14ac:dyDescent="0.25">
      <c r="A4744" s="48">
        <v>44622</v>
      </c>
      <c r="B4744" s="52" t="s">
        <v>4769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6"/>
        <v>20000</v>
      </c>
      <c r="H4744" s="236" t="s">
        <v>4102</v>
      </c>
    </row>
    <row r="4745" spans="1:9" ht="15" customHeight="1" x14ac:dyDescent="0.25">
      <c r="A4745" s="48">
        <v>44653</v>
      </c>
      <c r="B4745" s="33" t="s">
        <v>4770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4540</v>
      </c>
    </row>
    <row r="4746" spans="1:9" ht="15" hidden="1" customHeight="1" x14ac:dyDescent="0.25">
      <c r="A4746" s="48">
        <v>44653</v>
      </c>
      <c r="B4746" s="63" t="s">
        <v>2703</v>
      </c>
      <c r="C4746" s="36" t="s">
        <v>2704</v>
      </c>
      <c r="D4746" s="38">
        <v>2</v>
      </c>
      <c r="E4746" s="45" t="s">
        <v>23</v>
      </c>
      <c r="F4746" s="41">
        <v>222500</v>
      </c>
      <c r="G4746" s="41">
        <f t="shared" ref="G4746:G4785" si="147">F4746*D4746</f>
        <v>445000</v>
      </c>
      <c r="H4746" s="84" t="s">
        <v>33</v>
      </c>
      <c r="I4746" s="281"/>
    </row>
    <row r="4747" spans="1:9" ht="15" hidden="1" customHeight="1" x14ac:dyDescent="0.25">
      <c r="A4747" s="48">
        <v>44653</v>
      </c>
      <c r="B4747" s="63" t="s">
        <v>4772</v>
      </c>
      <c r="C4747" s="33" t="s">
        <v>2726</v>
      </c>
      <c r="D4747" s="38">
        <v>20</v>
      </c>
      <c r="E4747" s="45" t="s">
        <v>23</v>
      </c>
      <c r="F4747" s="35">
        <v>186000</v>
      </c>
      <c r="G4747" s="41">
        <f t="shared" si="147"/>
        <v>3720000</v>
      </c>
      <c r="H4747" s="84" t="s">
        <v>33</v>
      </c>
      <c r="I4747" s="43" t="s">
        <v>4771</v>
      </c>
    </row>
    <row r="4748" spans="1:9" ht="15" hidden="1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47"/>
        <v>1394000</v>
      </c>
      <c r="H4748" s="84" t="s">
        <v>33</v>
      </c>
      <c r="I4748" s="43" t="s">
        <v>4771</v>
      </c>
    </row>
    <row r="4749" spans="1:9" ht="15" hidden="1" customHeight="1" x14ac:dyDescent="0.25">
      <c r="A4749" s="48">
        <v>44653</v>
      </c>
      <c r="B4749" s="33" t="s">
        <v>4179</v>
      </c>
      <c r="C4749" s="33" t="s">
        <v>2745</v>
      </c>
      <c r="D4749" s="50">
        <v>1</v>
      </c>
      <c r="E4749" s="45" t="s">
        <v>23</v>
      </c>
      <c r="F4749" s="179">
        <v>100000</v>
      </c>
      <c r="G4749" s="41">
        <f t="shared" si="147"/>
        <v>100000</v>
      </c>
      <c r="H4749" s="84" t="s">
        <v>33</v>
      </c>
      <c r="I4749" s="43" t="s">
        <v>4771</v>
      </c>
    </row>
    <row r="4750" spans="1:9" ht="15" hidden="1" customHeight="1" x14ac:dyDescent="0.25">
      <c r="A4750" s="48">
        <v>44653</v>
      </c>
      <c r="B4750" s="33" t="s">
        <v>4773</v>
      </c>
      <c r="C4750" s="33" t="s">
        <v>2745</v>
      </c>
      <c r="D4750" s="38">
        <v>1</v>
      </c>
      <c r="E4750" s="45" t="s">
        <v>23</v>
      </c>
      <c r="F4750" s="40">
        <v>150000</v>
      </c>
      <c r="G4750" s="41">
        <f t="shared" si="147"/>
        <v>150000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4774</v>
      </c>
      <c r="C4751" s="33" t="s">
        <v>4266</v>
      </c>
      <c r="D4751" s="38">
        <v>1</v>
      </c>
      <c r="E4751" s="45" t="s">
        <v>23</v>
      </c>
      <c r="F4751" s="289">
        <v>2530000</v>
      </c>
      <c r="G4751" s="41">
        <f t="shared" si="147"/>
        <v>2530000</v>
      </c>
      <c r="H4751" s="84" t="s">
        <v>588</v>
      </c>
      <c r="I4751" s="43"/>
    </row>
    <row r="4752" spans="1:9" ht="15" hidden="1" customHeight="1" x14ac:dyDescent="0.25">
      <c r="A4752" s="48">
        <v>44653</v>
      </c>
      <c r="B4752" s="33" t="s">
        <v>4775</v>
      </c>
      <c r="C4752" s="33" t="s">
        <v>4776</v>
      </c>
      <c r="D4752" s="38">
        <v>5</v>
      </c>
      <c r="E4752" s="45" t="s">
        <v>23</v>
      </c>
      <c r="F4752" s="41">
        <v>170000</v>
      </c>
      <c r="G4752" s="41">
        <f t="shared" si="147"/>
        <v>850000</v>
      </c>
      <c r="H4752" s="84" t="s">
        <v>33</v>
      </c>
      <c r="I4752" s="43"/>
    </row>
    <row r="4753" spans="1:9" ht="15" hidden="1" customHeight="1" x14ac:dyDescent="0.25">
      <c r="A4753" s="48">
        <v>44653</v>
      </c>
      <c r="B4753" s="33" t="s">
        <v>4777</v>
      </c>
      <c r="C4753" s="56" t="s">
        <v>4776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4771</v>
      </c>
    </row>
    <row r="4754" spans="1:9" ht="15" hidden="1" customHeight="1" x14ac:dyDescent="0.25">
      <c r="A4754" s="48">
        <v>44653</v>
      </c>
      <c r="B4754" s="109" t="s">
        <v>4778</v>
      </c>
      <c r="C4754" s="33" t="s">
        <v>4779</v>
      </c>
      <c r="D4754" s="38">
        <v>4</v>
      </c>
      <c r="E4754" s="45" t="s">
        <v>23</v>
      </c>
      <c r="F4754" s="40">
        <v>6000</v>
      </c>
      <c r="G4754" s="41">
        <f t="shared" si="147"/>
        <v>24000</v>
      </c>
      <c r="H4754" s="84" t="s">
        <v>4438</v>
      </c>
      <c r="I4754" s="43" t="s">
        <v>4771</v>
      </c>
    </row>
    <row r="4755" spans="1:9" ht="15" hidden="1" customHeight="1" x14ac:dyDescent="0.25">
      <c r="A4755" s="48">
        <v>44653</v>
      </c>
      <c r="B4755" s="33" t="s">
        <v>2911</v>
      </c>
      <c r="C4755" s="33" t="s">
        <v>4780</v>
      </c>
      <c r="D4755" s="38">
        <v>1</v>
      </c>
      <c r="E4755" s="45" t="s">
        <v>23</v>
      </c>
      <c r="F4755" s="40">
        <v>75000</v>
      </c>
      <c r="G4755" s="41">
        <f t="shared" si="147"/>
        <v>75000</v>
      </c>
      <c r="H4755" s="84" t="s">
        <v>4438</v>
      </c>
      <c r="I4755" s="43"/>
    </row>
    <row r="4756" spans="1:9" ht="15" hidden="1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47"/>
        <v>380000</v>
      </c>
      <c r="H4756" s="84" t="s">
        <v>33</v>
      </c>
      <c r="I4756" s="43"/>
    </row>
    <row r="4757" spans="1:9" ht="15" hidden="1" customHeight="1" x14ac:dyDescent="0.25">
      <c r="A4757" s="48">
        <v>44653</v>
      </c>
      <c r="B4757" s="33" t="s">
        <v>2970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47"/>
        <v>394000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47"/>
        <v>650000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4484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47"/>
        <v>2000000</v>
      </c>
      <c r="H4759" s="84" t="s">
        <v>588</v>
      </c>
      <c r="I4759" s="43"/>
    </row>
    <row r="4760" spans="1:9" ht="15" hidden="1" customHeight="1" x14ac:dyDescent="0.25">
      <c r="A4760" s="48">
        <v>44653</v>
      </c>
      <c r="B4760" s="109" t="s">
        <v>4781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47"/>
        <v>900000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47"/>
        <v>1500000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47"/>
        <v>775000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4782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47"/>
        <v>30000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4783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47"/>
        <v>80000</v>
      </c>
      <c r="H4764" s="84" t="s">
        <v>33</v>
      </c>
      <c r="I4764" s="43"/>
    </row>
    <row r="4765" spans="1:9" ht="15" hidden="1" customHeight="1" x14ac:dyDescent="0.25">
      <c r="A4765" s="48">
        <v>44653</v>
      </c>
      <c r="B4765" s="49" t="s">
        <v>2900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47"/>
        <v>20000</v>
      </c>
      <c r="H4765" s="84" t="s">
        <v>588</v>
      </c>
      <c r="I4765" s="43"/>
    </row>
    <row r="4766" spans="1:9" ht="15" hidden="1" customHeight="1" x14ac:dyDescent="0.25">
      <c r="A4766" s="48">
        <v>44683</v>
      </c>
      <c r="B4766" s="33" t="s">
        <v>2826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47"/>
        <v>532000</v>
      </c>
      <c r="H4766" s="84" t="s">
        <v>33</v>
      </c>
      <c r="I4766" s="43"/>
    </row>
    <row r="4767" spans="1:9" ht="15" hidden="1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47"/>
        <v>470000</v>
      </c>
      <c r="H4767" s="84" t="s">
        <v>33</v>
      </c>
    </row>
    <row r="4768" spans="1:9" ht="15" hidden="1" customHeight="1" x14ac:dyDescent="0.25">
      <c r="A4768" s="48">
        <v>44683</v>
      </c>
      <c r="B4768" s="63" t="s">
        <v>3338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47"/>
        <v>650000</v>
      </c>
      <c r="H4768" s="84" t="s">
        <v>33</v>
      </c>
    </row>
    <row r="4769" spans="1:8" ht="15" hidden="1" customHeight="1" x14ac:dyDescent="0.25">
      <c r="A4769" s="48">
        <v>44683</v>
      </c>
      <c r="B4769" s="33" t="s">
        <v>2816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47"/>
        <v>130000</v>
      </c>
      <c r="H4769" s="84" t="s">
        <v>33</v>
      </c>
    </row>
    <row r="4770" spans="1:8" ht="15" hidden="1" customHeight="1" x14ac:dyDescent="0.25">
      <c r="A4770" s="48">
        <v>44683</v>
      </c>
      <c r="B4770" s="109" t="s">
        <v>3055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47"/>
        <v>240000</v>
      </c>
      <c r="H4770" s="84" t="s">
        <v>4540</v>
      </c>
    </row>
    <row r="4771" spans="1:8" ht="15" hidden="1" customHeight="1" x14ac:dyDescent="0.25">
      <c r="A4771" s="48">
        <v>44683</v>
      </c>
      <c r="B4771" s="33" t="s">
        <v>4784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47"/>
        <v>100000</v>
      </c>
      <c r="H4771" s="84" t="s">
        <v>33</v>
      </c>
    </row>
    <row r="4772" spans="1:8" ht="15" hidden="1" customHeight="1" x14ac:dyDescent="0.25">
      <c r="A4772" s="48">
        <v>44683</v>
      </c>
      <c r="B4772" s="33" t="s">
        <v>4479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47"/>
        <v>150000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4785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47"/>
        <v>320000</v>
      </c>
      <c r="H4773" s="84" t="s">
        <v>4540</v>
      </c>
    </row>
    <row r="4774" spans="1:8" ht="15" hidden="1" customHeight="1" x14ac:dyDescent="0.25">
      <c r="A4774" s="48">
        <v>44683</v>
      </c>
      <c r="B4774" s="33" t="s">
        <v>4786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47"/>
        <v>10000</v>
      </c>
      <c r="H4774" s="84" t="s">
        <v>4540</v>
      </c>
    </row>
    <row r="4775" spans="1:8" ht="15" hidden="1" customHeight="1" x14ac:dyDescent="0.25">
      <c r="A4775" s="48">
        <v>44683</v>
      </c>
      <c r="B4775" s="33" t="s">
        <v>4787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47"/>
        <v>5000</v>
      </c>
      <c r="H4775" s="84" t="s">
        <v>4540</v>
      </c>
    </row>
    <row r="4776" spans="1:8" ht="15" hidden="1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47"/>
        <v>36000</v>
      </c>
      <c r="H4776" s="84" t="s">
        <v>4540</v>
      </c>
    </row>
    <row r="4777" spans="1:8" ht="15" hidden="1" customHeight="1" x14ac:dyDescent="0.25">
      <c r="A4777" s="48">
        <v>44683</v>
      </c>
      <c r="B4777" s="33" t="s">
        <v>4788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47"/>
        <v>32000</v>
      </c>
      <c r="H4777" s="84" t="s">
        <v>4540</v>
      </c>
    </row>
    <row r="4778" spans="1:8" ht="15" hidden="1" customHeight="1" x14ac:dyDescent="0.25">
      <c r="A4778" s="48">
        <v>44683</v>
      </c>
      <c r="B4778" s="33" t="s">
        <v>4789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47"/>
        <v>82500</v>
      </c>
      <c r="H4778" s="84" t="s">
        <v>4540</v>
      </c>
    </row>
    <row r="4779" spans="1:8" ht="15" hidden="1" customHeight="1" x14ac:dyDescent="0.25">
      <c r="A4779" s="48">
        <v>44683</v>
      </c>
      <c r="B4779" s="33" t="s">
        <v>4790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47"/>
        <v>6400</v>
      </c>
      <c r="H4779" s="84" t="s">
        <v>4540</v>
      </c>
    </row>
    <row r="4780" spans="1:8" ht="15" hidden="1" customHeight="1" x14ac:dyDescent="0.25">
      <c r="A4780" s="48">
        <v>44683</v>
      </c>
      <c r="B4780" s="33" t="s">
        <v>4791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47"/>
        <v>54000</v>
      </c>
      <c r="H4780" s="84" t="s">
        <v>930</v>
      </c>
    </row>
    <row r="4781" spans="1:8" ht="15" hidden="1" customHeight="1" x14ac:dyDescent="0.25">
      <c r="A4781" s="48">
        <v>44683</v>
      </c>
      <c r="B4781" s="33" t="s">
        <v>4792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47"/>
        <v>20000</v>
      </c>
      <c r="H4781" s="84" t="s">
        <v>930</v>
      </c>
    </row>
    <row r="4782" spans="1:8" ht="15" hidden="1" customHeight="1" x14ac:dyDescent="0.25">
      <c r="A4782" s="48">
        <v>44683</v>
      </c>
      <c r="B4782" s="109" t="s">
        <v>4793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47"/>
        <v>3300000</v>
      </c>
      <c r="H4782" s="84" t="s">
        <v>33</v>
      </c>
    </row>
    <row r="4783" spans="1:8" ht="15" hidden="1" customHeight="1" x14ac:dyDescent="0.25">
      <c r="A4783" s="48">
        <v>44683</v>
      </c>
      <c r="B4783" s="33" t="s">
        <v>4794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47"/>
        <v>900000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4795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47"/>
        <v>150000</v>
      </c>
      <c r="H4784" s="84" t="s">
        <v>2908</v>
      </c>
    </row>
    <row r="4785" spans="1:8" ht="15" hidden="1" customHeight="1" x14ac:dyDescent="0.25">
      <c r="A4785" s="48">
        <v>44683</v>
      </c>
      <c r="B4785" s="33" t="s">
        <v>4796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47"/>
        <v>20000</v>
      </c>
      <c r="H4785" s="84" t="s">
        <v>2908</v>
      </c>
    </row>
    <row r="4786" spans="1:8" ht="15" hidden="1" customHeight="1" x14ac:dyDescent="0.25">
      <c r="A4786" s="48">
        <v>44744</v>
      </c>
      <c r="B4786" s="33" t="s">
        <v>4797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hidden="1" customHeight="1" x14ac:dyDescent="0.25">
      <c r="A4787" s="48">
        <v>44744</v>
      </c>
      <c r="B4787" s="33" t="s">
        <v>2852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48">F4787*D4787</f>
        <v>1050000</v>
      </c>
      <c r="H4787" s="84" t="s">
        <v>571</v>
      </c>
    </row>
    <row r="4788" spans="1:8" ht="15" hidden="1" customHeight="1" x14ac:dyDescent="0.25">
      <c r="A4788" s="48">
        <v>44744</v>
      </c>
      <c r="B4788" s="63" t="s">
        <v>4798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48"/>
        <v>300000</v>
      </c>
      <c r="H4788" s="84" t="s">
        <v>571</v>
      </c>
    </row>
    <row r="4789" spans="1:8" ht="15" hidden="1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48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48"/>
        <v>288000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48"/>
        <v>608000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48"/>
        <v>1280000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4799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48"/>
        <v>1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4800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48"/>
        <v>780000</v>
      </c>
      <c r="H4794" s="84" t="s">
        <v>571</v>
      </c>
    </row>
    <row r="4795" spans="1:8" ht="15" hidden="1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48"/>
        <v>990000</v>
      </c>
      <c r="H4795" s="84" t="s">
        <v>571</v>
      </c>
    </row>
    <row r="4796" spans="1:8" ht="15" hidden="1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48"/>
        <v>1190000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4801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hidden="1" customHeight="1" x14ac:dyDescent="0.25">
      <c r="A4798" s="48">
        <v>44744</v>
      </c>
      <c r="B4798" s="109" t="s">
        <v>4802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48"/>
        <v>350000</v>
      </c>
      <c r="H4798" s="84" t="s">
        <v>2284</v>
      </c>
    </row>
    <row r="4799" spans="1:8" ht="15" hidden="1" customHeight="1" x14ac:dyDescent="0.25">
      <c r="A4799" s="48">
        <v>44744</v>
      </c>
      <c r="B4799" s="33" t="s">
        <v>4803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48"/>
        <v>1500000</v>
      </c>
      <c r="H4799" s="84" t="s">
        <v>827</v>
      </c>
    </row>
    <row r="4800" spans="1:8" ht="15" hidden="1" customHeight="1" x14ac:dyDescent="0.25">
      <c r="A4800" s="48">
        <v>44744</v>
      </c>
      <c r="B4800" s="33" t="s">
        <v>4804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48"/>
        <v>20000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3913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48"/>
        <v>100000</v>
      </c>
      <c r="H4801" s="84" t="s">
        <v>571</v>
      </c>
    </row>
    <row r="4802" spans="1:8" ht="15" hidden="1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48"/>
        <v>40000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4183</v>
      </c>
      <c r="C4803" s="109" t="s">
        <v>4073</v>
      </c>
      <c r="D4803" s="38">
        <v>1</v>
      </c>
      <c r="E4803" s="45" t="s">
        <v>72</v>
      </c>
      <c r="F4803" s="46">
        <v>2500000</v>
      </c>
      <c r="G4803" s="179">
        <f t="shared" si="148"/>
        <v>2500000</v>
      </c>
      <c r="H4803" s="84" t="s">
        <v>577</v>
      </c>
    </row>
    <row r="4804" spans="1:8" ht="15" hidden="1" customHeight="1" x14ac:dyDescent="0.25">
      <c r="A4804" s="48">
        <v>44744</v>
      </c>
      <c r="B4804" s="109" t="s">
        <v>4805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48"/>
        <v>20000</v>
      </c>
      <c r="H4804" s="84" t="s">
        <v>827</v>
      </c>
    </row>
    <row r="4805" spans="1:8" ht="15" hidden="1" customHeight="1" x14ac:dyDescent="0.25">
      <c r="A4805" s="48">
        <v>44744</v>
      </c>
      <c r="B4805" s="33" t="s">
        <v>4806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48"/>
        <v>35000</v>
      </c>
      <c r="H4805" s="84" t="s">
        <v>4493</v>
      </c>
    </row>
    <row r="4806" spans="1:8" ht="15" hidden="1" customHeight="1" x14ac:dyDescent="0.25">
      <c r="A4806" s="48">
        <v>44744</v>
      </c>
      <c r="B4806" s="33" t="s">
        <v>4807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48"/>
        <v>12000</v>
      </c>
      <c r="H4806" s="84" t="s">
        <v>4493</v>
      </c>
    </row>
    <row r="4807" spans="1:8" ht="15" hidden="1" customHeight="1" x14ac:dyDescent="0.25">
      <c r="A4807" s="48">
        <v>44744</v>
      </c>
      <c r="B4807" s="33" t="s">
        <v>4808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48"/>
        <v>13500</v>
      </c>
      <c r="H4807" s="84" t="s">
        <v>3101</v>
      </c>
    </row>
    <row r="4808" spans="1:8" ht="15" hidden="1" customHeight="1" x14ac:dyDescent="0.25">
      <c r="A4808" s="48">
        <v>44744</v>
      </c>
      <c r="B4808" s="33" t="s">
        <v>4809</v>
      </c>
      <c r="C4808" s="33" t="s">
        <v>4810</v>
      </c>
      <c r="D4808" s="38">
        <v>3</v>
      </c>
      <c r="E4808" s="51" t="s">
        <v>23</v>
      </c>
      <c r="F4808" s="46">
        <v>3000</v>
      </c>
      <c r="G4808" s="179">
        <f t="shared" si="148"/>
        <v>9000</v>
      </c>
      <c r="H4808" s="84" t="s">
        <v>827</v>
      </c>
    </row>
    <row r="4809" spans="1:8" ht="15" hidden="1" customHeight="1" x14ac:dyDescent="0.25">
      <c r="A4809" s="48">
        <v>44744</v>
      </c>
      <c r="B4809" s="49" t="s">
        <v>4811</v>
      </c>
      <c r="C4809" s="33" t="s">
        <v>4810</v>
      </c>
      <c r="D4809" s="38">
        <v>3</v>
      </c>
      <c r="E4809" s="51" t="s">
        <v>23</v>
      </c>
      <c r="F4809" s="46">
        <v>2500</v>
      </c>
      <c r="G4809" s="179">
        <f t="shared" si="148"/>
        <v>7500</v>
      </c>
      <c r="H4809" s="84" t="s">
        <v>827</v>
      </c>
    </row>
    <row r="4810" spans="1:8" ht="15" hidden="1" customHeight="1" x14ac:dyDescent="0.25">
      <c r="A4810" s="48">
        <v>44744</v>
      </c>
      <c r="B4810" s="56" t="s">
        <v>4812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48"/>
        <v>250000</v>
      </c>
      <c r="H4810" s="84" t="s">
        <v>882</v>
      </c>
    </row>
    <row r="4811" spans="1:8" ht="15" hidden="1" customHeight="1" x14ac:dyDescent="0.25">
      <c r="A4811" s="48">
        <v>44744</v>
      </c>
      <c r="B4811" s="36" t="s">
        <v>4813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48"/>
        <v>75000</v>
      </c>
      <c r="H4811" s="236" t="s">
        <v>882</v>
      </c>
    </row>
    <row r="4812" spans="1:8" ht="15" hidden="1" customHeight="1" x14ac:dyDescent="0.25">
      <c r="A4812" s="48">
        <v>44775</v>
      </c>
      <c r="B4812" s="33" t="s">
        <v>4814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3944</v>
      </c>
    </row>
    <row r="4813" spans="1:8" ht="15" hidden="1" customHeight="1" x14ac:dyDescent="0.25">
      <c r="A4813" s="48">
        <v>44775</v>
      </c>
      <c r="B4813" s="33" t="s">
        <v>3718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49">F4813*D4813</f>
        <v>32000</v>
      </c>
      <c r="H4813" s="84" t="s">
        <v>606</v>
      </c>
    </row>
    <row r="4814" spans="1:8" ht="15" hidden="1" customHeight="1" x14ac:dyDescent="0.25">
      <c r="A4814" s="48">
        <v>44775</v>
      </c>
      <c r="B4814" s="63" t="s">
        <v>4815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49"/>
        <v>20000</v>
      </c>
      <c r="H4814" s="84" t="s">
        <v>606</v>
      </c>
    </row>
    <row r="4815" spans="1:8" ht="15" hidden="1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49"/>
        <v>7500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2774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49"/>
        <v>145000</v>
      </c>
      <c r="H4816" s="84" t="s">
        <v>3500</v>
      </c>
    </row>
    <row r="4817" spans="1:8" ht="15" hidden="1" customHeight="1" x14ac:dyDescent="0.25">
      <c r="A4817" s="48">
        <v>44775</v>
      </c>
      <c r="B4817" s="33" t="s">
        <v>4816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49"/>
        <v>60000</v>
      </c>
      <c r="H4817" s="84" t="s">
        <v>911</v>
      </c>
    </row>
    <row r="4818" spans="1:8" ht="15" hidden="1" customHeight="1" x14ac:dyDescent="0.25">
      <c r="A4818" s="48">
        <v>44775</v>
      </c>
      <c r="B4818" s="33" t="s">
        <v>4817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49"/>
        <v>100000</v>
      </c>
      <c r="H4818" s="84" t="s">
        <v>4818</v>
      </c>
    </row>
    <row r="4819" spans="1:8" ht="15" hidden="1" customHeight="1" x14ac:dyDescent="0.25">
      <c r="A4819" s="48">
        <v>44775</v>
      </c>
      <c r="B4819" s="33" t="s">
        <v>4819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49"/>
        <v>164000</v>
      </c>
      <c r="H4819" s="84" t="s">
        <v>2653</v>
      </c>
    </row>
    <row r="4820" spans="1:8" ht="15" hidden="1" customHeight="1" x14ac:dyDescent="0.25">
      <c r="A4820" s="48">
        <v>44775</v>
      </c>
      <c r="B4820" s="36" t="s">
        <v>4820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49"/>
        <v>78000</v>
      </c>
      <c r="H4820" s="84" t="s">
        <v>33</v>
      </c>
    </row>
    <row r="4821" spans="1:8" ht="15" hidden="1" customHeight="1" x14ac:dyDescent="0.25">
      <c r="A4821" s="48">
        <v>44775</v>
      </c>
      <c r="B4821" s="33" t="s">
        <v>4821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4438</v>
      </c>
    </row>
    <row r="4822" spans="1:8" ht="15" hidden="1" customHeight="1" x14ac:dyDescent="0.25">
      <c r="A4822" s="48">
        <v>44775</v>
      </c>
      <c r="B4822" s="33" t="s">
        <v>4822</v>
      </c>
      <c r="C4822" s="33" t="s">
        <v>4823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hidden="1" customHeight="1" x14ac:dyDescent="0.25">
      <c r="A4823" s="48">
        <v>44775</v>
      </c>
      <c r="B4823" s="109" t="s">
        <v>4824</v>
      </c>
      <c r="C4823" s="33" t="s">
        <v>4823</v>
      </c>
      <c r="D4823" s="38">
        <v>1</v>
      </c>
      <c r="E4823" s="45" t="s">
        <v>23</v>
      </c>
      <c r="F4823" s="40">
        <v>50000</v>
      </c>
      <c r="G4823" s="41">
        <f t="shared" si="149"/>
        <v>50000</v>
      </c>
      <c r="H4823" s="84" t="s">
        <v>606</v>
      </c>
    </row>
    <row r="4824" spans="1:8" ht="15" hidden="1" customHeight="1" x14ac:dyDescent="0.25">
      <c r="A4824" s="48">
        <v>44775</v>
      </c>
      <c r="B4824" s="33" t="s">
        <v>3459</v>
      </c>
      <c r="C4824" s="33" t="s">
        <v>4825</v>
      </c>
      <c r="D4824" s="38">
        <v>1</v>
      </c>
      <c r="E4824" s="45" t="s">
        <v>24</v>
      </c>
      <c r="F4824" s="40">
        <v>1825000</v>
      </c>
      <c r="G4824" s="41">
        <f t="shared" si="149"/>
        <v>1825000</v>
      </c>
      <c r="H4824" s="84" t="s">
        <v>33</v>
      </c>
    </row>
    <row r="4825" spans="1:8" ht="15" hidden="1" customHeight="1" x14ac:dyDescent="0.25">
      <c r="A4825" s="48">
        <v>44775</v>
      </c>
      <c r="B4825" s="33" t="s">
        <v>3459</v>
      </c>
      <c r="C4825" s="33" t="s">
        <v>4826</v>
      </c>
      <c r="D4825" s="38">
        <v>1</v>
      </c>
      <c r="E4825" s="45" t="s">
        <v>23</v>
      </c>
      <c r="F4825" s="40">
        <v>1825000</v>
      </c>
      <c r="G4825" s="179">
        <f t="shared" si="149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3459</v>
      </c>
      <c r="C4826" s="33" t="s">
        <v>4827</v>
      </c>
      <c r="D4826" s="38">
        <v>1</v>
      </c>
      <c r="E4826" s="45" t="s">
        <v>23</v>
      </c>
      <c r="F4826" s="40">
        <v>1825000</v>
      </c>
      <c r="G4826" s="179">
        <f t="shared" si="149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3459</v>
      </c>
      <c r="C4827" s="33" t="s">
        <v>4828</v>
      </c>
      <c r="D4827" s="38">
        <v>1</v>
      </c>
      <c r="E4827" s="45" t="s">
        <v>23</v>
      </c>
      <c r="F4827" s="40">
        <v>1825000</v>
      </c>
      <c r="G4827" s="179">
        <f t="shared" si="149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3459</v>
      </c>
      <c r="C4828" s="109" t="s">
        <v>4829</v>
      </c>
      <c r="D4828" s="38">
        <v>1</v>
      </c>
      <c r="E4828" s="45" t="s">
        <v>72</v>
      </c>
      <c r="F4828" s="40">
        <v>1825000</v>
      </c>
      <c r="G4828" s="179">
        <f t="shared" si="149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4830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4831</v>
      </c>
    </row>
    <row r="4830" spans="1:8" ht="15" hidden="1" customHeight="1" x14ac:dyDescent="0.25">
      <c r="A4830" s="48">
        <v>44775</v>
      </c>
      <c r="B4830" s="33" t="s">
        <v>1478</v>
      </c>
      <c r="C4830" s="33" t="s">
        <v>2745</v>
      </c>
      <c r="D4830" s="38">
        <v>2</v>
      </c>
      <c r="E4830" s="45" t="s">
        <v>23</v>
      </c>
      <c r="F4830" s="46">
        <v>100000</v>
      </c>
      <c r="G4830" s="179">
        <f t="shared" si="149"/>
        <v>200000</v>
      </c>
      <c r="H4830" s="84" t="s">
        <v>33</v>
      </c>
    </row>
    <row r="4831" spans="1:8" ht="15" hidden="1" customHeight="1" x14ac:dyDescent="0.25">
      <c r="A4831" s="48">
        <v>44775</v>
      </c>
      <c r="B4831" s="33" t="s">
        <v>4832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49"/>
        <v>800000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4833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49"/>
        <v>500000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4834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49"/>
        <v>1000000</v>
      </c>
      <c r="H4833" s="84" t="s">
        <v>1106</v>
      </c>
    </row>
    <row r="4834" spans="1:8" ht="15" hidden="1" customHeight="1" x14ac:dyDescent="0.25">
      <c r="A4834" s="48">
        <v>44806</v>
      </c>
      <c r="B4834" s="33" t="s">
        <v>4835</v>
      </c>
      <c r="C4834" s="56" t="s">
        <v>4836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4837</v>
      </c>
    </row>
    <row r="4835" spans="1:8" ht="15" hidden="1" customHeight="1" x14ac:dyDescent="0.25">
      <c r="A4835" s="48">
        <v>44806</v>
      </c>
      <c r="B4835" s="33" t="s">
        <v>4838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50">F4835*D4835</f>
        <v>550000</v>
      </c>
      <c r="H4835" s="84" t="s">
        <v>4839</v>
      </c>
    </row>
    <row r="4836" spans="1:8" ht="15" hidden="1" customHeight="1" x14ac:dyDescent="0.25">
      <c r="A4836" s="48">
        <v>44806</v>
      </c>
      <c r="B4836" s="63" t="s">
        <v>4840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50"/>
        <v>325000</v>
      </c>
      <c r="H4836" s="84" t="s">
        <v>1031</v>
      </c>
    </row>
    <row r="4837" spans="1:8" ht="15" hidden="1" customHeight="1" x14ac:dyDescent="0.25">
      <c r="A4837" s="48">
        <v>44806</v>
      </c>
      <c r="B4837" s="33" t="s">
        <v>4841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50"/>
        <v>250000</v>
      </c>
      <c r="H4837" s="84" t="s">
        <v>33</v>
      </c>
    </row>
    <row r="4838" spans="1:8" ht="15" hidden="1" customHeight="1" x14ac:dyDescent="0.25">
      <c r="A4838" s="48">
        <v>44806</v>
      </c>
      <c r="B4838" s="63" t="s">
        <v>2706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50"/>
        <v>350000</v>
      </c>
      <c r="H4838" s="84" t="s">
        <v>33</v>
      </c>
    </row>
    <row r="4839" spans="1:8" ht="15" hidden="1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50"/>
        <v>200000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3098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50"/>
        <v>270000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4842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50"/>
        <v>50000</v>
      </c>
      <c r="H4841" s="84" t="s">
        <v>1006</v>
      </c>
    </row>
    <row r="4842" spans="1:8" ht="15" hidden="1" customHeight="1" x14ac:dyDescent="0.25">
      <c r="A4842" s="48">
        <v>44806</v>
      </c>
      <c r="B4842" s="36" t="s">
        <v>4843</v>
      </c>
      <c r="C4842" s="33" t="s">
        <v>4844</v>
      </c>
      <c r="D4842" s="38">
        <v>2</v>
      </c>
      <c r="E4842" s="45" t="s">
        <v>23</v>
      </c>
      <c r="F4842" s="41">
        <v>22000</v>
      </c>
      <c r="G4842" s="41">
        <f t="shared" si="150"/>
        <v>44000</v>
      </c>
      <c r="H4842" s="84" t="s">
        <v>606</v>
      </c>
    </row>
    <row r="4843" spans="1:8" ht="15" hidden="1" customHeight="1" x14ac:dyDescent="0.25">
      <c r="A4843" s="48">
        <v>44806</v>
      </c>
      <c r="B4843" s="36" t="s">
        <v>4843</v>
      </c>
      <c r="C4843" s="33" t="s">
        <v>4845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3" t="s">
        <v>4577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hidden="1" customHeight="1" x14ac:dyDescent="0.25">
      <c r="A4845" s="48">
        <v>44806</v>
      </c>
      <c r="B4845" s="109" t="s">
        <v>4846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50"/>
        <v>7107000</v>
      </c>
      <c r="H4845" s="84" t="s">
        <v>748</v>
      </c>
    </row>
    <row r="4846" spans="1:8" ht="15" hidden="1" customHeight="1" x14ac:dyDescent="0.25">
      <c r="A4846" s="48">
        <v>44836</v>
      </c>
      <c r="B4846" s="33" t="s">
        <v>4847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hidden="1" customHeight="1" x14ac:dyDescent="0.25">
      <c r="A4847" s="48">
        <v>44836</v>
      </c>
      <c r="B4847" s="33" t="s">
        <v>4848</v>
      </c>
      <c r="C4847" s="56" t="s">
        <v>3747</v>
      </c>
      <c r="D4847" s="38">
        <v>2</v>
      </c>
      <c r="E4847" s="45" t="s">
        <v>23</v>
      </c>
      <c r="F4847" s="41">
        <v>39000</v>
      </c>
      <c r="G4847" s="41">
        <f t="shared" ref="G4847:G4859" si="151">F4847*D4847</f>
        <v>78000</v>
      </c>
      <c r="H4847" s="84" t="s">
        <v>2674</v>
      </c>
    </row>
    <row r="4848" spans="1:8" ht="15" hidden="1" customHeight="1" x14ac:dyDescent="0.25">
      <c r="A4848" s="48">
        <v>44836</v>
      </c>
      <c r="B4848" s="63" t="s">
        <v>2268</v>
      </c>
      <c r="C4848" s="56" t="s">
        <v>3747</v>
      </c>
      <c r="D4848" s="38">
        <v>2</v>
      </c>
      <c r="E4848" s="45" t="s">
        <v>23</v>
      </c>
      <c r="F4848" s="35">
        <v>847000</v>
      </c>
      <c r="G4848" s="41">
        <f t="shared" si="151"/>
        <v>1694000</v>
      </c>
      <c r="H4848" s="84" t="s">
        <v>2674</v>
      </c>
    </row>
    <row r="4849" spans="1:8" ht="15" hidden="1" customHeight="1" x14ac:dyDescent="0.25">
      <c r="A4849" s="48">
        <v>44836</v>
      </c>
      <c r="B4849" s="33" t="s">
        <v>2791</v>
      </c>
      <c r="C4849" s="33" t="s">
        <v>3747</v>
      </c>
      <c r="D4849" s="38">
        <v>4</v>
      </c>
      <c r="E4849" s="45" t="s">
        <v>23</v>
      </c>
      <c r="F4849" s="40">
        <v>405000</v>
      </c>
      <c r="G4849" s="41">
        <f t="shared" si="151"/>
        <v>1620000</v>
      </c>
      <c r="H4849" s="84" t="s">
        <v>748</v>
      </c>
    </row>
    <row r="4850" spans="1:8" ht="15" hidden="1" customHeight="1" x14ac:dyDescent="0.25">
      <c r="A4850" s="48">
        <v>44836</v>
      </c>
      <c r="B4850" s="63" t="s">
        <v>4849</v>
      </c>
      <c r="C4850" s="33" t="s">
        <v>4292</v>
      </c>
      <c r="D4850" s="50">
        <v>3</v>
      </c>
      <c r="E4850" s="45" t="s">
        <v>23</v>
      </c>
      <c r="F4850" s="179">
        <v>50000</v>
      </c>
      <c r="G4850" s="41">
        <f t="shared" si="151"/>
        <v>150000</v>
      </c>
      <c r="H4850" s="84" t="s">
        <v>33</v>
      </c>
    </row>
    <row r="4851" spans="1:8" ht="15" hidden="1" customHeight="1" x14ac:dyDescent="0.25">
      <c r="A4851" s="48">
        <v>44836</v>
      </c>
      <c r="B4851" s="33" t="s">
        <v>4847</v>
      </c>
      <c r="C4851" s="56" t="s">
        <v>4292</v>
      </c>
      <c r="D4851" s="38">
        <v>40</v>
      </c>
      <c r="E4851" s="45" t="s">
        <v>23</v>
      </c>
      <c r="F4851" s="40">
        <v>3000</v>
      </c>
      <c r="G4851" s="41">
        <f t="shared" si="151"/>
        <v>120000</v>
      </c>
      <c r="H4851" s="84" t="s">
        <v>33</v>
      </c>
    </row>
    <row r="4852" spans="1:8" ht="15" hidden="1" customHeight="1" x14ac:dyDescent="0.25">
      <c r="A4852" s="48">
        <v>44836</v>
      </c>
      <c r="B4852" s="56" t="s">
        <v>3330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1"/>
        <v>11780000</v>
      </c>
      <c r="H4852" s="84" t="s">
        <v>3279</v>
      </c>
    </row>
    <row r="4853" spans="1:8" ht="15" hidden="1" customHeight="1" x14ac:dyDescent="0.25">
      <c r="A4853" s="48">
        <v>44836</v>
      </c>
      <c r="B4853" s="33" t="s">
        <v>4008</v>
      </c>
      <c r="C4853" s="33" t="s">
        <v>4850</v>
      </c>
      <c r="D4853" s="38">
        <v>1</v>
      </c>
      <c r="E4853" s="45" t="s">
        <v>23</v>
      </c>
      <c r="F4853" s="41">
        <v>4800000</v>
      </c>
      <c r="G4853" s="41">
        <f t="shared" si="151"/>
        <v>4800000</v>
      </c>
      <c r="H4853" s="84" t="s">
        <v>33</v>
      </c>
    </row>
    <row r="4854" spans="1:8" ht="15" hidden="1" customHeight="1" x14ac:dyDescent="0.25">
      <c r="A4854" s="48">
        <v>44836</v>
      </c>
      <c r="B4854" s="33" t="s">
        <v>4008</v>
      </c>
      <c r="C4854" s="33" t="s">
        <v>4850</v>
      </c>
      <c r="D4854" s="38">
        <v>1</v>
      </c>
      <c r="E4854" s="45" t="s">
        <v>23</v>
      </c>
      <c r="F4854" s="41">
        <v>4800000</v>
      </c>
      <c r="G4854" s="41">
        <f t="shared" si="151"/>
        <v>4800000</v>
      </c>
      <c r="H4854" s="84" t="s">
        <v>4160</v>
      </c>
    </row>
    <row r="4855" spans="1:8" ht="15" hidden="1" customHeight="1" x14ac:dyDescent="0.25">
      <c r="A4855" s="48">
        <v>44836</v>
      </c>
      <c r="B4855" s="36" t="s">
        <v>4851</v>
      </c>
      <c r="C4855" s="33" t="s">
        <v>564</v>
      </c>
      <c r="D4855" s="50">
        <v>1</v>
      </c>
      <c r="E4855" s="45" t="s">
        <v>3843</v>
      </c>
      <c r="F4855" s="179">
        <v>54000</v>
      </c>
      <c r="G4855" s="41">
        <f>F4855*D4855</f>
        <v>54000</v>
      </c>
      <c r="H4855" s="84" t="s">
        <v>930</v>
      </c>
    </row>
    <row r="4856" spans="1:8" ht="15" hidden="1" customHeight="1" x14ac:dyDescent="0.25">
      <c r="A4856" s="48">
        <v>44836</v>
      </c>
      <c r="B4856" s="33" t="s">
        <v>4852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hidden="1" customHeight="1" x14ac:dyDescent="0.25">
      <c r="A4857" s="48">
        <v>44836</v>
      </c>
      <c r="B4857" s="109" t="s">
        <v>4853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1"/>
        <v>67080</v>
      </c>
      <c r="H4857" s="84" t="s">
        <v>930</v>
      </c>
    </row>
    <row r="4858" spans="1:8" ht="15" hidden="1" customHeight="1" x14ac:dyDescent="0.25">
      <c r="A4858" s="48">
        <v>44836</v>
      </c>
      <c r="B4858" s="33" t="s">
        <v>4854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1"/>
        <v>100000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4852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1"/>
        <v>15000</v>
      </c>
      <c r="H4859" s="84" t="s">
        <v>930</v>
      </c>
    </row>
    <row r="4860" spans="1:8" ht="15" hidden="1" customHeight="1" x14ac:dyDescent="0.25">
      <c r="A4860" s="48">
        <v>44867</v>
      </c>
      <c r="B4860" s="33" t="s">
        <v>4855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hidden="1" customHeight="1" x14ac:dyDescent="0.25">
      <c r="A4861" s="48">
        <v>44867</v>
      </c>
      <c r="B4861" s="33" t="s">
        <v>4856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2">F4861*D4861</f>
        <v>260000</v>
      </c>
      <c r="H4861" s="84" t="s">
        <v>748</v>
      </c>
    </row>
    <row r="4862" spans="1:8" ht="15" hidden="1" customHeight="1" x14ac:dyDescent="0.25">
      <c r="A4862" s="48">
        <v>44867</v>
      </c>
      <c r="B4862" s="63" t="s">
        <v>4857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2"/>
        <v>210000</v>
      </c>
      <c r="H4862" s="84" t="s">
        <v>33</v>
      </c>
    </row>
    <row r="4863" spans="1:8" ht="15" hidden="1" customHeight="1" x14ac:dyDescent="0.25">
      <c r="A4863" s="48">
        <v>44867</v>
      </c>
      <c r="B4863" s="33" t="s">
        <v>3163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2"/>
        <v>172500</v>
      </c>
      <c r="H4863" s="84" t="s">
        <v>33</v>
      </c>
    </row>
    <row r="4864" spans="1:8" ht="15" hidden="1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2"/>
        <v>340000</v>
      </c>
      <c r="H4864" s="84" t="s">
        <v>33</v>
      </c>
    </row>
    <row r="4865" spans="1:8" ht="15" hidden="1" customHeight="1" x14ac:dyDescent="0.25">
      <c r="A4865" s="48">
        <v>44867</v>
      </c>
      <c r="B4865" s="33" t="s">
        <v>4078</v>
      </c>
      <c r="C4865" s="56" t="s">
        <v>1417</v>
      </c>
      <c r="D4865" s="38">
        <v>2</v>
      </c>
      <c r="E4865" s="45" t="s">
        <v>2696</v>
      </c>
      <c r="F4865" s="40">
        <v>42500</v>
      </c>
      <c r="G4865" s="41">
        <f t="shared" si="152"/>
        <v>85000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4421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2"/>
        <v>75000</v>
      </c>
      <c r="H4866" s="84" t="s">
        <v>748</v>
      </c>
    </row>
    <row r="4867" spans="1:8" ht="15" hidden="1" customHeight="1" x14ac:dyDescent="0.25">
      <c r="A4867" s="48">
        <v>44867</v>
      </c>
      <c r="B4867" s="33" t="s">
        <v>4858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2"/>
        <v>2974530</v>
      </c>
      <c r="H4867" s="84" t="s">
        <v>33</v>
      </c>
    </row>
    <row r="4868" spans="1:8" ht="15" hidden="1" customHeight="1" x14ac:dyDescent="0.25">
      <c r="A4868" s="48">
        <v>44867</v>
      </c>
      <c r="B4868" s="33" t="s">
        <v>4859</v>
      </c>
      <c r="C4868" s="33" t="s">
        <v>4860</v>
      </c>
      <c r="D4868" s="38">
        <v>5</v>
      </c>
      <c r="E4868" s="45" t="s">
        <v>23</v>
      </c>
      <c r="F4868" s="41">
        <v>222499</v>
      </c>
      <c r="G4868" s="41">
        <f t="shared" si="152"/>
        <v>1112495</v>
      </c>
      <c r="H4868" s="84" t="s">
        <v>33</v>
      </c>
    </row>
    <row r="4869" spans="1:8" ht="15" hidden="1" customHeight="1" x14ac:dyDescent="0.25">
      <c r="A4869" s="48">
        <v>44867</v>
      </c>
      <c r="B4869" s="36" t="s">
        <v>4861</v>
      </c>
      <c r="C4869" s="33" t="s">
        <v>4860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hidden="1" customHeight="1" x14ac:dyDescent="0.25">
      <c r="A4870" s="48">
        <v>44867</v>
      </c>
      <c r="B4870" s="33" t="s">
        <v>4862</v>
      </c>
      <c r="C4870" s="33" t="s">
        <v>4860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2724</v>
      </c>
    </row>
    <row r="4871" spans="1:8" ht="15" hidden="1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2"/>
        <v>350000</v>
      </c>
      <c r="H4871" s="84" t="s">
        <v>33</v>
      </c>
    </row>
    <row r="4872" spans="1:8" ht="15" hidden="1" customHeight="1" x14ac:dyDescent="0.25">
      <c r="A4872" s="48">
        <v>44867</v>
      </c>
      <c r="B4872" s="33" t="s">
        <v>4863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2"/>
        <v>60000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4864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2"/>
        <v>45000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3058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2"/>
        <v>2500000</v>
      </c>
      <c r="H4874" s="84" t="s">
        <v>911</v>
      </c>
    </row>
    <row r="4875" spans="1:8" ht="15" hidden="1" customHeight="1" x14ac:dyDescent="0.25">
      <c r="A4875" s="48">
        <v>44897</v>
      </c>
      <c r="B4875" s="33" t="s">
        <v>4865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hidden="1" customHeight="1" x14ac:dyDescent="0.25">
      <c r="A4876" s="48">
        <v>44897</v>
      </c>
      <c r="B4876" s="33" t="s">
        <v>2739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3">F4876*D4876</f>
        <v>2500</v>
      </c>
      <c r="H4876" s="84" t="s">
        <v>588</v>
      </c>
    </row>
    <row r="4877" spans="1:8" ht="15" hidden="1" customHeight="1" x14ac:dyDescent="0.25">
      <c r="A4877" s="48">
        <v>44897</v>
      </c>
      <c r="B4877" s="63" t="s">
        <v>4866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3"/>
        <v>3000</v>
      </c>
      <c r="H4877" s="84" t="s">
        <v>588</v>
      </c>
    </row>
    <row r="4878" spans="1:8" ht="15" hidden="1" customHeight="1" x14ac:dyDescent="0.25">
      <c r="A4878" s="48">
        <v>44897</v>
      </c>
      <c r="B4878" s="33" t="s">
        <v>4867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3"/>
        <v>125000</v>
      </c>
      <c r="H4878" s="84" t="s">
        <v>492</v>
      </c>
    </row>
    <row r="4879" spans="1:8" ht="15" hidden="1" customHeight="1" x14ac:dyDescent="0.25">
      <c r="A4879" s="48">
        <v>44897</v>
      </c>
      <c r="B4879" s="63" t="s">
        <v>4868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3"/>
        <v>1190000</v>
      </c>
      <c r="H4879" s="84" t="s">
        <v>33</v>
      </c>
    </row>
    <row r="4880" spans="1:8" ht="15" hidden="1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3"/>
        <v>400000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3"/>
        <v>150000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4869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3"/>
        <v>375000</v>
      </c>
      <c r="H4882" s="84" t="s">
        <v>2406</v>
      </c>
    </row>
    <row r="4883" spans="1:8" ht="15" hidden="1" customHeight="1" x14ac:dyDescent="0.25">
      <c r="A4883" s="48">
        <v>44897</v>
      </c>
      <c r="B4883" s="33" t="s">
        <v>3416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3"/>
        <v>60000</v>
      </c>
      <c r="H4883" s="84" t="s">
        <v>33</v>
      </c>
    </row>
    <row r="4884" spans="1:8" ht="15" hidden="1" customHeight="1" x14ac:dyDescent="0.25">
      <c r="A4884" s="48">
        <v>44897</v>
      </c>
      <c r="B4884" s="36" t="s">
        <v>4870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hidden="1" customHeight="1" x14ac:dyDescent="0.25">
      <c r="A4885" s="38" t="s">
        <v>4871</v>
      </c>
      <c r="B4885" s="33" t="s">
        <v>4872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hidden="1" customHeight="1" x14ac:dyDescent="0.25">
      <c r="A4886" s="38" t="s">
        <v>4871</v>
      </c>
      <c r="B4886" s="33" t="s">
        <v>1022</v>
      </c>
      <c r="C4886" s="56" t="s">
        <v>4873</v>
      </c>
      <c r="D4886" s="38">
        <v>8</v>
      </c>
      <c r="E4886" s="45" t="s">
        <v>96</v>
      </c>
      <c r="F4886" s="41">
        <v>12000</v>
      </c>
      <c r="G4886" s="41">
        <f t="shared" ref="G4886:G4897" si="154">F4886*D4886</f>
        <v>96000</v>
      </c>
      <c r="H4886" s="84" t="s">
        <v>606</v>
      </c>
    </row>
    <row r="4887" spans="1:8" ht="15" hidden="1" customHeight="1" x14ac:dyDescent="0.25">
      <c r="A4887" s="38" t="s">
        <v>4871</v>
      </c>
      <c r="B4887" s="63" t="s">
        <v>4874</v>
      </c>
      <c r="C4887" s="56"/>
      <c r="D4887" s="38">
        <v>10</v>
      </c>
      <c r="E4887" s="45" t="s">
        <v>23</v>
      </c>
      <c r="F4887" s="35">
        <v>12000</v>
      </c>
      <c r="G4887" s="41">
        <f t="shared" si="154"/>
        <v>120000</v>
      </c>
      <c r="H4887" s="84" t="s">
        <v>33</v>
      </c>
    </row>
    <row r="4888" spans="1:8" ht="15" hidden="1" customHeight="1" x14ac:dyDescent="0.25">
      <c r="A4888" s="38" t="s">
        <v>4871</v>
      </c>
      <c r="B4888" s="33" t="s">
        <v>4875</v>
      </c>
      <c r="C4888" s="56" t="s">
        <v>4876</v>
      </c>
      <c r="D4888" s="38">
        <v>2</v>
      </c>
      <c r="E4888" s="45" t="s">
        <v>24</v>
      </c>
      <c r="F4888" s="40">
        <v>50000</v>
      </c>
      <c r="G4888" s="41">
        <f t="shared" si="154"/>
        <v>100000</v>
      </c>
      <c r="H4888" s="84" t="s">
        <v>33</v>
      </c>
    </row>
    <row r="4889" spans="1:8" ht="15" hidden="1" customHeight="1" x14ac:dyDescent="0.25">
      <c r="A4889" s="38" t="s">
        <v>4871</v>
      </c>
      <c r="B4889" s="63" t="s">
        <v>4877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4"/>
        <v>120000</v>
      </c>
      <c r="H4889" s="84" t="s">
        <v>33</v>
      </c>
    </row>
    <row r="4890" spans="1:8" ht="15" hidden="1" customHeight="1" x14ac:dyDescent="0.25">
      <c r="A4890" s="38" t="s">
        <v>4871</v>
      </c>
      <c r="B4890" s="33" t="s">
        <v>4878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4"/>
        <v>150000</v>
      </c>
      <c r="H4890" s="84" t="s">
        <v>1006</v>
      </c>
    </row>
    <row r="4891" spans="1:8" ht="15" hidden="1" customHeight="1" x14ac:dyDescent="0.25">
      <c r="A4891" s="38" t="s">
        <v>4871</v>
      </c>
      <c r="B4891" s="33" t="s">
        <v>4879</v>
      </c>
      <c r="C4891" s="33" t="s">
        <v>3967</v>
      </c>
      <c r="D4891" s="38">
        <v>1</v>
      </c>
      <c r="E4891" s="45" t="s">
        <v>23</v>
      </c>
      <c r="F4891" s="289">
        <v>3800000</v>
      </c>
      <c r="G4891" s="41">
        <f t="shared" si="154"/>
        <v>3800000</v>
      </c>
      <c r="H4891" s="84" t="s">
        <v>2284</v>
      </c>
    </row>
    <row r="4892" spans="1:8" ht="15" hidden="1" customHeight="1" x14ac:dyDescent="0.25">
      <c r="A4892" s="38" t="s">
        <v>4871</v>
      </c>
      <c r="B4892" s="33" t="s">
        <v>4880</v>
      </c>
      <c r="C4892" s="33" t="s">
        <v>3967</v>
      </c>
      <c r="D4892" s="38">
        <v>1</v>
      </c>
      <c r="E4892" s="45" t="s">
        <v>23</v>
      </c>
      <c r="F4892" s="41">
        <v>1600000</v>
      </c>
      <c r="G4892" s="41">
        <f t="shared" si="154"/>
        <v>1600000</v>
      </c>
      <c r="H4892" s="84" t="s">
        <v>2284</v>
      </c>
    </row>
    <row r="4893" spans="1:8" ht="15" hidden="1" customHeight="1" x14ac:dyDescent="0.25">
      <c r="A4893" s="38" t="s">
        <v>4871</v>
      </c>
      <c r="B4893" s="33" t="s">
        <v>4881</v>
      </c>
      <c r="C4893" s="33" t="s">
        <v>3967</v>
      </c>
      <c r="D4893" s="38">
        <v>1</v>
      </c>
      <c r="E4893" s="45" t="s">
        <v>23</v>
      </c>
      <c r="F4893" s="41">
        <v>485000</v>
      </c>
      <c r="G4893" s="41">
        <f t="shared" si="154"/>
        <v>485000</v>
      </c>
      <c r="H4893" s="84" t="s">
        <v>2284</v>
      </c>
    </row>
    <row r="4894" spans="1:8" ht="15" hidden="1" customHeight="1" x14ac:dyDescent="0.25">
      <c r="A4894" s="38" t="s">
        <v>4871</v>
      </c>
      <c r="B4894" s="36" t="s">
        <v>4882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2750</v>
      </c>
    </row>
    <row r="4895" spans="1:8" ht="15" hidden="1" customHeight="1" x14ac:dyDescent="0.25">
      <c r="A4895" s="38" t="s">
        <v>4871</v>
      </c>
      <c r="B4895" s="33" t="s">
        <v>4883</v>
      </c>
      <c r="C4895" s="33" t="s">
        <v>2745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hidden="1" customHeight="1" x14ac:dyDescent="0.25">
      <c r="A4896" s="38" t="s">
        <v>4871</v>
      </c>
      <c r="B4896" s="109" t="s">
        <v>4884</v>
      </c>
      <c r="C4896" s="33" t="s">
        <v>2745</v>
      </c>
      <c r="D4896" s="38">
        <v>1</v>
      </c>
      <c r="E4896" s="45" t="s">
        <v>23</v>
      </c>
      <c r="F4896" s="40">
        <v>100000</v>
      </c>
      <c r="G4896" s="41">
        <f t="shared" si="154"/>
        <v>100000</v>
      </c>
      <c r="H4896" s="84" t="s">
        <v>33</v>
      </c>
    </row>
    <row r="4897" spans="1:8" ht="15" hidden="1" customHeight="1" x14ac:dyDescent="0.25">
      <c r="A4897" s="38" t="s">
        <v>4871</v>
      </c>
      <c r="B4897" s="33" t="s">
        <v>4885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4"/>
        <v>114345</v>
      </c>
      <c r="H4897" s="84" t="s">
        <v>2947</v>
      </c>
    </row>
    <row r="4898" spans="1:8" ht="15" hidden="1" customHeight="1" x14ac:dyDescent="0.25">
      <c r="A4898" s="38" t="s">
        <v>4886</v>
      </c>
      <c r="B4898" s="33" t="s">
        <v>4887</v>
      </c>
      <c r="C4898" s="56" t="s">
        <v>3224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hidden="1" customHeight="1" x14ac:dyDescent="0.25">
      <c r="A4899" s="38" t="s">
        <v>4886</v>
      </c>
      <c r="B4899" s="33" t="s">
        <v>4888</v>
      </c>
      <c r="C4899" s="56" t="s">
        <v>4876</v>
      </c>
      <c r="D4899" s="38">
        <v>6</v>
      </c>
      <c r="E4899" s="45" t="s">
        <v>23</v>
      </c>
      <c r="F4899" s="41">
        <v>2000</v>
      </c>
      <c r="G4899" s="41">
        <f t="shared" ref="G4899:G4914" si="155">F4899*D4899</f>
        <v>12000</v>
      </c>
      <c r="H4899" s="84" t="s">
        <v>2753</v>
      </c>
    </row>
    <row r="4900" spans="1:8" ht="15" hidden="1" customHeight="1" x14ac:dyDescent="0.25">
      <c r="A4900" s="38" t="s">
        <v>4886</v>
      </c>
      <c r="B4900" s="63" t="s">
        <v>4889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5"/>
        <v>56000</v>
      </c>
      <c r="H4900" s="84" t="s">
        <v>520</v>
      </c>
    </row>
    <row r="4901" spans="1:8" ht="15" hidden="1" customHeight="1" x14ac:dyDescent="0.25">
      <c r="A4901" s="38" t="s">
        <v>4886</v>
      </c>
      <c r="B4901" s="33" t="s">
        <v>4890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5"/>
        <v>72000</v>
      </c>
      <c r="H4901" s="84" t="s">
        <v>520</v>
      </c>
    </row>
    <row r="4902" spans="1:8" ht="15" hidden="1" customHeight="1" x14ac:dyDescent="0.25">
      <c r="A4902" s="38" t="s">
        <v>4886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5"/>
        <v>145000</v>
      </c>
      <c r="H4902" s="84" t="s">
        <v>33</v>
      </c>
    </row>
    <row r="4903" spans="1:8" ht="15" hidden="1" customHeight="1" x14ac:dyDescent="0.25">
      <c r="A4903" s="38" t="s">
        <v>4886</v>
      </c>
      <c r="B4903" s="33" t="s">
        <v>4891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5"/>
        <v>240000</v>
      </c>
      <c r="H4903" s="84" t="s">
        <v>2349</v>
      </c>
    </row>
    <row r="4904" spans="1:8" ht="15" hidden="1" customHeight="1" x14ac:dyDescent="0.25">
      <c r="A4904" s="38" t="s">
        <v>4886</v>
      </c>
      <c r="B4904" s="33" t="s">
        <v>4892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5"/>
        <v>175000</v>
      </c>
      <c r="H4904" s="84" t="s">
        <v>1106</v>
      </c>
    </row>
    <row r="4905" spans="1:8" ht="15" hidden="1" customHeight="1" x14ac:dyDescent="0.25">
      <c r="A4905" s="38" t="s">
        <v>4886</v>
      </c>
      <c r="B4905" s="33" t="s">
        <v>4893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5"/>
        <v>75000</v>
      </c>
      <c r="H4905" s="84" t="s">
        <v>1106</v>
      </c>
    </row>
    <row r="4906" spans="1:8" ht="15" hidden="1" customHeight="1" x14ac:dyDescent="0.25">
      <c r="A4906" s="38" t="s">
        <v>4886</v>
      </c>
      <c r="B4906" s="33" t="s">
        <v>2831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5"/>
        <v>60000</v>
      </c>
      <c r="H4906" s="84" t="s">
        <v>33</v>
      </c>
    </row>
    <row r="4907" spans="1:8" ht="15" hidden="1" customHeight="1" x14ac:dyDescent="0.25">
      <c r="A4907" s="38" t="s">
        <v>4886</v>
      </c>
      <c r="B4907" s="36" t="s">
        <v>4894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hidden="1" customHeight="1" x14ac:dyDescent="0.25">
      <c r="A4908" s="38" t="s">
        <v>4886</v>
      </c>
      <c r="B4908" s="33" t="s">
        <v>4895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hidden="1" customHeight="1" x14ac:dyDescent="0.25">
      <c r="A4909" s="38" t="s">
        <v>4886</v>
      </c>
      <c r="B4909" s="109" t="s">
        <v>4896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5"/>
        <v>350000</v>
      </c>
      <c r="H4909" s="84" t="s">
        <v>33</v>
      </c>
    </row>
    <row r="4910" spans="1:8" ht="15" hidden="1" customHeight="1" x14ac:dyDescent="0.25">
      <c r="A4910" s="38" t="s">
        <v>4886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5"/>
        <v>17000</v>
      </c>
      <c r="H4910" s="84" t="s">
        <v>748</v>
      </c>
    </row>
    <row r="4911" spans="1:8" ht="15" hidden="1" customHeight="1" x14ac:dyDescent="0.25">
      <c r="A4911" s="38" t="s">
        <v>4886</v>
      </c>
      <c r="B4911" s="33" t="s">
        <v>4897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5"/>
        <v>4000</v>
      </c>
      <c r="H4911" s="84" t="s">
        <v>748</v>
      </c>
    </row>
    <row r="4912" spans="1:8" ht="15" hidden="1" customHeight="1" x14ac:dyDescent="0.25">
      <c r="A4912" s="38" t="s">
        <v>4886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5"/>
        <v>1500</v>
      </c>
      <c r="H4912" s="84" t="s">
        <v>748</v>
      </c>
    </row>
    <row r="4913" spans="1:8" ht="15" hidden="1" customHeight="1" x14ac:dyDescent="0.25">
      <c r="A4913" s="38" t="s">
        <v>4886</v>
      </c>
      <c r="B4913" s="33" t="s">
        <v>4898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5"/>
        <v>250000</v>
      </c>
      <c r="H4913" s="84" t="s">
        <v>4899</v>
      </c>
    </row>
    <row r="4914" spans="1:8" ht="15" hidden="1" customHeight="1" x14ac:dyDescent="0.25">
      <c r="A4914" s="38" t="s">
        <v>4886</v>
      </c>
      <c r="B4914" s="33" t="s">
        <v>4900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5"/>
        <v>75000</v>
      </c>
      <c r="H4914" s="84" t="s">
        <v>4899</v>
      </c>
    </row>
    <row r="4915" spans="1:8" ht="15" hidden="1" customHeight="1" x14ac:dyDescent="0.25">
      <c r="A4915" s="38" t="s">
        <v>4901</v>
      </c>
      <c r="B4915" s="33" t="s">
        <v>4902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hidden="1" customHeight="1" x14ac:dyDescent="0.25">
      <c r="A4916" s="38" t="s">
        <v>4901</v>
      </c>
      <c r="B4916" s="33" t="s">
        <v>4903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6">F4916*D4916</f>
        <v>75000</v>
      </c>
      <c r="H4916" s="84" t="s">
        <v>2240</v>
      </c>
    </row>
    <row r="4917" spans="1:8" ht="15" hidden="1" customHeight="1" x14ac:dyDescent="0.25">
      <c r="A4917" s="38" t="s">
        <v>4901</v>
      </c>
      <c r="B4917" s="63" t="s">
        <v>4904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6"/>
        <v>90000</v>
      </c>
      <c r="H4917" s="84" t="s">
        <v>2240</v>
      </c>
    </row>
    <row r="4918" spans="1:8" ht="15" hidden="1" customHeight="1" x14ac:dyDescent="0.25">
      <c r="A4918" s="38" t="s">
        <v>4901</v>
      </c>
      <c r="B4918" s="33" t="s">
        <v>4905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6"/>
        <v>225000</v>
      </c>
      <c r="H4918" s="84" t="s">
        <v>2240</v>
      </c>
    </row>
    <row r="4919" spans="1:8" ht="15" hidden="1" customHeight="1" x14ac:dyDescent="0.25">
      <c r="A4919" s="38" t="s">
        <v>4901</v>
      </c>
      <c r="B4919" s="63" t="s">
        <v>4906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6"/>
        <v>275000</v>
      </c>
      <c r="H4919" s="84" t="s">
        <v>2240</v>
      </c>
    </row>
    <row r="4920" spans="1:8" ht="15" hidden="1" customHeight="1" x14ac:dyDescent="0.25">
      <c r="A4920" s="38" t="s">
        <v>4901</v>
      </c>
      <c r="B4920" s="33" t="s">
        <v>4907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6"/>
        <v>1250000</v>
      </c>
      <c r="H4920" s="84" t="s">
        <v>2240</v>
      </c>
    </row>
    <row r="4921" spans="1:8" ht="15" hidden="1" customHeight="1" x14ac:dyDescent="0.25">
      <c r="A4921" s="38" t="s">
        <v>4901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6"/>
        <v>150000</v>
      </c>
      <c r="H4921" s="84" t="s">
        <v>33</v>
      </c>
    </row>
    <row r="4922" spans="1:8" ht="15" hidden="1" customHeight="1" x14ac:dyDescent="0.25">
      <c r="A4922" s="38" t="s">
        <v>4901</v>
      </c>
      <c r="B4922" s="33" t="s">
        <v>4908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6"/>
        <v>180000</v>
      </c>
      <c r="H4922" s="84" t="s">
        <v>33</v>
      </c>
    </row>
    <row r="4923" spans="1:8" ht="15" hidden="1" customHeight="1" x14ac:dyDescent="0.25">
      <c r="A4923" s="38" t="s">
        <v>4901</v>
      </c>
      <c r="B4923" s="33" t="s">
        <v>4909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6"/>
        <v>90000</v>
      </c>
      <c r="H4923" s="84" t="s">
        <v>4910</v>
      </c>
    </row>
    <row r="4924" spans="1:8" ht="15" hidden="1" customHeight="1" x14ac:dyDescent="0.25">
      <c r="A4924" s="38" t="s">
        <v>4901</v>
      </c>
      <c r="B4924" s="33" t="s">
        <v>4527</v>
      </c>
      <c r="C4924" s="33" t="s">
        <v>4911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4160</v>
      </c>
    </row>
    <row r="4925" spans="1:8" ht="15" hidden="1" customHeight="1" x14ac:dyDescent="0.25">
      <c r="A4925" s="38" t="s">
        <v>4901</v>
      </c>
      <c r="B4925" s="33" t="s">
        <v>4527</v>
      </c>
      <c r="C4925" s="33" t="s">
        <v>4912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4160</v>
      </c>
    </row>
    <row r="4926" spans="1:8" ht="15" hidden="1" customHeight="1" x14ac:dyDescent="0.25">
      <c r="A4926" s="38" t="s">
        <v>4901</v>
      </c>
      <c r="B4926" s="33" t="s">
        <v>4527</v>
      </c>
      <c r="C4926" s="33" t="s">
        <v>4913</v>
      </c>
      <c r="D4926" s="50">
        <v>1</v>
      </c>
      <c r="E4926" s="45" t="s">
        <v>24</v>
      </c>
      <c r="F4926" s="179">
        <v>1500000</v>
      </c>
      <c r="G4926" s="41">
        <f t="shared" si="156"/>
        <v>1500000</v>
      </c>
      <c r="H4926" s="84" t="s">
        <v>4160</v>
      </c>
    </row>
    <row r="4927" spans="1:8" ht="15" hidden="1" customHeight="1" x14ac:dyDescent="0.25">
      <c r="A4927" s="38" t="s">
        <v>4901</v>
      </c>
      <c r="B4927" s="33" t="s">
        <v>4527</v>
      </c>
      <c r="C4927" s="33" t="s">
        <v>4914</v>
      </c>
      <c r="D4927" s="50">
        <v>1</v>
      </c>
      <c r="E4927" s="45" t="s">
        <v>24</v>
      </c>
      <c r="F4927" s="179">
        <v>1500000</v>
      </c>
      <c r="G4927" s="41">
        <f t="shared" si="156"/>
        <v>1500000</v>
      </c>
      <c r="H4927" s="84" t="s">
        <v>4160</v>
      </c>
    </row>
    <row r="4928" spans="1:8" ht="15" hidden="1" customHeight="1" x14ac:dyDescent="0.25">
      <c r="A4928" s="38" t="s">
        <v>4901</v>
      </c>
      <c r="B4928" s="33" t="s">
        <v>4527</v>
      </c>
      <c r="C4928" s="33" t="s">
        <v>4915</v>
      </c>
      <c r="D4928" s="50">
        <v>1</v>
      </c>
      <c r="E4928" s="45" t="s">
        <v>24</v>
      </c>
      <c r="F4928" s="179">
        <v>1500000</v>
      </c>
      <c r="G4928" s="179">
        <f t="shared" si="156"/>
        <v>1500000</v>
      </c>
      <c r="H4928" s="84" t="s">
        <v>4160</v>
      </c>
    </row>
    <row r="4929" spans="1:8" ht="15" hidden="1" customHeight="1" x14ac:dyDescent="0.25">
      <c r="A4929" s="38" t="s">
        <v>4901</v>
      </c>
      <c r="B4929" s="33" t="s">
        <v>4527</v>
      </c>
      <c r="C4929" s="33" t="s">
        <v>4916</v>
      </c>
      <c r="D4929" s="50">
        <v>1</v>
      </c>
      <c r="E4929" s="45" t="s">
        <v>24</v>
      </c>
      <c r="F4929" s="179">
        <v>1500000</v>
      </c>
      <c r="G4929" s="179">
        <f t="shared" si="156"/>
        <v>1500000</v>
      </c>
      <c r="H4929" s="84" t="s">
        <v>4160</v>
      </c>
    </row>
    <row r="4930" spans="1:8" ht="15" hidden="1" customHeight="1" x14ac:dyDescent="0.25">
      <c r="A4930" s="38" t="s">
        <v>4901</v>
      </c>
      <c r="B4930" s="33" t="s">
        <v>4527</v>
      </c>
      <c r="C4930" s="33" t="s">
        <v>4917</v>
      </c>
      <c r="D4930" s="50">
        <v>1</v>
      </c>
      <c r="E4930" s="45" t="s">
        <v>24</v>
      </c>
      <c r="F4930" s="179">
        <v>1500000</v>
      </c>
      <c r="G4930" s="179">
        <f t="shared" si="156"/>
        <v>1500000</v>
      </c>
      <c r="H4930" s="84" t="s">
        <v>4160</v>
      </c>
    </row>
    <row r="4931" spans="1:8" ht="15" hidden="1" customHeight="1" x14ac:dyDescent="0.25">
      <c r="A4931" s="38" t="s">
        <v>4901</v>
      </c>
      <c r="B4931" s="33" t="s">
        <v>4527</v>
      </c>
      <c r="C4931" s="109" t="s">
        <v>4918</v>
      </c>
      <c r="D4931" s="50">
        <v>1</v>
      </c>
      <c r="E4931" s="45" t="s">
        <v>24</v>
      </c>
      <c r="F4931" s="179">
        <v>1500000</v>
      </c>
      <c r="G4931" s="179">
        <f t="shared" si="156"/>
        <v>1500000</v>
      </c>
      <c r="H4931" s="84" t="s">
        <v>4160</v>
      </c>
    </row>
    <row r="4932" spans="1:8" ht="15" hidden="1" customHeight="1" x14ac:dyDescent="0.25">
      <c r="A4932" s="38" t="s">
        <v>4901</v>
      </c>
      <c r="B4932" s="33" t="s">
        <v>4527</v>
      </c>
      <c r="C4932" s="33" t="s">
        <v>4919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4160</v>
      </c>
    </row>
    <row r="4933" spans="1:8" ht="15" hidden="1" customHeight="1" x14ac:dyDescent="0.25">
      <c r="A4933" s="38" t="s">
        <v>4901</v>
      </c>
      <c r="B4933" s="33" t="s">
        <v>4527</v>
      </c>
      <c r="C4933" s="33" t="s">
        <v>4920</v>
      </c>
      <c r="D4933" s="50">
        <v>1</v>
      </c>
      <c r="E4933" s="45" t="s">
        <v>24</v>
      </c>
      <c r="F4933" s="179">
        <v>1500000</v>
      </c>
      <c r="G4933" s="179">
        <f t="shared" si="156"/>
        <v>1500000</v>
      </c>
      <c r="H4933" s="84" t="s">
        <v>4160</v>
      </c>
    </row>
    <row r="4934" spans="1:8" ht="15" hidden="1" customHeight="1" x14ac:dyDescent="0.25">
      <c r="A4934" s="38" t="s">
        <v>4901</v>
      </c>
      <c r="B4934" s="33" t="s">
        <v>4921</v>
      </c>
      <c r="C4934" s="33" t="s">
        <v>2745</v>
      </c>
      <c r="D4934" s="38">
        <v>4</v>
      </c>
      <c r="E4934" s="45" t="s">
        <v>23</v>
      </c>
      <c r="F4934" s="46">
        <v>250000</v>
      </c>
      <c r="G4934" s="179">
        <f t="shared" si="156"/>
        <v>1000000</v>
      </c>
      <c r="H4934" s="84" t="s">
        <v>4922</v>
      </c>
    </row>
    <row r="4935" spans="1:8" ht="15" hidden="1" customHeight="1" x14ac:dyDescent="0.25">
      <c r="A4935" s="38" t="s">
        <v>4901</v>
      </c>
      <c r="B4935" s="33" t="s">
        <v>4553</v>
      </c>
      <c r="C4935" s="33" t="s">
        <v>2745</v>
      </c>
      <c r="D4935" s="38">
        <v>1</v>
      </c>
      <c r="E4935" s="45" t="s">
        <v>23</v>
      </c>
      <c r="F4935" s="46">
        <v>100000</v>
      </c>
      <c r="G4935" s="179">
        <f t="shared" si="156"/>
        <v>100000</v>
      </c>
      <c r="H4935" s="84" t="s">
        <v>4922</v>
      </c>
    </row>
    <row r="4936" spans="1:8" ht="15" hidden="1" customHeight="1" x14ac:dyDescent="0.25">
      <c r="A4936" s="38" t="s">
        <v>359</v>
      </c>
      <c r="B4936" s="33" t="s">
        <v>3991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hidden="1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57">F4937*D4937</f>
        <v>375000</v>
      </c>
      <c r="H4937" s="84" t="s">
        <v>33</v>
      </c>
    </row>
    <row r="4938" spans="1:8" ht="15" hidden="1" customHeight="1" x14ac:dyDescent="0.25">
      <c r="A4938" s="38" t="s">
        <v>359</v>
      </c>
      <c r="B4938" s="63" t="s">
        <v>4923</v>
      </c>
      <c r="C4938" s="56" t="s">
        <v>4924</v>
      </c>
      <c r="D4938" s="38">
        <v>30</v>
      </c>
      <c r="E4938" s="45" t="s">
        <v>23</v>
      </c>
      <c r="F4938" s="35">
        <v>1545000</v>
      </c>
      <c r="G4938" s="41">
        <f t="shared" si="157"/>
        <v>46350000</v>
      </c>
      <c r="H4938" s="84" t="s">
        <v>33</v>
      </c>
    </row>
    <row r="4939" spans="1:8" ht="15" hidden="1" customHeight="1" x14ac:dyDescent="0.25">
      <c r="A4939" s="38" t="s">
        <v>359</v>
      </c>
      <c r="B4939" s="33" t="s">
        <v>4925</v>
      </c>
      <c r="C4939" s="56" t="s">
        <v>4926</v>
      </c>
      <c r="D4939" s="38">
        <v>5</v>
      </c>
      <c r="E4939" s="45" t="s">
        <v>24</v>
      </c>
      <c r="F4939" s="40">
        <v>3173500</v>
      </c>
      <c r="G4939" s="41">
        <f t="shared" si="157"/>
        <v>15867500</v>
      </c>
      <c r="H4939" s="84" t="s">
        <v>33</v>
      </c>
    </row>
    <row r="4940" spans="1:8" ht="15" hidden="1" customHeight="1" x14ac:dyDescent="0.25">
      <c r="A4940" s="38" t="s">
        <v>359</v>
      </c>
      <c r="B4940" s="63" t="s">
        <v>4383</v>
      </c>
      <c r="C4940" s="56" t="s">
        <v>4926</v>
      </c>
      <c r="D4940" s="50">
        <v>5</v>
      </c>
      <c r="E4940" s="45" t="s">
        <v>23</v>
      </c>
      <c r="F4940" s="179">
        <v>430000</v>
      </c>
      <c r="G4940" s="41">
        <f t="shared" si="157"/>
        <v>2150000</v>
      </c>
      <c r="H4940" s="84" t="s">
        <v>33</v>
      </c>
    </row>
    <row r="4941" spans="1:8" ht="15" hidden="1" customHeight="1" x14ac:dyDescent="0.25">
      <c r="A4941" s="38" t="s">
        <v>359</v>
      </c>
      <c r="B4941" s="33" t="s">
        <v>2589</v>
      </c>
      <c r="C4941" s="56" t="s">
        <v>4926</v>
      </c>
      <c r="D4941" s="38">
        <v>5</v>
      </c>
      <c r="E4941" s="45" t="s">
        <v>23</v>
      </c>
      <c r="F4941" s="40">
        <v>245000</v>
      </c>
      <c r="G4941" s="41">
        <f t="shared" si="157"/>
        <v>1225000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57"/>
        <v>17500000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4927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57"/>
        <v>19800000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57"/>
        <v>1575000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4928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4929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4930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57"/>
        <v>600000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4931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57"/>
        <v>4800000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4932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57"/>
        <v>450000</v>
      </c>
      <c r="H4949" s="84" t="s">
        <v>33</v>
      </c>
    </row>
    <row r="4950" spans="1:8" ht="15" hidden="1" customHeight="1" x14ac:dyDescent="0.25">
      <c r="A4950" s="38" t="s">
        <v>4933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hidden="1" customHeight="1" x14ac:dyDescent="0.25">
      <c r="A4951" s="38" t="s">
        <v>4933</v>
      </c>
      <c r="B4951" s="33" t="s">
        <v>4934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58">F4951*D4951</f>
        <v>1750000</v>
      </c>
      <c r="H4951" s="84" t="s">
        <v>33</v>
      </c>
    </row>
    <row r="4952" spans="1:8" ht="15" hidden="1" customHeight="1" x14ac:dyDescent="0.25">
      <c r="A4952" s="38" t="s">
        <v>4933</v>
      </c>
      <c r="B4952" s="63" t="s">
        <v>4935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58"/>
        <v>9500000</v>
      </c>
      <c r="H4952" s="84" t="s">
        <v>33</v>
      </c>
    </row>
    <row r="4953" spans="1:8" ht="15" hidden="1" customHeight="1" x14ac:dyDescent="0.25">
      <c r="A4953" s="38" t="s">
        <v>4933</v>
      </c>
      <c r="B4953" s="33" t="s">
        <v>4936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58"/>
        <v>15750000</v>
      </c>
      <c r="H4953" s="84" t="s">
        <v>33</v>
      </c>
    </row>
    <row r="4954" spans="1:8" ht="15" hidden="1" customHeight="1" x14ac:dyDescent="0.25">
      <c r="A4954" s="38" t="s">
        <v>4933</v>
      </c>
      <c r="B4954" s="63" t="s">
        <v>4937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58"/>
        <v>18500000</v>
      </c>
      <c r="H4954" s="84" t="s">
        <v>33</v>
      </c>
    </row>
    <row r="4955" spans="1:8" ht="15" hidden="1" customHeight="1" x14ac:dyDescent="0.25">
      <c r="A4955" s="38" t="s">
        <v>4933</v>
      </c>
      <c r="B4955" s="33" t="s">
        <v>4938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58"/>
        <v>5000</v>
      </c>
      <c r="H4955" s="84" t="s">
        <v>4939</v>
      </c>
    </row>
    <row r="4956" spans="1:8" ht="15" hidden="1" customHeight="1" x14ac:dyDescent="0.25">
      <c r="A4956" s="38" t="s">
        <v>4933</v>
      </c>
      <c r="B4956" s="33" t="s">
        <v>4940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58"/>
        <v>24000</v>
      </c>
      <c r="H4956" s="84" t="s">
        <v>4939</v>
      </c>
    </row>
    <row r="4957" spans="1:8" ht="15" hidden="1" customHeight="1" x14ac:dyDescent="0.25">
      <c r="A4957" s="38" t="s">
        <v>4933</v>
      </c>
      <c r="B4957" s="33" t="s">
        <v>4941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58"/>
        <v>85000</v>
      </c>
      <c r="H4957" s="84" t="s">
        <v>930</v>
      </c>
    </row>
    <row r="4958" spans="1:8" ht="15" hidden="1" customHeight="1" x14ac:dyDescent="0.25">
      <c r="A4958" s="38" t="s">
        <v>4933</v>
      </c>
      <c r="B4958" s="33" t="s">
        <v>4942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58"/>
        <v>85000</v>
      </c>
      <c r="H4958" s="84" t="s">
        <v>930</v>
      </c>
    </row>
    <row r="4959" spans="1:8" ht="15" hidden="1" customHeight="1" x14ac:dyDescent="0.25">
      <c r="A4959" s="38" t="s">
        <v>4933</v>
      </c>
      <c r="B4959" s="33" t="s">
        <v>4943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hidden="1" customHeight="1" x14ac:dyDescent="0.25">
      <c r="A4960" s="38" t="s">
        <v>4933</v>
      </c>
      <c r="B4960" s="33" t="s">
        <v>4944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hidden="1" customHeight="1" x14ac:dyDescent="0.25">
      <c r="A4961" s="38" t="s">
        <v>4933</v>
      </c>
      <c r="B4961" s="33" t="s">
        <v>4945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58"/>
        <v>40000</v>
      </c>
      <c r="H4961" s="84" t="s">
        <v>930</v>
      </c>
    </row>
    <row r="4962" spans="1:8" ht="15" hidden="1" customHeight="1" x14ac:dyDescent="0.25">
      <c r="A4962" s="38" t="s">
        <v>4946</v>
      </c>
      <c r="B4962" s="33" t="s">
        <v>4384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hidden="1" customHeight="1" x14ac:dyDescent="0.25">
      <c r="A4963" s="38" t="s">
        <v>4946</v>
      </c>
      <c r="B4963" s="33" t="s">
        <v>4947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59">F4963*D4963</f>
        <v>450000</v>
      </c>
      <c r="H4963" s="84" t="s">
        <v>1213</v>
      </c>
    </row>
    <row r="4964" spans="1:8" ht="15" hidden="1" customHeight="1" x14ac:dyDescent="0.25">
      <c r="A4964" s="38" t="s">
        <v>4946</v>
      </c>
      <c r="B4964" s="63" t="s">
        <v>4948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59"/>
        <v>1300000</v>
      </c>
      <c r="H4964" s="84" t="s">
        <v>2284</v>
      </c>
    </row>
    <row r="4965" spans="1:8" ht="15" hidden="1" customHeight="1" x14ac:dyDescent="0.25">
      <c r="A4965" s="38" t="s">
        <v>4946</v>
      </c>
      <c r="B4965" s="33" t="s">
        <v>4949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59"/>
        <v>400000</v>
      </c>
      <c r="H4965" s="84" t="s">
        <v>2284</v>
      </c>
    </row>
    <row r="4966" spans="1:8" ht="15" hidden="1" customHeight="1" x14ac:dyDescent="0.25">
      <c r="A4966" s="38" t="s">
        <v>4946</v>
      </c>
      <c r="B4966" s="63" t="s">
        <v>4950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hidden="1" customHeight="1" x14ac:dyDescent="0.25">
      <c r="A4967" s="38" t="s">
        <v>4946</v>
      </c>
      <c r="B4967" s="63" t="s">
        <v>3674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59"/>
        <v>400000</v>
      </c>
      <c r="H4967" s="84" t="s">
        <v>33</v>
      </c>
    </row>
    <row r="4968" spans="1:8" ht="15" hidden="1" customHeight="1" x14ac:dyDescent="0.25">
      <c r="A4968" s="38" t="s">
        <v>4946</v>
      </c>
      <c r="B4968" s="33" t="s">
        <v>4951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59"/>
        <v>275000</v>
      </c>
      <c r="H4968" s="84" t="s">
        <v>33</v>
      </c>
    </row>
    <row r="4969" spans="1:8" ht="15" hidden="1" customHeight="1" x14ac:dyDescent="0.25">
      <c r="A4969" s="38" t="s">
        <v>4946</v>
      </c>
      <c r="B4969" s="33" t="s">
        <v>4952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59"/>
        <v>200000</v>
      </c>
      <c r="H4969" s="84" t="s">
        <v>33</v>
      </c>
    </row>
    <row r="4970" spans="1:8" ht="15" hidden="1" customHeight="1" x14ac:dyDescent="0.25">
      <c r="A4970" s="38" t="s">
        <v>4946</v>
      </c>
      <c r="B4970" s="33" t="s">
        <v>4953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59"/>
        <v>220000</v>
      </c>
      <c r="H4970" s="84" t="s">
        <v>33</v>
      </c>
    </row>
    <row r="4971" spans="1:8" ht="15" hidden="1" customHeight="1" x14ac:dyDescent="0.25">
      <c r="A4971" s="38" t="s">
        <v>4946</v>
      </c>
      <c r="B4971" s="33" t="s">
        <v>4954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59"/>
        <v>225000</v>
      </c>
      <c r="H4971" s="84" t="s">
        <v>33</v>
      </c>
    </row>
    <row r="4972" spans="1:8" ht="15" hidden="1" customHeight="1" x14ac:dyDescent="0.25">
      <c r="A4972" s="38" t="s">
        <v>4946</v>
      </c>
      <c r="B4972" s="33" t="s">
        <v>4955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hidden="1" customHeight="1" x14ac:dyDescent="0.25">
      <c r="A4973" s="38" t="s">
        <v>4956</v>
      </c>
      <c r="B4973" s="33" t="s">
        <v>4384</v>
      </c>
      <c r="C4973" s="33" t="s">
        <v>2745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4957</v>
      </c>
    </row>
    <row r="4974" spans="1:8" ht="15" hidden="1" customHeight="1" x14ac:dyDescent="0.25">
      <c r="A4974" s="38" t="s">
        <v>4956</v>
      </c>
      <c r="B4974" s="33" t="s">
        <v>4527</v>
      </c>
      <c r="C4974" s="56" t="s">
        <v>4958</v>
      </c>
      <c r="D4974" s="38">
        <v>10</v>
      </c>
      <c r="E4974" s="45" t="s">
        <v>23</v>
      </c>
      <c r="F4974" s="41">
        <v>1500000</v>
      </c>
      <c r="G4974" s="41">
        <f t="shared" ref="G4974:G5014" si="160">F4974*D4974</f>
        <v>15000000</v>
      </c>
      <c r="H4974" s="84" t="s">
        <v>33</v>
      </c>
    </row>
    <row r="4975" spans="1:8" ht="15" hidden="1" customHeight="1" x14ac:dyDescent="0.25">
      <c r="A4975" s="38" t="s">
        <v>4956</v>
      </c>
      <c r="B4975" s="63" t="s">
        <v>4959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60"/>
        <v>100000</v>
      </c>
      <c r="H4975" s="84" t="s">
        <v>2284</v>
      </c>
    </row>
    <row r="4976" spans="1:8" ht="15" hidden="1" customHeight="1" x14ac:dyDescent="0.25">
      <c r="A4976" s="38" t="s">
        <v>4956</v>
      </c>
      <c r="B4976" s="33" t="s">
        <v>4960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60"/>
        <v>35000</v>
      </c>
      <c r="H4976" s="84" t="s">
        <v>2284</v>
      </c>
    </row>
    <row r="4977" spans="1:8" ht="15" hidden="1" customHeight="1" x14ac:dyDescent="0.25">
      <c r="A4977" s="38" t="s">
        <v>4956</v>
      </c>
      <c r="B4977" s="63" t="s">
        <v>4961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60"/>
        <v>215000</v>
      </c>
      <c r="H4977" s="84" t="s">
        <v>2908</v>
      </c>
    </row>
    <row r="4978" spans="1:8" ht="15" hidden="1" customHeight="1" x14ac:dyDescent="0.25">
      <c r="A4978" s="38" t="s">
        <v>4956</v>
      </c>
      <c r="B4978" s="63" t="s">
        <v>4962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60"/>
        <v>35000</v>
      </c>
      <c r="H4978" s="84" t="s">
        <v>2284</v>
      </c>
    </row>
    <row r="4979" spans="1:8" ht="15" hidden="1" customHeight="1" x14ac:dyDescent="0.25">
      <c r="A4979" s="38" t="s">
        <v>4956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60"/>
        <v>4413000</v>
      </c>
      <c r="H4979" s="84" t="s">
        <v>4327</v>
      </c>
    </row>
    <row r="4980" spans="1:8" ht="15" hidden="1" customHeight="1" x14ac:dyDescent="0.25">
      <c r="A4980" s="38" t="s">
        <v>4956</v>
      </c>
      <c r="B4980" s="33" t="s">
        <v>4963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60"/>
        <v>250000</v>
      </c>
      <c r="H4980" s="84" t="s">
        <v>509</v>
      </c>
    </row>
    <row r="4981" spans="1:8" ht="15" hidden="1" customHeight="1" x14ac:dyDescent="0.25">
      <c r="A4981" s="38" t="s">
        <v>4956</v>
      </c>
      <c r="B4981" s="33" t="s">
        <v>3376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60"/>
        <v>75000</v>
      </c>
      <c r="H4981" s="84" t="s">
        <v>509</v>
      </c>
    </row>
    <row r="4982" spans="1:8" ht="15" hidden="1" customHeight="1" x14ac:dyDescent="0.25">
      <c r="A4982" s="38" t="s">
        <v>376</v>
      </c>
      <c r="B4982" s="33" t="s">
        <v>4964</v>
      </c>
      <c r="C4982" s="56" t="s">
        <v>4965</v>
      </c>
      <c r="D4982" s="38">
        <v>1</v>
      </c>
      <c r="E4982" s="45" t="s">
        <v>23</v>
      </c>
      <c r="F4982" s="40">
        <v>450000</v>
      </c>
      <c r="G4982" s="41">
        <f t="shared" si="160"/>
        <v>450000</v>
      </c>
      <c r="H4982" s="84" t="s">
        <v>33</v>
      </c>
    </row>
    <row r="4983" spans="1:8" ht="15" hidden="1" customHeight="1" x14ac:dyDescent="0.25">
      <c r="A4983" s="38" t="s">
        <v>376</v>
      </c>
      <c r="B4983" s="33" t="s">
        <v>4966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60"/>
        <v>565000</v>
      </c>
      <c r="H4983" s="84" t="s">
        <v>4967</v>
      </c>
    </row>
    <row r="4984" spans="1:8" ht="15" hidden="1" customHeight="1" x14ac:dyDescent="0.25">
      <c r="A4984" s="38" t="s">
        <v>376</v>
      </c>
      <c r="B4984" s="33" t="s">
        <v>4008</v>
      </c>
      <c r="C4984" s="33" t="s">
        <v>4378</v>
      </c>
      <c r="D4984" s="38">
        <v>1</v>
      </c>
      <c r="E4984" s="45" t="s">
        <v>601</v>
      </c>
      <c r="F4984" s="35">
        <v>4800000</v>
      </c>
      <c r="G4984" s="41">
        <f t="shared" si="160"/>
        <v>4800000</v>
      </c>
      <c r="H4984" s="84" t="s">
        <v>33</v>
      </c>
    </row>
    <row r="4985" spans="1:8" ht="15" hidden="1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4968</v>
      </c>
      <c r="F4985" s="40">
        <v>6750000</v>
      </c>
      <c r="G4985" s="41">
        <f t="shared" si="160"/>
        <v>6750000</v>
      </c>
      <c r="H4985" s="84" t="s">
        <v>33</v>
      </c>
    </row>
    <row r="4986" spans="1:8" ht="15" hidden="1" customHeight="1" x14ac:dyDescent="0.25">
      <c r="A4986" s="38" t="s">
        <v>376</v>
      </c>
      <c r="B4986" s="63" t="s">
        <v>4384</v>
      </c>
      <c r="C4986" s="33" t="s">
        <v>2745</v>
      </c>
      <c r="D4986" s="38">
        <v>1</v>
      </c>
      <c r="E4986" s="45" t="s">
        <v>24</v>
      </c>
      <c r="F4986" s="40">
        <v>100000</v>
      </c>
      <c r="G4986" s="41">
        <f t="shared" si="160"/>
        <v>100000</v>
      </c>
      <c r="H4986" s="84" t="s">
        <v>783</v>
      </c>
    </row>
    <row r="4987" spans="1:8" ht="15" hidden="1" customHeight="1" x14ac:dyDescent="0.25">
      <c r="A4987" s="38" t="s">
        <v>376</v>
      </c>
      <c r="B4987" s="63" t="s">
        <v>4969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60"/>
        <v>62000</v>
      </c>
      <c r="H4987" s="84" t="s">
        <v>930</v>
      </c>
    </row>
    <row r="4988" spans="1:8" ht="15" hidden="1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60"/>
        <v>6200000</v>
      </c>
      <c r="H4988" s="84" t="s">
        <v>33</v>
      </c>
    </row>
    <row r="4989" spans="1:8" ht="15" hidden="1" customHeight="1" x14ac:dyDescent="0.25">
      <c r="A4989" s="38" t="s">
        <v>376</v>
      </c>
      <c r="B4989" s="33" t="s">
        <v>4970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60"/>
        <v>288000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4971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60"/>
        <v>55000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4972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60"/>
        <v>295000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4973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4974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3543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4975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60"/>
        <v>260000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60"/>
        <v>200000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60"/>
        <v>240000</v>
      </c>
      <c r="H4997" s="84" t="s">
        <v>33</v>
      </c>
    </row>
    <row r="4998" spans="1:9" ht="15" hidden="1" customHeight="1" x14ac:dyDescent="0.25">
      <c r="A4998" s="38" t="s">
        <v>4976</v>
      </c>
      <c r="B4998" s="33" t="s">
        <v>4977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60"/>
        <v>195000</v>
      </c>
      <c r="H4998" s="84" t="s">
        <v>2284</v>
      </c>
    </row>
    <row r="4999" spans="1:9" ht="15" hidden="1" customHeight="1" x14ac:dyDescent="0.25">
      <c r="A4999" s="38" t="s">
        <v>4976</v>
      </c>
      <c r="B4999" s="33" t="s">
        <v>4978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60"/>
        <v>425000</v>
      </c>
      <c r="H4999" s="84" t="s">
        <v>2284</v>
      </c>
    </row>
    <row r="5000" spans="1:9" ht="15" hidden="1" customHeight="1" x14ac:dyDescent="0.25">
      <c r="A5000" s="38" t="s">
        <v>4976</v>
      </c>
      <c r="B5000" s="33" t="s">
        <v>4979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60"/>
        <v>30000</v>
      </c>
      <c r="H5000" s="84" t="s">
        <v>2284</v>
      </c>
    </row>
    <row r="5001" spans="1:9" ht="15" hidden="1" customHeight="1" x14ac:dyDescent="0.25">
      <c r="A5001" s="38" t="s">
        <v>4976</v>
      </c>
      <c r="B5001" s="36" t="s">
        <v>4980</v>
      </c>
      <c r="C5001" s="39" t="s">
        <v>4981</v>
      </c>
      <c r="D5001" s="38">
        <v>1</v>
      </c>
      <c r="E5001" s="45" t="s">
        <v>843</v>
      </c>
      <c r="F5001" s="40">
        <v>1080000</v>
      </c>
      <c r="G5001" s="41">
        <f t="shared" si="160"/>
        <v>1080000</v>
      </c>
      <c r="H5001" s="84" t="s">
        <v>520</v>
      </c>
    </row>
    <row r="5002" spans="1:9" ht="15" hidden="1" customHeight="1" x14ac:dyDescent="0.25">
      <c r="A5002" s="38" t="s">
        <v>4976</v>
      </c>
      <c r="B5002" s="63" t="s">
        <v>4982</v>
      </c>
      <c r="C5002" s="56" t="s">
        <v>4983</v>
      </c>
      <c r="D5002" s="38">
        <v>7</v>
      </c>
      <c r="E5002" s="45" t="s">
        <v>96</v>
      </c>
      <c r="F5002" s="40">
        <v>18500</v>
      </c>
      <c r="G5002" s="41">
        <f t="shared" si="160"/>
        <v>129500</v>
      </c>
      <c r="H5002" s="84" t="s">
        <v>2861</v>
      </c>
    </row>
    <row r="5003" spans="1:9" ht="15" hidden="1" customHeight="1" x14ac:dyDescent="0.25">
      <c r="A5003" s="38" t="s">
        <v>4976</v>
      </c>
      <c r="B5003" s="63" t="s">
        <v>4984</v>
      </c>
      <c r="C5003" s="56" t="s">
        <v>4983</v>
      </c>
      <c r="D5003" s="50">
        <v>17</v>
      </c>
      <c r="E5003" s="45" t="s">
        <v>96</v>
      </c>
      <c r="F5003" s="179">
        <v>22500</v>
      </c>
      <c r="G5003" s="41">
        <f t="shared" si="160"/>
        <v>382500</v>
      </c>
      <c r="H5003" s="84" t="s">
        <v>4831</v>
      </c>
    </row>
    <row r="5004" spans="1:9" ht="15" hidden="1" customHeight="1" x14ac:dyDescent="0.25">
      <c r="A5004" s="38" t="s">
        <v>4976</v>
      </c>
      <c r="B5004" s="33" t="s">
        <v>186</v>
      </c>
      <c r="C5004" s="56" t="s">
        <v>4985</v>
      </c>
      <c r="D5004" s="38">
        <v>6</v>
      </c>
      <c r="E5004" s="45" t="s">
        <v>1470</v>
      </c>
      <c r="F5004" s="40">
        <v>1260468</v>
      </c>
      <c r="G5004" s="41">
        <f t="shared" si="160"/>
        <v>7562808</v>
      </c>
      <c r="H5004" s="84" t="s">
        <v>33</v>
      </c>
    </row>
    <row r="5005" spans="1:9" ht="15" hidden="1" customHeight="1" x14ac:dyDescent="0.25">
      <c r="A5005" s="38" t="s">
        <v>4986</v>
      </c>
      <c r="B5005" s="33" t="s">
        <v>4987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60"/>
        <v>77000</v>
      </c>
      <c r="H5005" s="84" t="s">
        <v>4988</v>
      </c>
    </row>
    <row r="5006" spans="1:9" ht="15" hidden="1" customHeight="1" x14ac:dyDescent="0.25">
      <c r="A5006" s="38" t="s">
        <v>4986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60"/>
        <v>135000</v>
      </c>
      <c r="H5006" s="84" t="s">
        <v>33</v>
      </c>
      <c r="I5006" s="281"/>
    </row>
    <row r="5007" spans="1:9" ht="15" hidden="1" customHeight="1" x14ac:dyDescent="0.25">
      <c r="A5007" s="38" t="s">
        <v>4986</v>
      </c>
      <c r="B5007" s="33" t="s">
        <v>4989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60"/>
        <v>375000</v>
      </c>
      <c r="H5007" s="84" t="s">
        <v>911</v>
      </c>
      <c r="I5007" s="43"/>
    </row>
    <row r="5008" spans="1:9" ht="15" hidden="1" customHeight="1" x14ac:dyDescent="0.25">
      <c r="A5008" s="38" t="s">
        <v>4986</v>
      </c>
      <c r="B5008" s="36" t="s">
        <v>4989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60"/>
        <v>380000</v>
      </c>
      <c r="H5008" s="84" t="s">
        <v>1268</v>
      </c>
      <c r="I5008" s="43"/>
    </row>
    <row r="5009" spans="1:9" ht="15" hidden="1" customHeight="1" x14ac:dyDescent="0.25">
      <c r="A5009" s="38" t="s">
        <v>4986</v>
      </c>
      <c r="B5009" s="63" t="s">
        <v>4990</v>
      </c>
      <c r="C5009" s="56" t="s">
        <v>4860</v>
      </c>
      <c r="D5009" s="38">
        <v>20</v>
      </c>
      <c r="E5009" s="45" t="s">
        <v>24</v>
      </c>
      <c r="F5009" s="40">
        <v>185999</v>
      </c>
      <c r="G5009" s="41">
        <f t="shared" si="160"/>
        <v>3719980</v>
      </c>
      <c r="H5009" s="84" t="s">
        <v>33</v>
      </c>
      <c r="I5009" s="43"/>
    </row>
    <row r="5010" spans="1:9" ht="15" hidden="1" customHeight="1" x14ac:dyDescent="0.25">
      <c r="A5010" s="38" t="s">
        <v>4986</v>
      </c>
      <c r="B5010" s="63" t="s">
        <v>4991</v>
      </c>
      <c r="C5010" s="56" t="s">
        <v>4860</v>
      </c>
      <c r="D5010" s="50">
        <v>4</v>
      </c>
      <c r="E5010" s="45" t="s">
        <v>24</v>
      </c>
      <c r="F5010" s="179">
        <v>348499</v>
      </c>
      <c r="G5010" s="41">
        <f t="shared" si="160"/>
        <v>1393996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4986</v>
      </c>
      <c r="B5011" s="33" t="s">
        <v>4992</v>
      </c>
      <c r="C5011" s="56" t="s">
        <v>4860</v>
      </c>
      <c r="D5011" s="38">
        <v>2</v>
      </c>
      <c r="E5011" s="45" t="s">
        <v>23</v>
      </c>
      <c r="F5011" s="40">
        <v>222499</v>
      </c>
      <c r="G5011" s="41">
        <f t="shared" si="160"/>
        <v>444998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4986</v>
      </c>
      <c r="B5012" s="33" t="s">
        <v>4993</v>
      </c>
      <c r="C5012" s="56" t="s">
        <v>4994</v>
      </c>
      <c r="D5012" s="38">
        <v>1</v>
      </c>
      <c r="E5012" s="45" t="s">
        <v>23</v>
      </c>
      <c r="F5012" s="289">
        <v>3500000</v>
      </c>
      <c r="G5012" s="41">
        <f t="shared" si="160"/>
        <v>3500000</v>
      </c>
      <c r="H5012" s="84" t="s">
        <v>1168</v>
      </c>
      <c r="I5012" s="293">
        <v>44594</v>
      </c>
    </row>
    <row r="5013" spans="1:9" ht="15" hidden="1" customHeight="1" x14ac:dyDescent="0.25">
      <c r="A5013" s="38" t="s">
        <v>4986</v>
      </c>
      <c r="B5013" s="33" t="s">
        <v>4996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60"/>
        <v>175000</v>
      </c>
      <c r="H5013" s="84" t="s">
        <v>748</v>
      </c>
      <c r="I5013" s="294" t="s">
        <v>4995</v>
      </c>
    </row>
    <row r="5014" spans="1:9" ht="15" hidden="1" customHeight="1" x14ac:dyDescent="0.25">
      <c r="A5014" s="38" t="s">
        <v>4986</v>
      </c>
      <c r="B5014" s="33" t="s">
        <v>3857</v>
      </c>
      <c r="C5014" s="56" t="s">
        <v>2745</v>
      </c>
      <c r="D5014" s="38">
        <v>1</v>
      </c>
      <c r="E5014" s="45" t="s">
        <v>23</v>
      </c>
      <c r="F5014" s="41">
        <v>100000</v>
      </c>
      <c r="G5014" s="41">
        <f t="shared" si="160"/>
        <v>100000</v>
      </c>
      <c r="H5014" s="84" t="s">
        <v>631</v>
      </c>
      <c r="I5014" s="43"/>
    </row>
    <row r="5015" spans="1:9" ht="15" hidden="1" customHeight="1" x14ac:dyDescent="0.25">
      <c r="A5015" s="38" t="s">
        <v>4986</v>
      </c>
      <c r="B5015" s="33" t="s">
        <v>4997</v>
      </c>
      <c r="C5015" s="56" t="s">
        <v>4998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hidden="1" customHeight="1" x14ac:dyDescent="0.25">
      <c r="A5016" s="38" t="s">
        <v>4986</v>
      </c>
      <c r="B5016" s="33" t="s">
        <v>4999</v>
      </c>
      <c r="C5016" s="33" t="s">
        <v>4998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hidden="1" customHeight="1" x14ac:dyDescent="0.25">
      <c r="A5017" s="38" t="s">
        <v>5000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1">F5017*D5017</f>
        <v>300000</v>
      </c>
      <c r="H5017" s="84" t="s">
        <v>33</v>
      </c>
      <c r="I5017" s="43"/>
    </row>
    <row r="5018" spans="1:9" ht="15" hidden="1" customHeight="1" x14ac:dyDescent="0.25">
      <c r="A5018" s="38" t="s">
        <v>5000</v>
      </c>
      <c r="B5018" s="33" t="s">
        <v>5001</v>
      </c>
      <c r="C5018" s="56" t="s">
        <v>4998</v>
      </c>
      <c r="D5018" s="38">
        <v>1</v>
      </c>
      <c r="E5018" s="45" t="s">
        <v>23</v>
      </c>
      <c r="F5018" s="41">
        <v>1232500</v>
      </c>
      <c r="G5018" s="41">
        <f t="shared" si="161"/>
        <v>1232500</v>
      </c>
      <c r="H5018" s="84" t="s">
        <v>2063</v>
      </c>
    </row>
    <row r="5019" spans="1:9" ht="15" hidden="1" customHeight="1" x14ac:dyDescent="0.25">
      <c r="A5019" s="38" t="s">
        <v>5000</v>
      </c>
      <c r="B5019" s="33" t="s">
        <v>5002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1"/>
        <v>350000</v>
      </c>
      <c r="H5019" s="84" t="s">
        <v>33</v>
      </c>
    </row>
    <row r="5020" spans="1:9" ht="15" hidden="1" customHeight="1" x14ac:dyDescent="0.25">
      <c r="A5020" s="38" t="s">
        <v>5000</v>
      </c>
      <c r="B5020" s="36" t="s">
        <v>5003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1"/>
        <v>250000</v>
      </c>
      <c r="H5020" s="84" t="s">
        <v>33</v>
      </c>
    </row>
    <row r="5021" spans="1:9" ht="15" hidden="1" customHeight="1" x14ac:dyDescent="0.25">
      <c r="A5021" s="38" t="s">
        <v>5000</v>
      </c>
      <c r="B5021" s="63" t="s">
        <v>5004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1"/>
        <v>180000</v>
      </c>
      <c r="H5021" s="84" t="s">
        <v>33</v>
      </c>
    </row>
    <row r="5022" spans="1:9" ht="15" hidden="1" customHeight="1" x14ac:dyDescent="0.25">
      <c r="A5022" s="38" t="s">
        <v>5000</v>
      </c>
      <c r="B5022" s="63" t="s">
        <v>5005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1"/>
        <v>400000</v>
      </c>
      <c r="H5022" s="84" t="s">
        <v>33</v>
      </c>
    </row>
    <row r="5023" spans="1:9" ht="15" hidden="1" customHeight="1" x14ac:dyDescent="0.25">
      <c r="A5023" s="38" t="s">
        <v>5000</v>
      </c>
      <c r="B5023" s="33" t="s">
        <v>5006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1"/>
        <v>160000</v>
      </c>
      <c r="H5023" s="84" t="s">
        <v>33</v>
      </c>
    </row>
    <row r="5024" spans="1:9" ht="15" hidden="1" customHeight="1" x14ac:dyDescent="0.25">
      <c r="A5024" s="38" t="s">
        <v>5000</v>
      </c>
      <c r="B5024" s="33" t="s">
        <v>5007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1"/>
        <v>195000</v>
      </c>
      <c r="H5024" s="84" t="s">
        <v>33</v>
      </c>
    </row>
    <row r="5025" spans="1:8" ht="15" hidden="1" customHeight="1" x14ac:dyDescent="0.25">
      <c r="A5025" s="38" t="s">
        <v>5000</v>
      </c>
      <c r="B5025" s="33" t="s">
        <v>4472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1"/>
        <v>3600000</v>
      </c>
      <c r="H5025" s="84" t="s">
        <v>33</v>
      </c>
    </row>
    <row r="5026" spans="1:8" ht="15" hidden="1" customHeight="1" x14ac:dyDescent="0.25">
      <c r="A5026" s="38" t="s">
        <v>5000</v>
      </c>
      <c r="B5026" s="33" t="s">
        <v>3459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hidden="1" customHeight="1" x14ac:dyDescent="0.25">
      <c r="A5027" s="38" t="s">
        <v>5008</v>
      </c>
      <c r="B5027" s="33" t="s">
        <v>5009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2">F5027*D5027</f>
        <v>140000</v>
      </c>
      <c r="H5027" s="84" t="s">
        <v>2284</v>
      </c>
    </row>
    <row r="5028" spans="1:8" ht="15" hidden="1" customHeight="1" x14ac:dyDescent="0.25">
      <c r="A5028" s="38" t="s">
        <v>5008</v>
      </c>
      <c r="B5028" s="33" t="s">
        <v>5010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2"/>
        <v>200000</v>
      </c>
      <c r="H5028" s="84" t="s">
        <v>2284</v>
      </c>
    </row>
    <row r="5029" spans="1:8" ht="15" hidden="1" customHeight="1" x14ac:dyDescent="0.25">
      <c r="A5029" s="38" t="s">
        <v>5008</v>
      </c>
      <c r="B5029" s="33" t="s">
        <v>5011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2"/>
        <v>125000</v>
      </c>
      <c r="H5029" s="84" t="s">
        <v>2284</v>
      </c>
    </row>
    <row r="5030" spans="1:8" ht="15" hidden="1" customHeight="1" x14ac:dyDescent="0.25">
      <c r="A5030" s="38" t="s">
        <v>5008</v>
      </c>
      <c r="B5030" s="36" t="s">
        <v>4222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2"/>
        <v>350000</v>
      </c>
      <c r="H5030" s="84" t="s">
        <v>2284</v>
      </c>
    </row>
    <row r="5031" spans="1:8" ht="15" hidden="1" customHeight="1" x14ac:dyDescent="0.25">
      <c r="A5031" s="38" t="s">
        <v>5008</v>
      </c>
      <c r="B5031" s="63" t="s">
        <v>5012</v>
      </c>
      <c r="C5031" s="56" t="s">
        <v>5013</v>
      </c>
      <c r="D5031" s="38">
        <v>1</v>
      </c>
      <c r="E5031" s="45" t="s">
        <v>24</v>
      </c>
      <c r="F5031" s="40">
        <v>50000</v>
      </c>
      <c r="G5031" s="41">
        <f t="shared" si="162"/>
        <v>50000</v>
      </c>
      <c r="H5031" s="84" t="s">
        <v>2284</v>
      </c>
    </row>
    <row r="5032" spans="1:8" ht="15" hidden="1" customHeight="1" x14ac:dyDescent="0.25">
      <c r="A5032" s="38" t="s">
        <v>5008</v>
      </c>
      <c r="B5032" s="63" t="s">
        <v>5014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2"/>
        <v>275000</v>
      </c>
      <c r="H5032" s="84" t="s">
        <v>520</v>
      </c>
    </row>
    <row r="5033" spans="1:8" ht="15" hidden="1" customHeight="1" x14ac:dyDescent="0.25">
      <c r="A5033" s="38" t="s">
        <v>5008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2"/>
        <v>750000</v>
      </c>
      <c r="H5033" s="84" t="s">
        <v>33</v>
      </c>
    </row>
    <row r="5034" spans="1:8" ht="15" hidden="1" customHeight="1" x14ac:dyDescent="0.25">
      <c r="A5034" s="38" t="s">
        <v>5008</v>
      </c>
      <c r="B5034" s="33" t="s">
        <v>5015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2"/>
        <v>200000</v>
      </c>
      <c r="H5034" s="84" t="s">
        <v>2284</v>
      </c>
    </row>
    <row r="5035" spans="1:8" ht="15" hidden="1" customHeight="1" x14ac:dyDescent="0.25">
      <c r="A5035" s="38" t="s">
        <v>5008</v>
      </c>
      <c r="B5035" s="33" t="s">
        <v>2992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2"/>
        <v>325000</v>
      </c>
      <c r="H5035" s="84" t="s">
        <v>2284</v>
      </c>
    </row>
    <row r="5036" spans="1:8" ht="15" hidden="1" customHeight="1" x14ac:dyDescent="0.25">
      <c r="A5036" s="38" t="s">
        <v>5008</v>
      </c>
      <c r="B5036" s="33" t="s">
        <v>5016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hidden="1" customHeight="1" x14ac:dyDescent="0.25">
      <c r="A5037" s="38" t="s">
        <v>5008</v>
      </c>
      <c r="B5037" s="33" t="s">
        <v>5017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hidden="1" customHeight="1" x14ac:dyDescent="0.25">
      <c r="A5038" s="38" t="s">
        <v>5008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hidden="1" customHeight="1" x14ac:dyDescent="0.25">
      <c r="A5039" s="295">
        <v>44564</v>
      </c>
      <c r="B5039" s="33" t="s">
        <v>5018</v>
      </c>
      <c r="C5039" s="56" t="s">
        <v>3967</v>
      </c>
      <c r="D5039" s="38">
        <v>2</v>
      </c>
      <c r="E5039" s="45" t="s">
        <v>23</v>
      </c>
      <c r="F5039" s="40">
        <v>350000</v>
      </c>
      <c r="G5039" s="41">
        <f t="shared" ref="G5039:G5067" si="163">F5039*D5039</f>
        <v>700000</v>
      </c>
      <c r="H5039" s="84" t="s">
        <v>2284</v>
      </c>
    </row>
    <row r="5040" spans="1:8" ht="15" hidden="1" customHeight="1" x14ac:dyDescent="0.25">
      <c r="A5040" s="48">
        <v>44564</v>
      </c>
      <c r="B5040" s="33" t="s">
        <v>5019</v>
      </c>
      <c r="C5040" s="56" t="s">
        <v>3967</v>
      </c>
      <c r="D5040" s="38">
        <v>1</v>
      </c>
      <c r="E5040" s="45" t="s">
        <v>23</v>
      </c>
      <c r="F5040" s="41">
        <v>1250000</v>
      </c>
      <c r="G5040" s="41">
        <f t="shared" si="163"/>
        <v>1250000</v>
      </c>
      <c r="H5040" s="84" t="s">
        <v>33</v>
      </c>
    </row>
    <row r="5041" spans="1:8" ht="15" hidden="1" customHeight="1" x14ac:dyDescent="0.25">
      <c r="A5041" s="48">
        <v>44564</v>
      </c>
      <c r="B5041" s="33" t="s">
        <v>5020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3"/>
        <v>225000</v>
      </c>
      <c r="H5041" s="84" t="s">
        <v>3261</v>
      </c>
    </row>
    <row r="5042" spans="1:8" ht="15" hidden="1" customHeight="1" x14ac:dyDescent="0.25">
      <c r="A5042" s="48">
        <v>44564</v>
      </c>
      <c r="B5042" s="36" t="s">
        <v>5021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3"/>
        <v>125000</v>
      </c>
      <c r="H5042" s="84" t="s">
        <v>3261</v>
      </c>
    </row>
    <row r="5043" spans="1:8" ht="15" hidden="1" customHeight="1" x14ac:dyDescent="0.25">
      <c r="A5043" s="48">
        <v>44564</v>
      </c>
      <c r="B5043" s="63" t="s">
        <v>5022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3"/>
        <v>67080</v>
      </c>
      <c r="H5043" s="84" t="s">
        <v>930</v>
      </c>
    </row>
    <row r="5044" spans="1:8" ht="15" hidden="1" customHeight="1" x14ac:dyDescent="0.25">
      <c r="A5044" s="48">
        <v>44564</v>
      </c>
      <c r="B5044" s="63" t="s">
        <v>5023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3"/>
        <v>103524</v>
      </c>
      <c r="H5044" s="84" t="s">
        <v>930</v>
      </c>
    </row>
    <row r="5045" spans="1:8" ht="15" hidden="1" customHeight="1" x14ac:dyDescent="0.25">
      <c r="A5045" s="48">
        <v>44564</v>
      </c>
      <c r="B5045" s="33" t="s">
        <v>4260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3"/>
        <v>15000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5024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3"/>
        <v>12000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3"/>
        <v>300000</v>
      </c>
      <c r="H5047" s="84" t="s">
        <v>33</v>
      </c>
    </row>
    <row r="5048" spans="1:8" ht="15" hidden="1" customHeight="1" x14ac:dyDescent="0.25">
      <c r="A5048" s="48">
        <v>44564</v>
      </c>
      <c r="B5048" s="33" t="s">
        <v>4715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5025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hidden="1" customHeight="1" x14ac:dyDescent="0.25">
      <c r="A5050" s="48">
        <v>44564</v>
      </c>
      <c r="B5050" s="33" t="s">
        <v>5026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hidden="1" customHeight="1" x14ac:dyDescent="0.25">
      <c r="A5051" s="48">
        <v>44564</v>
      </c>
      <c r="B5051" s="33" t="s">
        <v>3857</v>
      </c>
      <c r="C5051" s="33" t="s">
        <v>2745</v>
      </c>
      <c r="D5051" s="50">
        <v>2</v>
      </c>
      <c r="E5051" s="45" t="s">
        <v>24</v>
      </c>
      <c r="F5051" s="179">
        <v>100000</v>
      </c>
      <c r="G5051" s="41">
        <f t="shared" si="163"/>
        <v>200000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5027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3"/>
        <v>150000</v>
      </c>
      <c r="H5052" s="84" t="s">
        <v>509</v>
      </c>
    </row>
    <row r="5053" spans="1:8" ht="15" hidden="1" customHeight="1" x14ac:dyDescent="0.25">
      <c r="A5053" s="48">
        <v>44564</v>
      </c>
      <c r="B5053" s="33" t="s">
        <v>5028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3"/>
        <v>150000</v>
      </c>
      <c r="H5053" s="84" t="s">
        <v>507</v>
      </c>
    </row>
    <row r="5054" spans="1:8" ht="15" hidden="1" customHeight="1" x14ac:dyDescent="0.25">
      <c r="A5054" s="48">
        <v>44564</v>
      </c>
      <c r="B5054" s="33" t="s">
        <v>5029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3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5030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3"/>
        <v>3800000</v>
      </c>
      <c r="H5055" s="84" t="s">
        <v>5031</v>
      </c>
    </row>
    <row r="5056" spans="1:8" ht="15" hidden="1" customHeight="1" x14ac:dyDescent="0.25">
      <c r="A5056" s="48">
        <v>44564</v>
      </c>
      <c r="B5056" s="33" t="s">
        <v>2893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5031</v>
      </c>
    </row>
    <row r="5057" spans="1:8" ht="15" hidden="1" customHeight="1" x14ac:dyDescent="0.25">
      <c r="A5057" s="48">
        <v>44564</v>
      </c>
      <c r="B5057" s="33" t="s">
        <v>5032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3"/>
        <v>20000</v>
      </c>
      <c r="H5057" s="84" t="s">
        <v>551</v>
      </c>
    </row>
    <row r="5058" spans="1:8" ht="15" hidden="1" customHeight="1" x14ac:dyDescent="0.25">
      <c r="A5058" s="48">
        <v>44564</v>
      </c>
      <c r="B5058" s="33" t="s">
        <v>5028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3"/>
        <v>150000</v>
      </c>
      <c r="H5058" s="84" t="s">
        <v>551</v>
      </c>
    </row>
    <row r="5059" spans="1:8" ht="15" customHeight="1" x14ac:dyDescent="0.25">
      <c r="A5059" s="48">
        <v>44595</v>
      </c>
      <c r="B5059" s="33" t="s">
        <v>5033</v>
      </c>
      <c r="C5059" s="56" t="s">
        <v>5034</v>
      </c>
      <c r="D5059" s="38">
        <v>5</v>
      </c>
      <c r="E5059" s="45" t="s">
        <v>23</v>
      </c>
      <c r="F5059" s="40">
        <v>15000</v>
      </c>
      <c r="G5059" s="41">
        <f t="shared" si="163"/>
        <v>75000</v>
      </c>
      <c r="H5059" s="84" t="s">
        <v>33</v>
      </c>
    </row>
    <row r="5060" spans="1:8" ht="15" hidden="1" customHeight="1" x14ac:dyDescent="0.25">
      <c r="A5060" s="48">
        <v>44595</v>
      </c>
      <c r="B5060" s="33" t="s">
        <v>5035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3"/>
        <v>12000</v>
      </c>
      <c r="H5060" s="84" t="s">
        <v>2284</v>
      </c>
    </row>
    <row r="5061" spans="1:8" ht="15" hidden="1" customHeight="1" x14ac:dyDescent="0.25">
      <c r="A5061" s="48">
        <v>44595</v>
      </c>
      <c r="B5061" s="33" t="s">
        <v>5036</v>
      </c>
      <c r="C5061" s="33" t="s">
        <v>5037</v>
      </c>
      <c r="D5061" s="38">
        <v>1</v>
      </c>
      <c r="E5061" s="45" t="s">
        <v>601</v>
      </c>
      <c r="F5061" s="35">
        <v>4800000</v>
      </c>
      <c r="G5061" s="41">
        <f t="shared" si="163"/>
        <v>4800000</v>
      </c>
      <c r="H5061" s="84" t="s">
        <v>33</v>
      </c>
    </row>
    <row r="5062" spans="1:8" ht="15" hidden="1" customHeight="1" x14ac:dyDescent="0.25">
      <c r="A5062" s="48">
        <v>44595</v>
      </c>
      <c r="B5062" s="36" t="s">
        <v>25</v>
      </c>
      <c r="C5062" s="39" t="s">
        <v>5037</v>
      </c>
      <c r="D5062" s="38">
        <v>1</v>
      </c>
      <c r="E5062" s="45" t="s">
        <v>601</v>
      </c>
      <c r="F5062" s="40">
        <v>5555000</v>
      </c>
      <c r="G5062" s="41">
        <f t="shared" si="163"/>
        <v>5555000</v>
      </c>
      <c r="H5062" s="84" t="s">
        <v>433</v>
      </c>
    </row>
    <row r="5063" spans="1:8" ht="15" hidden="1" customHeight="1" x14ac:dyDescent="0.25">
      <c r="A5063" s="48">
        <v>44595</v>
      </c>
      <c r="B5063" s="63" t="s">
        <v>4857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3"/>
        <v>280000</v>
      </c>
      <c r="H5063" s="84" t="s">
        <v>33</v>
      </c>
    </row>
    <row r="5064" spans="1:8" ht="15" hidden="1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3"/>
        <v>510000</v>
      </c>
      <c r="H5064" s="84" t="s">
        <v>33</v>
      </c>
    </row>
    <row r="5065" spans="1:8" ht="15" hidden="1" customHeight="1" x14ac:dyDescent="0.25">
      <c r="A5065" s="48">
        <v>44595</v>
      </c>
      <c r="B5065" s="33" t="s">
        <v>4760</v>
      </c>
      <c r="C5065" s="56" t="s">
        <v>1417</v>
      </c>
      <c r="D5065" s="38">
        <v>3</v>
      </c>
      <c r="E5065" s="45" t="s">
        <v>2696</v>
      </c>
      <c r="F5065" s="40">
        <v>45000</v>
      </c>
      <c r="G5065" s="41">
        <f t="shared" si="163"/>
        <v>135000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2756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3"/>
        <v>172500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5038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3"/>
        <v>12000</v>
      </c>
      <c r="H5067" s="84" t="s">
        <v>606</v>
      </c>
    </row>
    <row r="5068" spans="1:8" ht="15" hidden="1" customHeight="1" x14ac:dyDescent="0.25">
      <c r="A5068" s="48">
        <v>44595</v>
      </c>
      <c r="B5068" s="33" t="s">
        <v>4655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hidden="1" customHeight="1" x14ac:dyDescent="0.25">
      <c r="A5069" s="48">
        <v>44595</v>
      </c>
      <c r="B5069" s="33" t="s">
        <v>5039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hidden="1" customHeight="1" x14ac:dyDescent="0.25">
      <c r="A5070" s="48">
        <v>44654</v>
      </c>
      <c r="B5070" s="33" t="s">
        <v>4874</v>
      </c>
      <c r="C5070" s="56" t="s">
        <v>4292</v>
      </c>
      <c r="D5070" s="38">
        <v>6</v>
      </c>
      <c r="E5070" s="45" t="s">
        <v>23</v>
      </c>
      <c r="F5070" s="40">
        <v>12800</v>
      </c>
      <c r="G5070" s="41">
        <f t="shared" ref="G5070:G5117" si="164">F5070*D5070</f>
        <v>76800</v>
      </c>
      <c r="H5070" s="84" t="s">
        <v>33</v>
      </c>
    </row>
    <row r="5071" spans="1:8" ht="15" hidden="1" customHeight="1" x14ac:dyDescent="0.25">
      <c r="A5071" s="48">
        <v>44654</v>
      </c>
      <c r="B5071" s="33" t="s">
        <v>5040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4"/>
        <v>565000</v>
      </c>
      <c r="H5071" s="84" t="s">
        <v>930</v>
      </c>
    </row>
    <row r="5072" spans="1:8" ht="15" hidden="1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4"/>
        <v>880000</v>
      </c>
      <c r="H5072" s="84" t="s">
        <v>33</v>
      </c>
    </row>
    <row r="5073" spans="1:8" ht="15" hidden="1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4"/>
        <v>568000</v>
      </c>
      <c r="H5073" s="84" t="s">
        <v>33</v>
      </c>
    </row>
    <row r="5074" spans="1:8" ht="15" hidden="1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4"/>
        <v>280000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4"/>
        <v>975000</v>
      </c>
      <c r="H5075" s="84" t="s">
        <v>33</v>
      </c>
    </row>
    <row r="5076" spans="1:8" ht="15" hidden="1" customHeight="1" x14ac:dyDescent="0.25">
      <c r="A5076" s="48">
        <v>44654</v>
      </c>
      <c r="B5076" s="33" t="s">
        <v>4108</v>
      </c>
      <c r="C5076" s="56" t="s">
        <v>2745</v>
      </c>
      <c r="D5076" s="38">
        <v>2</v>
      </c>
      <c r="E5076" s="45" t="s">
        <v>23</v>
      </c>
      <c r="F5076" s="40">
        <v>100000</v>
      </c>
      <c r="G5076" s="41">
        <f t="shared" si="164"/>
        <v>200000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4872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4"/>
        <v>200000</v>
      </c>
      <c r="H5077" s="84" t="s">
        <v>2284</v>
      </c>
    </row>
    <row r="5078" spans="1:8" ht="15" hidden="1" customHeight="1" x14ac:dyDescent="0.25">
      <c r="A5078" s="48">
        <v>44654</v>
      </c>
      <c r="B5078" s="33" t="s">
        <v>5041</v>
      </c>
      <c r="C5078" s="56" t="s">
        <v>4005</v>
      </c>
      <c r="D5078" s="38">
        <v>3</v>
      </c>
      <c r="E5078" s="45" t="s">
        <v>23</v>
      </c>
      <c r="F5078" s="41">
        <v>9000</v>
      </c>
      <c r="G5078" s="41">
        <f t="shared" si="164"/>
        <v>27000</v>
      </c>
      <c r="H5078" s="84" t="s">
        <v>5042</v>
      </c>
    </row>
    <row r="5079" spans="1:8" ht="15" hidden="1" customHeight="1" x14ac:dyDescent="0.25">
      <c r="A5079" s="48">
        <v>44654</v>
      </c>
      <c r="B5079" s="33" t="s">
        <v>5043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hidden="1" customHeight="1" x14ac:dyDescent="0.25">
      <c r="A5080" s="48">
        <v>44654</v>
      </c>
      <c r="B5080" s="33" t="s">
        <v>5044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hidden="1" customHeight="1" x14ac:dyDescent="0.25">
      <c r="A5081" s="48">
        <v>44654</v>
      </c>
      <c r="B5081" s="33" t="s">
        <v>5045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hidden="1" customHeight="1" x14ac:dyDescent="0.25">
      <c r="A5082" s="48">
        <v>44654</v>
      </c>
      <c r="B5082" s="33" t="s">
        <v>5046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4"/>
        <v>30000</v>
      </c>
      <c r="H5082" s="84" t="s">
        <v>5047</v>
      </c>
    </row>
    <row r="5083" spans="1:8" ht="15" hidden="1" customHeight="1" x14ac:dyDescent="0.25">
      <c r="A5083" s="48">
        <v>44654</v>
      </c>
      <c r="B5083" s="33" t="s">
        <v>5048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4"/>
        <v>60000</v>
      </c>
      <c r="H5083" s="84" t="s">
        <v>33</v>
      </c>
    </row>
    <row r="5084" spans="1:8" ht="15" hidden="1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3767</v>
      </c>
      <c r="F5084" s="40">
        <v>1650000</v>
      </c>
      <c r="G5084" s="179">
        <f t="shared" si="164"/>
        <v>1650000</v>
      </c>
      <c r="H5084" s="84" t="s">
        <v>33</v>
      </c>
    </row>
    <row r="5085" spans="1:8" ht="15" hidden="1" customHeight="1" x14ac:dyDescent="0.25">
      <c r="A5085" s="48">
        <v>44684</v>
      </c>
      <c r="B5085" s="33" t="s">
        <v>5049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4"/>
        <v>2814000</v>
      </c>
      <c r="H5085" s="84" t="s">
        <v>647</v>
      </c>
    </row>
    <row r="5086" spans="1:8" ht="15" hidden="1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4"/>
        <v>2576000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5050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4"/>
        <v>8904000</v>
      </c>
      <c r="H5087" s="84" t="s">
        <v>647</v>
      </c>
    </row>
    <row r="5088" spans="1:8" ht="15" hidden="1" customHeight="1" x14ac:dyDescent="0.25">
      <c r="A5088" s="48">
        <v>44684</v>
      </c>
      <c r="B5088" s="36" t="s">
        <v>2912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4"/>
        <v>223300</v>
      </c>
      <c r="H5088" s="84" t="s">
        <v>647</v>
      </c>
    </row>
    <row r="5089" spans="1:8" ht="15" hidden="1" customHeight="1" x14ac:dyDescent="0.25">
      <c r="A5089" s="48">
        <v>44684</v>
      </c>
      <c r="B5089" s="63" t="s">
        <v>5051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4"/>
        <v>171800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5052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4"/>
        <v>542000</v>
      </c>
      <c r="H5090" s="84" t="s">
        <v>33</v>
      </c>
    </row>
    <row r="5091" spans="1:8" ht="15" hidden="1" customHeight="1" x14ac:dyDescent="0.25">
      <c r="A5091" s="48">
        <v>44684</v>
      </c>
      <c r="B5091" s="33" t="s">
        <v>4524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4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5053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4"/>
        <v>1426000</v>
      </c>
      <c r="H5092" s="84" t="s">
        <v>647</v>
      </c>
    </row>
    <row r="5093" spans="1:8" ht="15" hidden="1" customHeight="1" x14ac:dyDescent="0.25">
      <c r="A5093" s="48">
        <v>44684</v>
      </c>
      <c r="B5093" s="33" t="s">
        <v>5054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4"/>
        <v>20000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5055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hidden="1" customHeight="1" x14ac:dyDescent="0.25">
      <c r="A5095" s="48">
        <v>44684</v>
      </c>
      <c r="B5095" s="33" t="s">
        <v>4527</v>
      </c>
      <c r="C5095" s="33" t="s">
        <v>5056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hidden="1" customHeight="1" x14ac:dyDescent="0.25">
      <c r="A5096" s="48">
        <v>44684</v>
      </c>
      <c r="B5096" s="33" t="s">
        <v>4384</v>
      </c>
      <c r="C5096" s="33" t="s">
        <v>2745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hidden="1" customHeight="1" x14ac:dyDescent="0.25">
      <c r="A5097" s="48">
        <v>44684</v>
      </c>
      <c r="B5097" s="33" t="s">
        <v>5057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4"/>
        <v>520000</v>
      </c>
      <c r="H5097" s="84" t="s">
        <v>2284</v>
      </c>
    </row>
    <row r="5098" spans="1:8" ht="15" hidden="1" customHeight="1" x14ac:dyDescent="0.25">
      <c r="A5098" s="48">
        <v>44684</v>
      </c>
      <c r="B5098" s="33" t="s">
        <v>5058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4"/>
        <v>400000</v>
      </c>
      <c r="H5098" s="84" t="s">
        <v>1006</v>
      </c>
    </row>
    <row r="5099" spans="1:8" ht="15" hidden="1" customHeight="1" x14ac:dyDescent="0.25">
      <c r="A5099" s="48">
        <v>44684</v>
      </c>
      <c r="B5099" s="33" t="s">
        <v>5059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4"/>
        <v>1500000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5060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4"/>
        <v>45000</v>
      </c>
      <c r="H5100" s="84" t="s">
        <v>2284</v>
      </c>
    </row>
    <row r="5101" spans="1:8" ht="15" hidden="1" customHeight="1" x14ac:dyDescent="0.25">
      <c r="A5101" s="48">
        <v>44684</v>
      </c>
      <c r="B5101" s="33" t="s">
        <v>5061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4"/>
        <v>125000</v>
      </c>
      <c r="H5101" s="84" t="s">
        <v>33</v>
      </c>
    </row>
    <row r="5102" spans="1:8" ht="15" hidden="1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5062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4"/>
        <v>600000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5063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4"/>
        <v>20000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5064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4"/>
        <v>950000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5065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4"/>
        <v>100000</v>
      </c>
      <c r="H5106" s="84" t="s">
        <v>2284</v>
      </c>
    </row>
    <row r="5107" spans="1:8" ht="15" hidden="1" customHeight="1" x14ac:dyDescent="0.25">
      <c r="A5107" s="48">
        <v>44684</v>
      </c>
      <c r="B5107" s="49" t="s">
        <v>5066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4"/>
        <v>475000</v>
      </c>
      <c r="H5107" s="84" t="s">
        <v>1006</v>
      </c>
    </row>
    <row r="5108" spans="1:8" ht="15" hidden="1" customHeight="1" x14ac:dyDescent="0.25">
      <c r="A5108" s="48">
        <v>44684</v>
      </c>
      <c r="B5108" s="56" t="s">
        <v>5067</v>
      </c>
      <c r="C5108" s="33" t="s">
        <v>5068</v>
      </c>
      <c r="D5108" s="50">
        <v>4</v>
      </c>
      <c r="E5108" s="51" t="s">
        <v>24</v>
      </c>
      <c r="F5108" s="291">
        <v>620000</v>
      </c>
      <c r="G5108" s="179">
        <f t="shared" si="164"/>
        <v>2480000</v>
      </c>
      <c r="H5108" s="84" t="s">
        <v>2882</v>
      </c>
    </row>
    <row r="5109" spans="1:8" ht="15" hidden="1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4"/>
        <v>96000</v>
      </c>
      <c r="H5109" s="84" t="s">
        <v>606</v>
      </c>
    </row>
    <row r="5110" spans="1:8" ht="15" hidden="1" customHeight="1" x14ac:dyDescent="0.25">
      <c r="A5110" s="48">
        <v>44745</v>
      </c>
      <c r="B5110" s="33" t="s">
        <v>2774</v>
      </c>
      <c r="C5110" s="56" t="s">
        <v>892</v>
      </c>
      <c r="D5110" s="38">
        <v>1</v>
      </c>
      <c r="E5110" s="45" t="s">
        <v>4014</v>
      </c>
      <c r="F5110" s="41">
        <v>145000</v>
      </c>
      <c r="G5110" s="41">
        <f t="shared" si="164"/>
        <v>145000</v>
      </c>
      <c r="H5110" s="84" t="s">
        <v>894</v>
      </c>
    </row>
    <row r="5111" spans="1:8" ht="15" hidden="1" customHeight="1" x14ac:dyDescent="0.25">
      <c r="A5111" s="48">
        <v>44745</v>
      </c>
      <c r="B5111" s="33" t="s">
        <v>5069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4"/>
        <v>450000</v>
      </c>
      <c r="H5111" s="84" t="s">
        <v>33</v>
      </c>
    </row>
    <row r="5112" spans="1:8" ht="15" hidden="1" customHeight="1" x14ac:dyDescent="0.25">
      <c r="A5112" s="48">
        <v>44745</v>
      </c>
      <c r="B5112" s="36" t="s">
        <v>4821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4"/>
        <v>556000</v>
      </c>
      <c r="H5112" s="84" t="s">
        <v>5070</v>
      </c>
    </row>
    <row r="5113" spans="1:8" ht="15" customHeight="1" x14ac:dyDescent="0.25">
      <c r="A5113" s="48">
        <v>44745</v>
      </c>
      <c r="B5113" s="63" t="s">
        <v>5071</v>
      </c>
      <c r="C5113" s="56" t="s">
        <v>5072</v>
      </c>
      <c r="D5113" s="38">
        <v>3</v>
      </c>
      <c r="E5113" s="45" t="s">
        <v>24</v>
      </c>
      <c r="F5113" s="40">
        <v>50000</v>
      </c>
      <c r="G5113" s="41">
        <f t="shared" si="164"/>
        <v>150000</v>
      </c>
      <c r="H5113" s="84" t="s">
        <v>980</v>
      </c>
    </row>
    <row r="5114" spans="1:8" ht="15" hidden="1" customHeight="1" x14ac:dyDescent="0.25">
      <c r="A5114" s="48">
        <v>44745</v>
      </c>
      <c r="B5114" s="56" t="s">
        <v>3330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4"/>
        <v>11780000</v>
      </c>
      <c r="H5114" s="84" t="s">
        <v>33</v>
      </c>
    </row>
    <row r="5115" spans="1:8" ht="15" hidden="1" customHeight="1" x14ac:dyDescent="0.25">
      <c r="A5115" s="48">
        <v>44745</v>
      </c>
      <c r="B5115" s="33" t="s">
        <v>5073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4"/>
        <v>520000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5074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4"/>
        <v>330000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5075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4"/>
        <v>320000</v>
      </c>
      <c r="H5117" s="84" t="s">
        <v>2284</v>
      </c>
    </row>
    <row r="5118" spans="1:8" ht="15" hidden="1" customHeight="1" x14ac:dyDescent="0.25">
      <c r="A5118" s="48">
        <v>44745</v>
      </c>
      <c r="B5118" s="33" t="s">
        <v>5076</v>
      </c>
      <c r="C5118" s="33" t="s">
        <v>5077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2861</v>
      </c>
    </row>
    <row r="5119" spans="1:8" ht="15" hidden="1" customHeight="1" x14ac:dyDescent="0.25">
      <c r="A5119" s="48">
        <v>44745</v>
      </c>
      <c r="B5119" s="56" t="s">
        <v>5067</v>
      </c>
      <c r="C5119" s="33" t="s">
        <v>5068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hidden="1" customHeight="1" x14ac:dyDescent="0.25">
      <c r="A5120" s="48">
        <v>44745</v>
      </c>
      <c r="B5120" s="33" t="s">
        <v>4384</v>
      </c>
      <c r="C5120" s="33" t="s">
        <v>2745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hidden="1" customHeight="1" x14ac:dyDescent="0.25">
      <c r="A5121" s="48">
        <v>44776</v>
      </c>
      <c r="B5121" s="33" t="s">
        <v>3260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5">F5121*D5121</f>
        <v>600000</v>
      </c>
      <c r="H5121" s="84" t="s">
        <v>2861</v>
      </c>
    </row>
    <row r="5122" spans="1:8" ht="15" hidden="1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5"/>
        <v>350000</v>
      </c>
      <c r="H5122" s="84" t="s">
        <v>2240</v>
      </c>
    </row>
    <row r="5123" spans="1:8" ht="15" hidden="1" customHeight="1" x14ac:dyDescent="0.25">
      <c r="A5123" s="48">
        <v>44776</v>
      </c>
      <c r="B5123" s="33" t="s">
        <v>3058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5"/>
        <v>1500000</v>
      </c>
      <c r="H5123" s="84" t="s">
        <v>2240</v>
      </c>
    </row>
    <row r="5124" spans="1:8" ht="15" hidden="1" customHeight="1" x14ac:dyDescent="0.25">
      <c r="A5124" s="48">
        <v>44776</v>
      </c>
      <c r="B5124" s="36" t="s">
        <v>5078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5"/>
        <v>150000</v>
      </c>
      <c r="H5124" s="84" t="s">
        <v>2240</v>
      </c>
    </row>
    <row r="5125" spans="1:8" ht="15" hidden="1" customHeight="1" x14ac:dyDescent="0.25">
      <c r="A5125" s="48">
        <v>44776</v>
      </c>
      <c r="B5125" s="63" t="s">
        <v>5079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5"/>
        <v>660000</v>
      </c>
      <c r="H5125" s="84" t="s">
        <v>33</v>
      </c>
    </row>
    <row r="5126" spans="1:8" ht="15" hidden="1" customHeight="1" x14ac:dyDescent="0.25">
      <c r="A5126" s="48">
        <v>44776</v>
      </c>
      <c r="B5126" s="63" t="s">
        <v>5080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5"/>
        <v>125000</v>
      </c>
      <c r="H5126" s="84" t="s">
        <v>2240</v>
      </c>
    </row>
    <row r="5127" spans="1:8" ht="15" hidden="1" customHeight="1" x14ac:dyDescent="0.25">
      <c r="A5127" s="48">
        <v>44776</v>
      </c>
      <c r="B5127" s="33" t="s">
        <v>3278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5"/>
        <v>400000</v>
      </c>
      <c r="H5127" s="84" t="s">
        <v>33</v>
      </c>
    </row>
    <row r="5128" spans="1:8" ht="15" hidden="1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5"/>
        <v>100000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4532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5"/>
        <v>80000</v>
      </c>
      <c r="H5129" s="84" t="s">
        <v>2284</v>
      </c>
    </row>
    <row r="5130" spans="1:8" ht="15" hidden="1" customHeight="1" x14ac:dyDescent="0.25">
      <c r="A5130" s="48">
        <v>44776</v>
      </c>
      <c r="B5130" s="33" t="s">
        <v>5081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5082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5083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556</v>
      </c>
      <c r="C5133" s="33" t="s">
        <v>2745</v>
      </c>
      <c r="D5133" s="50">
        <v>2</v>
      </c>
      <c r="E5133" s="45" t="s">
        <v>24</v>
      </c>
      <c r="F5133" s="179">
        <v>100000</v>
      </c>
      <c r="G5133" s="41">
        <f t="shared" si="165"/>
        <v>200000</v>
      </c>
      <c r="H5133" s="84" t="s">
        <v>33</v>
      </c>
    </row>
    <row r="5134" spans="1:8" ht="15" hidden="1" customHeight="1" x14ac:dyDescent="0.25">
      <c r="A5134" s="48">
        <v>44776</v>
      </c>
      <c r="B5134" s="33" t="s">
        <v>5084</v>
      </c>
      <c r="C5134" s="33" t="s">
        <v>5085</v>
      </c>
      <c r="D5134" s="50">
        <v>2</v>
      </c>
      <c r="E5134" s="45" t="s">
        <v>24</v>
      </c>
      <c r="F5134" s="179">
        <v>1120000</v>
      </c>
      <c r="G5134" s="179">
        <f t="shared" si="165"/>
        <v>2240000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5086</v>
      </c>
      <c r="C5135" s="33" t="s">
        <v>5085</v>
      </c>
      <c r="D5135" s="50">
        <v>2</v>
      </c>
      <c r="E5135" s="45" t="s">
        <v>24</v>
      </c>
      <c r="F5135" s="179">
        <v>320000</v>
      </c>
      <c r="G5135" s="179">
        <f t="shared" si="165"/>
        <v>640000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5087</v>
      </c>
      <c r="C5136" s="33" t="s">
        <v>5085</v>
      </c>
      <c r="D5136" s="50">
        <v>2</v>
      </c>
      <c r="E5136" s="45" t="s">
        <v>24</v>
      </c>
      <c r="F5136" s="179">
        <v>235000</v>
      </c>
      <c r="G5136" s="179">
        <f t="shared" si="165"/>
        <v>470000</v>
      </c>
      <c r="H5136" s="84" t="s">
        <v>33</v>
      </c>
    </row>
    <row r="5137" spans="1:8" ht="15" hidden="1" customHeight="1" x14ac:dyDescent="0.25">
      <c r="A5137" s="48">
        <v>44807</v>
      </c>
      <c r="B5137" s="33" t="s">
        <v>5088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5"/>
        <v>1220000</v>
      </c>
      <c r="H5137" s="84" t="s">
        <v>930</v>
      </c>
    </row>
    <row r="5138" spans="1:8" ht="15" hidden="1" customHeight="1" x14ac:dyDescent="0.25">
      <c r="A5138" s="48">
        <v>44807</v>
      </c>
      <c r="B5138" s="33" t="s">
        <v>3026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5"/>
        <v>3800000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3755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5"/>
        <v>3100000</v>
      </c>
      <c r="H5139" s="84" t="s">
        <v>930</v>
      </c>
    </row>
    <row r="5140" spans="1:8" ht="15" hidden="1" customHeight="1" x14ac:dyDescent="0.25">
      <c r="A5140" s="48">
        <v>44807</v>
      </c>
      <c r="B5140" s="36" t="s">
        <v>5089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5"/>
        <v>2600000</v>
      </c>
      <c r="H5140" s="84" t="s">
        <v>930</v>
      </c>
    </row>
    <row r="5141" spans="1:8" ht="15" hidden="1" customHeight="1" x14ac:dyDescent="0.25">
      <c r="A5141" s="48">
        <v>44807</v>
      </c>
      <c r="B5141" s="63" t="s">
        <v>5090</v>
      </c>
      <c r="C5141" s="56" t="s">
        <v>5091</v>
      </c>
      <c r="D5141" s="38">
        <v>4</v>
      </c>
      <c r="E5141" s="45" t="s">
        <v>24</v>
      </c>
      <c r="F5141" s="40">
        <v>70000</v>
      </c>
      <c r="G5141" s="41">
        <f t="shared" si="165"/>
        <v>280000</v>
      </c>
      <c r="H5141" s="84" t="s">
        <v>33</v>
      </c>
    </row>
    <row r="5142" spans="1:8" ht="15" hidden="1" customHeight="1" x14ac:dyDescent="0.25">
      <c r="A5142" s="48">
        <v>44807</v>
      </c>
      <c r="B5142" s="63" t="s">
        <v>5092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5"/>
        <v>3621600</v>
      </c>
      <c r="H5142" s="84" t="s">
        <v>33</v>
      </c>
    </row>
    <row r="5143" spans="1:8" ht="15" hidden="1" customHeight="1" x14ac:dyDescent="0.25">
      <c r="A5143" s="48">
        <v>44807</v>
      </c>
      <c r="B5143" s="33" t="s">
        <v>5093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5"/>
        <v>550000</v>
      </c>
      <c r="H5143" s="84" t="s">
        <v>33</v>
      </c>
    </row>
    <row r="5144" spans="1:8" ht="15" hidden="1" customHeight="1" x14ac:dyDescent="0.25">
      <c r="A5144" s="48">
        <v>44837</v>
      </c>
      <c r="B5144" s="33" t="s">
        <v>5094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5"/>
        <v>1950000</v>
      </c>
      <c r="H5144" s="84" t="s">
        <v>5095</v>
      </c>
    </row>
    <row r="5145" spans="1:8" ht="15" hidden="1" customHeight="1" x14ac:dyDescent="0.25">
      <c r="A5145" s="48">
        <v>44837</v>
      </c>
      <c r="B5145" s="33" t="s">
        <v>5096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5"/>
        <v>153000</v>
      </c>
      <c r="H5145" s="84" t="s">
        <v>1213</v>
      </c>
    </row>
    <row r="5146" spans="1:8" ht="15" hidden="1" customHeight="1" x14ac:dyDescent="0.25">
      <c r="A5146" s="48">
        <v>44837</v>
      </c>
      <c r="B5146" s="33" t="s">
        <v>5097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5"/>
        <v>730000</v>
      </c>
      <c r="H5146" s="84" t="s">
        <v>742</v>
      </c>
    </row>
    <row r="5147" spans="1:8" ht="15" hidden="1" customHeight="1" x14ac:dyDescent="0.25">
      <c r="A5147" s="48">
        <v>44837</v>
      </c>
      <c r="B5147" s="36" t="s">
        <v>5098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5"/>
        <v>220000</v>
      </c>
      <c r="H5147" s="84" t="s">
        <v>742</v>
      </c>
    </row>
    <row r="5148" spans="1:8" ht="15" hidden="1" customHeight="1" x14ac:dyDescent="0.25">
      <c r="A5148" s="48">
        <v>44837</v>
      </c>
      <c r="B5148" s="63" t="s">
        <v>5099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5"/>
        <v>990000</v>
      </c>
      <c r="H5148" s="84" t="s">
        <v>930</v>
      </c>
    </row>
    <row r="5149" spans="1:8" ht="15" hidden="1" customHeight="1" x14ac:dyDescent="0.25">
      <c r="A5149" s="48">
        <v>44837</v>
      </c>
      <c r="B5149" s="63" t="s">
        <v>5100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5"/>
        <v>460000</v>
      </c>
      <c r="H5149" s="84" t="s">
        <v>930</v>
      </c>
    </row>
    <row r="5150" spans="1:8" ht="15" hidden="1" customHeight="1" x14ac:dyDescent="0.25">
      <c r="A5150" s="48">
        <v>44868</v>
      </c>
      <c r="B5150" s="33" t="s">
        <v>5101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5"/>
        <v>90000</v>
      </c>
      <c r="H5150" s="84" t="s">
        <v>2284</v>
      </c>
    </row>
    <row r="5151" spans="1:8" ht="15" hidden="1" customHeight="1" x14ac:dyDescent="0.25">
      <c r="A5151" s="48">
        <v>44868</v>
      </c>
      <c r="B5151" s="33" t="s">
        <v>4379</v>
      </c>
      <c r="C5151" s="56" t="s">
        <v>5102</v>
      </c>
      <c r="D5151" s="38">
        <v>2</v>
      </c>
      <c r="E5151" s="45" t="s">
        <v>24</v>
      </c>
      <c r="F5151" s="41">
        <v>15000</v>
      </c>
      <c r="G5151" s="41">
        <f t="shared" si="165"/>
        <v>30000</v>
      </c>
      <c r="H5151" s="84" t="s">
        <v>606</v>
      </c>
    </row>
    <row r="5152" spans="1:8" ht="15" hidden="1" customHeight="1" x14ac:dyDescent="0.25">
      <c r="A5152" s="48">
        <v>44868</v>
      </c>
      <c r="B5152" s="33" t="s">
        <v>5103</v>
      </c>
      <c r="C5152" s="56" t="s">
        <v>5102</v>
      </c>
      <c r="D5152" s="38">
        <v>1</v>
      </c>
      <c r="E5152" s="45" t="s">
        <v>24</v>
      </c>
      <c r="F5152" s="35">
        <v>12000</v>
      </c>
      <c r="G5152" s="41">
        <f t="shared" si="165"/>
        <v>12000</v>
      </c>
      <c r="H5152" s="84" t="s">
        <v>606</v>
      </c>
    </row>
    <row r="5153" spans="1:8" ht="15" hidden="1" customHeight="1" x14ac:dyDescent="0.25">
      <c r="A5153" s="48">
        <v>44868</v>
      </c>
      <c r="B5153" s="36" t="s">
        <v>5104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5"/>
        <v>1100000</v>
      </c>
      <c r="H5153" s="84" t="s">
        <v>2349</v>
      </c>
    </row>
    <row r="5154" spans="1:8" ht="15" hidden="1" customHeight="1" x14ac:dyDescent="0.25">
      <c r="A5154" s="48">
        <v>44868</v>
      </c>
      <c r="B5154" s="49" t="s">
        <v>5105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5"/>
        <v>550000</v>
      </c>
      <c r="H5154" s="84" t="s">
        <v>3355</v>
      </c>
    </row>
    <row r="5155" spans="1:8" ht="15" hidden="1" customHeight="1" x14ac:dyDescent="0.25">
      <c r="A5155" s="48">
        <v>44868</v>
      </c>
      <c r="B5155" s="63" t="s">
        <v>5106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5"/>
        <v>25000</v>
      </c>
      <c r="H5155" s="84" t="s">
        <v>606</v>
      </c>
    </row>
    <row r="5156" spans="1:8" ht="15" hidden="1" customHeight="1" x14ac:dyDescent="0.25">
      <c r="A5156" s="48">
        <v>44868</v>
      </c>
      <c r="B5156" s="33" t="s">
        <v>3674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5"/>
        <v>420000</v>
      </c>
      <c r="H5156" s="84" t="s">
        <v>3355</v>
      </c>
    </row>
    <row r="5157" spans="1:8" ht="15" hidden="1" customHeight="1" x14ac:dyDescent="0.25">
      <c r="A5157" s="48">
        <v>44868</v>
      </c>
      <c r="B5157" s="33" t="s">
        <v>3583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5"/>
        <v>275000</v>
      </c>
      <c r="H5157" s="84" t="s">
        <v>3355</v>
      </c>
    </row>
    <row r="5158" spans="1:8" ht="15" hidden="1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5"/>
        <v>200000</v>
      </c>
      <c r="H5158" s="84" t="s">
        <v>3355</v>
      </c>
    </row>
    <row r="5159" spans="1:8" ht="15" hidden="1" customHeight="1" x14ac:dyDescent="0.25">
      <c r="A5159" s="48">
        <v>44868</v>
      </c>
      <c r="B5159" s="33" t="s">
        <v>5107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3355</v>
      </c>
    </row>
    <row r="5160" spans="1:8" ht="15" hidden="1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3355</v>
      </c>
    </row>
    <row r="5161" spans="1:8" ht="15" hidden="1" customHeight="1" x14ac:dyDescent="0.25">
      <c r="A5161" s="48">
        <v>44868</v>
      </c>
      <c r="B5161" s="33" t="s">
        <v>5108</v>
      </c>
      <c r="C5161" s="33" t="s">
        <v>5109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3355</v>
      </c>
    </row>
    <row r="5162" spans="1:8" ht="15" hidden="1" customHeight="1" x14ac:dyDescent="0.25">
      <c r="A5162" s="48">
        <v>44868</v>
      </c>
      <c r="B5162" s="36" t="s">
        <v>5110</v>
      </c>
      <c r="C5162" s="52"/>
      <c r="D5162" s="50">
        <v>5</v>
      </c>
      <c r="E5162" s="45" t="s">
        <v>24</v>
      </c>
      <c r="F5162" s="179">
        <v>77000</v>
      </c>
      <c r="G5162" s="41">
        <f t="shared" si="165"/>
        <v>385000</v>
      </c>
      <c r="H5162" s="84" t="s">
        <v>3355</v>
      </c>
    </row>
    <row r="5163" spans="1:8" ht="15" hidden="1" customHeight="1" x14ac:dyDescent="0.25">
      <c r="A5163" s="48">
        <v>44868</v>
      </c>
      <c r="B5163" s="33" t="s">
        <v>5111</v>
      </c>
      <c r="C5163" s="33"/>
      <c r="D5163" s="50">
        <v>5</v>
      </c>
      <c r="E5163" s="45" t="s">
        <v>24</v>
      </c>
      <c r="F5163" s="179">
        <v>79000</v>
      </c>
      <c r="G5163" s="179">
        <f t="shared" si="165"/>
        <v>395000</v>
      </c>
      <c r="H5163" s="84" t="s">
        <v>3355</v>
      </c>
    </row>
    <row r="5164" spans="1:8" ht="15" hidden="1" customHeight="1" x14ac:dyDescent="0.25">
      <c r="A5164" s="48">
        <v>44898</v>
      </c>
      <c r="B5164" s="33" t="s">
        <v>4817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5"/>
        <v>175000</v>
      </c>
      <c r="H5164" s="84" t="s">
        <v>33</v>
      </c>
    </row>
    <row r="5165" spans="1:8" ht="15" hidden="1" customHeight="1" x14ac:dyDescent="0.25">
      <c r="A5165" s="48">
        <v>44898</v>
      </c>
      <c r="B5165" s="33" t="s">
        <v>5112</v>
      </c>
      <c r="C5165" s="56" t="s">
        <v>5113</v>
      </c>
      <c r="D5165" s="38">
        <v>2</v>
      </c>
      <c r="E5165" s="45" t="s">
        <v>24</v>
      </c>
      <c r="F5165" s="41">
        <v>55000</v>
      </c>
      <c r="G5165" s="41">
        <f t="shared" si="165"/>
        <v>110000</v>
      </c>
      <c r="H5165" s="84" t="s">
        <v>606</v>
      </c>
    </row>
    <row r="5166" spans="1:8" ht="15" hidden="1" customHeight="1" x14ac:dyDescent="0.25">
      <c r="A5166" s="48">
        <v>44898</v>
      </c>
      <c r="B5166" s="33" t="s">
        <v>5114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5"/>
        <v>150000</v>
      </c>
      <c r="H5166" s="84" t="s">
        <v>1753</v>
      </c>
    </row>
    <row r="5167" spans="1:8" ht="15" hidden="1" customHeight="1" x14ac:dyDescent="0.25">
      <c r="A5167" s="48">
        <v>44898</v>
      </c>
      <c r="B5167" s="36" t="s">
        <v>5115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5"/>
        <v>20000</v>
      </c>
      <c r="H5167" s="84" t="s">
        <v>1753</v>
      </c>
    </row>
    <row r="5168" spans="1:8" ht="15" hidden="1" customHeight="1" x14ac:dyDescent="0.25">
      <c r="A5168" s="48">
        <v>44898</v>
      </c>
      <c r="B5168" s="49" t="s">
        <v>5116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5"/>
        <v>765000</v>
      </c>
      <c r="H5168" s="84" t="s">
        <v>980</v>
      </c>
    </row>
    <row r="5169" spans="1:8" ht="15" hidden="1" customHeight="1" x14ac:dyDescent="0.25">
      <c r="A5169" s="48">
        <v>44898</v>
      </c>
      <c r="B5169" s="63" t="s">
        <v>5117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5"/>
        <v>80000</v>
      </c>
      <c r="H5169" s="84" t="s">
        <v>588</v>
      </c>
    </row>
    <row r="5170" spans="1:8" ht="15" hidden="1" customHeight="1" x14ac:dyDescent="0.25">
      <c r="A5170" s="48">
        <v>44898</v>
      </c>
      <c r="B5170" s="33" t="s">
        <v>5118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5"/>
        <v>225000</v>
      </c>
      <c r="H5170" s="84" t="s">
        <v>33</v>
      </c>
    </row>
    <row r="5171" spans="1:8" ht="15" hidden="1" customHeight="1" x14ac:dyDescent="0.25">
      <c r="A5171" s="48">
        <v>44898</v>
      </c>
      <c r="B5171" s="33" t="s">
        <v>5119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5"/>
        <v>130000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5"/>
        <v>700000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2749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hidden="1" customHeight="1" x14ac:dyDescent="0.25">
      <c r="A5175" s="38" t="s">
        <v>92</v>
      </c>
      <c r="B5175" s="33" t="s">
        <v>753</v>
      </c>
      <c r="C5175" s="33" t="s">
        <v>4026</v>
      </c>
      <c r="D5175" s="38">
        <v>20</v>
      </c>
      <c r="E5175" s="45" t="s">
        <v>24</v>
      </c>
      <c r="F5175" s="40">
        <v>40000</v>
      </c>
      <c r="G5175" s="41">
        <f t="shared" ref="G5175:G5238" si="166">F5175*D5175</f>
        <v>800000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5120</v>
      </c>
      <c r="C5176" s="56" t="s">
        <v>4771</v>
      </c>
      <c r="D5176" s="38">
        <v>2</v>
      </c>
      <c r="E5176" s="45" t="s">
        <v>24</v>
      </c>
      <c r="F5176" s="41">
        <v>250000</v>
      </c>
      <c r="G5176" s="41">
        <f t="shared" si="166"/>
        <v>500000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5121</v>
      </c>
      <c r="C5177" s="56" t="s">
        <v>4771</v>
      </c>
      <c r="D5177" s="38">
        <v>2</v>
      </c>
      <c r="E5177" s="45" t="s">
        <v>24</v>
      </c>
      <c r="F5177" s="35">
        <v>250000</v>
      </c>
      <c r="G5177" s="41">
        <f t="shared" si="166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6" t="s">
        <v>5122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6"/>
        <v>90000</v>
      </c>
      <c r="H5178" s="84" t="s">
        <v>5123</v>
      </c>
    </row>
    <row r="5179" spans="1:8" ht="15" hidden="1" customHeight="1" x14ac:dyDescent="0.25">
      <c r="A5179" s="38" t="s">
        <v>92</v>
      </c>
      <c r="B5179" s="49" t="s">
        <v>2801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6"/>
        <v>150000</v>
      </c>
      <c r="H5179" s="84" t="s">
        <v>33</v>
      </c>
    </row>
    <row r="5180" spans="1:8" ht="15" hidden="1" customHeight="1" x14ac:dyDescent="0.25">
      <c r="A5180" s="38" t="s">
        <v>92</v>
      </c>
      <c r="B5180" s="63" t="s">
        <v>5124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6"/>
        <v>190000</v>
      </c>
      <c r="H5180" s="84" t="s">
        <v>33</v>
      </c>
    </row>
    <row r="5181" spans="1:8" ht="15" hidden="1" customHeight="1" x14ac:dyDescent="0.25">
      <c r="A5181" s="38" t="s">
        <v>92</v>
      </c>
      <c r="B5181" s="33" t="s">
        <v>3927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6"/>
        <v>360000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5125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6"/>
        <v>234000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4613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6"/>
        <v>137000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5126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5127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5128</v>
      </c>
      <c r="C5186" s="33" t="s">
        <v>4026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5129</v>
      </c>
      <c r="C5187" s="33" t="s">
        <v>5130</v>
      </c>
      <c r="D5187" s="50">
        <v>1</v>
      </c>
      <c r="E5187" s="45" t="s">
        <v>24</v>
      </c>
      <c r="F5187" s="179">
        <v>5000000</v>
      </c>
      <c r="G5187" s="41">
        <f t="shared" si="166"/>
        <v>5000000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5131</v>
      </c>
      <c r="C5188" s="33" t="s">
        <v>5132</v>
      </c>
      <c r="D5188" s="50">
        <v>15</v>
      </c>
      <c r="E5188" s="45" t="s">
        <v>24</v>
      </c>
      <c r="F5188" s="179">
        <v>50000</v>
      </c>
      <c r="G5188" s="179">
        <f t="shared" si="166"/>
        <v>750000</v>
      </c>
      <c r="H5188" s="84" t="s">
        <v>33</v>
      </c>
    </row>
    <row r="5189" spans="1:8" ht="15" hidden="1" customHeight="1" x14ac:dyDescent="0.25">
      <c r="A5189" s="38" t="s">
        <v>290</v>
      </c>
      <c r="B5189" s="33" t="s">
        <v>5133</v>
      </c>
      <c r="C5189" s="33" t="s">
        <v>5134</v>
      </c>
      <c r="D5189" s="38">
        <v>5</v>
      </c>
      <c r="E5189" s="45" t="s">
        <v>24</v>
      </c>
      <c r="F5189" s="40">
        <v>1900000</v>
      </c>
      <c r="G5189" s="41">
        <f t="shared" si="166"/>
        <v>9500000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5135</v>
      </c>
      <c r="C5190" s="56" t="s">
        <v>5134</v>
      </c>
      <c r="D5190" s="38">
        <v>5</v>
      </c>
      <c r="E5190" s="45" t="s">
        <v>24</v>
      </c>
      <c r="F5190" s="41">
        <v>1750000</v>
      </c>
      <c r="G5190" s="41">
        <f t="shared" si="166"/>
        <v>8750000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5136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6"/>
        <v>600000</v>
      </c>
      <c r="H5191" s="84" t="s">
        <v>5137</v>
      </c>
    </row>
    <row r="5192" spans="1:8" ht="15" hidden="1" customHeight="1" x14ac:dyDescent="0.25">
      <c r="A5192" s="38" t="s">
        <v>290</v>
      </c>
      <c r="B5192" s="36" t="s">
        <v>3163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6"/>
        <v>464000</v>
      </c>
      <c r="H5192" s="84" t="s">
        <v>33</v>
      </c>
    </row>
    <row r="5193" spans="1:8" ht="15" hidden="1" customHeight="1" x14ac:dyDescent="0.25">
      <c r="A5193" s="38" t="s">
        <v>290</v>
      </c>
      <c r="B5193" s="49" t="s">
        <v>3025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6"/>
        <v>560000</v>
      </c>
      <c r="H5193" s="84" t="s">
        <v>33</v>
      </c>
    </row>
    <row r="5194" spans="1:8" ht="15" hidden="1" customHeight="1" x14ac:dyDescent="0.25">
      <c r="A5194" s="38" t="s">
        <v>290</v>
      </c>
      <c r="B5194" s="63" t="s">
        <v>5138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6"/>
        <v>52500</v>
      </c>
      <c r="H5194" s="84" t="s">
        <v>33</v>
      </c>
    </row>
    <row r="5195" spans="1:8" ht="15" hidden="1" customHeight="1" x14ac:dyDescent="0.25">
      <c r="A5195" s="38" t="s">
        <v>290</v>
      </c>
      <c r="B5195" s="33" t="s">
        <v>5139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6"/>
        <v>140000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5140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6"/>
        <v>340000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5141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6"/>
        <v>950000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5142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2861</v>
      </c>
    </row>
    <row r="5199" spans="1:8" ht="15" hidden="1" customHeight="1" x14ac:dyDescent="0.25">
      <c r="A5199" s="38" t="s">
        <v>290</v>
      </c>
      <c r="B5199" s="33" t="s">
        <v>5143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2861</v>
      </c>
    </row>
    <row r="5200" spans="1:8" ht="15" hidden="1" customHeight="1" x14ac:dyDescent="0.25">
      <c r="A5200" s="38" t="s">
        <v>290</v>
      </c>
      <c r="B5200" s="33" t="s">
        <v>5144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2861</v>
      </c>
    </row>
    <row r="5201" spans="1:8" ht="15" hidden="1" customHeight="1" x14ac:dyDescent="0.25">
      <c r="A5201" s="38" t="s">
        <v>290</v>
      </c>
      <c r="B5201" s="33" t="s">
        <v>5145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6"/>
        <v>200000</v>
      </c>
      <c r="H5201" s="84" t="s">
        <v>2861</v>
      </c>
    </row>
    <row r="5202" spans="1:8" ht="15" hidden="1" customHeight="1" x14ac:dyDescent="0.25">
      <c r="A5202" s="38" t="s">
        <v>290</v>
      </c>
      <c r="B5202" s="33" t="s">
        <v>5146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6"/>
        <v>95000</v>
      </c>
      <c r="H5202" s="84" t="s">
        <v>2861</v>
      </c>
    </row>
    <row r="5203" spans="1:8" ht="15" hidden="1" customHeight="1" x14ac:dyDescent="0.25">
      <c r="A5203" s="38" t="s">
        <v>290</v>
      </c>
      <c r="B5203" s="33" t="s">
        <v>5147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6"/>
        <v>300000</v>
      </c>
      <c r="H5203" s="84" t="s">
        <v>2861</v>
      </c>
    </row>
    <row r="5204" spans="1:8" ht="15" hidden="1" customHeight="1" x14ac:dyDescent="0.25">
      <c r="A5204" s="38" t="s">
        <v>290</v>
      </c>
      <c r="B5204" s="33" t="s">
        <v>5148</v>
      </c>
      <c r="C5204" s="33" t="s">
        <v>2745</v>
      </c>
      <c r="D5204" s="50">
        <v>2</v>
      </c>
      <c r="E5204" s="45" t="s">
        <v>24</v>
      </c>
      <c r="F5204" s="179">
        <v>200000</v>
      </c>
      <c r="G5204" s="179">
        <f t="shared" si="166"/>
        <v>400000</v>
      </c>
      <c r="H5204" s="84" t="s">
        <v>33</v>
      </c>
    </row>
    <row r="5205" spans="1:8" ht="15" hidden="1" customHeight="1" x14ac:dyDescent="0.25">
      <c r="A5205" s="38" t="s">
        <v>290</v>
      </c>
      <c r="B5205" s="33" t="s">
        <v>5149</v>
      </c>
      <c r="C5205" s="33" t="s">
        <v>5150</v>
      </c>
      <c r="D5205" s="50">
        <v>1</v>
      </c>
      <c r="E5205" s="45" t="s">
        <v>24</v>
      </c>
      <c r="F5205" s="179">
        <v>40000</v>
      </c>
      <c r="G5205" s="179">
        <f t="shared" si="166"/>
        <v>40000</v>
      </c>
      <c r="H5205" s="84" t="s">
        <v>606</v>
      </c>
    </row>
    <row r="5206" spans="1:8" ht="15" hidden="1" customHeight="1" x14ac:dyDescent="0.25">
      <c r="A5206" s="38" t="s">
        <v>290</v>
      </c>
      <c r="B5206" s="33" t="s">
        <v>5151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hidden="1" customHeight="1" x14ac:dyDescent="0.25">
      <c r="A5207" s="38" t="s">
        <v>290</v>
      </c>
      <c r="B5207" s="33" t="s">
        <v>5152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6"/>
        <v>465000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5153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6"/>
        <v>20000</v>
      </c>
      <c r="H5208" s="84" t="s">
        <v>606</v>
      </c>
    </row>
    <row r="5209" spans="1:8" ht="15" hidden="1" customHeight="1" x14ac:dyDescent="0.25">
      <c r="A5209" s="38" t="s">
        <v>290</v>
      </c>
      <c r="B5209" s="33" t="s">
        <v>5154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6"/>
        <v>12000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5155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6"/>
        <v>18000</v>
      </c>
      <c r="H5210" s="84" t="s">
        <v>930</v>
      </c>
    </row>
    <row r="5211" spans="1:8" ht="15" hidden="1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6"/>
        <v>3600000</v>
      </c>
      <c r="H5211" s="84" t="s">
        <v>33</v>
      </c>
    </row>
    <row r="5212" spans="1:8" ht="15" hidden="1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6"/>
        <v>900000</v>
      </c>
      <c r="H5212" s="84" t="s">
        <v>33</v>
      </c>
    </row>
    <row r="5213" spans="1:8" ht="15" hidden="1" customHeight="1" x14ac:dyDescent="0.25">
      <c r="A5213" s="38" t="s">
        <v>5156</v>
      </c>
      <c r="B5213" s="33" t="s">
        <v>5028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6"/>
        <v>150000</v>
      </c>
      <c r="H5213" s="84" t="s">
        <v>538</v>
      </c>
    </row>
    <row r="5214" spans="1:8" ht="15" hidden="1" customHeight="1" x14ac:dyDescent="0.25">
      <c r="A5214" s="38" t="s">
        <v>5156</v>
      </c>
      <c r="B5214" s="33" t="s">
        <v>5157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6"/>
        <v>84000</v>
      </c>
      <c r="H5214" s="84" t="s">
        <v>5158</v>
      </c>
    </row>
    <row r="5215" spans="1:8" ht="15" hidden="1" customHeight="1" x14ac:dyDescent="0.25">
      <c r="A5215" s="38" t="s">
        <v>5156</v>
      </c>
      <c r="B5215" s="33" t="s">
        <v>5149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6"/>
        <v>80000</v>
      </c>
      <c r="H5215" s="84" t="s">
        <v>1174</v>
      </c>
    </row>
    <row r="5216" spans="1:8" ht="15" hidden="1" customHeight="1" x14ac:dyDescent="0.25">
      <c r="A5216" s="38" t="s">
        <v>5156</v>
      </c>
      <c r="B5216" s="36" t="s">
        <v>5159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6"/>
        <v>50000</v>
      </c>
      <c r="H5216" s="84" t="s">
        <v>5160</v>
      </c>
    </row>
    <row r="5217" spans="1:8" ht="15" hidden="1" customHeight="1" x14ac:dyDescent="0.25">
      <c r="A5217" s="38" t="s">
        <v>5156</v>
      </c>
      <c r="B5217" s="49" t="s">
        <v>5161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6"/>
        <v>216000</v>
      </c>
      <c r="H5217" s="84" t="s">
        <v>33</v>
      </c>
    </row>
    <row r="5218" spans="1:8" ht="15" hidden="1" customHeight="1" x14ac:dyDescent="0.25">
      <c r="A5218" s="38" t="s">
        <v>5156</v>
      </c>
      <c r="B5218" s="63" t="s">
        <v>5162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6"/>
        <v>746000</v>
      </c>
      <c r="H5218" s="84" t="s">
        <v>2724</v>
      </c>
    </row>
    <row r="5219" spans="1:8" ht="15" hidden="1" customHeight="1" x14ac:dyDescent="0.25">
      <c r="A5219" s="38" t="s">
        <v>5156</v>
      </c>
      <c r="B5219" s="33" t="s">
        <v>5163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6"/>
        <v>466000</v>
      </c>
      <c r="H5219" s="84" t="s">
        <v>5164</v>
      </c>
    </row>
    <row r="5220" spans="1:8" ht="15" hidden="1" customHeight="1" x14ac:dyDescent="0.25">
      <c r="A5220" s="38" t="s">
        <v>5156</v>
      </c>
      <c r="B5220" s="33" t="s">
        <v>5133</v>
      </c>
      <c r="C5220" s="33" t="s">
        <v>5134</v>
      </c>
      <c r="D5220" s="38">
        <v>15</v>
      </c>
      <c r="E5220" s="45" t="s">
        <v>24</v>
      </c>
      <c r="F5220" s="40">
        <v>1900000</v>
      </c>
      <c r="G5220" s="41">
        <f t="shared" si="166"/>
        <v>28500000</v>
      </c>
      <c r="H5220" s="84" t="s">
        <v>33</v>
      </c>
    </row>
    <row r="5221" spans="1:8" ht="15" hidden="1" customHeight="1" x14ac:dyDescent="0.25">
      <c r="A5221" s="38" t="s">
        <v>5156</v>
      </c>
      <c r="B5221" s="33" t="s">
        <v>5165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6"/>
        <v>1600000</v>
      </c>
      <c r="H5221" s="84" t="s">
        <v>673</v>
      </c>
    </row>
    <row r="5222" spans="1:8" ht="15" hidden="1" customHeight="1" x14ac:dyDescent="0.25">
      <c r="A5222" s="38" t="s">
        <v>5156</v>
      </c>
      <c r="B5222" s="33" t="s">
        <v>5166</v>
      </c>
      <c r="C5222" s="33" t="s">
        <v>4122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hidden="1" customHeight="1" x14ac:dyDescent="0.25">
      <c r="A5223" s="38" t="s">
        <v>5156</v>
      </c>
      <c r="B5223" s="33" t="s">
        <v>5167</v>
      </c>
      <c r="C5223" s="33" t="s">
        <v>4122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hidden="1" customHeight="1" x14ac:dyDescent="0.25">
      <c r="A5224" s="38" t="s">
        <v>5156</v>
      </c>
      <c r="B5224" s="33" t="s">
        <v>4698</v>
      </c>
      <c r="C5224" s="33" t="s">
        <v>4122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hidden="1" customHeight="1" x14ac:dyDescent="0.25">
      <c r="A5225" s="38" t="s">
        <v>5156</v>
      </c>
      <c r="B5225" s="33" t="s">
        <v>1752</v>
      </c>
      <c r="C5225" s="33" t="s">
        <v>4122</v>
      </c>
      <c r="D5225" s="50">
        <v>20</v>
      </c>
      <c r="E5225" s="45" t="s">
        <v>24</v>
      </c>
      <c r="F5225" s="179">
        <v>1545000</v>
      </c>
      <c r="G5225" s="41">
        <f t="shared" si="166"/>
        <v>30900000</v>
      </c>
      <c r="H5225" s="84" t="s">
        <v>33</v>
      </c>
    </row>
    <row r="5226" spans="1:8" ht="15" hidden="1" customHeight="1" x14ac:dyDescent="0.25">
      <c r="A5226" s="38" t="s">
        <v>5156</v>
      </c>
      <c r="B5226" s="33" t="s">
        <v>5168</v>
      </c>
      <c r="C5226" s="33" t="s">
        <v>4122</v>
      </c>
      <c r="D5226" s="50">
        <v>20</v>
      </c>
      <c r="E5226" s="45" t="s">
        <v>24</v>
      </c>
      <c r="F5226" s="179">
        <v>155000</v>
      </c>
      <c r="G5226" s="179">
        <f t="shared" si="166"/>
        <v>3100000</v>
      </c>
      <c r="H5226" s="84" t="s">
        <v>33</v>
      </c>
    </row>
    <row r="5227" spans="1:8" ht="15" hidden="1" customHeight="1" x14ac:dyDescent="0.25">
      <c r="A5227" s="38" t="s">
        <v>5156</v>
      </c>
      <c r="B5227" s="33" t="s">
        <v>5169</v>
      </c>
      <c r="C5227" s="33" t="s">
        <v>4122</v>
      </c>
      <c r="D5227" s="50">
        <v>30</v>
      </c>
      <c r="E5227" s="45" t="s">
        <v>24</v>
      </c>
      <c r="F5227" s="179">
        <v>280000</v>
      </c>
      <c r="G5227" s="179">
        <f t="shared" si="166"/>
        <v>8400000</v>
      </c>
      <c r="H5227" s="84" t="s">
        <v>33</v>
      </c>
    </row>
    <row r="5228" spans="1:8" ht="15" hidden="1" customHeight="1" x14ac:dyDescent="0.25">
      <c r="A5228" s="38" t="s">
        <v>5156</v>
      </c>
      <c r="B5228" s="33" t="s">
        <v>2817</v>
      </c>
      <c r="C5228" s="33" t="s">
        <v>4122</v>
      </c>
      <c r="D5228" s="50">
        <v>30</v>
      </c>
      <c r="E5228" s="45" t="s">
        <v>24</v>
      </c>
      <c r="F5228" s="179">
        <v>90000</v>
      </c>
      <c r="G5228" s="179">
        <f t="shared" si="166"/>
        <v>2700000</v>
      </c>
      <c r="H5228" s="84" t="s">
        <v>33</v>
      </c>
    </row>
    <row r="5229" spans="1:8" ht="15" hidden="1" customHeight="1" x14ac:dyDescent="0.25">
      <c r="A5229" s="38" t="s">
        <v>5170</v>
      </c>
      <c r="B5229" s="33" t="s">
        <v>3991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6"/>
        <v>3750000</v>
      </c>
      <c r="H5229" s="84" t="s">
        <v>33</v>
      </c>
    </row>
    <row r="5230" spans="1:8" ht="15" hidden="1" customHeight="1" x14ac:dyDescent="0.25">
      <c r="A5230" s="38" t="s">
        <v>5170</v>
      </c>
      <c r="B5230" s="33" t="s">
        <v>5171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6"/>
        <v>1080000</v>
      </c>
      <c r="H5230" s="84" t="s">
        <v>33</v>
      </c>
    </row>
    <row r="5231" spans="1:8" ht="15" hidden="1" customHeight="1" x14ac:dyDescent="0.25">
      <c r="A5231" s="38" t="s">
        <v>5170</v>
      </c>
      <c r="B5231" s="33" t="s">
        <v>5172</v>
      </c>
      <c r="C5231" s="56" t="s">
        <v>462</v>
      </c>
      <c r="D5231" s="38">
        <v>1</v>
      </c>
      <c r="E5231" s="45" t="s">
        <v>3767</v>
      </c>
      <c r="F5231" s="35">
        <v>1450000</v>
      </c>
      <c r="G5231" s="41">
        <f t="shared" si="166"/>
        <v>1450000</v>
      </c>
      <c r="H5231" s="84" t="s">
        <v>33</v>
      </c>
    </row>
    <row r="5232" spans="1:8" ht="15" hidden="1" customHeight="1" x14ac:dyDescent="0.25">
      <c r="A5232" s="38" t="s">
        <v>5170</v>
      </c>
      <c r="B5232" s="33" t="s">
        <v>5173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6"/>
        <v>150000</v>
      </c>
      <c r="H5232" s="84" t="s">
        <v>33</v>
      </c>
    </row>
    <row r="5233" spans="1:8" ht="15" hidden="1" customHeight="1" x14ac:dyDescent="0.25">
      <c r="A5233" s="38" t="s">
        <v>5170</v>
      </c>
      <c r="B5233" s="33" t="s">
        <v>5174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6"/>
        <v>45000</v>
      </c>
      <c r="H5233" s="84" t="s">
        <v>882</v>
      </c>
    </row>
    <row r="5234" spans="1:8" ht="15" hidden="1" customHeight="1" x14ac:dyDescent="0.25">
      <c r="A5234" s="38" t="s">
        <v>5170</v>
      </c>
      <c r="B5234" s="33" t="s">
        <v>5175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6"/>
        <v>1980000</v>
      </c>
      <c r="H5234" s="84" t="s">
        <v>33</v>
      </c>
    </row>
    <row r="5235" spans="1:8" ht="15" hidden="1" customHeight="1" x14ac:dyDescent="0.25">
      <c r="A5235" s="38" t="s">
        <v>5170</v>
      </c>
      <c r="B5235" s="33" t="s">
        <v>5176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6"/>
        <v>100000</v>
      </c>
      <c r="H5235" s="84" t="s">
        <v>33</v>
      </c>
    </row>
    <row r="5236" spans="1:8" ht="15" hidden="1" customHeight="1" x14ac:dyDescent="0.25">
      <c r="A5236" s="38" t="s">
        <v>5170</v>
      </c>
      <c r="B5236" s="33" t="s">
        <v>5177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6"/>
        <v>225000</v>
      </c>
      <c r="H5236" s="84" t="s">
        <v>33</v>
      </c>
    </row>
    <row r="5237" spans="1:8" ht="15" hidden="1" customHeight="1" x14ac:dyDescent="0.25">
      <c r="A5237" s="38" t="s">
        <v>5170</v>
      </c>
      <c r="B5237" s="33" t="s">
        <v>3991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6"/>
        <v>1020000</v>
      </c>
      <c r="H5237" s="84" t="s">
        <v>33</v>
      </c>
    </row>
    <row r="5238" spans="1:8" ht="15" hidden="1" customHeight="1" x14ac:dyDescent="0.25">
      <c r="A5238" s="38" t="s">
        <v>5170</v>
      </c>
      <c r="B5238" s="49" t="s">
        <v>5178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6"/>
        <v>200000</v>
      </c>
      <c r="H5238" s="84" t="s">
        <v>33</v>
      </c>
    </row>
    <row r="5239" spans="1:8" ht="15" hidden="1" customHeight="1" x14ac:dyDescent="0.25">
      <c r="A5239" s="38" t="s">
        <v>5170</v>
      </c>
      <c r="B5239" s="56" t="s">
        <v>5080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67">F5239*D5239</f>
        <v>125000</v>
      </c>
      <c r="H5239" s="84" t="s">
        <v>33</v>
      </c>
    </row>
    <row r="5240" spans="1:8" ht="15" hidden="1" customHeight="1" x14ac:dyDescent="0.25">
      <c r="A5240" s="38" t="s">
        <v>5170</v>
      </c>
      <c r="B5240" s="36" t="s">
        <v>5179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67"/>
        <v>2200000</v>
      </c>
      <c r="H5240" s="84" t="s">
        <v>2908</v>
      </c>
    </row>
    <row r="5241" spans="1:8" ht="15" hidden="1" customHeight="1" x14ac:dyDescent="0.25">
      <c r="A5241" s="38" t="s">
        <v>5170</v>
      </c>
      <c r="B5241" s="33" t="s">
        <v>5180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67"/>
        <v>2400000</v>
      </c>
      <c r="H5241" s="84" t="s">
        <v>2237</v>
      </c>
    </row>
    <row r="5242" spans="1:8" ht="15" hidden="1" customHeight="1" x14ac:dyDescent="0.25">
      <c r="A5242" s="38" t="s">
        <v>5170</v>
      </c>
      <c r="B5242" s="33" t="s">
        <v>3584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67"/>
        <v>255000</v>
      </c>
      <c r="H5242" s="84" t="s">
        <v>5160</v>
      </c>
    </row>
    <row r="5243" spans="1:8" ht="15" hidden="1" customHeight="1" x14ac:dyDescent="0.25">
      <c r="A5243" s="38" t="s">
        <v>5170</v>
      </c>
      <c r="B5243" s="33" t="s">
        <v>5181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67"/>
        <v>30000</v>
      </c>
      <c r="H5243" s="84" t="s">
        <v>2861</v>
      </c>
    </row>
    <row r="5244" spans="1:8" ht="15" hidden="1" customHeight="1" x14ac:dyDescent="0.25">
      <c r="A5244" s="38" t="s">
        <v>5170</v>
      </c>
      <c r="B5244" s="33" t="s">
        <v>5182</v>
      </c>
      <c r="C5244" s="33" t="s">
        <v>5183</v>
      </c>
      <c r="D5244" s="50">
        <v>2</v>
      </c>
      <c r="E5244" s="45" t="s">
        <v>24</v>
      </c>
      <c r="F5244" s="179">
        <v>120000</v>
      </c>
      <c r="G5244" s="179">
        <f t="shared" si="167"/>
        <v>240000</v>
      </c>
      <c r="H5244" s="84" t="s">
        <v>2724</v>
      </c>
    </row>
    <row r="5245" spans="1:8" ht="15" hidden="1" customHeight="1" x14ac:dyDescent="0.25">
      <c r="A5245" s="38" t="s">
        <v>5170</v>
      </c>
      <c r="B5245" s="33" t="s">
        <v>5184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67"/>
        <v>30000</v>
      </c>
      <c r="H5245" s="84" t="s">
        <v>5185</v>
      </c>
    </row>
    <row r="5246" spans="1:8" ht="15" hidden="1" customHeight="1" x14ac:dyDescent="0.25">
      <c r="A5246" s="38" t="s">
        <v>5170</v>
      </c>
      <c r="B5246" s="33" t="s">
        <v>5186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67"/>
        <v>400000</v>
      </c>
      <c r="H5246" s="84" t="s">
        <v>1263</v>
      </c>
    </row>
    <row r="5247" spans="1:8" ht="15" hidden="1" customHeight="1" x14ac:dyDescent="0.25">
      <c r="A5247" s="38" t="s">
        <v>5187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67"/>
        <v>768000</v>
      </c>
      <c r="H5247" s="84" t="s">
        <v>756</v>
      </c>
    </row>
    <row r="5248" spans="1:8" ht="15" hidden="1" customHeight="1" x14ac:dyDescent="0.25">
      <c r="A5248" s="38" t="s">
        <v>5187</v>
      </c>
      <c r="B5248" s="33" t="s">
        <v>5188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67"/>
        <v>450000</v>
      </c>
      <c r="H5248" s="84" t="s">
        <v>33</v>
      </c>
    </row>
    <row r="5249" spans="1:8" ht="15" hidden="1" customHeight="1" x14ac:dyDescent="0.25">
      <c r="A5249" s="38" t="s">
        <v>5187</v>
      </c>
      <c r="B5249" s="33" t="s">
        <v>5189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67"/>
        <v>135000</v>
      </c>
      <c r="H5249" s="84" t="s">
        <v>520</v>
      </c>
    </row>
    <row r="5250" spans="1:8" ht="15" hidden="1" customHeight="1" x14ac:dyDescent="0.25">
      <c r="A5250" s="38" t="s">
        <v>5187</v>
      </c>
      <c r="B5250" s="33" t="s">
        <v>2949</v>
      </c>
      <c r="C5250" s="33" t="s">
        <v>3382</v>
      </c>
      <c r="D5250" s="38">
        <v>10</v>
      </c>
      <c r="E5250" s="45" t="s">
        <v>24</v>
      </c>
      <c r="F5250" s="40">
        <v>19000</v>
      </c>
      <c r="G5250" s="41">
        <f t="shared" si="167"/>
        <v>190000</v>
      </c>
      <c r="H5250" s="84" t="s">
        <v>2845</v>
      </c>
    </row>
    <row r="5251" spans="1:8" ht="15" hidden="1" customHeight="1" x14ac:dyDescent="0.25">
      <c r="A5251" s="38" t="s">
        <v>5187</v>
      </c>
      <c r="B5251" s="33" t="s">
        <v>5190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67"/>
        <v>150000</v>
      </c>
      <c r="H5251" s="84" t="s">
        <v>2750</v>
      </c>
    </row>
    <row r="5252" spans="1:8" ht="15" hidden="1" customHeight="1" x14ac:dyDescent="0.25">
      <c r="A5252" s="38" t="s">
        <v>5187</v>
      </c>
      <c r="B5252" s="33" t="s">
        <v>4168</v>
      </c>
      <c r="C5252" s="33" t="s">
        <v>5191</v>
      </c>
      <c r="D5252" s="50">
        <v>2</v>
      </c>
      <c r="E5252" s="45" t="s">
        <v>24</v>
      </c>
      <c r="F5252" s="179">
        <v>65000</v>
      </c>
      <c r="G5252" s="41">
        <f t="shared" si="167"/>
        <v>130000</v>
      </c>
      <c r="H5252" s="84" t="s">
        <v>5192</v>
      </c>
    </row>
    <row r="5253" spans="1:8" ht="15" hidden="1" customHeight="1" x14ac:dyDescent="0.25">
      <c r="A5253" s="38" t="s">
        <v>5187</v>
      </c>
      <c r="B5253" s="33" t="s">
        <v>221</v>
      </c>
      <c r="C5253" s="156" t="s">
        <v>5193</v>
      </c>
      <c r="D5253" s="38">
        <v>1</v>
      </c>
      <c r="E5253" s="45" t="s">
        <v>601</v>
      </c>
      <c r="F5253" s="40">
        <v>1</v>
      </c>
      <c r="G5253" s="41">
        <f t="shared" si="167"/>
        <v>1</v>
      </c>
      <c r="H5253" s="84" t="s">
        <v>33</v>
      </c>
    </row>
    <row r="5254" spans="1:8" ht="15" hidden="1" customHeight="1" x14ac:dyDescent="0.25">
      <c r="A5254" s="38" t="s">
        <v>5187</v>
      </c>
      <c r="B5254" s="33" t="s">
        <v>5194</v>
      </c>
      <c r="C5254" s="156" t="s">
        <v>5193</v>
      </c>
      <c r="D5254" s="38">
        <v>2</v>
      </c>
      <c r="E5254" s="45" t="s">
        <v>601</v>
      </c>
      <c r="F5254" s="40">
        <v>5555000</v>
      </c>
      <c r="G5254" s="41">
        <f t="shared" si="167"/>
        <v>11110000</v>
      </c>
      <c r="H5254" s="84" t="s">
        <v>433</v>
      </c>
    </row>
    <row r="5255" spans="1:8" ht="15" hidden="1" customHeight="1" x14ac:dyDescent="0.25">
      <c r="A5255" s="38" t="s">
        <v>5187</v>
      </c>
      <c r="B5255" s="80" t="s">
        <v>232</v>
      </c>
      <c r="C5255" s="156" t="s">
        <v>5193</v>
      </c>
      <c r="D5255" s="38">
        <v>1</v>
      </c>
      <c r="E5255" s="45" t="s">
        <v>601</v>
      </c>
      <c r="F5255" s="41">
        <v>1</v>
      </c>
      <c r="G5255" s="41">
        <f t="shared" si="167"/>
        <v>1</v>
      </c>
      <c r="H5255" s="84" t="s">
        <v>33</v>
      </c>
    </row>
    <row r="5256" spans="1:8" ht="15" hidden="1" customHeight="1" x14ac:dyDescent="0.25">
      <c r="A5256" s="38" t="s">
        <v>5187</v>
      </c>
      <c r="B5256" s="49" t="s">
        <v>556</v>
      </c>
      <c r="C5256" s="33" t="s">
        <v>2745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hidden="1" customHeight="1" x14ac:dyDescent="0.25">
      <c r="A5257" s="38" t="s">
        <v>5195</v>
      </c>
      <c r="B5257" s="33" t="s">
        <v>5196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68">F5257*D5257</f>
        <v>550000</v>
      </c>
      <c r="H5257" s="84" t="s">
        <v>3230</v>
      </c>
    </row>
    <row r="5258" spans="1:8" ht="15" hidden="1" customHeight="1" x14ac:dyDescent="0.25">
      <c r="A5258" s="38" t="s">
        <v>5195</v>
      </c>
      <c r="B5258" s="33" t="s">
        <v>5197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68"/>
        <v>208000</v>
      </c>
      <c r="H5258" s="84" t="s">
        <v>33</v>
      </c>
    </row>
    <row r="5259" spans="1:8" ht="15" hidden="1" customHeight="1" x14ac:dyDescent="0.25">
      <c r="A5259" s="38" t="s">
        <v>5195</v>
      </c>
      <c r="B5259" s="33" t="s">
        <v>5198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68"/>
        <v>21000</v>
      </c>
      <c r="H5259" s="84" t="s">
        <v>5199</v>
      </c>
    </row>
    <row r="5260" spans="1:8" ht="15" hidden="1" customHeight="1" x14ac:dyDescent="0.25">
      <c r="A5260" s="38" t="s">
        <v>5195</v>
      </c>
      <c r="B5260" s="33" t="s">
        <v>5200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68"/>
        <v>1000000</v>
      </c>
      <c r="H5260" s="84" t="s">
        <v>2349</v>
      </c>
    </row>
    <row r="5261" spans="1:8" ht="15" hidden="1" customHeight="1" x14ac:dyDescent="0.25">
      <c r="A5261" s="38" t="s">
        <v>5195</v>
      </c>
      <c r="B5261" s="33" t="s">
        <v>5201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68"/>
        <v>255000</v>
      </c>
      <c r="H5261" s="84" t="s">
        <v>33</v>
      </c>
    </row>
    <row r="5262" spans="1:8" ht="15" hidden="1" customHeight="1" x14ac:dyDescent="0.25">
      <c r="A5262" s="38" t="s">
        <v>5195</v>
      </c>
      <c r="B5262" s="33" t="s">
        <v>5202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68"/>
        <v>400000</v>
      </c>
      <c r="H5262" s="84" t="s">
        <v>33</v>
      </c>
    </row>
    <row r="5263" spans="1:8" ht="15" hidden="1" customHeight="1" x14ac:dyDescent="0.25">
      <c r="A5263" s="38" t="s">
        <v>5195</v>
      </c>
      <c r="B5263" s="33" t="s">
        <v>5203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68"/>
        <v>100000</v>
      </c>
      <c r="H5263" s="84" t="s">
        <v>33</v>
      </c>
    </row>
    <row r="5264" spans="1:8" ht="15" hidden="1" customHeight="1" x14ac:dyDescent="0.25">
      <c r="A5264" s="38" t="s">
        <v>5195</v>
      </c>
      <c r="B5264" s="33" t="s">
        <v>5204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68"/>
        <v>50000</v>
      </c>
      <c r="H5264" s="84" t="s">
        <v>2284</v>
      </c>
    </row>
    <row r="5265" spans="1:8" ht="15" hidden="1" customHeight="1" x14ac:dyDescent="0.25">
      <c r="A5265" s="38" t="s">
        <v>5195</v>
      </c>
      <c r="B5265" s="80" t="s">
        <v>2906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68"/>
        <v>350000</v>
      </c>
      <c r="H5265" s="84" t="s">
        <v>492</v>
      </c>
    </row>
    <row r="5266" spans="1:8" ht="15" hidden="1" customHeight="1" x14ac:dyDescent="0.25">
      <c r="A5266" s="38" t="s">
        <v>5195</v>
      </c>
      <c r="B5266" s="49" t="s">
        <v>5205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hidden="1" customHeight="1" x14ac:dyDescent="0.25">
      <c r="A5267" s="38" t="s">
        <v>5195</v>
      </c>
      <c r="B5267" s="56" t="s">
        <v>5206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hidden="1" customHeight="1" x14ac:dyDescent="0.25">
      <c r="A5268" s="38" t="s">
        <v>5195</v>
      </c>
      <c r="B5268" s="36" t="s">
        <v>5207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2724</v>
      </c>
    </row>
    <row r="5269" spans="1:8" ht="15" hidden="1" customHeight="1" x14ac:dyDescent="0.25">
      <c r="A5269" s="38" t="s">
        <v>5195</v>
      </c>
      <c r="B5269" s="49" t="s">
        <v>556</v>
      </c>
      <c r="C5269" s="33" t="s">
        <v>2745</v>
      </c>
      <c r="D5269" s="50">
        <v>2</v>
      </c>
      <c r="E5269" s="45" t="s">
        <v>24</v>
      </c>
      <c r="F5269" s="179">
        <v>100000</v>
      </c>
      <c r="G5269" s="41">
        <f t="shared" si="168"/>
        <v>200000</v>
      </c>
      <c r="H5269" s="84" t="s">
        <v>3078</v>
      </c>
    </row>
    <row r="5270" spans="1:8" ht="15" hidden="1" customHeight="1" x14ac:dyDescent="0.25">
      <c r="A5270" s="38" t="s">
        <v>5195</v>
      </c>
      <c r="B5270" s="33" t="s">
        <v>2816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68"/>
        <v>165000</v>
      </c>
      <c r="H5270" s="84" t="s">
        <v>606</v>
      </c>
    </row>
    <row r="5271" spans="1:8" ht="15" hidden="1" customHeight="1" x14ac:dyDescent="0.25">
      <c r="A5271" s="38" t="s">
        <v>5195</v>
      </c>
      <c r="B5271" s="33" t="s">
        <v>5208</v>
      </c>
      <c r="C5271" s="33" t="s">
        <v>5209</v>
      </c>
      <c r="D5271" s="50">
        <v>5</v>
      </c>
      <c r="E5271" s="45" t="s">
        <v>24</v>
      </c>
      <c r="F5271" s="179">
        <v>125000</v>
      </c>
      <c r="G5271" s="179">
        <f t="shared" si="168"/>
        <v>625000</v>
      </c>
      <c r="H5271" s="84" t="s">
        <v>1263</v>
      </c>
    </row>
    <row r="5272" spans="1:8" ht="15" hidden="1" customHeight="1" x14ac:dyDescent="0.25">
      <c r="A5272" s="38" t="s">
        <v>5195</v>
      </c>
      <c r="B5272" s="33" t="s">
        <v>5210</v>
      </c>
      <c r="C5272" s="33" t="s">
        <v>5209</v>
      </c>
      <c r="D5272" s="50">
        <v>3</v>
      </c>
      <c r="E5272" s="45" t="s">
        <v>24</v>
      </c>
      <c r="F5272" s="179">
        <v>170000</v>
      </c>
      <c r="G5272" s="179">
        <f t="shared" si="168"/>
        <v>510000</v>
      </c>
      <c r="H5272" s="84" t="s">
        <v>1263</v>
      </c>
    </row>
    <row r="5273" spans="1:8" ht="15" hidden="1" customHeight="1" x14ac:dyDescent="0.25">
      <c r="A5273" s="38" t="s">
        <v>5195</v>
      </c>
      <c r="B5273" s="33" t="s">
        <v>5211</v>
      </c>
      <c r="C5273" s="33" t="s">
        <v>5209</v>
      </c>
      <c r="D5273" s="50">
        <v>1</v>
      </c>
      <c r="E5273" s="45" t="s">
        <v>24</v>
      </c>
      <c r="F5273" s="179">
        <v>140000</v>
      </c>
      <c r="G5273" s="179">
        <f t="shared" si="168"/>
        <v>140000</v>
      </c>
      <c r="H5273" s="84" t="s">
        <v>1263</v>
      </c>
    </row>
    <row r="5274" spans="1:8" ht="15" hidden="1" customHeight="1" x14ac:dyDescent="0.25">
      <c r="A5274" s="38" t="s">
        <v>5195</v>
      </c>
      <c r="B5274" s="33" t="s">
        <v>5212</v>
      </c>
      <c r="C5274" s="33" t="s">
        <v>5209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hidden="1" customHeight="1" x14ac:dyDescent="0.25">
      <c r="A5275" s="38" t="s">
        <v>5213</v>
      </c>
      <c r="B5275" s="33" t="s">
        <v>5214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69">F5275*D5275</f>
        <v>330000</v>
      </c>
      <c r="H5275" s="84" t="s">
        <v>3553</v>
      </c>
    </row>
    <row r="5276" spans="1:8" ht="15" hidden="1" customHeight="1" x14ac:dyDescent="0.25">
      <c r="A5276" s="38" t="s">
        <v>5213</v>
      </c>
      <c r="B5276" s="33" t="s">
        <v>5215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69"/>
        <v>450000</v>
      </c>
      <c r="H5276" s="84" t="s">
        <v>588</v>
      </c>
    </row>
    <row r="5277" spans="1:8" ht="15" hidden="1" customHeight="1" x14ac:dyDescent="0.25">
      <c r="A5277" s="38" t="s">
        <v>5213</v>
      </c>
      <c r="B5277" s="33" t="s">
        <v>5216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69"/>
        <v>50000</v>
      </c>
      <c r="H5277" s="84" t="s">
        <v>588</v>
      </c>
    </row>
    <row r="5278" spans="1:8" ht="15" hidden="1" customHeight="1" x14ac:dyDescent="0.25">
      <c r="A5278" s="38" t="s">
        <v>5213</v>
      </c>
      <c r="B5278" s="33" t="s">
        <v>5217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69"/>
        <v>35000</v>
      </c>
      <c r="H5278" s="84" t="s">
        <v>588</v>
      </c>
    </row>
    <row r="5279" spans="1:8" ht="15" hidden="1" customHeight="1" x14ac:dyDescent="0.25">
      <c r="A5279" s="38" t="s">
        <v>5213</v>
      </c>
      <c r="B5279" s="33" t="s">
        <v>5218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69"/>
        <v>35000</v>
      </c>
      <c r="H5279" s="84" t="s">
        <v>588</v>
      </c>
    </row>
    <row r="5280" spans="1:8" ht="15" hidden="1" customHeight="1" x14ac:dyDescent="0.25">
      <c r="A5280" s="38" t="s">
        <v>5213</v>
      </c>
      <c r="B5280" s="33" t="s">
        <v>5219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69"/>
        <v>50000</v>
      </c>
      <c r="H5280" s="84" t="s">
        <v>606</v>
      </c>
    </row>
    <row r="5281" spans="1:8" ht="15" hidden="1" customHeight="1" x14ac:dyDescent="0.25">
      <c r="A5281" s="38" t="s">
        <v>5213</v>
      </c>
      <c r="B5281" s="33" t="s">
        <v>5220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69"/>
        <v>45000</v>
      </c>
      <c r="H5281" s="84" t="s">
        <v>606</v>
      </c>
    </row>
    <row r="5282" spans="1:8" ht="15" hidden="1" customHeight="1" x14ac:dyDescent="0.25">
      <c r="A5282" s="38" t="s">
        <v>5213</v>
      </c>
      <c r="B5282" s="33" t="s">
        <v>5221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69"/>
        <v>900000</v>
      </c>
      <c r="H5282" s="84" t="s">
        <v>33</v>
      </c>
    </row>
    <row r="5283" spans="1:8" ht="15" hidden="1" customHeight="1" x14ac:dyDescent="0.25">
      <c r="A5283" s="38" t="s">
        <v>5213</v>
      </c>
      <c r="B5283" s="80" t="s">
        <v>5136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69"/>
        <v>300000</v>
      </c>
      <c r="H5283" s="84" t="s">
        <v>33</v>
      </c>
    </row>
    <row r="5284" spans="1:8" ht="15" hidden="1" customHeight="1" x14ac:dyDescent="0.25">
      <c r="A5284" s="38" t="s">
        <v>5213</v>
      </c>
      <c r="B5284" s="49" t="s">
        <v>5222</v>
      </c>
      <c r="C5284" s="33" t="s">
        <v>2873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hidden="1" customHeight="1" x14ac:dyDescent="0.25">
      <c r="A5285" s="38" t="s">
        <v>5213</v>
      </c>
      <c r="B5285" s="56" t="s">
        <v>5223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hidden="1" customHeight="1" x14ac:dyDescent="0.25">
      <c r="A5286" s="38" t="s">
        <v>5213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5199</v>
      </c>
    </row>
    <row r="5287" spans="1:8" ht="15" hidden="1" customHeight="1" x14ac:dyDescent="0.25">
      <c r="A5287" s="38" t="s">
        <v>5213</v>
      </c>
      <c r="B5287" s="49" t="s">
        <v>5178</v>
      </c>
      <c r="C5287" s="33" t="s">
        <v>5224</v>
      </c>
      <c r="D5287" s="50">
        <v>12</v>
      </c>
      <c r="E5287" s="45" t="s">
        <v>24</v>
      </c>
      <c r="F5287" s="179">
        <v>205000</v>
      </c>
      <c r="G5287" s="41">
        <f t="shared" si="169"/>
        <v>2460000</v>
      </c>
      <c r="H5287" s="84" t="s">
        <v>33</v>
      </c>
    </row>
    <row r="5288" spans="1:8" ht="15" hidden="1" customHeight="1" x14ac:dyDescent="0.25">
      <c r="A5288" s="38" t="s">
        <v>5213</v>
      </c>
      <c r="B5288" s="33" t="s">
        <v>5225</v>
      </c>
      <c r="C5288" s="33" t="s">
        <v>5224</v>
      </c>
      <c r="D5288" s="50">
        <v>24</v>
      </c>
      <c r="E5288" s="45" t="s">
        <v>24</v>
      </c>
      <c r="F5288" s="179">
        <v>87000</v>
      </c>
      <c r="G5288" s="179">
        <f t="shared" si="169"/>
        <v>2088000</v>
      </c>
      <c r="H5288" s="84" t="s">
        <v>33</v>
      </c>
    </row>
    <row r="5289" spans="1:8" ht="15" hidden="1" customHeight="1" x14ac:dyDescent="0.25">
      <c r="A5289" s="38" t="s">
        <v>5213</v>
      </c>
      <c r="B5289" s="33" t="s">
        <v>5226</v>
      </c>
      <c r="C5289" s="33" t="s">
        <v>5224</v>
      </c>
      <c r="D5289" s="50">
        <v>5</v>
      </c>
      <c r="E5289" s="45" t="s">
        <v>24</v>
      </c>
      <c r="F5289" s="179">
        <v>210000</v>
      </c>
      <c r="G5289" s="179">
        <f t="shared" si="169"/>
        <v>1050000</v>
      </c>
      <c r="H5289" s="84" t="s">
        <v>33</v>
      </c>
    </row>
    <row r="5290" spans="1:8" ht="15" hidden="1" customHeight="1" x14ac:dyDescent="0.25">
      <c r="A5290" s="38" t="s">
        <v>5213</v>
      </c>
      <c r="B5290" s="33" t="s">
        <v>5227</v>
      </c>
      <c r="C5290" s="33" t="s">
        <v>5224</v>
      </c>
      <c r="D5290" s="50">
        <v>6</v>
      </c>
      <c r="E5290" s="45" t="s">
        <v>24</v>
      </c>
      <c r="F5290" s="179">
        <v>220000</v>
      </c>
      <c r="G5290" s="179">
        <f t="shared" si="169"/>
        <v>1320000</v>
      </c>
      <c r="H5290" s="84" t="s">
        <v>33</v>
      </c>
    </row>
    <row r="5291" spans="1:8" ht="15" hidden="1" customHeight="1" x14ac:dyDescent="0.25">
      <c r="A5291" s="38" t="s">
        <v>5213</v>
      </c>
      <c r="B5291" s="33" t="s">
        <v>5228</v>
      </c>
      <c r="C5291" s="33" t="s">
        <v>5224</v>
      </c>
      <c r="D5291" s="50">
        <v>4</v>
      </c>
      <c r="E5291" s="45" t="s">
        <v>24</v>
      </c>
      <c r="F5291" s="179">
        <v>350000</v>
      </c>
      <c r="G5291" s="179">
        <f t="shared" si="169"/>
        <v>1400000</v>
      </c>
      <c r="H5291" s="84" t="s">
        <v>33</v>
      </c>
    </row>
    <row r="5292" spans="1:8" ht="15" hidden="1" customHeight="1" x14ac:dyDescent="0.25">
      <c r="A5292" s="38" t="s">
        <v>5213</v>
      </c>
      <c r="B5292" s="33" t="s">
        <v>5229</v>
      </c>
      <c r="C5292" s="33" t="s">
        <v>5224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hidden="1" customHeight="1" x14ac:dyDescent="0.25">
      <c r="A5293" s="38" t="s">
        <v>5213</v>
      </c>
      <c r="B5293" s="33" t="s">
        <v>5230</v>
      </c>
      <c r="C5293" s="33" t="s">
        <v>5224</v>
      </c>
      <c r="D5293" s="50">
        <v>1</v>
      </c>
      <c r="E5293" s="45" t="s">
        <v>24</v>
      </c>
      <c r="F5293" s="179">
        <v>350000</v>
      </c>
      <c r="G5293" s="179">
        <f t="shared" si="169"/>
        <v>350000</v>
      </c>
      <c r="H5293" s="84" t="s">
        <v>2284</v>
      </c>
    </row>
    <row r="5294" spans="1:8" ht="15" hidden="1" customHeight="1" x14ac:dyDescent="0.25">
      <c r="A5294" s="38" t="s">
        <v>5213</v>
      </c>
      <c r="B5294" s="33" t="s">
        <v>5231</v>
      </c>
      <c r="C5294" s="33" t="s">
        <v>5224</v>
      </c>
      <c r="D5294" s="38">
        <v>1</v>
      </c>
      <c r="E5294" s="45" t="s">
        <v>23</v>
      </c>
      <c r="F5294" s="46">
        <v>390000</v>
      </c>
      <c r="G5294" s="179">
        <f t="shared" si="169"/>
        <v>390000</v>
      </c>
      <c r="H5294" s="84" t="s">
        <v>2284</v>
      </c>
    </row>
    <row r="5295" spans="1:8" ht="15" hidden="1" customHeight="1" x14ac:dyDescent="0.25">
      <c r="A5295" s="38" t="s">
        <v>5213</v>
      </c>
      <c r="B5295" s="33" t="s">
        <v>4884</v>
      </c>
      <c r="C5295" s="33" t="s">
        <v>2745</v>
      </c>
      <c r="D5295" s="38">
        <v>5</v>
      </c>
      <c r="E5295" s="45" t="s">
        <v>23</v>
      </c>
      <c r="F5295" s="46">
        <v>100000</v>
      </c>
      <c r="G5295" s="179">
        <f t="shared" si="169"/>
        <v>500000</v>
      </c>
      <c r="H5295" s="84" t="s">
        <v>33</v>
      </c>
    </row>
    <row r="5296" spans="1:8" ht="15" hidden="1" customHeight="1" x14ac:dyDescent="0.25">
      <c r="A5296" s="38" t="s">
        <v>5213</v>
      </c>
      <c r="B5296" s="33" t="s">
        <v>5232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69"/>
        <v>40000</v>
      </c>
      <c r="H5296" s="84" t="s">
        <v>911</v>
      </c>
    </row>
    <row r="5297" spans="1:8" ht="15" hidden="1" customHeight="1" x14ac:dyDescent="0.25">
      <c r="A5297" s="38" t="s">
        <v>5213</v>
      </c>
      <c r="B5297" s="49" t="s">
        <v>5233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69"/>
        <v>270000</v>
      </c>
      <c r="H5297" s="84" t="s">
        <v>1263</v>
      </c>
    </row>
    <row r="5298" spans="1:8" ht="15" hidden="1" customHeight="1" x14ac:dyDescent="0.25">
      <c r="A5298" s="38" t="s">
        <v>5234</v>
      </c>
      <c r="B5298" s="52" t="s">
        <v>5235</v>
      </c>
      <c r="C5298" s="178" t="s">
        <v>5236</v>
      </c>
      <c r="D5298" s="38">
        <v>56</v>
      </c>
      <c r="E5298" s="45" t="s">
        <v>24</v>
      </c>
      <c r="F5298" s="40">
        <v>125250</v>
      </c>
      <c r="G5298" s="41">
        <f t="shared" si="169"/>
        <v>7014000</v>
      </c>
      <c r="H5298" s="84" t="s">
        <v>647</v>
      </c>
    </row>
    <row r="5299" spans="1:8" ht="15" hidden="1" customHeight="1" x14ac:dyDescent="0.25">
      <c r="A5299" s="38" t="s">
        <v>5234</v>
      </c>
      <c r="B5299" s="33" t="s">
        <v>5237</v>
      </c>
      <c r="C5299" s="178" t="s">
        <v>5236</v>
      </c>
      <c r="D5299" s="38">
        <v>10</v>
      </c>
      <c r="E5299" s="45" t="s">
        <v>24</v>
      </c>
      <c r="F5299" s="41">
        <v>794500</v>
      </c>
      <c r="G5299" s="41">
        <f t="shared" si="169"/>
        <v>7945000</v>
      </c>
      <c r="H5299" s="84" t="s">
        <v>647</v>
      </c>
    </row>
    <row r="5300" spans="1:8" ht="15" hidden="1" customHeight="1" x14ac:dyDescent="0.25">
      <c r="A5300" s="38" t="s">
        <v>5234</v>
      </c>
      <c r="B5300" s="33" t="s">
        <v>5238</v>
      </c>
      <c r="C5300" s="178" t="s">
        <v>5236</v>
      </c>
      <c r="D5300" s="38">
        <v>10</v>
      </c>
      <c r="E5300" s="45" t="s">
        <v>24</v>
      </c>
      <c r="F5300" s="35">
        <v>916500</v>
      </c>
      <c r="G5300" s="41">
        <f t="shared" si="169"/>
        <v>9165000</v>
      </c>
      <c r="H5300" s="84" t="s">
        <v>647</v>
      </c>
    </row>
    <row r="5301" spans="1:8" ht="15" hidden="1" customHeight="1" x14ac:dyDescent="0.25">
      <c r="A5301" s="38" t="s">
        <v>5234</v>
      </c>
      <c r="B5301" s="33" t="s">
        <v>3048</v>
      </c>
      <c r="C5301" s="33" t="s">
        <v>4873</v>
      </c>
      <c r="D5301" s="38">
        <v>4</v>
      </c>
      <c r="E5301" s="45" t="s">
        <v>24</v>
      </c>
      <c r="F5301" s="40">
        <v>72000</v>
      </c>
      <c r="G5301" s="41">
        <f t="shared" si="169"/>
        <v>288000</v>
      </c>
      <c r="H5301" s="84" t="s">
        <v>3279</v>
      </c>
    </row>
    <row r="5302" spans="1:8" ht="15" hidden="1" customHeight="1" x14ac:dyDescent="0.25">
      <c r="A5302" s="38" t="s">
        <v>5234</v>
      </c>
      <c r="B5302" s="33" t="s">
        <v>5161</v>
      </c>
      <c r="C5302" s="33" t="s">
        <v>4873</v>
      </c>
      <c r="D5302" s="38">
        <v>2</v>
      </c>
      <c r="E5302" s="45" t="s">
        <v>23</v>
      </c>
      <c r="F5302" s="40">
        <v>104000</v>
      </c>
      <c r="G5302" s="41">
        <f t="shared" si="169"/>
        <v>208000</v>
      </c>
      <c r="H5302" s="84" t="s">
        <v>3279</v>
      </c>
    </row>
    <row r="5303" spans="1:8" ht="15" hidden="1" customHeight="1" x14ac:dyDescent="0.25">
      <c r="A5303" s="38" t="s">
        <v>5234</v>
      </c>
      <c r="B5303" s="33" t="s">
        <v>5239</v>
      </c>
      <c r="C5303" s="33" t="s">
        <v>4873</v>
      </c>
      <c r="D5303" s="50">
        <v>2</v>
      </c>
      <c r="E5303" s="45" t="s">
        <v>24</v>
      </c>
      <c r="F5303" s="179" t="s">
        <v>2</v>
      </c>
      <c r="G5303" s="41" t="e">
        <f t="shared" si="169"/>
        <v>#VALUE!</v>
      </c>
      <c r="H5303" s="84" t="s">
        <v>3279</v>
      </c>
    </row>
    <row r="5304" spans="1:8" ht="15" hidden="1" customHeight="1" x14ac:dyDescent="0.25">
      <c r="A5304" s="38" t="s">
        <v>5234</v>
      </c>
      <c r="B5304" s="33" t="s">
        <v>5240</v>
      </c>
      <c r="C5304" s="33" t="s">
        <v>4873</v>
      </c>
      <c r="D5304" s="38">
        <v>2</v>
      </c>
      <c r="E5304" s="45" t="s">
        <v>24</v>
      </c>
      <c r="F5304" s="40">
        <v>170000</v>
      </c>
      <c r="G5304" s="41">
        <f t="shared" si="169"/>
        <v>340000</v>
      </c>
      <c r="H5304" s="84" t="s">
        <v>3279</v>
      </c>
    </row>
    <row r="5305" spans="1:8" ht="15" hidden="1" customHeight="1" x14ac:dyDescent="0.25">
      <c r="A5305" s="38" t="s">
        <v>5234</v>
      </c>
      <c r="B5305" s="33" t="s">
        <v>5241</v>
      </c>
      <c r="C5305" s="33" t="s">
        <v>4873</v>
      </c>
      <c r="D5305" s="38">
        <v>2</v>
      </c>
      <c r="E5305" s="45" t="s">
        <v>24</v>
      </c>
      <c r="F5305" s="40">
        <v>47000</v>
      </c>
      <c r="G5305" s="41">
        <f t="shared" si="169"/>
        <v>94000</v>
      </c>
      <c r="H5305" s="84" t="s">
        <v>3279</v>
      </c>
    </row>
    <row r="5306" spans="1:8" ht="15" hidden="1" customHeight="1" x14ac:dyDescent="0.25">
      <c r="A5306" s="38" t="s">
        <v>5234</v>
      </c>
      <c r="B5306" s="80" t="s">
        <v>5242</v>
      </c>
      <c r="C5306" s="33" t="s">
        <v>4873</v>
      </c>
      <c r="D5306" s="38">
        <v>6</v>
      </c>
      <c r="E5306" s="45" t="s">
        <v>24</v>
      </c>
      <c r="F5306" s="41">
        <v>90000</v>
      </c>
      <c r="G5306" s="41">
        <f t="shared" si="169"/>
        <v>540000</v>
      </c>
      <c r="H5306" s="84" t="s">
        <v>3279</v>
      </c>
    </row>
    <row r="5307" spans="1:8" ht="15" hidden="1" customHeight="1" x14ac:dyDescent="0.25">
      <c r="A5307" s="38" t="s">
        <v>5234</v>
      </c>
      <c r="B5307" s="49" t="s">
        <v>4872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5199</v>
      </c>
    </row>
    <row r="5308" spans="1:8" ht="15" hidden="1" customHeight="1" x14ac:dyDescent="0.25">
      <c r="A5308" s="38" t="s">
        <v>5234</v>
      </c>
      <c r="B5308" s="56" t="s">
        <v>5243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hidden="1" customHeight="1" x14ac:dyDescent="0.25">
      <c r="A5309" s="38" t="s">
        <v>5234</v>
      </c>
      <c r="B5309" s="36" t="s">
        <v>5244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5245</v>
      </c>
    </row>
    <row r="5310" spans="1:8" ht="15" hidden="1" customHeight="1" x14ac:dyDescent="0.25">
      <c r="A5310" s="38" t="s">
        <v>5234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69"/>
        <v>5600000</v>
      </c>
      <c r="H5310" s="84" t="s">
        <v>511</v>
      </c>
    </row>
    <row r="5311" spans="1:8" ht="15" hidden="1" customHeight="1" x14ac:dyDescent="0.25">
      <c r="A5311" s="38" t="s">
        <v>5234</v>
      </c>
      <c r="B5311" s="33" t="s">
        <v>5246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69"/>
        <v>50000</v>
      </c>
      <c r="H5311" s="84" t="s">
        <v>588</v>
      </c>
    </row>
    <row r="5312" spans="1:8" ht="15" hidden="1" customHeight="1" x14ac:dyDescent="0.25">
      <c r="A5312" s="38" t="s">
        <v>5234</v>
      </c>
      <c r="B5312" s="33" t="s">
        <v>5247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69"/>
        <v>300000</v>
      </c>
      <c r="H5312" s="84" t="s">
        <v>5199</v>
      </c>
    </row>
    <row r="5313" spans="1:8" ht="15" hidden="1" customHeight="1" x14ac:dyDescent="0.25">
      <c r="A5313" s="38" t="s">
        <v>5234</v>
      </c>
      <c r="B5313" s="33" t="s">
        <v>2690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69"/>
        <v>350000</v>
      </c>
      <c r="H5313" s="84" t="s">
        <v>3279</v>
      </c>
    </row>
    <row r="5314" spans="1:8" ht="15" hidden="1" customHeight="1" x14ac:dyDescent="0.25">
      <c r="A5314" s="38" t="s">
        <v>5234</v>
      </c>
      <c r="B5314" s="33" t="s">
        <v>5248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9"/>
        <v>350000</v>
      </c>
      <c r="H5314" s="84" t="s">
        <v>3279</v>
      </c>
    </row>
    <row r="5315" spans="1:8" ht="15" hidden="1" customHeight="1" x14ac:dyDescent="0.25">
      <c r="A5315" s="38" t="s">
        <v>5234</v>
      </c>
      <c r="B5315" s="33" t="s">
        <v>5249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3279</v>
      </c>
    </row>
    <row r="5316" spans="1:8" ht="15" hidden="1" customHeight="1" x14ac:dyDescent="0.25">
      <c r="A5316" s="38" t="s">
        <v>5234</v>
      </c>
      <c r="B5316" s="33" t="s">
        <v>5250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69"/>
        <v>350000</v>
      </c>
      <c r="H5316" s="84" t="s">
        <v>3279</v>
      </c>
    </row>
    <row r="5317" spans="1:8" ht="15" hidden="1" customHeight="1" x14ac:dyDescent="0.25">
      <c r="A5317" s="38" t="s">
        <v>5234</v>
      </c>
      <c r="B5317" s="33" t="s">
        <v>4870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69"/>
        <v>270000</v>
      </c>
      <c r="H5317" s="84" t="s">
        <v>3279</v>
      </c>
    </row>
    <row r="5318" spans="1:8" ht="15" hidden="1" customHeight="1" x14ac:dyDescent="0.25">
      <c r="A5318" s="38" t="s">
        <v>5234</v>
      </c>
      <c r="B5318" s="33" t="s">
        <v>5251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69"/>
        <v>50000</v>
      </c>
      <c r="H5318" s="84" t="s">
        <v>3279</v>
      </c>
    </row>
    <row r="5319" spans="1:8" ht="15" hidden="1" customHeight="1" x14ac:dyDescent="0.25">
      <c r="A5319" s="38" t="s">
        <v>5234</v>
      </c>
      <c r="B5319" s="33" t="s">
        <v>5252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69"/>
        <v>325000</v>
      </c>
      <c r="H5319" s="84" t="s">
        <v>3279</v>
      </c>
    </row>
    <row r="5320" spans="1:8" ht="15" hidden="1" customHeight="1" x14ac:dyDescent="0.25">
      <c r="A5320" s="38" t="s">
        <v>5234</v>
      </c>
      <c r="B5320" s="49" t="s">
        <v>5253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69"/>
        <v>150000</v>
      </c>
      <c r="H5320" s="84" t="s">
        <v>3279</v>
      </c>
    </row>
    <row r="5321" spans="1:8" ht="15" hidden="1" customHeight="1" x14ac:dyDescent="0.25">
      <c r="A5321" s="38" t="s">
        <v>5254</v>
      </c>
      <c r="B5321" s="52" t="s">
        <v>5255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hidden="1" customHeight="1" x14ac:dyDescent="0.25">
      <c r="A5322" s="38" t="s">
        <v>5254</v>
      </c>
      <c r="B5322" s="33" t="s">
        <v>5256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customHeight="1" x14ac:dyDescent="0.25">
      <c r="A5323" s="38" t="s">
        <v>5254</v>
      </c>
      <c r="B5323" s="33" t="s">
        <v>5257</v>
      </c>
      <c r="C5323" s="178" t="s">
        <v>5258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5259</v>
      </c>
    </row>
    <row r="5324" spans="1:8" ht="15" hidden="1" customHeight="1" x14ac:dyDescent="0.25">
      <c r="A5324" s="38" t="s">
        <v>5254</v>
      </c>
      <c r="B5324" s="33" t="s">
        <v>5260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5259</v>
      </c>
    </row>
    <row r="5325" spans="1:8" ht="15" hidden="1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70">F5325*D5325</f>
        <v>980000</v>
      </c>
      <c r="H5325" s="84" t="s">
        <v>520</v>
      </c>
    </row>
    <row r="5326" spans="1:8" ht="15" hidden="1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70"/>
        <v>2940000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70"/>
        <v>900000</v>
      </c>
      <c r="H5327" s="84" t="s">
        <v>33</v>
      </c>
    </row>
    <row r="5328" spans="1:8" ht="15" hidden="1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70"/>
        <v>1120000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5261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70"/>
        <v>18000</v>
      </c>
      <c r="H5329" s="84" t="s">
        <v>5259</v>
      </c>
    </row>
    <row r="5330" spans="1:8" ht="15" hidden="1" customHeight="1" x14ac:dyDescent="0.25">
      <c r="A5330" s="38" t="s">
        <v>368</v>
      </c>
      <c r="B5330" s="33" t="s">
        <v>4821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70"/>
        <v>556000</v>
      </c>
      <c r="H5330" s="84" t="s">
        <v>631</v>
      </c>
    </row>
    <row r="5331" spans="1:8" ht="15" hidden="1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70"/>
        <v>170000</v>
      </c>
      <c r="H5331" s="84" t="s">
        <v>33</v>
      </c>
    </row>
    <row r="5332" spans="1:8" ht="15" hidden="1" customHeight="1" x14ac:dyDescent="0.25">
      <c r="A5332" s="38" t="s">
        <v>368</v>
      </c>
      <c r="B5332" s="33" t="s">
        <v>5262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70"/>
        <v>216000</v>
      </c>
      <c r="H5332" s="84" t="s">
        <v>2861</v>
      </c>
    </row>
    <row r="5333" spans="1:8" ht="15" hidden="1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70"/>
        <v>170000</v>
      </c>
      <c r="H5333" s="84" t="s">
        <v>33</v>
      </c>
    </row>
    <row r="5334" spans="1:8" ht="15" hidden="1" customHeight="1" x14ac:dyDescent="0.25">
      <c r="A5334" s="38" t="s">
        <v>368</v>
      </c>
      <c r="B5334" s="49" t="s">
        <v>4730</v>
      </c>
      <c r="C5334" s="33" t="s">
        <v>755</v>
      </c>
      <c r="D5334" s="50">
        <v>2</v>
      </c>
      <c r="E5334" s="45" t="s">
        <v>2696</v>
      </c>
      <c r="F5334" s="179">
        <v>47500</v>
      </c>
      <c r="G5334" s="41">
        <f>F5334*D5334</f>
        <v>95000</v>
      </c>
      <c r="H5334" s="84" t="s">
        <v>33</v>
      </c>
    </row>
    <row r="5335" spans="1:8" ht="15" hidden="1" customHeight="1" x14ac:dyDescent="0.25">
      <c r="A5335" s="38" t="s">
        <v>368</v>
      </c>
      <c r="B5335" s="56" t="s">
        <v>5263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hidden="1" customHeight="1" x14ac:dyDescent="0.25">
      <c r="A5336" s="38" t="s">
        <v>368</v>
      </c>
      <c r="B5336" s="36" t="s">
        <v>5264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5259</v>
      </c>
    </row>
    <row r="5337" spans="1:8" ht="15" hidden="1" customHeight="1" x14ac:dyDescent="0.25">
      <c r="A5337" s="38" t="s">
        <v>368</v>
      </c>
      <c r="B5337" s="49" t="s">
        <v>5265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70"/>
        <v>120000</v>
      </c>
      <c r="H5337" s="84" t="s">
        <v>33</v>
      </c>
    </row>
    <row r="5338" spans="1:8" ht="15" hidden="1" customHeight="1" x14ac:dyDescent="0.25">
      <c r="A5338" s="38" t="s">
        <v>368</v>
      </c>
      <c r="B5338" s="33" t="s">
        <v>5266</v>
      </c>
      <c r="C5338" s="33" t="s">
        <v>3213</v>
      </c>
      <c r="D5338" s="50">
        <v>10</v>
      </c>
      <c r="E5338" s="45" t="s">
        <v>24</v>
      </c>
      <c r="F5338" s="179">
        <v>2700</v>
      </c>
      <c r="G5338" s="179">
        <f t="shared" si="170"/>
        <v>27000</v>
      </c>
      <c r="H5338" s="84" t="s">
        <v>930</v>
      </c>
    </row>
    <row r="5339" spans="1:8" ht="15" hidden="1" customHeight="1" x14ac:dyDescent="0.25">
      <c r="A5339" s="38" t="s">
        <v>5267</v>
      </c>
      <c r="B5339" s="52" t="s">
        <v>5268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70"/>
        <v>12000</v>
      </c>
      <c r="H5339" s="84" t="s">
        <v>930</v>
      </c>
    </row>
    <row r="5340" spans="1:8" ht="15" hidden="1" customHeight="1" x14ac:dyDescent="0.25">
      <c r="A5340" s="38" t="s">
        <v>5267</v>
      </c>
      <c r="B5340" s="33" t="s">
        <v>5269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70"/>
        <v>19000</v>
      </c>
      <c r="H5340" s="84" t="s">
        <v>911</v>
      </c>
    </row>
    <row r="5341" spans="1:8" ht="15" hidden="1" customHeight="1" x14ac:dyDescent="0.25">
      <c r="A5341" s="38" t="s">
        <v>5267</v>
      </c>
      <c r="B5341" s="33" t="s">
        <v>5270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70"/>
        <v>11200</v>
      </c>
      <c r="H5341" s="84" t="s">
        <v>930</v>
      </c>
    </row>
    <row r="5342" spans="1:8" ht="15" hidden="1" customHeight="1" x14ac:dyDescent="0.25">
      <c r="A5342" s="38" t="s">
        <v>5267</v>
      </c>
      <c r="B5342" s="33" t="s">
        <v>5271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70"/>
        <v>2500</v>
      </c>
      <c r="H5342" s="297" t="s">
        <v>930</v>
      </c>
    </row>
    <row r="5343" spans="1:8" ht="15" hidden="1" customHeight="1" x14ac:dyDescent="0.25">
      <c r="A5343" s="38" t="s">
        <v>5267</v>
      </c>
      <c r="B5343" s="33" t="s">
        <v>5272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70"/>
        <v>1500</v>
      </c>
      <c r="H5343" s="297" t="s">
        <v>930</v>
      </c>
    </row>
    <row r="5344" spans="1:8" ht="15" hidden="1" customHeight="1" x14ac:dyDescent="0.25">
      <c r="A5344" s="38" t="s">
        <v>5267</v>
      </c>
      <c r="B5344" s="33" t="s">
        <v>5273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70"/>
        <v>360000</v>
      </c>
      <c r="H5344" s="84" t="s">
        <v>3267</v>
      </c>
    </row>
    <row r="5345" spans="1:8" ht="15" hidden="1" customHeight="1" x14ac:dyDescent="0.25">
      <c r="A5345" s="38" t="s">
        <v>5267</v>
      </c>
      <c r="B5345" s="33" t="s">
        <v>5274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70"/>
        <v>32000</v>
      </c>
      <c r="H5345" s="84" t="s">
        <v>2096</v>
      </c>
    </row>
    <row r="5346" spans="1:8" ht="15" hidden="1" customHeight="1" x14ac:dyDescent="0.25">
      <c r="A5346" s="38" t="s">
        <v>5267</v>
      </c>
      <c r="B5346" s="33" t="s">
        <v>5275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70"/>
        <v>125000</v>
      </c>
      <c r="H5346" s="84" t="s">
        <v>930</v>
      </c>
    </row>
    <row r="5347" spans="1:8" ht="15" hidden="1" customHeight="1" x14ac:dyDescent="0.25">
      <c r="A5347" s="38" t="s">
        <v>5267</v>
      </c>
      <c r="B5347" s="80" t="s">
        <v>5276</v>
      </c>
      <c r="C5347" s="33" t="s">
        <v>5277</v>
      </c>
      <c r="D5347" s="38">
        <v>1</v>
      </c>
      <c r="E5347" s="45" t="s">
        <v>24</v>
      </c>
      <c r="F5347" s="41">
        <v>100000</v>
      </c>
      <c r="G5347" s="41">
        <f t="shared" si="170"/>
        <v>100000</v>
      </c>
      <c r="H5347" s="84" t="s">
        <v>3944</v>
      </c>
    </row>
    <row r="5348" spans="1:8" ht="15" hidden="1" customHeight="1" x14ac:dyDescent="0.25">
      <c r="A5348" s="38" t="s">
        <v>5267</v>
      </c>
      <c r="B5348" s="49" t="s">
        <v>5278</v>
      </c>
      <c r="C5348" s="33" t="s">
        <v>5277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3944</v>
      </c>
    </row>
    <row r="5349" spans="1:8" ht="15" hidden="1" customHeight="1" x14ac:dyDescent="0.25">
      <c r="A5349" s="38" t="s">
        <v>5267</v>
      </c>
      <c r="B5349" s="56" t="s">
        <v>5279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hidden="1" customHeight="1" x14ac:dyDescent="0.25">
      <c r="A5350" s="38" t="s">
        <v>5267</v>
      </c>
      <c r="B5350" s="36" t="s">
        <v>5280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hidden="1" customHeight="1" x14ac:dyDescent="0.25">
      <c r="A5351" s="38" t="s">
        <v>5267</v>
      </c>
      <c r="B5351" s="49" t="s">
        <v>5281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70"/>
        <v>300000</v>
      </c>
      <c r="H5351" s="84" t="s">
        <v>2096</v>
      </c>
    </row>
    <row r="5352" spans="1:8" ht="15" hidden="1" customHeight="1" x14ac:dyDescent="0.25">
      <c r="A5352" s="38" t="s">
        <v>5267</v>
      </c>
      <c r="B5352" s="33" t="s">
        <v>5282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70"/>
        <v>100000</v>
      </c>
      <c r="H5352" s="84" t="s">
        <v>2096</v>
      </c>
    </row>
    <row r="5353" spans="1:8" ht="15" hidden="1" customHeight="1" x14ac:dyDescent="0.25">
      <c r="A5353" s="38" t="s">
        <v>5283</v>
      </c>
      <c r="B5353" s="52" t="s">
        <v>3584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70"/>
        <v>255000</v>
      </c>
      <c r="H5353" s="84" t="s">
        <v>2861</v>
      </c>
    </row>
    <row r="5354" spans="1:8" ht="15" hidden="1" customHeight="1" x14ac:dyDescent="0.25">
      <c r="A5354" s="38" t="s">
        <v>5283</v>
      </c>
      <c r="B5354" s="33" t="s">
        <v>5284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70"/>
        <v>1000000</v>
      </c>
      <c r="H5354" s="84" t="s">
        <v>33</v>
      </c>
    </row>
    <row r="5355" spans="1:8" ht="15" hidden="1" customHeight="1" x14ac:dyDescent="0.25">
      <c r="A5355" s="38" t="s">
        <v>5283</v>
      </c>
      <c r="B5355" s="33" t="s">
        <v>5285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70"/>
        <v>125000</v>
      </c>
      <c r="H5355" s="84" t="s">
        <v>520</v>
      </c>
    </row>
    <row r="5356" spans="1:8" ht="15" hidden="1" customHeight="1" x14ac:dyDescent="0.25">
      <c r="A5356" s="38" t="s">
        <v>5283</v>
      </c>
      <c r="B5356" s="33" t="s">
        <v>5286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70"/>
        <v>2000000</v>
      </c>
      <c r="H5356" s="84" t="s">
        <v>520</v>
      </c>
    </row>
    <row r="5357" spans="1:8" ht="15" hidden="1" customHeight="1" x14ac:dyDescent="0.25">
      <c r="A5357" s="38" t="s">
        <v>5283</v>
      </c>
      <c r="B5357" s="33" t="s">
        <v>5287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70"/>
        <v>550000</v>
      </c>
      <c r="H5357" s="84" t="s">
        <v>520</v>
      </c>
    </row>
    <row r="5358" spans="1:8" ht="15" hidden="1" customHeight="1" x14ac:dyDescent="0.25">
      <c r="A5358" s="38" t="s">
        <v>5283</v>
      </c>
      <c r="B5358" s="33" t="s">
        <v>5288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70"/>
        <v>1000000</v>
      </c>
      <c r="H5358" s="84" t="s">
        <v>520</v>
      </c>
    </row>
    <row r="5359" spans="1:8" ht="15" hidden="1" customHeight="1" x14ac:dyDescent="0.25">
      <c r="A5359" s="38" t="s">
        <v>5283</v>
      </c>
      <c r="B5359" s="33" t="s">
        <v>5289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70"/>
        <v>260000</v>
      </c>
      <c r="H5359" s="84" t="s">
        <v>520</v>
      </c>
    </row>
    <row r="5360" spans="1:8" ht="15" hidden="1" customHeight="1" x14ac:dyDescent="0.25">
      <c r="A5360" s="38" t="s">
        <v>5283</v>
      </c>
      <c r="B5360" s="33" t="s">
        <v>5290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70"/>
        <v>225000</v>
      </c>
      <c r="H5360" s="84" t="s">
        <v>520</v>
      </c>
    </row>
    <row r="5361" spans="1:8" ht="15" hidden="1" customHeight="1" x14ac:dyDescent="0.25">
      <c r="A5361" s="38" t="s">
        <v>5283</v>
      </c>
      <c r="B5361" s="33" t="s">
        <v>5291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70"/>
        <v>170000</v>
      </c>
      <c r="H5361" s="84" t="s">
        <v>520</v>
      </c>
    </row>
    <row r="5362" spans="1:8" ht="15" hidden="1" customHeight="1" x14ac:dyDescent="0.25">
      <c r="A5362" s="38" t="s">
        <v>5283</v>
      </c>
      <c r="B5362" s="80" t="s">
        <v>5292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70"/>
        <v>475000</v>
      </c>
      <c r="H5362" s="84" t="s">
        <v>520</v>
      </c>
    </row>
    <row r="5363" spans="1:8" ht="15" hidden="1" customHeight="1" x14ac:dyDescent="0.25">
      <c r="A5363" s="38" t="s">
        <v>5283</v>
      </c>
      <c r="B5363" s="49" t="s">
        <v>5293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hidden="1" customHeight="1" x14ac:dyDescent="0.25">
      <c r="A5364" s="38" t="s">
        <v>5283</v>
      </c>
      <c r="B5364" s="56" t="s">
        <v>5294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hidden="1" customHeight="1" x14ac:dyDescent="0.25">
      <c r="A5365" s="38" t="s">
        <v>5283</v>
      </c>
      <c r="B5365" s="36" t="s">
        <v>4804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hidden="1" customHeight="1" x14ac:dyDescent="0.25">
      <c r="A5366" s="38" t="s">
        <v>5283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70"/>
        <v>30000</v>
      </c>
      <c r="H5366" s="84" t="s">
        <v>520</v>
      </c>
    </row>
    <row r="5367" spans="1:8" ht="15" hidden="1" customHeight="1" x14ac:dyDescent="0.25">
      <c r="A5367" s="38" t="s">
        <v>5283</v>
      </c>
      <c r="B5367" s="33" t="s">
        <v>5295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70"/>
        <v>35000</v>
      </c>
      <c r="H5367" s="84" t="s">
        <v>520</v>
      </c>
    </row>
    <row r="5368" spans="1:8" ht="15" hidden="1" customHeight="1" x14ac:dyDescent="0.25">
      <c r="A5368" s="38" t="s">
        <v>5283</v>
      </c>
      <c r="B5368" s="33" t="s">
        <v>1478</v>
      </c>
      <c r="C5368" s="33" t="s">
        <v>5296</v>
      </c>
      <c r="D5368" s="50">
        <v>4</v>
      </c>
      <c r="E5368" s="45" t="s">
        <v>24</v>
      </c>
      <c r="F5368" s="179">
        <v>90000</v>
      </c>
      <c r="G5368" s="179">
        <f t="shared" si="170"/>
        <v>360000</v>
      </c>
      <c r="H5368" s="84" t="s">
        <v>33</v>
      </c>
    </row>
    <row r="5369" spans="1:8" ht="15" hidden="1" customHeight="1" x14ac:dyDescent="0.25">
      <c r="A5369" s="38" t="s">
        <v>133</v>
      </c>
      <c r="B5369" s="52" t="s">
        <v>4847</v>
      </c>
      <c r="C5369" s="178"/>
      <c r="D5369" s="38">
        <v>20</v>
      </c>
      <c r="E5369" s="45" t="s">
        <v>24</v>
      </c>
      <c r="F5369" s="40">
        <v>2500</v>
      </c>
      <c r="G5369" s="41">
        <f t="shared" si="170"/>
        <v>50000</v>
      </c>
      <c r="H5369" s="84" t="s">
        <v>33</v>
      </c>
    </row>
    <row r="5370" spans="1:8" ht="15" hidden="1" customHeight="1" x14ac:dyDescent="0.25">
      <c r="A5370" s="38" t="s">
        <v>133</v>
      </c>
      <c r="B5370" s="33" t="s">
        <v>5297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70"/>
        <v>340000</v>
      </c>
      <c r="H5370" s="84" t="s">
        <v>509</v>
      </c>
    </row>
    <row r="5371" spans="1:8" ht="15" hidden="1" customHeight="1" x14ac:dyDescent="0.25">
      <c r="A5371" s="38" t="s">
        <v>133</v>
      </c>
      <c r="B5371" s="33" t="s">
        <v>5298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70"/>
        <v>100000</v>
      </c>
      <c r="H5371" s="84" t="s">
        <v>5299</v>
      </c>
    </row>
    <row r="5372" spans="1:8" ht="15" hidden="1" customHeight="1" x14ac:dyDescent="0.25">
      <c r="A5372" s="38" t="s">
        <v>133</v>
      </c>
      <c r="B5372" s="33" t="s">
        <v>5300</v>
      </c>
      <c r="C5372" s="178" t="s">
        <v>5301</v>
      </c>
      <c r="D5372" s="38">
        <v>2</v>
      </c>
      <c r="E5372" s="45" t="s">
        <v>24</v>
      </c>
      <c r="F5372" s="40">
        <v>32000</v>
      </c>
      <c r="G5372" s="41">
        <f t="shared" si="170"/>
        <v>64000</v>
      </c>
      <c r="H5372" s="84" t="s">
        <v>5302</v>
      </c>
    </row>
    <row r="5373" spans="1:8" ht="15" hidden="1" customHeight="1" x14ac:dyDescent="0.25">
      <c r="A5373" s="38" t="s">
        <v>133</v>
      </c>
      <c r="B5373" s="33" t="s">
        <v>5303</v>
      </c>
      <c r="C5373" s="178" t="s">
        <v>5301</v>
      </c>
      <c r="D5373" s="38">
        <v>5</v>
      </c>
      <c r="E5373" s="45" t="s">
        <v>24</v>
      </c>
      <c r="F5373" s="40">
        <v>7500</v>
      </c>
      <c r="G5373" s="41">
        <f t="shared" si="170"/>
        <v>37500</v>
      </c>
      <c r="H5373" s="84" t="s">
        <v>5302</v>
      </c>
    </row>
    <row r="5374" spans="1:8" ht="15" hidden="1" customHeight="1" x14ac:dyDescent="0.25">
      <c r="A5374" s="38" t="s">
        <v>133</v>
      </c>
      <c r="B5374" s="33" t="s">
        <v>5304</v>
      </c>
      <c r="C5374" s="178" t="s">
        <v>5301</v>
      </c>
      <c r="D5374" s="38">
        <v>6</v>
      </c>
      <c r="E5374" s="45" t="s">
        <v>24</v>
      </c>
      <c r="F5374" s="40">
        <v>5000</v>
      </c>
      <c r="G5374" s="41">
        <f t="shared" si="170"/>
        <v>30000</v>
      </c>
      <c r="H5374" s="84" t="s">
        <v>33</v>
      </c>
    </row>
    <row r="5375" spans="1:8" ht="15" hidden="1" customHeight="1" x14ac:dyDescent="0.25">
      <c r="A5375" s="38" t="s">
        <v>133</v>
      </c>
      <c r="B5375" s="33" t="s">
        <v>5305</v>
      </c>
      <c r="C5375" s="33" t="s">
        <v>5306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3355</v>
      </c>
    </row>
    <row r="5376" spans="1:8" ht="15" hidden="1" customHeight="1" x14ac:dyDescent="0.25">
      <c r="A5376" s="38" t="s">
        <v>133</v>
      </c>
      <c r="B5376" s="33" t="s">
        <v>5307</v>
      </c>
      <c r="C5376" s="33" t="s">
        <v>5306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3355</v>
      </c>
    </row>
    <row r="5377" spans="1:8" ht="15" hidden="1" customHeight="1" x14ac:dyDescent="0.25">
      <c r="A5377" s="38" t="s">
        <v>133</v>
      </c>
      <c r="B5377" s="33" t="s">
        <v>3714</v>
      </c>
      <c r="C5377" s="178" t="s">
        <v>5306</v>
      </c>
      <c r="D5377" s="38">
        <v>10</v>
      </c>
      <c r="E5377" s="45" t="s">
        <v>24</v>
      </c>
      <c r="F5377" s="40">
        <v>248185</v>
      </c>
      <c r="G5377" s="41">
        <f t="shared" si="170"/>
        <v>2481850</v>
      </c>
      <c r="H5377" s="84" t="s">
        <v>33</v>
      </c>
    </row>
    <row r="5378" spans="1:8" ht="15" hidden="1" customHeight="1" x14ac:dyDescent="0.25">
      <c r="A5378" s="38" t="s">
        <v>133</v>
      </c>
      <c r="B5378" s="80" t="s">
        <v>5308</v>
      </c>
      <c r="C5378" s="178" t="s">
        <v>5306</v>
      </c>
      <c r="D5378" s="38">
        <v>5</v>
      </c>
      <c r="E5378" s="45" t="s">
        <v>24</v>
      </c>
      <c r="F5378" s="41">
        <v>88000</v>
      </c>
      <c r="G5378" s="41">
        <f t="shared" si="170"/>
        <v>440000</v>
      </c>
      <c r="H5378" s="84" t="s">
        <v>33</v>
      </c>
    </row>
    <row r="5379" spans="1:8" ht="15" hidden="1" customHeight="1" x14ac:dyDescent="0.25">
      <c r="A5379" s="38" t="s">
        <v>133</v>
      </c>
      <c r="B5379" s="49" t="s">
        <v>5309</v>
      </c>
      <c r="C5379" s="178" t="s">
        <v>5306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hidden="1" customHeight="1" x14ac:dyDescent="0.25">
      <c r="A5380" s="38" t="s">
        <v>133</v>
      </c>
      <c r="B5380" s="56" t="s">
        <v>5310</v>
      </c>
      <c r="C5380" s="178" t="s">
        <v>5306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hidden="1" customHeight="1" x14ac:dyDescent="0.25">
      <c r="A5381" s="38" t="s">
        <v>133</v>
      </c>
      <c r="B5381" s="36" t="s">
        <v>5311</v>
      </c>
      <c r="C5381" s="178" t="s">
        <v>5306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hidden="1" customHeight="1" x14ac:dyDescent="0.25">
      <c r="A5382" s="38" t="s">
        <v>133</v>
      </c>
      <c r="B5382" s="49" t="s">
        <v>5312</v>
      </c>
      <c r="C5382" s="178" t="s">
        <v>4523</v>
      </c>
      <c r="D5382" s="50">
        <v>9</v>
      </c>
      <c r="E5382" s="45" t="s">
        <v>24</v>
      </c>
      <c r="F5382" s="179">
        <v>75000</v>
      </c>
      <c r="G5382" s="41">
        <f t="shared" si="170"/>
        <v>675000</v>
      </c>
      <c r="H5382" s="84" t="s">
        <v>911</v>
      </c>
    </row>
    <row r="5383" spans="1:8" ht="15" hidden="1" customHeight="1" x14ac:dyDescent="0.25">
      <c r="A5383" s="38" t="s">
        <v>133</v>
      </c>
      <c r="B5383" s="33" t="s">
        <v>5313</v>
      </c>
      <c r="C5383" s="178" t="s">
        <v>4523</v>
      </c>
      <c r="D5383" s="50">
        <v>5</v>
      </c>
      <c r="E5383" s="45" t="s">
        <v>24</v>
      </c>
      <c r="F5383" s="179">
        <v>90000</v>
      </c>
      <c r="G5383" s="179">
        <f t="shared" si="170"/>
        <v>450000</v>
      </c>
      <c r="H5383" s="84" t="s">
        <v>33</v>
      </c>
    </row>
    <row r="5384" spans="1:8" ht="15" hidden="1" customHeight="1" x14ac:dyDescent="0.25">
      <c r="A5384" s="38" t="s">
        <v>133</v>
      </c>
      <c r="B5384" s="33" t="s">
        <v>3991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70"/>
        <v>4875000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70"/>
        <v>1800000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3767</v>
      </c>
      <c r="F5386" s="179">
        <v>1450000</v>
      </c>
      <c r="G5386" s="179">
        <f t="shared" si="170"/>
        <v>1450000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3767</v>
      </c>
      <c r="F5387" s="179">
        <v>1650000</v>
      </c>
      <c r="G5387" s="179">
        <f>F5387*D5387</f>
        <v>1650000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5314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70"/>
        <v>100000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5315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1">F5389*D5389</f>
        <v>30000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5316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1"/>
        <v>50000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5317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1"/>
        <v>300000</v>
      </c>
      <c r="H5391" s="84" t="s">
        <v>33</v>
      </c>
    </row>
    <row r="5392" spans="1:8" ht="15" hidden="1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1"/>
        <v>200000</v>
      </c>
      <c r="H5392" s="84" t="s">
        <v>33</v>
      </c>
    </row>
    <row r="5393" spans="1:8" ht="15" hidden="1" customHeight="1" x14ac:dyDescent="0.25">
      <c r="A5393" s="38" t="s">
        <v>133</v>
      </c>
      <c r="B5393" s="56" t="s">
        <v>5318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1"/>
        <v>225000</v>
      </c>
      <c r="H5393" s="84" t="s">
        <v>33</v>
      </c>
    </row>
    <row r="5394" spans="1:8" ht="15" hidden="1" customHeight="1" x14ac:dyDescent="0.25">
      <c r="A5394" s="38" t="s">
        <v>133</v>
      </c>
      <c r="B5394" s="36" t="s">
        <v>5319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1"/>
        <v>60000</v>
      </c>
      <c r="H5394" s="84" t="s">
        <v>33</v>
      </c>
    </row>
    <row r="5395" spans="1:8" ht="15" hidden="1" customHeight="1" x14ac:dyDescent="0.25">
      <c r="A5395" s="38" t="s">
        <v>133</v>
      </c>
      <c r="B5395" s="33" t="s">
        <v>5320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1"/>
        <v>800000</v>
      </c>
      <c r="H5395" s="84" t="s">
        <v>33</v>
      </c>
    </row>
    <row r="5396" spans="1:8" ht="15" hidden="1" customHeight="1" x14ac:dyDescent="0.25">
      <c r="A5396" s="38" t="s">
        <v>133</v>
      </c>
      <c r="B5396" s="36" t="s">
        <v>5206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1"/>
        <v>580000</v>
      </c>
      <c r="H5396" s="84" t="s">
        <v>33</v>
      </c>
    </row>
    <row r="5397" spans="1:8" ht="15" hidden="1" customHeight="1" x14ac:dyDescent="0.25">
      <c r="A5397" s="38" t="s">
        <v>5321</v>
      </c>
      <c r="B5397" s="52" t="s">
        <v>5322</v>
      </c>
      <c r="C5397" s="178" t="s">
        <v>5323</v>
      </c>
      <c r="D5397" s="38">
        <v>3</v>
      </c>
      <c r="E5397" s="45" t="s">
        <v>24</v>
      </c>
      <c r="F5397" s="40">
        <v>5000</v>
      </c>
      <c r="G5397" s="41">
        <f t="shared" si="171"/>
        <v>15000</v>
      </c>
      <c r="H5397" s="84" t="s">
        <v>1279</v>
      </c>
    </row>
    <row r="5398" spans="1:8" ht="15" hidden="1" customHeight="1" x14ac:dyDescent="0.25">
      <c r="A5398" s="38" t="s">
        <v>5321</v>
      </c>
      <c r="B5398" s="33" t="s">
        <v>5324</v>
      </c>
      <c r="C5398" s="178" t="s">
        <v>5323</v>
      </c>
      <c r="D5398" s="38">
        <v>3</v>
      </c>
      <c r="E5398" s="45" t="s">
        <v>24</v>
      </c>
      <c r="F5398" s="41">
        <v>3000</v>
      </c>
      <c r="G5398" s="41">
        <f t="shared" si="171"/>
        <v>9000</v>
      </c>
      <c r="H5398" s="84" t="s">
        <v>1279</v>
      </c>
    </row>
    <row r="5399" spans="1:8" ht="15" hidden="1" customHeight="1" x14ac:dyDescent="0.25">
      <c r="A5399" s="38" t="s">
        <v>5321</v>
      </c>
      <c r="B5399" s="33" t="s">
        <v>5325</v>
      </c>
      <c r="C5399" s="178" t="s">
        <v>5323</v>
      </c>
      <c r="D5399" s="38">
        <v>3</v>
      </c>
      <c r="E5399" s="45" t="s">
        <v>24</v>
      </c>
      <c r="F5399" s="35">
        <v>7000</v>
      </c>
      <c r="G5399" s="41">
        <f t="shared" si="171"/>
        <v>21000</v>
      </c>
      <c r="H5399" s="84" t="s">
        <v>1279</v>
      </c>
    </row>
    <row r="5400" spans="1:8" ht="15" hidden="1" customHeight="1" x14ac:dyDescent="0.25">
      <c r="A5400" s="38" t="s">
        <v>5321</v>
      </c>
      <c r="B5400" s="33" t="s">
        <v>5326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1"/>
        <v>54000</v>
      </c>
      <c r="H5400" s="84" t="s">
        <v>1279</v>
      </c>
    </row>
    <row r="5401" spans="1:8" ht="15" hidden="1" customHeight="1" x14ac:dyDescent="0.25">
      <c r="A5401" s="38" t="s">
        <v>5321</v>
      </c>
      <c r="B5401" s="33" t="s">
        <v>5327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1"/>
        <v>10000</v>
      </c>
      <c r="H5401" s="84" t="s">
        <v>1279</v>
      </c>
    </row>
    <row r="5402" spans="1:8" ht="15" hidden="1" customHeight="1" x14ac:dyDescent="0.25">
      <c r="A5402" s="38" t="s">
        <v>5321</v>
      </c>
      <c r="B5402" s="33" t="s">
        <v>5328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1"/>
        <v>147000</v>
      </c>
      <c r="H5402" s="84" t="s">
        <v>1279</v>
      </c>
    </row>
    <row r="5403" spans="1:8" ht="15" hidden="1" customHeight="1" x14ac:dyDescent="0.25">
      <c r="A5403" s="38" t="s">
        <v>5321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hidden="1" customHeight="1" x14ac:dyDescent="0.25">
      <c r="A5404" s="38" t="s">
        <v>5321</v>
      </c>
      <c r="B5404" s="33" t="s">
        <v>5329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hidden="1" customHeight="1" x14ac:dyDescent="0.25">
      <c r="A5405" s="38" t="s">
        <v>5321</v>
      </c>
      <c r="B5405" s="33" t="s">
        <v>5330</v>
      </c>
      <c r="C5405" s="33" t="s">
        <v>5331</v>
      </c>
      <c r="D5405" s="38">
        <v>12</v>
      </c>
      <c r="E5405" s="45" t="s">
        <v>843</v>
      </c>
      <c r="F5405" s="40">
        <v>38000</v>
      </c>
      <c r="G5405" s="41">
        <f t="shared" si="171"/>
        <v>456000</v>
      </c>
      <c r="H5405" s="84" t="s">
        <v>1279</v>
      </c>
    </row>
    <row r="5406" spans="1:8" ht="15" hidden="1" customHeight="1" x14ac:dyDescent="0.25">
      <c r="A5406" s="38" t="s">
        <v>5321</v>
      </c>
      <c r="B5406" s="80" t="s">
        <v>5332</v>
      </c>
      <c r="C5406" s="178" t="s">
        <v>5333</v>
      </c>
      <c r="D5406" s="38">
        <v>2</v>
      </c>
      <c r="E5406" s="45" t="s">
        <v>24</v>
      </c>
      <c r="F5406" s="41">
        <v>35000</v>
      </c>
      <c r="G5406" s="41">
        <f t="shared" si="171"/>
        <v>70000</v>
      </c>
      <c r="H5406" s="84" t="s">
        <v>1279</v>
      </c>
    </row>
    <row r="5407" spans="1:8" ht="15" hidden="1" customHeight="1" x14ac:dyDescent="0.25">
      <c r="A5407" s="38" t="s">
        <v>5321</v>
      </c>
      <c r="B5407" s="49" t="s">
        <v>5334</v>
      </c>
      <c r="C5407" s="178" t="s">
        <v>5333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hidden="1" customHeight="1" x14ac:dyDescent="0.25">
      <c r="A5408" s="38" t="s">
        <v>5321</v>
      </c>
      <c r="B5408" s="56" t="s">
        <v>5335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5302</v>
      </c>
    </row>
    <row r="5409" spans="1:8" ht="15" hidden="1" customHeight="1" x14ac:dyDescent="0.25">
      <c r="A5409" s="38" t="s">
        <v>5321</v>
      </c>
      <c r="B5409" s="36" t="s">
        <v>5336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5302</v>
      </c>
    </row>
    <row r="5410" spans="1:8" ht="15" hidden="1" customHeight="1" x14ac:dyDescent="0.25">
      <c r="A5410" s="38" t="s">
        <v>5321</v>
      </c>
      <c r="B5410" s="49" t="s">
        <v>5337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1"/>
        <v>48000</v>
      </c>
      <c r="H5410" s="84" t="s">
        <v>5302</v>
      </c>
    </row>
    <row r="5411" spans="1:8" ht="15" hidden="1" customHeight="1" x14ac:dyDescent="0.25">
      <c r="A5411" s="38" t="s">
        <v>5321</v>
      </c>
      <c r="B5411" s="33" t="s">
        <v>5338</v>
      </c>
      <c r="C5411" s="178" t="s">
        <v>5339</v>
      </c>
      <c r="D5411" s="50">
        <v>1</v>
      </c>
      <c r="E5411" s="45" t="s">
        <v>24</v>
      </c>
      <c r="F5411" s="179">
        <v>35000</v>
      </c>
      <c r="G5411" s="179">
        <f t="shared" si="171"/>
        <v>35000</v>
      </c>
      <c r="H5411" s="84" t="s">
        <v>911</v>
      </c>
    </row>
    <row r="5412" spans="1:8" ht="15" hidden="1" customHeight="1" x14ac:dyDescent="0.25">
      <c r="A5412" s="38" t="s">
        <v>5321</v>
      </c>
      <c r="B5412" s="33" t="s">
        <v>5340</v>
      </c>
      <c r="C5412" s="33" t="s">
        <v>5339</v>
      </c>
      <c r="D5412" s="50">
        <v>2</v>
      </c>
      <c r="E5412" s="45" t="s">
        <v>24</v>
      </c>
      <c r="F5412" s="179">
        <v>15000</v>
      </c>
      <c r="G5412" s="179">
        <f t="shared" si="171"/>
        <v>30000</v>
      </c>
      <c r="H5412" s="84" t="s">
        <v>911</v>
      </c>
    </row>
    <row r="5413" spans="1:8" ht="15" hidden="1" customHeight="1" x14ac:dyDescent="0.25">
      <c r="A5413" s="38" t="s">
        <v>5321</v>
      </c>
      <c r="B5413" s="52" t="s">
        <v>5341</v>
      </c>
      <c r="C5413" s="178"/>
      <c r="D5413" s="38">
        <v>2</v>
      </c>
      <c r="E5413" s="45" t="s">
        <v>24</v>
      </c>
      <c r="F5413" s="40">
        <v>300000</v>
      </c>
      <c r="G5413" s="41">
        <f t="shared" si="171"/>
        <v>600000</v>
      </c>
      <c r="H5413" s="84" t="s">
        <v>5342</v>
      </c>
    </row>
    <row r="5414" spans="1:8" ht="15" hidden="1" customHeight="1" x14ac:dyDescent="0.25">
      <c r="A5414" s="38" t="s">
        <v>5343</v>
      </c>
      <c r="B5414" s="33" t="s">
        <v>1022</v>
      </c>
      <c r="C5414" s="178" t="s">
        <v>4873</v>
      </c>
      <c r="D5414" s="38">
        <v>8</v>
      </c>
      <c r="E5414" s="45" t="s">
        <v>96</v>
      </c>
      <c r="F5414" s="41">
        <v>12000</v>
      </c>
      <c r="G5414" s="41">
        <f t="shared" si="171"/>
        <v>96000</v>
      </c>
      <c r="H5414" s="84" t="s">
        <v>606</v>
      </c>
    </row>
    <row r="5415" spans="1:8" ht="15" hidden="1" customHeight="1" x14ac:dyDescent="0.25">
      <c r="A5415" s="38" t="s">
        <v>5343</v>
      </c>
      <c r="B5415" s="33" t="s">
        <v>5184</v>
      </c>
      <c r="C5415" s="178" t="s">
        <v>5344</v>
      </c>
      <c r="D5415" s="38">
        <v>10</v>
      </c>
      <c r="E5415" s="45" t="s">
        <v>24</v>
      </c>
      <c r="F5415" s="35">
        <v>4000</v>
      </c>
      <c r="G5415" s="41">
        <f t="shared" si="171"/>
        <v>40000</v>
      </c>
      <c r="H5415" s="84" t="s">
        <v>5302</v>
      </c>
    </row>
    <row r="5416" spans="1:8" ht="15" hidden="1" customHeight="1" x14ac:dyDescent="0.25">
      <c r="A5416" s="38" t="s">
        <v>5343</v>
      </c>
      <c r="B5416" s="33" t="s">
        <v>5345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1"/>
        <v>70000</v>
      </c>
      <c r="H5416" s="84" t="s">
        <v>520</v>
      </c>
    </row>
    <row r="5417" spans="1:8" ht="15" hidden="1" customHeight="1" x14ac:dyDescent="0.25">
      <c r="A5417" s="38" t="s">
        <v>5343</v>
      </c>
      <c r="B5417" s="33" t="s">
        <v>5346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1"/>
        <v>36270000</v>
      </c>
      <c r="H5417" s="84" t="s">
        <v>4327</v>
      </c>
    </row>
    <row r="5418" spans="1:8" ht="15" hidden="1" customHeight="1" x14ac:dyDescent="0.25">
      <c r="A5418" s="38" t="s">
        <v>5343</v>
      </c>
      <c r="B5418" s="33" t="s">
        <v>5347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1"/>
        <v>2167500</v>
      </c>
      <c r="H5418" s="84" t="s">
        <v>4327</v>
      </c>
    </row>
    <row r="5419" spans="1:8" ht="15" hidden="1" customHeight="1" x14ac:dyDescent="0.25">
      <c r="A5419" s="38" t="s">
        <v>5343</v>
      </c>
      <c r="B5419" s="33" t="s">
        <v>5348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4327</v>
      </c>
    </row>
    <row r="5420" spans="1:8" ht="15" hidden="1" customHeight="1" x14ac:dyDescent="0.25">
      <c r="A5420" s="38" t="s">
        <v>5343</v>
      </c>
      <c r="B5420" s="33" t="s">
        <v>2790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4327</v>
      </c>
    </row>
    <row r="5421" spans="1:8" ht="15" hidden="1" customHeight="1" x14ac:dyDescent="0.25">
      <c r="A5421" s="38" t="s">
        <v>5343</v>
      </c>
      <c r="B5421" s="33" t="s">
        <v>5349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1"/>
        <v>15000</v>
      </c>
      <c r="H5421" s="84" t="s">
        <v>606</v>
      </c>
    </row>
    <row r="5422" spans="1:8" ht="15" hidden="1" customHeight="1" x14ac:dyDescent="0.25">
      <c r="A5422" s="38" t="s">
        <v>5343</v>
      </c>
      <c r="B5422" s="80" t="s">
        <v>5350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1"/>
        <v>832500</v>
      </c>
      <c r="H5422" s="84" t="s">
        <v>520</v>
      </c>
    </row>
    <row r="5423" spans="1:8" ht="15" hidden="1" customHeight="1" x14ac:dyDescent="0.25">
      <c r="A5423" s="38" t="s">
        <v>5343</v>
      </c>
      <c r="B5423" s="49" t="s">
        <v>5351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hidden="1" customHeight="1" x14ac:dyDescent="0.25">
      <c r="A5424" s="38" t="s">
        <v>5352</v>
      </c>
      <c r="B5424" s="52" t="s">
        <v>5353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2">F5424*D5424</f>
        <v>350000</v>
      </c>
      <c r="H5424" s="84" t="s">
        <v>2861</v>
      </c>
    </row>
    <row r="5425" spans="1:8" ht="15" customHeight="1" x14ac:dyDescent="0.25">
      <c r="A5425" s="38" t="s">
        <v>5352</v>
      </c>
      <c r="B5425" s="33" t="s">
        <v>5354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2"/>
        <v>168000</v>
      </c>
      <c r="H5425" s="84" t="s">
        <v>33</v>
      </c>
    </row>
    <row r="5426" spans="1:8" ht="15" hidden="1" customHeight="1" x14ac:dyDescent="0.25">
      <c r="A5426" s="38" t="s">
        <v>5352</v>
      </c>
      <c r="B5426" s="33" t="s">
        <v>5355</v>
      </c>
      <c r="C5426" s="178" t="s">
        <v>5356</v>
      </c>
      <c r="D5426" s="38">
        <v>1</v>
      </c>
      <c r="E5426" s="45" t="s">
        <v>396</v>
      </c>
      <c r="F5426" s="35">
        <v>551000</v>
      </c>
      <c r="G5426" s="41">
        <f t="shared" si="172"/>
        <v>551000</v>
      </c>
      <c r="H5426" s="84" t="s">
        <v>538</v>
      </c>
    </row>
    <row r="5427" spans="1:8" ht="15" hidden="1" customHeight="1" x14ac:dyDescent="0.25">
      <c r="A5427" s="38" t="s">
        <v>5352</v>
      </c>
      <c r="B5427" s="33" t="s">
        <v>5357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2"/>
        <v>30000</v>
      </c>
      <c r="H5427" s="84" t="s">
        <v>2724</v>
      </c>
    </row>
    <row r="5428" spans="1:8" ht="15" hidden="1" customHeight="1" x14ac:dyDescent="0.25">
      <c r="A5428" s="38" t="s">
        <v>5352</v>
      </c>
      <c r="B5428" s="33" t="s">
        <v>3857</v>
      </c>
      <c r="C5428" s="33" t="s">
        <v>2745</v>
      </c>
      <c r="D5428" s="38">
        <v>1</v>
      </c>
      <c r="E5428" s="45" t="s">
        <v>24</v>
      </c>
      <c r="F5428" s="40">
        <v>100000</v>
      </c>
      <c r="G5428" s="41">
        <f t="shared" si="172"/>
        <v>100000</v>
      </c>
      <c r="H5428" s="84" t="s">
        <v>33</v>
      </c>
    </row>
    <row r="5429" spans="1:8" ht="15" hidden="1" customHeight="1" x14ac:dyDescent="0.25">
      <c r="A5429" s="38" t="s">
        <v>5352</v>
      </c>
      <c r="B5429" s="33" t="s">
        <v>5358</v>
      </c>
      <c r="C5429" s="33" t="s">
        <v>3059</v>
      </c>
      <c r="D5429" s="38">
        <v>2</v>
      </c>
      <c r="E5429" s="45" t="s">
        <v>24</v>
      </c>
      <c r="F5429" s="40">
        <v>250000</v>
      </c>
      <c r="G5429" s="41">
        <f t="shared" si="172"/>
        <v>500000</v>
      </c>
      <c r="H5429" s="84" t="s">
        <v>2861</v>
      </c>
    </row>
    <row r="5430" spans="1:8" ht="15" hidden="1" customHeight="1" x14ac:dyDescent="0.25">
      <c r="A5430" s="38" t="s">
        <v>5352</v>
      </c>
      <c r="B5430" s="33" t="s">
        <v>5359</v>
      </c>
      <c r="C5430" s="33" t="s">
        <v>3059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2861</v>
      </c>
    </row>
    <row r="5431" spans="1:8" ht="15" hidden="1" customHeight="1" x14ac:dyDescent="0.25">
      <c r="A5431" s="38" t="s">
        <v>5352</v>
      </c>
      <c r="B5431" s="33" t="s">
        <v>5360</v>
      </c>
      <c r="C5431" s="33" t="s">
        <v>3059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2861</v>
      </c>
    </row>
    <row r="5432" spans="1:8" ht="15" hidden="1" customHeight="1" x14ac:dyDescent="0.25">
      <c r="A5432" s="38" t="s">
        <v>5352</v>
      </c>
      <c r="B5432" s="33" t="s">
        <v>5361</v>
      </c>
      <c r="C5432" s="33" t="s">
        <v>3059</v>
      </c>
      <c r="D5432" s="38">
        <v>1</v>
      </c>
      <c r="E5432" s="45" t="s">
        <v>24</v>
      </c>
      <c r="F5432" s="40">
        <v>100000</v>
      </c>
      <c r="G5432" s="41">
        <f t="shared" si="172"/>
        <v>100000</v>
      </c>
      <c r="H5432" s="84" t="s">
        <v>2861</v>
      </c>
    </row>
    <row r="5433" spans="1:8" ht="15" hidden="1" customHeight="1" x14ac:dyDescent="0.25">
      <c r="A5433" s="38" t="s">
        <v>5352</v>
      </c>
      <c r="B5433" s="80" t="s">
        <v>5362</v>
      </c>
      <c r="C5433" s="33" t="s">
        <v>3059</v>
      </c>
      <c r="D5433" s="38">
        <v>1</v>
      </c>
      <c r="E5433" s="45" t="s">
        <v>24</v>
      </c>
      <c r="F5433" s="41">
        <v>100000</v>
      </c>
      <c r="G5433" s="41">
        <f t="shared" si="172"/>
        <v>100000</v>
      </c>
      <c r="H5433" s="84" t="s">
        <v>2861</v>
      </c>
    </row>
    <row r="5434" spans="1:8" ht="15" hidden="1" customHeight="1" x14ac:dyDescent="0.25">
      <c r="A5434" s="268">
        <v>44565</v>
      </c>
      <c r="B5434" s="33" t="s">
        <v>4008</v>
      </c>
      <c r="C5434" s="178" t="s">
        <v>5363</v>
      </c>
      <c r="D5434" s="38">
        <v>1</v>
      </c>
      <c r="E5434" s="45" t="s">
        <v>601</v>
      </c>
      <c r="F5434" s="40">
        <v>4800000</v>
      </c>
      <c r="G5434" s="41">
        <f t="shared" si="172"/>
        <v>4800000</v>
      </c>
      <c r="H5434" s="84" t="s">
        <v>3355</v>
      </c>
    </row>
    <row r="5435" spans="1:8" ht="15" hidden="1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2"/>
        <v>9500000</v>
      </c>
      <c r="H5435" s="84" t="s">
        <v>3355</v>
      </c>
    </row>
    <row r="5436" spans="1:8" ht="15" hidden="1" customHeight="1" x14ac:dyDescent="0.25">
      <c r="A5436" s="48">
        <v>44565</v>
      </c>
      <c r="B5436" s="33" t="s">
        <v>5184</v>
      </c>
      <c r="C5436" s="178" t="s">
        <v>5364</v>
      </c>
      <c r="D5436" s="38">
        <v>4</v>
      </c>
      <c r="E5436" s="45" t="s">
        <v>5365</v>
      </c>
      <c r="F5436" s="35">
        <v>7500</v>
      </c>
      <c r="G5436" s="41">
        <f t="shared" si="172"/>
        <v>30000</v>
      </c>
      <c r="H5436" s="84" t="s">
        <v>930</v>
      </c>
    </row>
    <row r="5437" spans="1:8" ht="15" hidden="1" customHeight="1" x14ac:dyDescent="0.25">
      <c r="A5437" s="48">
        <v>44565</v>
      </c>
      <c r="B5437" s="33" t="s">
        <v>5366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2"/>
        <v>350000</v>
      </c>
      <c r="H5437" s="84" t="s">
        <v>2861</v>
      </c>
    </row>
    <row r="5438" spans="1:8" ht="15" hidden="1" customHeight="1" x14ac:dyDescent="0.25">
      <c r="A5438" s="48">
        <v>44565</v>
      </c>
      <c r="B5438" s="33" t="s">
        <v>2774</v>
      </c>
      <c r="C5438" s="33" t="s">
        <v>5367</v>
      </c>
      <c r="D5438" s="38">
        <v>10</v>
      </c>
      <c r="E5438" s="45" t="s">
        <v>24</v>
      </c>
      <c r="F5438" s="40">
        <v>14500</v>
      </c>
      <c r="G5438" s="41">
        <f t="shared" si="172"/>
        <v>145000</v>
      </c>
      <c r="H5438" s="84" t="s">
        <v>3500</v>
      </c>
    </row>
    <row r="5439" spans="1:8" ht="15" hidden="1" customHeight="1" x14ac:dyDescent="0.25">
      <c r="A5439" s="48">
        <v>44565</v>
      </c>
      <c r="B5439" s="33" t="s">
        <v>5368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2"/>
        <v>82000</v>
      </c>
      <c r="H5439" s="84" t="s">
        <v>33</v>
      </c>
    </row>
    <row r="5440" spans="1:8" ht="15" hidden="1" customHeight="1" x14ac:dyDescent="0.25">
      <c r="A5440" s="48">
        <v>44565</v>
      </c>
      <c r="B5440" s="33" t="s">
        <v>5369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4384</v>
      </c>
      <c r="C5441" s="33" t="s">
        <v>4523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5370</v>
      </c>
      <c r="C5442" s="33" t="s">
        <v>4523</v>
      </c>
      <c r="D5442" s="38">
        <v>1</v>
      </c>
      <c r="E5442" s="45" t="s">
        <v>24</v>
      </c>
      <c r="F5442" s="40">
        <v>85000</v>
      </c>
      <c r="G5442" s="41">
        <f t="shared" si="172"/>
        <v>85000</v>
      </c>
      <c r="H5442" s="84" t="s">
        <v>742</v>
      </c>
    </row>
    <row r="5443" spans="1:8" ht="15" customHeight="1" x14ac:dyDescent="0.25">
      <c r="A5443" s="48">
        <v>44565</v>
      </c>
      <c r="B5443" s="80" t="s">
        <v>5371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2"/>
        <v>50000</v>
      </c>
      <c r="H5443" s="84" t="s">
        <v>3355</v>
      </c>
    </row>
    <row r="5444" spans="1:8" ht="15" hidden="1" customHeight="1" x14ac:dyDescent="0.25">
      <c r="A5444" s="48">
        <v>44565</v>
      </c>
      <c r="B5444" s="49" t="s">
        <v>5372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3553</v>
      </c>
    </row>
    <row r="5445" spans="1:8" ht="15" hidden="1" customHeight="1" x14ac:dyDescent="0.25">
      <c r="A5445" s="48">
        <v>44565</v>
      </c>
      <c r="B5445" s="56" t="s">
        <v>5373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3553</v>
      </c>
    </row>
    <row r="5446" spans="1:8" ht="15" hidden="1" customHeight="1" x14ac:dyDescent="0.25">
      <c r="A5446" s="48">
        <v>44565</v>
      </c>
      <c r="B5446" s="36" t="s">
        <v>5374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hidden="1" customHeight="1" x14ac:dyDescent="0.25">
      <c r="A5447" s="48">
        <v>44565</v>
      </c>
      <c r="B5447" s="80" t="s">
        <v>2800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2"/>
        <v>650000</v>
      </c>
      <c r="H5447" s="84" t="s">
        <v>33</v>
      </c>
    </row>
    <row r="5448" spans="1:8" ht="15" hidden="1" customHeight="1" x14ac:dyDescent="0.25">
      <c r="A5448" s="48">
        <v>44565</v>
      </c>
      <c r="B5448" s="36" t="s">
        <v>2751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2"/>
        <v>325000</v>
      </c>
      <c r="H5448" s="84" t="s">
        <v>33</v>
      </c>
    </row>
    <row r="5449" spans="1:8" ht="15" hidden="1" customHeight="1" x14ac:dyDescent="0.25">
      <c r="A5449" s="48">
        <v>44565</v>
      </c>
      <c r="B5449" s="33" t="s">
        <v>5375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2"/>
        <v>150000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5376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2"/>
        <v>860000</v>
      </c>
      <c r="H5450" s="84" t="s">
        <v>509</v>
      </c>
    </row>
    <row r="5451" spans="1:8" ht="15" hidden="1" customHeight="1" x14ac:dyDescent="0.25">
      <c r="A5451" s="48">
        <v>44565</v>
      </c>
      <c r="B5451" s="33" t="s">
        <v>5377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2"/>
        <v>1100000</v>
      </c>
      <c r="H5451" s="84" t="s">
        <v>33</v>
      </c>
    </row>
    <row r="5452" spans="1:8" ht="15" hidden="1" customHeight="1" x14ac:dyDescent="0.25">
      <c r="A5452" s="48">
        <v>44565</v>
      </c>
      <c r="B5452" s="33" t="s">
        <v>5378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5379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2"/>
        <v>1000000</v>
      </c>
      <c r="H5453" s="84" t="s">
        <v>5380</v>
      </c>
    </row>
    <row r="5454" spans="1:8" ht="15" hidden="1" customHeight="1" x14ac:dyDescent="0.25">
      <c r="A5454" s="48">
        <v>44565</v>
      </c>
      <c r="B5454" s="33" t="s">
        <v>5381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2"/>
        <v>100000</v>
      </c>
      <c r="H5454" s="84" t="s">
        <v>509</v>
      </c>
    </row>
    <row r="5455" spans="1:8" ht="15" hidden="1" customHeight="1" x14ac:dyDescent="0.25">
      <c r="A5455" s="48">
        <v>44655</v>
      </c>
      <c r="B5455" s="33" t="s">
        <v>5161</v>
      </c>
      <c r="C5455" s="178" t="s">
        <v>5382</v>
      </c>
      <c r="D5455" s="38">
        <v>1</v>
      </c>
      <c r="E5455" s="45" t="s">
        <v>24</v>
      </c>
      <c r="F5455" s="40">
        <v>110000</v>
      </c>
      <c r="G5455" s="41">
        <f t="shared" si="172"/>
        <v>110000</v>
      </c>
      <c r="H5455" s="84" t="s">
        <v>2861</v>
      </c>
    </row>
    <row r="5456" spans="1:8" ht="15" hidden="1" customHeight="1" x14ac:dyDescent="0.25">
      <c r="A5456" s="48">
        <v>44655</v>
      </c>
      <c r="B5456" s="33" t="s">
        <v>5383</v>
      </c>
      <c r="C5456" s="178"/>
      <c r="D5456" s="38">
        <v>1</v>
      </c>
      <c r="E5456" s="45" t="s">
        <v>24</v>
      </c>
      <c r="F5456" s="41">
        <v>24000</v>
      </c>
      <c r="G5456" s="41">
        <f t="shared" si="172"/>
        <v>24000</v>
      </c>
      <c r="H5456" s="84" t="s">
        <v>930</v>
      </c>
    </row>
    <row r="5457" spans="1:8" ht="15" hidden="1" customHeight="1" x14ac:dyDescent="0.25">
      <c r="A5457" s="48">
        <v>44655</v>
      </c>
      <c r="B5457" s="33" t="s">
        <v>5384</v>
      </c>
      <c r="C5457" s="178"/>
      <c r="D5457" s="38">
        <v>1</v>
      </c>
      <c r="E5457" s="45" t="s">
        <v>72</v>
      </c>
      <c r="F5457" s="35">
        <v>45000</v>
      </c>
      <c r="G5457" s="41">
        <f t="shared" si="172"/>
        <v>45000</v>
      </c>
      <c r="H5457" s="84" t="s">
        <v>2861</v>
      </c>
    </row>
    <row r="5458" spans="1:8" ht="15" hidden="1" customHeight="1" x14ac:dyDescent="0.25">
      <c r="A5458" s="48">
        <v>44655</v>
      </c>
      <c r="B5458" s="33" t="s">
        <v>5385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2"/>
        <v>500000</v>
      </c>
      <c r="H5458" s="84" t="s">
        <v>2861</v>
      </c>
    </row>
    <row r="5459" spans="1:8" ht="15" hidden="1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2"/>
        <v>75000</v>
      </c>
      <c r="H5459" s="84" t="s">
        <v>2861</v>
      </c>
    </row>
    <row r="5460" spans="1:8" ht="15" hidden="1" customHeight="1" x14ac:dyDescent="0.25">
      <c r="A5460" s="48">
        <v>44655</v>
      </c>
      <c r="B5460" s="33" t="s">
        <v>5237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hidden="1" customHeight="1" x14ac:dyDescent="0.25">
      <c r="A5461" s="48">
        <v>44655</v>
      </c>
      <c r="B5461" s="33" t="s">
        <v>5386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hidden="1" customHeight="1" x14ac:dyDescent="0.25">
      <c r="A5462" s="48">
        <v>44655</v>
      </c>
      <c r="B5462" s="33" t="s">
        <v>5387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2"/>
        <v>60000</v>
      </c>
      <c r="H5462" s="84" t="s">
        <v>509</v>
      </c>
    </row>
    <row r="5463" spans="1:8" ht="15" hidden="1" customHeight="1" x14ac:dyDescent="0.25">
      <c r="A5463" s="48">
        <v>44655</v>
      </c>
      <c r="B5463" s="80" t="s">
        <v>5388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2"/>
        <v>50000</v>
      </c>
      <c r="H5463" s="84" t="s">
        <v>509</v>
      </c>
    </row>
    <row r="5464" spans="1:8" ht="15" hidden="1" customHeight="1" x14ac:dyDescent="0.25">
      <c r="A5464" s="48">
        <v>44655</v>
      </c>
      <c r="B5464" s="49" t="s">
        <v>5389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hidden="1" customHeight="1" x14ac:dyDescent="0.25">
      <c r="A5465" s="48">
        <v>44655</v>
      </c>
      <c r="B5465" s="56" t="s">
        <v>5390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hidden="1" customHeight="1" x14ac:dyDescent="0.25">
      <c r="A5466" s="48">
        <v>44655</v>
      </c>
      <c r="B5466" s="36" t="s">
        <v>5391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hidden="1" customHeight="1" x14ac:dyDescent="0.25">
      <c r="A5467" s="48">
        <v>44655</v>
      </c>
      <c r="B5467" s="80" t="s">
        <v>5392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2"/>
        <v>60000</v>
      </c>
      <c r="H5467" s="84" t="s">
        <v>968</v>
      </c>
    </row>
    <row r="5468" spans="1:8" ht="15" hidden="1" customHeight="1" x14ac:dyDescent="0.25">
      <c r="A5468" s="48">
        <v>44655</v>
      </c>
      <c r="B5468" s="36" t="s">
        <v>5127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2"/>
        <v>270000</v>
      </c>
      <c r="H5468" s="84" t="s">
        <v>33</v>
      </c>
    </row>
    <row r="5469" spans="1:8" ht="15" hidden="1" customHeight="1" x14ac:dyDescent="0.25">
      <c r="A5469" s="48">
        <v>44655</v>
      </c>
      <c r="B5469" s="49" t="s">
        <v>5393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2"/>
        <v>1440000</v>
      </c>
      <c r="H5469" s="84" t="s">
        <v>33</v>
      </c>
    </row>
    <row r="5470" spans="1:8" ht="15" hidden="1" customHeight="1" x14ac:dyDescent="0.25">
      <c r="A5470" s="48">
        <v>44655</v>
      </c>
      <c r="B5470" s="33" t="s">
        <v>5394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2"/>
        <v>500000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5395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2"/>
        <v>440000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5396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5397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2"/>
        <v>370000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5398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2"/>
        <v>230000</v>
      </c>
      <c r="H5474" s="84" t="s">
        <v>33</v>
      </c>
    </row>
    <row r="5475" spans="1:8" ht="15" hidden="1" customHeight="1" x14ac:dyDescent="0.25">
      <c r="A5475" s="48">
        <v>44685</v>
      </c>
      <c r="B5475" s="33" t="s">
        <v>5399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2"/>
        <v>5892000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4001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2"/>
        <v>4140000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5012</v>
      </c>
      <c r="C5477" s="178" t="s">
        <v>5400</v>
      </c>
      <c r="D5477" s="38">
        <v>1</v>
      </c>
      <c r="E5477" s="45" t="s">
        <v>24</v>
      </c>
      <c r="F5477" s="35">
        <v>30000</v>
      </c>
      <c r="G5477" s="41">
        <f t="shared" si="172"/>
        <v>30000</v>
      </c>
      <c r="H5477" s="84" t="s">
        <v>5401</v>
      </c>
    </row>
    <row r="5478" spans="1:8" ht="15" hidden="1" customHeight="1" x14ac:dyDescent="0.25">
      <c r="A5478" s="48">
        <v>44685</v>
      </c>
      <c r="B5478" s="33" t="s">
        <v>5402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2"/>
        <v>175000</v>
      </c>
      <c r="H5478" s="84" t="s">
        <v>2861</v>
      </c>
    </row>
    <row r="5479" spans="1:8" ht="15" hidden="1" customHeight="1" x14ac:dyDescent="0.25">
      <c r="A5479" s="48">
        <v>44685</v>
      </c>
      <c r="B5479" s="33" t="s">
        <v>5403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2"/>
        <v>140000</v>
      </c>
      <c r="H5479" s="84" t="s">
        <v>2861</v>
      </c>
    </row>
    <row r="5480" spans="1:8" ht="15" hidden="1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2"/>
        <v>45000</v>
      </c>
      <c r="H5480" s="84" t="s">
        <v>33</v>
      </c>
    </row>
    <row r="5481" spans="1:8" ht="15" hidden="1" customHeight="1" x14ac:dyDescent="0.25">
      <c r="A5481" s="48">
        <v>44685</v>
      </c>
      <c r="B5481" s="33" t="s">
        <v>556</v>
      </c>
      <c r="C5481" s="33" t="s">
        <v>2745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hidden="1" customHeight="1" x14ac:dyDescent="0.25">
      <c r="A5482" s="48">
        <v>44716</v>
      </c>
      <c r="B5482" s="63" t="s">
        <v>4982</v>
      </c>
      <c r="C5482" s="56" t="s">
        <v>4983</v>
      </c>
      <c r="D5482" s="38">
        <v>8</v>
      </c>
      <c r="E5482" s="45" t="s">
        <v>96</v>
      </c>
      <c r="F5482" s="40">
        <v>18500</v>
      </c>
      <c r="G5482" s="41">
        <f t="shared" ref="G5482:G5523" si="173">F5482*D5482</f>
        <v>148000</v>
      </c>
      <c r="H5482" s="84" t="s">
        <v>930</v>
      </c>
    </row>
    <row r="5483" spans="1:8" ht="15" hidden="1" customHeight="1" x14ac:dyDescent="0.25">
      <c r="A5483" s="48">
        <v>44716</v>
      </c>
      <c r="B5483" s="33" t="s">
        <v>5404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3"/>
        <v>145000</v>
      </c>
      <c r="H5483" s="84" t="s">
        <v>2861</v>
      </c>
    </row>
    <row r="5484" spans="1:8" ht="15" hidden="1" customHeight="1" x14ac:dyDescent="0.25">
      <c r="A5484" s="48">
        <v>44716</v>
      </c>
      <c r="B5484" s="33" t="s">
        <v>5405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3"/>
        <v>60000</v>
      </c>
      <c r="H5484" s="84" t="s">
        <v>2861</v>
      </c>
    </row>
    <row r="5485" spans="1:8" ht="15" hidden="1" customHeight="1" x14ac:dyDescent="0.25">
      <c r="A5485" s="48">
        <v>44716</v>
      </c>
      <c r="B5485" s="33" t="s">
        <v>5406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3"/>
        <v>115000</v>
      </c>
      <c r="H5485" s="84" t="s">
        <v>2861</v>
      </c>
    </row>
    <row r="5486" spans="1:8" ht="15" hidden="1" customHeight="1" x14ac:dyDescent="0.25">
      <c r="A5486" s="48">
        <v>44716</v>
      </c>
      <c r="B5486" s="33" t="s">
        <v>5407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3"/>
        <v>35000</v>
      </c>
      <c r="H5486" s="84" t="s">
        <v>5408</v>
      </c>
    </row>
    <row r="5487" spans="1:8" ht="15" hidden="1" customHeight="1" x14ac:dyDescent="0.25">
      <c r="A5487" s="48">
        <v>44716</v>
      </c>
      <c r="B5487" s="33" t="s">
        <v>5409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3"/>
        <v>90000</v>
      </c>
      <c r="H5487" s="84" t="s">
        <v>5408</v>
      </c>
    </row>
    <row r="5488" spans="1:8" ht="15" hidden="1" customHeight="1" x14ac:dyDescent="0.25">
      <c r="A5488" s="48">
        <v>44716</v>
      </c>
      <c r="B5488" s="33" t="s">
        <v>5410</v>
      </c>
      <c r="C5488" s="33" t="s">
        <v>5411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hidden="1" customHeight="1" x14ac:dyDescent="0.25">
      <c r="A5489" s="48">
        <v>44716</v>
      </c>
      <c r="B5489" s="33" t="s">
        <v>5412</v>
      </c>
      <c r="C5489" s="33" t="s">
        <v>5413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5414</v>
      </c>
      <c r="C5490" s="33" t="s">
        <v>5415</v>
      </c>
      <c r="D5490" s="38">
        <v>1</v>
      </c>
      <c r="E5490" s="45" t="s">
        <v>24</v>
      </c>
      <c r="F5490" s="40">
        <v>6500000</v>
      </c>
      <c r="G5490" s="41">
        <f t="shared" si="173"/>
        <v>6500000</v>
      </c>
      <c r="H5490" s="84" t="s">
        <v>3471</v>
      </c>
    </row>
    <row r="5491" spans="1:8" ht="15" hidden="1" customHeight="1" x14ac:dyDescent="0.25">
      <c r="A5491" s="48">
        <v>44716</v>
      </c>
      <c r="B5491" s="80" t="s">
        <v>5416</v>
      </c>
      <c r="C5491" s="33" t="s">
        <v>5417</v>
      </c>
      <c r="D5491" s="38">
        <v>1</v>
      </c>
      <c r="E5491" s="45" t="s">
        <v>24</v>
      </c>
      <c r="F5491" s="41">
        <v>1</v>
      </c>
      <c r="G5491" s="41">
        <f t="shared" si="173"/>
        <v>1</v>
      </c>
      <c r="H5491" s="84" t="s">
        <v>520</v>
      </c>
    </row>
    <row r="5492" spans="1:8" ht="15" hidden="1" customHeight="1" x14ac:dyDescent="0.25">
      <c r="A5492" s="48">
        <v>44716</v>
      </c>
      <c r="B5492" s="49" t="s">
        <v>5418</v>
      </c>
      <c r="C5492" s="33" t="s">
        <v>5417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hidden="1" customHeight="1" x14ac:dyDescent="0.25">
      <c r="A5493" s="48">
        <v>44716</v>
      </c>
      <c r="B5493" s="56" t="s">
        <v>5419</v>
      </c>
      <c r="C5493" s="33" t="s">
        <v>5417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36" t="s">
        <v>5420</v>
      </c>
      <c r="C5494" s="33" t="s">
        <v>5417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80" t="s">
        <v>5421</v>
      </c>
      <c r="C5495" s="33" t="s">
        <v>5417</v>
      </c>
      <c r="D5495" s="50">
        <v>1</v>
      </c>
      <c r="E5495" s="45" t="s">
        <v>24</v>
      </c>
      <c r="F5495" s="179">
        <v>1</v>
      </c>
      <c r="G5495" s="41">
        <f t="shared" si="173"/>
        <v>1</v>
      </c>
      <c r="H5495" s="84" t="s">
        <v>520</v>
      </c>
    </row>
    <row r="5496" spans="1:8" ht="15" hidden="1" customHeight="1" x14ac:dyDescent="0.25">
      <c r="A5496" s="48">
        <v>44716</v>
      </c>
      <c r="B5496" s="36" t="s">
        <v>5422</v>
      </c>
      <c r="C5496" s="33" t="s">
        <v>5417</v>
      </c>
      <c r="D5496" s="50">
        <v>4</v>
      </c>
      <c r="E5496" s="45" t="s">
        <v>24</v>
      </c>
      <c r="F5496" s="179">
        <v>1</v>
      </c>
      <c r="G5496" s="179">
        <f t="shared" si="173"/>
        <v>4</v>
      </c>
      <c r="H5496" s="84" t="s">
        <v>520</v>
      </c>
    </row>
    <row r="5497" spans="1:8" ht="15" hidden="1" customHeight="1" x14ac:dyDescent="0.25">
      <c r="A5497" s="48">
        <v>44716</v>
      </c>
      <c r="B5497" s="33" t="s">
        <v>5423</v>
      </c>
      <c r="C5497" s="33" t="s">
        <v>5417</v>
      </c>
      <c r="D5497" s="50">
        <v>1</v>
      </c>
      <c r="E5497" s="45" t="s">
        <v>24</v>
      </c>
      <c r="F5497" s="179">
        <v>1</v>
      </c>
      <c r="G5497" s="179">
        <f t="shared" si="173"/>
        <v>1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5424</v>
      </c>
      <c r="C5498" s="33" t="s">
        <v>5417</v>
      </c>
      <c r="D5498" s="50">
        <v>1</v>
      </c>
      <c r="E5498" s="45" t="s">
        <v>24</v>
      </c>
      <c r="F5498" s="179">
        <v>1</v>
      </c>
      <c r="G5498" s="179">
        <f t="shared" si="173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5425</v>
      </c>
      <c r="C5499" s="33" t="s">
        <v>5417</v>
      </c>
      <c r="D5499" s="50">
        <v>1</v>
      </c>
      <c r="E5499" s="45" t="s">
        <v>24</v>
      </c>
      <c r="F5499" s="179">
        <v>1</v>
      </c>
      <c r="G5499" s="179">
        <f t="shared" si="173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5426</v>
      </c>
      <c r="C5500" s="33" t="s">
        <v>5417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5427</v>
      </c>
      <c r="C5501" s="33" t="s">
        <v>5417</v>
      </c>
      <c r="D5501" s="50">
        <v>1</v>
      </c>
      <c r="E5501" s="45" t="s">
        <v>24</v>
      </c>
      <c r="F5501" s="179">
        <v>1</v>
      </c>
      <c r="G5501" s="179">
        <f t="shared" si="173"/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5428</v>
      </c>
      <c r="C5502" s="33" t="s">
        <v>5417</v>
      </c>
      <c r="D5502" s="38">
        <v>1</v>
      </c>
      <c r="E5502" s="45" t="s">
        <v>23</v>
      </c>
      <c r="F5502" s="46">
        <v>1</v>
      </c>
      <c r="G5502" s="179">
        <f t="shared" si="173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5429</v>
      </c>
      <c r="C5503" s="33" t="s">
        <v>5417</v>
      </c>
      <c r="D5503" s="38">
        <v>1</v>
      </c>
      <c r="E5503" s="45" t="s">
        <v>23</v>
      </c>
      <c r="F5503" s="46">
        <v>1</v>
      </c>
      <c r="G5503" s="179">
        <f t="shared" si="173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5430</v>
      </c>
      <c r="C5504" s="33" t="s">
        <v>5417</v>
      </c>
      <c r="D5504" s="38">
        <v>1</v>
      </c>
      <c r="E5504" s="51" t="s">
        <v>23</v>
      </c>
      <c r="F5504" s="46">
        <v>1</v>
      </c>
      <c r="G5504" s="179">
        <f t="shared" si="173"/>
        <v>1</v>
      </c>
      <c r="H5504" s="84" t="s">
        <v>520</v>
      </c>
    </row>
    <row r="5505" spans="1:8" ht="15" hidden="1" customHeight="1" x14ac:dyDescent="0.25">
      <c r="A5505" s="48">
        <v>44716</v>
      </c>
      <c r="B5505" s="49" t="s">
        <v>5430</v>
      </c>
      <c r="C5505" s="33" t="s">
        <v>5417</v>
      </c>
      <c r="D5505" s="38">
        <v>1</v>
      </c>
      <c r="E5505" s="51" t="s">
        <v>23</v>
      </c>
      <c r="F5505" s="46">
        <v>1</v>
      </c>
      <c r="G5505" s="179">
        <f t="shared" si="173"/>
        <v>1</v>
      </c>
      <c r="H5505" s="84" t="s">
        <v>520</v>
      </c>
    </row>
    <row r="5506" spans="1:8" ht="15" hidden="1" customHeight="1" x14ac:dyDescent="0.25">
      <c r="A5506" s="48">
        <v>44716</v>
      </c>
      <c r="B5506" s="33" t="s">
        <v>4008</v>
      </c>
      <c r="C5506" s="33" t="s">
        <v>4378</v>
      </c>
      <c r="D5506" s="50">
        <v>1</v>
      </c>
      <c r="E5506" s="51" t="s">
        <v>601</v>
      </c>
      <c r="F5506" s="291">
        <v>4800000</v>
      </c>
      <c r="G5506" s="179">
        <f t="shared" si="173"/>
        <v>4800000</v>
      </c>
      <c r="H5506" s="84" t="s">
        <v>33</v>
      </c>
    </row>
    <row r="5507" spans="1:8" ht="15" hidden="1" customHeight="1" x14ac:dyDescent="0.25">
      <c r="A5507" s="48">
        <v>44716</v>
      </c>
      <c r="B5507" s="56" t="s">
        <v>3330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3"/>
        <v>5890000</v>
      </c>
      <c r="H5507" s="236" t="s">
        <v>520</v>
      </c>
    </row>
    <row r="5508" spans="1:8" ht="15" hidden="1" customHeight="1" x14ac:dyDescent="0.25">
      <c r="A5508" s="48">
        <v>44746</v>
      </c>
      <c r="B5508" s="63" t="s">
        <v>4802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3"/>
        <v>350000</v>
      </c>
      <c r="H5508" s="84" t="s">
        <v>2861</v>
      </c>
    </row>
    <row r="5509" spans="1:8" ht="15" hidden="1" customHeight="1" x14ac:dyDescent="0.25">
      <c r="A5509" s="48">
        <v>44746</v>
      </c>
      <c r="B5509" s="33" t="s">
        <v>4888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3"/>
        <v>75000</v>
      </c>
      <c r="H5509" s="84" t="s">
        <v>5431</v>
      </c>
    </row>
    <row r="5510" spans="1:8" ht="15" hidden="1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3"/>
        <v>40000</v>
      </c>
      <c r="H5510" s="84" t="s">
        <v>5432</v>
      </c>
    </row>
    <row r="5511" spans="1:8" ht="15" hidden="1" customHeight="1" x14ac:dyDescent="0.25">
      <c r="A5511" s="48">
        <v>44746</v>
      </c>
      <c r="B5511" s="33" t="s">
        <v>5433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3"/>
        <v>22500</v>
      </c>
      <c r="H5511" s="84" t="s">
        <v>5432</v>
      </c>
    </row>
    <row r="5512" spans="1:8" ht="15" hidden="1" customHeight="1" x14ac:dyDescent="0.25">
      <c r="A5512" s="48">
        <v>44746</v>
      </c>
      <c r="B5512" s="33" t="s">
        <v>5434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3"/>
        <v>22500</v>
      </c>
      <c r="H5512" s="84" t="s">
        <v>5432</v>
      </c>
    </row>
    <row r="5513" spans="1:8" ht="15" hidden="1" customHeight="1" x14ac:dyDescent="0.25">
      <c r="A5513" s="48">
        <v>44746</v>
      </c>
      <c r="B5513" s="33" t="s">
        <v>5435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3"/>
        <v>68250</v>
      </c>
      <c r="H5513" s="84" t="s">
        <v>2861</v>
      </c>
    </row>
    <row r="5514" spans="1:8" ht="15" hidden="1" customHeight="1" x14ac:dyDescent="0.25">
      <c r="A5514" s="48">
        <v>44777</v>
      </c>
      <c r="B5514" s="63" t="s">
        <v>2968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3"/>
        <v>220000</v>
      </c>
      <c r="H5514" s="84" t="s">
        <v>2349</v>
      </c>
    </row>
    <row r="5515" spans="1:8" ht="15" hidden="1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3"/>
        <v>289000</v>
      </c>
      <c r="H5515" s="84" t="s">
        <v>5436</v>
      </c>
    </row>
    <row r="5516" spans="1:8" ht="15" hidden="1" customHeight="1" x14ac:dyDescent="0.25">
      <c r="A5516" s="48">
        <v>44777</v>
      </c>
      <c r="B5516" s="33" t="s">
        <v>5437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3"/>
        <v>123000</v>
      </c>
      <c r="H5516" s="84" t="s">
        <v>930</v>
      </c>
    </row>
    <row r="5517" spans="1:8" ht="15" hidden="1" customHeight="1" x14ac:dyDescent="0.25">
      <c r="A5517" s="48">
        <v>44777</v>
      </c>
      <c r="B5517" s="33" t="s">
        <v>3036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3"/>
        <v>100000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5438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3"/>
        <v>90000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3163</v>
      </c>
      <c r="C5519" s="33" t="s">
        <v>4873</v>
      </c>
      <c r="D5519" s="38">
        <v>6</v>
      </c>
      <c r="E5519" s="45" t="s">
        <v>96</v>
      </c>
      <c r="F5519" s="40">
        <v>58000</v>
      </c>
      <c r="G5519" s="41">
        <f t="shared" si="173"/>
        <v>348000</v>
      </c>
      <c r="H5519" s="84" t="s">
        <v>33</v>
      </c>
    </row>
    <row r="5520" spans="1:8" ht="15" hidden="1" customHeight="1" x14ac:dyDescent="0.25">
      <c r="A5520" s="48">
        <v>44777</v>
      </c>
      <c r="B5520" s="33" t="s">
        <v>5439</v>
      </c>
      <c r="C5520" s="33" t="s">
        <v>4873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5440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hidden="1" customHeight="1" x14ac:dyDescent="0.25">
      <c r="A5522" s="48">
        <v>44777</v>
      </c>
      <c r="B5522" s="33" t="s">
        <v>5441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3"/>
        <v>1000</v>
      </c>
      <c r="H5522" s="84" t="s">
        <v>930</v>
      </c>
    </row>
    <row r="5523" spans="1:8" ht="15" hidden="1" customHeight="1" x14ac:dyDescent="0.25">
      <c r="A5523" s="48">
        <v>44777</v>
      </c>
      <c r="B5523" s="80" t="s">
        <v>5442</v>
      </c>
      <c r="C5523" s="33"/>
      <c r="D5523" s="38">
        <v>1</v>
      </c>
      <c r="E5523" s="45" t="s">
        <v>24</v>
      </c>
      <c r="F5523" s="41">
        <v>200000</v>
      </c>
      <c r="G5523" s="41">
        <f t="shared" si="173"/>
        <v>200000</v>
      </c>
      <c r="H5523" s="84" t="s">
        <v>930</v>
      </c>
    </row>
    <row r="5524" spans="1:8" ht="15" hidden="1" customHeight="1" x14ac:dyDescent="0.25">
      <c r="A5524" s="48">
        <v>44777</v>
      </c>
      <c r="B5524" s="49" t="s">
        <v>5443</v>
      </c>
      <c r="C5524" s="33" t="s">
        <v>2745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hidden="1" customHeight="1" x14ac:dyDescent="0.25">
      <c r="A5525" s="48">
        <v>44777</v>
      </c>
      <c r="B5525" s="56" t="s">
        <v>5133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hidden="1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4">F5526*D5526</f>
        <v>238000</v>
      </c>
      <c r="H5526" s="84" t="s">
        <v>5436</v>
      </c>
    </row>
    <row r="5527" spans="1:8" ht="15" hidden="1" customHeight="1" x14ac:dyDescent="0.25">
      <c r="A5527" s="48">
        <v>44808</v>
      </c>
      <c r="B5527" s="33" t="s">
        <v>5444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4"/>
        <v>1800000</v>
      </c>
      <c r="H5527" s="84" t="s">
        <v>930</v>
      </c>
    </row>
    <row r="5528" spans="1:8" ht="15" hidden="1" customHeight="1" x14ac:dyDescent="0.25">
      <c r="A5528" s="48">
        <v>44808</v>
      </c>
      <c r="B5528" s="33" t="s">
        <v>5445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4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4"/>
        <v>450000</v>
      </c>
      <c r="H5529" s="84" t="s">
        <v>33</v>
      </c>
    </row>
    <row r="5530" spans="1:8" ht="15" hidden="1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4"/>
        <v>24800000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5446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4"/>
        <v>750000</v>
      </c>
      <c r="H5531" s="84" t="s">
        <v>588</v>
      </c>
    </row>
    <row r="5532" spans="1:8" ht="15" hidden="1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4"/>
        <v>255000</v>
      </c>
      <c r="H5532" s="84" t="s">
        <v>5436</v>
      </c>
    </row>
    <row r="5533" spans="1:8" ht="15" hidden="1" customHeight="1" x14ac:dyDescent="0.25">
      <c r="A5533" s="48">
        <v>44869</v>
      </c>
      <c r="B5533" s="33" t="s">
        <v>5447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4"/>
        <v>300000</v>
      </c>
      <c r="H5533" s="84" t="s">
        <v>472</v>
      </c>
    </row>
    <row r="5534" spans="1:8" ht="15" hidden="1" customHeight="1" x14ac:dyDescent="0.25">
      <c r="A5534" s="48">
        <v>44869</v>
      </c>
      <c r="B5534" s="33" t="s">
        <v>5448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4"/>
        <v>630000</v>
      </c>
      <c r="H5534" s="84" t="s">
        <v>33</v>
      </c>
    </row>
    <row r="5535" spans="1:8" ht="15" hidden="1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4"/>
        <v>96000</v>
      </c>
      <c r="H5535" s="84" t="s">
        <v>4156</v>
      </c>
    </row>
    <row r="5536" spans="1:8" ht="15" hidden="1" customHeight="1" x14ac:dyDescent="0.25">
      <c r="A5536" s="48">
        <v>44869</v>
      </c>
      <c r="B5536" s="33" t="s">
        <v>5449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4"/>
        <v>360000</v>
      </c>
      <c r="H5536" s="84" t="s">
        <v>5450</v>
      </c>
    </row>
    <row r="5537" spans="1:8" ht="15" hidden="1" customHeight="1" x14ac:dyDescent="0.25">
      <c r="A5537" s="48">
        <v>44869</v>
      </c>
      <c r="B5537" s="33" t="s">
        <v>5451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4"/>
        <v>12500</v>
      </c>
      <c r="H5537" s="84" t="s">
        <v>5450</v>
      </c>
    </row>
    <row r="5538" spans="1:8" ht="15" hidden="1" customHeight="1" x14ac:dyDescent="0.25">
      <c r="A5538" s="48">
        <v>44869</v>
      </c>
      <c r="B5538" s="33" t="s">
        <v>5452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2861</v>
      </c>
    </row>
    <row r="5539" spans="1:8" ht="15" hidden="1" customHeight="1" x14ac:dyDescent="0.25">
      <c r="A5539" s="48">
        <v>44869</v>
      </c>
      <c r="B5539" s="33" t="s">
        <v>2930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hidden="1" customHeight="1" x14ac:dyDescent="0.25">
      <c r="A5540" s="48">
        <v>44869</v>
      </c>
      <c r="B5540" s="33" t="s">
        <v>3598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4"/>
        <v>3600000</v>
      </c>
      <c r="H5540" s="84" t="s">
        <v>2750</v>
      </c>
    </row>
    <row r="5541" spans="1:8" ht="15" hidden="1" customHeight="1" x14ac:dyDescent="0.25">
      <c r="A5541" s="48">
        <v>44869</v>
      </c>
      <c r="B5541" s="80" t="s">
        <v>5453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4"/>
        <v>150000</v>
      </c>
      <c r="H5541" s="84" t="s">
        <v>3355</v>
      </c>
    </row>
    <row r="5542" spans="1:8" ht="15" hidden="1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3355</v>
      </c>
    </row>
    <row r="5543" spans="1:8" ht="15" hidden="1" customHeight="1" x14ac:dyDescent="0.25">
      <c r="A5543" s="48">
        <v>44869</v>
      </c>
      <c r="B5543" s="56" t="s">
        <v>5454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hidden="1" customHeight="1" x14ac:dyDescent="0.25">
      <c r="A5544" s="48">
        <v>44869</v>
      </c>
      <c r="B5544" s="36" t="s">
        <v>5455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hidden="1" customHeight="1" x14ac:dyDescent="0.25">
      <c r="A5545" s="48">
        <v>44869</v>
      </c>
      <c r="B5545" s="80" t="s">
        <v>4567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4"/>
        <v>530000</v>
      </c>
      <c r="H5545" s="84" t="s">
        <v>3355</v>
      </c>
    </row>
    <row r="5546" spans="1:8" ht="15" hidden="1" customHeight="1" x14ac:dyDescent="0.25">
      <c r="A5546" s="48">
        <v>44869</v>
      </c>
      <c r="B5546" s="36" t="s">
        <v>5456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4"/>
        <v>320000</v>
      </c>
      <c r="H5546" s="84" t="s">
        <v>3355</v>
      </c>
    </row>
    <row r="5547" spans="1:8" ht="15" hidden="1" customHeight="1" x14ac:dyDescent="0.25">
      <c r="A5547" s="48">
        <v>44869</v>
      </c>
      <c r="B5547" s="33" t="s">
        <v>5457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4"/>
        <v>2200000</v>
      </c>
      <c r="H5547" s="84" t="s">
        <v>1006</v>
      </c>
    </row>
    <row r="5548" spans="1:8" ht="15" hidden="1" customHeight="1" x14ac:dyDescent="0.25">
      <c r="A5548" s="48">
        <v>44869</v>
      </c>
      <c r="B5548" s="33" t="s">
        <v>4580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4"/>
        <v>330000</v>
      </c>
      <c r="H5548" s="84" t="s">
        <v>3355</v>
      </c>
    </row>
    <row r="5549" spans="1:8" ht="15" hidden="1" customHeight="1" x14ac:dyDescent="0.25">
      <c r="A5549" s="48">
        <v>44869</v>
      </c>
      <c r="B5549" s="33" t="s">
        <v>4579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4"/>
        <v>700000</v>
      </c>
      <c r="H5549" s="84" t="s">
        <v>2750</v>
      </c>
    </row>
    <row r="5550" spans="1:8" ht="15" hidden="1" customHeight="1" x14ac:dyDescent="0.25">
      <c r="A5550" s="48">
        <v>44869</v>
      </c>
      <c r="B5550" s="33" t="s">
        <v>5458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3355</v>
      </c>
    </row>
    <row r="5551" spans="1:8" ht="15" hidden="1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4"/>
        <v>450000</v>
      </c>
      <c r="H5551" s="84" t="s">
        <v>3355</v>
      </c>
    </row>
    <row r="5552" spans="1:8" ht="15" hidden="1" customHeight="1" x14ac:dyDescent="0.25">
      <c r="A5552" s="48">
        <v>44869</v>
      </c>
      <c r="B5552" s="33" t="s">
        <v>5459</v>
      </c>
      <c r="C5552" s="33" t="s">
        <v>5331</v>
      </c>
      <c r="D5552" s="38">
        <v>1</v>
      </c>
      <c r="E5552" s="45" t="s">
        <v>23</v>
      </c>
      <c r="F5552" s="46">
        <v>105000</v>
      </c>
      <c r="G5552" s="179">
        <f t="shared" si="174"/>
        <v>105000</v>
      </c>
      <c r="H5552" s="84" t="s">
        <v>33</v>
      </c>
    </row>
    <row r="5553" spans="1:8" ht="15" hidden="1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4"/>
        <v>255000</v>
      </c>
      <c r="H5553" s="84" t="s">
        <v>5436</v>
      </c>
    </row>
    <row r="5554" spans="1:8" ht="15" hidden="1" customHeight="1" x14ac:dyDescent="0.25">
      <c r="A5554" s="48">
        <v>44899</v>
      </c>
      <c r="B5554" s="33" t="s">
        <v>5460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4"/>
        <v>82500</v>
      </c>
      <c r="H5554" s="84" t="s">
        <v>5461</v>
      </c>
    </row>
    <row r="5555" spans="1:8" ht="15" hidden="1" customHeight="1" x14ac:dyDescent="0.25">
      <c r="A5555" s="48">
        <v>44899</v>
      </c>
      <c r="B5555" s="33" t="s">
        <v>5462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4"/>
        <v>37500</v>
      </c>
      <c r="H5555" s="84" t="s">
        <v>5461</v>
      </c>
    </row>
    <row r="5556" spans="1:8" ht="15" hidden="1" customHeight="1" x14ac:dyDescent="0.25">
      <c r="A5556" s="48">
        <v>44899</v>
      </c>
      <c r="B5556" s="49" t="s">
        <v>3025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4"/>
        <v>225000</v>
      </c>
      <c r="H5556" s="84" t="s">
        <v>33</v>
      </c>
    </row>
    <row r="5557" spans="1:8" ht="15" hidden="1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4"/>
        <v>540000</v>
      </c>
      <c r="H5557" s="84" t="s">
        <v>33</v>
      </c>
    </row>
    <row r="5558" spans="1:8" ht="15" hidden="1" customHeight="1" x14ac:dyDescent="0.25">
      <c r="A5558" s="48">
        <v>44899</v>
      </c>
      <c r="B5558" s="49" t="s">
        <v>4730</v>
      </c>
      <c r="C5558" s="33" t="s">
        <v>755</v>
      </c>
      <c r="D5558" s="50">
        <v>3</v>
      </c>
      <c r="E5558" s="45" t="s">
        <v>2696</v>
      </c>
      <c r="F5558" s="179">
        <v>52500</v>
      </c>
      <c r="G5558" s="41">
        <f>F5558*D5558</f>
        <v>157500</v>
      </c>
      <c r="H5558" s="84" t="s">
        <v>33</v>
      </c>
    </row>
    <row r="5559" spans="1:8" ht="15" hidden="1" customHeight="1" x14ac:dyDescent="0.25">
      <c r="A5559" s="48">
        <v>44899</v>
      </c>
      <c r="B5559" s="33" t="s">
        <v>5463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4"/>
        <v>50000</v>
      </c>
      <c r="H5559" s="84" t="s">
        <v>5464</v>
      </c>
    </row>
    <row r="5560" spans="1:8" ht="15" hidden="1" customHeight="1" x14ac:dyDescent="0.25">
      <c r="A5560" s="48">
        <v>44899</v>
      </c>
      <c r="B5560" s="80" t="s">
        <v>5465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4"/>
        <v>175000</v>
      </c>
      <c r="H5560" s="84" t="s">
        <v>1006</v>
      </c>
    </row>
    <row r="5561" spans="1:8" ht="15" hidden="1" customHeight="1" x14ac:dyDescent="0.25">
      <c r="A5561" s="48">
        <v>44899</v>
      </c>
      <c r="B5561" s="49" t="s">
        <v>2746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hidden="1" customHeight="1" x14ac:dyDescent="0.25">
      <c r="A5562" s="48">
        <v>44899</v>
      </c>
      <c r="B5562" s="56" t="s">
        <v>2886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hidden="1" customHeight="1" x14ac:dyDescent="0.25">
      <c r="A5563" s="48">
        <v>44899</v>
      </c>
      <c r="B5563" s="36" t="s">
        <v>2801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hidden="1" customHeight="1" x14ac:dyDescent="0.25">
      <c r="A5564" s="48">
        <v>44899</v>
      </c>
      <c r="B5564" s="80" t="s">
        <v>2891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4"/>
        <v>40000</v>
      </c>
      <c r="H5564" s="84" t="s">
        <v>1006</v>
      </c>
    </row>
    <row r="5565" spans="1:8" ht="15" hidden="1" customHeight="1" x14ac:dyDescent="0.25">
      <c r="A5565" s="38" t="s">
        <v>5466</v>
      </c>
      <c r="B5565" s="63" t="s">
        <v>5467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4"/>
        <v>600000</v>
      </c>
      <c r="H5565" s="84" t="s">
        <v>2096</v>
      </c>
    </row>
    <row r="5566" spans="1:8" ht="15" hidden="1" customHeight="1" x14ac:dyDescent="0.25">
      <c r="A5566" s="38" t="s">
        <v>5466</v>
      </c>
      <c r="B5566" s="33" t="s">
        <v>5468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4"/>
        <v>15000</v>
      </c>
      <c r="H5566" s="84" t="s">
        <v>5436</v>
      </c>
    </row>
    <row r="5567" spans="1:8" ht="15" hidden="1" customHeight="1" x14ac:dyDescent="0.25">
      <c r="A5567" s="38" t="s">
        <v>5466</v>
      </c>
      <c r="B5567" s="33" t="s">
        <v>5469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4"/>
        <v>922500</v>
      </c>
      <c r="H5567" s="84" t="s">
        <v>5095</v>
      </c>
    </row>
    <row r="5568" spans="1:8" ht="15" hidden="1" customHeight="1" x14ac:dyDescent="0.25">
      <c r="A5568" s="38" t="s">
        <v>5466</v>
      </c>
      <c r="B5568" s="49" t="s">
        <v>5470</v>
      </c>
      <c r="C5568" s="33" t="s">
        <v>5471</v>
      </c>
      <c r="D5568" s="38">
        <v>2</v>
      </c>
      <c r="E5568" s="45" t="s">
        <v>2769</v>
      </c>
      <c r="F5568" s="40">
        <v>50000</v>
      </c>
      <c r="G5568" s="41">
        <f t="shared" si="174"/>
        <v>100000</v>
      </c>
      <c r="H5568" s="84" t="s">
        <v>33</v>
      </c>
    </row>
    <row r="5569" spans="1:8" ht="15" hidden="1" customHeight="1" x14ac:dyDescent="0.25">
      <c r="A5569" s="38" t="s">
        <v>5466</v>
      </c>
      <c r="B5569" s="80" t="s">
        <v>5472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4"/>
        <v>7500</v>
      </c>
      <c r="H5569" s="84" t="s">
        <v>2861</v>
      </c>
    </row>
    <row r="5570" spans="1:8" ht="15" hidden="1" customHeight="1" x14ac:dyDescent="0.25">
      <c r="A5570" s="38" t="s">
        <v>5466</v>
      </c>
      <c r="B5570" s="49" t="s">
        <v>5473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hidden="1" customHeight="1" x14ac:dyDescent="0.25">
      <c r="A5571" s="38" t="s">
        <v>5474</v>
      </c>
      <c r="B5571" s="63" t="s">
        <v>5475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5">F5571*D5571</f>
        <v>275000</v>
      </c>
      <c r="H5571" s="84" t="s">
        <v>5476</v>
      </c>
    </row>
    <row r="5572" spans="1:8" ht="15" hidden="1" customHeight="1" x14ac:dyDescent="0.25">
      <c r="A5572" s="38" t="s">
        <v>5474</v>
      </c>
      <c r="B5572" s="33" t="s">
        <v>5139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5"/>
        <v>158000</v>
      </c>
      <c r="H5572" s="84" t="s">
        <v>5477</v>
      </c>
    </row>
    <row r="5573" spans="1:8" ht="15" hidden="1" customHeight="1" x14ac:dyDescent="0.25">
      <c r="A5573" s="38" t="s">
        <v>5474</v>
      </c>
      <c r="B5573" s="33" t="s">
        <v>5478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5"/>
        <v>300000</v>
      </c>
      <c r="H5573" s="84" t="s">
        <v>5476</v>
      </c>
    </row>
    <row r="5574" spans="1:8" ht="15" hidden="1" customHeight="1" x14ac:dyDescent="0.25">
      <c r="A5574" s="38" t="s">
        <v>5474</v>
      </c>
      <c r="B5574" s="49" t="s">
        <v>5479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5"/>
        <v>125000</v>
      </c>
      <c r="H5574" s="84" t="s">
        <v>1756</v>
      </c>
    </row>
    <row r="5575" spans="1:8" ht="15" hidden="1" customHeight="1" x14ac:dyDescent="0.25">
      <c r="A5575" s="38" t="s">
        <v>5474</v>
      </c>
      <c r="B5575" s="80" t="s">
        <v>5480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5"/>
        <v>300000</v>
      </c>
      <c r="H5575" s="84" t="s">
        <v>33</v>
      </c>
    </row>
    <row r="5576" spans="1:8" ht="15" hidden="1" customHeight="1" x14ac:dyDescent="0.25">
      <c r="A5576" s="38" t="s">
        <v>5474</v>
      </c>
      <c r="B5576" s="49" t="s">
        <v>5481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hidden="1" customHeight="1" x14ac:dyDescent="0.25">
      <c r="A5577" s="38" t="s">
        <v>5474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5"/>
        <v>275000</v>
      </c>
      <c r="H5577" s="84" t="s">
        <v>33</v>
      </c>
    </row>
    <row r="5578" spans="1:8" ht="15" hidden="1" customHeight="1" x14ac:dyDescent="0.25">
      <c r="A5578" s="38" t="s">
        <v>5474</v>
      </c>
      <c r="B5578" s="80" t="s">
        <v>5482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5"/>
        <v>2400000</v>
      </c>
      <c r="H5578" s="84" t="s">
        <v>520</v>
      </c>
    </row>
    <row r="5579" spans="1:8" ht="15" hidden="1" customHeight="1" x14ac:dyDescent="0.25">
      <c r="A5579" s="38" t="s">
        <v>5474</v>
      </c>
      <c r="B5579" s="49" t="s">
        <v>5483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hidden="1" customHeight="1" x14ac:dyDescent="0.25">
      <c r="A5580" s="38" t="s">
        <v>5474</v>
      </c>
      <c r="B5580" s="49" t="s">
        <v>5484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hidden="1" customHeight="1" x14ac:dyDescent="0.25">
      <c r="A5581" s="38" t="s">
        <v>5474</v>
      </c>
      <c r="B5581" s="33" t="s">
        <v>5194</v>
      </c>
      <c r="C5581" s="33" t="s">
        <v>5485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hidden="1" customHeight="1" x14ac:dyDescent="0.25">
      <c r="A5582" s="38" t="s">
        <v>5474</v>
      </c>
      <c r="B5582" s="56" t="s">
        <v>3330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5"/>
        <v>5950000</v>
      </c>
      <c r="H5582" s="84" t="s">
        <v>33</v>
      </c>
    </row>
    <row r="5583" spans="1:8" ht="15" hidden="1" customHeight="1" x14ac:dyDescent="0.25">
      <c r="A5583" s="38" t="s">
        <v>5474</v>
      </c>
      <c r="B5583" s="49" t="s">
        <v>5483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hidden="1" customHeight="1" x14ac:dyDescent="0.25">
      <c r="A5584" s="38" t="s">
        <v>5474</v>
      </c>
      <c r="B5584" s="33" t="s">
        <v>4287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5"/>
        <v>3600000</v>
      </c>
      <c r="H5584" s="84" t="s">
        <v>33</v>
      </c>
    </row>
    <row r="5585" spans="1:8" ht="15" hidden="1" customHeight="1" x14ac:dyDescent="0.25">
      <c r="A5585" s="38" t="s">
        <v>5474</v>
      </c>
      <c r="B5585" s="33" t="s">
        <v>5486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5"/>
        <v>1875000</v>
      </c>
      <c r="H5585" s="84" t="s">
        <v>33</v>
      </c>
    </row>
    <row r="5586" spans="1:8" ht="15" hidden="1" customHeight="1" x14ac:dyDescent="0.25">
      <c r="A5586" s="38" t="s">
        <v>5474</v>
      </c>
      <c r="B5586" s="49" t="s">
        <v>5393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5"/>
        <v>3950000</v>
      </c>
      <c r="H5586" s="84" t="s">
        <v>33</v>
      </c>
    </row>
    <row r="5587" spans="1:8" ht="15" hidden="1" customHeight="1" x14ac:dyDescent="0.25">
      <c r="A5587" s="38" t="s">
        <v>5474</v>
      </c>
      <c r="B5587" s="33" t="s">
        <v>5487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hidden="1" customHeight="1" x14ac:dyDescent="0.25">
      <c r="A5588" s="38" t="s">
        <v>5474</v>
      </c>
      <c r="B5588" s="33" t="s">
        <v>2886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5"/>
        <v>75000</v>
      </c>
      <c r="H5588" s="84" t="s">
        <v>748</v>
      </c>
    </row>
    <row r="5589" spans="1:8" ht="15" hidden="1" customHeight="1" x14ac:dyDescent="0.25">
      <c r="A5589" s="38" t="s">
        <v>5474</v>
      </c>
      <c r="B5589" s="33" t="s">
        <v>5488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5"/>
        <v>50000</v>
      </c>
      <c r="H5589" s="84" t="s">
        <v>748</v>
      </c>
    </row>
    <row r="5590" spans="1:8" ht="15" hidden="1" customHeight="1" x14ac:dyDescent="0.25">
      <c r="A5590" s="38" t="s">
        <v>5474</v>
      </c>
      <c r="B5590" s="33" t="s">
        <v>3733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5"/>
        <v>100000</v>
      </c>
      <c r="H5590" s="84" t="s">
        <v>748</v>
      </c>
    </row>
    <row r="5591" spans="1:8" ht="15" hidden="1" customHeight="1" x14ac:dyDescent="0.25">
      <c r="A5591" s="38" t="s">
        <v>5474</v>
      </c>
      <c r="B5591" s="33" t="s">
        <v>5489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5"/>
        <v>15000</v>
      </c>
      <c r="H5591" s="84" t="s">
        <v>748</v>
      </c>
    </row>
    <row r="5592" spans="1:8" ht="15" hidden="1" customHeight="1" x14ac:dyDescent="0.25">
      <c r="A5592" s="38" t="s">
        <v>5474</v>
      </c>
      <c r="B5592" s="49" t="s">
        <v>5490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5"/>
        <v>25000</v>
      </c>
      <c r="H5592" s="84" t="s">
        <v>748</v>
      </c>
    </row>
    <row r="5593" spans="1:8" ht="15" hidden="1" customHeight="1" x14ac:dyDescent="0.25">
      <c r="A5593" s="38" t="s">
        <v>5491</v>
      </c>
      <c r="B5593" s="63" t="s">
        <v>5492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5"/>
        <v>7500</v>
      </c>
      <c r="H5593" s="84" t="s">
        <v>708</v>
      </c>
    </row>
    <row r="5594" spans="1:8" ht="15" hidden="1" customHeight="1" x14ac:dyDescent="0.25">
      <c r="A5594" s="38" t="s">
        <v>5491</v>
      </c>
      <c r="B5594" s="33" t="s">
        <v>5493</v>
      </c>
      <c r="C5594" s="33" t="s">
        <v>5364</v>
      </c>
      <c r="D5594" s="38">
        <v>1</v>
      </c>
      <c r="E5594" s="45" t="s">
        <v>24</v>
      </c>
      <c r="F5594" s="40">
        <v>78000</v>
      </c>
      <c r="G5594" s="41">
        <f t="shared" si="175"/>
        <v>78000</v>
      </c>
      <c r="H5594" s="84" t="s">
        <v>606</v>
      </c>
    </row>
    <row r="5595" spans="1:8" ht="15" hidden="1" customHeight="1" x14ac:dyDescent="0.25">
      <c r="A5595" s="38" t="s">
        <v>5491</v>
      </c>
      <c r="B5595" s="33" t="s">
        <v>5494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5"/>
        <v>500000</v>
      </c>
      <c r="H5595" s="84" t="s">
        <v>588</v>
      </c>
    </row>
    <row r="5596" spans="1:8" ht="15" hidden="1" customHeight="1" x14ac:dyDescent="0.25">
      <c r="A5596" s="38" t="s">
        <v>5491</v>
      </c>
      <c r="B5596" s="49" t="s">
        <v>5494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5"/>
        <v>500000</v>
      </c>
      <c r="H5596" s="84" t="s">
        <v>509</v>
      </c>
    </row>
    <row r="5597" spans="1:8" ht="15" hidden="1" customHeight="1" x14ac:dyDescent="0.25">
      <c r="A5597" s="38" t="s">
        <v>5491</v>
      </c>
      <c r="B5597" s="80" t="s">
        <v>3920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5"/>
        <v>60000</v>
      </c>
      <c r="H5597" s="84" t="s">
        <v>509</v>
      </c>
    </row>
    <row r="5598" spans="1:8" ht="15" hidden="1" customHeight="1" x14ac:dyDescent="0.25">
      <c r="A5598" s="38" t="s">
        <v>5491</v>
      </c>
      <c r="B5598" s="49" t="s">
        <v>5495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3944</v>
      </c>
    </row>
    <row r="5599" spans="1:8" ht="15" hidden="1" customHeight="1" x14ac:dyDescent="0.25">
      <c r="A5599" s="38" t="s">
        <v>5491</v>
      </c>
      <c r="B5599" s="33" t="s">
        <v>5496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5"/>
        <v>100000</v>
      </c>
      <c r="H5599" s="84" t="s">
        <v>3944</v>
      </c>
    </row>
    <row r="5600" spans="1:8" ht="15" hidden="1" customHeight="1" x14ac:dyDescent="0.25">
      <c r="A5600" s="38" t="s">
        <v>393</v>
      </c>
      <c r="B5600" s="63" t="s">
        <v>5161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5"/>
        <v>220000</v>
      </c>
      <c r="H5600" s="84" t="s">
        <v>5477</v>
      </c>
    </row>
    <row r="5601" spans="1:8" ht="15" hidden="1" customHeight="1" x14ac:dyDescent="0.25">
      <c r="A5601" s="38" t="s">
        <v>393</v>
      </c>
      <c r="B5601" s="33" t="s">
        <v>5497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5"/>
        <v>1150000</v>
      </c>
      <c r="H5601" s="84" t="s">
        <v>33</v>
      </c>
    </row>
    <row r="5602" spans="1:8" ht="15" hidden="1" customHeight="1" x14ac:dyDescent="0.25">
      <c r="A5602" s="38" t="s">
        <v>393</v>
      </c>
      <c r="B5602" s="33" t="s">
        <v>5498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5"/>
        <v>6</v>
      </c>
      <c r="H5602" s="84" t="s">
        <v>433</v>
      </c>
    </row>
    <row r="5603" spans="1:8" ht="15" hidden="1" customHeight="1" x14ac:dyDescent="0.25">
      <c r="A5603" s="38" t="s">
        <v>5499</v>
      </c>
      <c r="B5603" s="63" t="s">
        <v>5500</v>
      </c>
      <c r="C5603" s="33" t="s">
        <v>2745</v>
      </c>
      <c r="D5603" s="38">
        <v>1</v>
      </c>
      <c r="E5603" s="45" t="s">
        <v>24</v>
      </c>
      <c r="F5603" s="40">
        <v>150000</v>
      </c>
      <c r="G5603" s="41">
        <f t="shared" si="175"/>
        <v>150000</v>
      </c>
      <c r="H5603" s="84" t="s">
        <v>465</v>
      </c>
    </row>
    <row r="5604" spans="1:8" ht="15" hidden="1" customHeight="1" x14ac:dyDescent="0.25">
      <c r="A5604" s="38" t="s">
        <v>5499</v>
      </c>
      <c r="B5604" s="33" t="s">
        <v>1478</v>
      </c>
      <c r="C5604" s="33" t="s">
        <v>2745</v>
      </c>
      <c r="D5604" s="38">
        <v>1</v>
      </c>
      <c r="E5604" s="45" t="s">
        <v>24</v>
      </c>
      <c r="F5604" s="40">
        <v>100000</v>
      </c>
      <c r="G5604" s="41">
        <f t="shared" si="175"/>
        <v>100000</v>
      </c>
      <c r="H5604" s="84" t="s">
        <v>465</v>
      </c>
    </row>
    <row r="5605" spans="1:8" ht="15" hidden="1" customHeight="1" x14ac:dyDescent="0.25">
      <c r="A5605" s="38" t="s">
        <v>5499</v>
      </c>
      <c r="B5605" s="33" t="s">
        <v>5501</v>
      </c>
      <c r="C5605" s="33" t="s">
        <v>2745</v>
      </c>
      <c r="D5605" s="38">
        <v>1</v>
      </c>
      <c r="E5605" s="45" t="s">
        <v>24</v>
      </c>
      <c r="F5605" s="40">
        <v>250000</v>
      </c>
      <c r="G5605" s="41">
        <f t="shared" si="175"/>
        <v>250000</v>
      </c>
      <c r="H5605" s="84" t="s">
        <v>33</v>
      </c>
    </row>
    <row r="5606" spans="1:8" ht="15" hidden="1" customHeight="1" x14ac:dyDescent="0.25">
      <c r="A5606" s="38" t="s">
        <v>5499</v>
      </c>
      <c r="B5606" s="49" t="s">
        <v>5502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5"/>
        <v>6620968</v>
      </c>
      <c r="H5606" s="84" t="s">
        <v>33</v>
      </c>
    </row>
    <row r="5607" spans="1:8" ht="15" hidden="1" customHeight="1" x14ac:dyDescent="0.25">
      <c r="A5607" s="38" t="s">
        <v>5499</v>
      </c>
      <c r="B5607" s="80" t="s">
        <v>5503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5"/>
        <v>1776158</v>
      </c>
      <c r="H5607" s="84" t="s">
        <v>33</v>
      </c>
    </row>
    <row r="5608" spans="1:8" ht="15" hidden="1" customHeight="1" x14ac:dyDescent="0.25">
      <c r="A5608" s="38" t="s">
        <v>5499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3355</v>
      </c>
    </row>
    <row r="5609" spans="1:8" ht="15" hidden="1" customHeight="1" x14ac:dyDescent="0.25">
      <c r="A5609" s="38" t="s">
        <v>5499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5"/>
        <v>370000</v>
      </c>
      <c r="H5609" s="84" t="s">
        <v>33</v>
      </c>
    </row>
    <row r="5610" spans="1:8" ht="15" hidden="1" customHeight="1" x14ac:dyDescent="0.25">
      <c r="A5610" s="38" t="s">
        <v>5499</v>
      </c>
      <c r="B5610" s="109" t="s">
        <v>3739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5"/>
        <v>70000</v>
      </c>
      <c r="H5610" s="84" t="s">
        <v>33</v>
      </c>
    </row>
    <row r="5611" spans="1:8" ht="15" hidden="1" customHeight="1" x14ac:dyDescent="0.25">
      <c r="A5611" s="38" t="s">
        <v>5499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hidden="1" customHeight="1" x14ac:dyDescent="0.25">
      <c r="A5612" s="38" t="s">
        <v>5499</v>
      </c>
      <c r="B5612" s="63" t="s">
        <v>4802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5504</v>
      </c>
    </row>
    <row r="5613" spans="1:8" ht="15" hidden="1" customHeight="1" x14ac:dyDescent="0.25">
      <c r="A5613" s="38" t="s">
        <v>5499</v>
      </c>
      <c r="B5613" s="33" t="s">
        <v>5505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hidden="1" customHeight="1" x14ac:dyDescent="0.25">
      <c r="A5614" s="38" t="s">
        <v>5499</v>
      </c>
      <c r="B5614" s="33" t="s">
        <v>556</v>
      </c>
      <c r="C5614" s="33" t="s">
        <v>2745</v>
      </c>
      <c r="D5614" s="50">
        <v>2</v>
      </c>
      <c r="E5614" s="45" t="s">
        <v>24</v>
      </c>
      <c r="F5614" s="179">
        <v>100000</v>
      </c>
      <c r="G5614" s="41">
        <f t="shared" si="175"/>
        <v>200000</v>
      </c>
      <c r="H5614" s="84" t="s">
        <v>2349</v>
      </c>
    </row>
    <row r="5615" spans="1:8" ht="15" hidden="1" customHeight="1" x14ac:dyDescent="0.25">
      <c r="A5615" s="38" t="s">
        <v>5499</v>
      </c>
      <c r="B5615" s="49" t="s">
        <v>5506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hidden="1" customHeight="1" x14ac:dyDescent="0.25">
      <c r="A5616" s="38" t="s">
        <v>5499</v>
      </c>
      <c r="B5616" s="33" t="s">
        <v>3920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5"/>
        <v>75000</v>
      </c>
      <c r="H5616" s="84" t="s">
        <v>882</v>
      </c>
    </row>
    <row r="5617" spans="1:8" ht="15" hidden="1" customHeight="1" x14ac:dyDescent="0.25">
      <c r="A5617" s="38" t="s">
        <v>5499</v>
      </c>
      <c r="B5617" s="33" t="s">
        <v>2891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5"/>
        <v>45000</v>
      </c>
      <c r="H5617" s="84" t="s">
        <v>509</v>
      </c>
    </row>
    <row r="5618" spans="1:8" ht="15" hidden="1" customHeight="1" x14ac:dyDescent="0.25">
      <c r="A5618" s="38" t="s">
        <v>5499</v>
      </c>
      <c r="B5618" s="33" t="s">
        <v>5507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5"/>
        <v>25000</v>
      </c>
      <c r="H5618" s="84" t="s">
        <v>509</v>
      </c>
    </row>
    <row r="5619" spans="1:8" ht="15" hidden="1" customHeight="1" x14ac:dyDescent="0.25">
      <c r="A5619" s="38" t="s">
        <v>5499</v>
      </c>
      <c r="B5619" s="33" t="s">
        <v>5508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hidden="1" customHeight="1" x14ac:dyDescent="0.25">
      <c r="A5620" s="38" t="s">
        <v>5499</v>
      </c>
      <c r="B5620" s="33" t="s">
        <v>2891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5"/>
        <v>45000</v>
      </c>
      <c r="H5620" s="84" t="s">
        <v>509</v>
      </c>
    </row>
    <row r="5621" spans="1:8" ht="15" hidden="1" customHeight="1" x14ac:dyDescent="0.25">
      <c r="A5621" s="38" t="s">
        <v>5499</v>
      </c>
      <c r="B5621" s="33" t="s">
        <v>5509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5"/>
        <v>100000</v>
      </c>
      <c r="H5621" s="84" t="s">
        <v>509</v>
      </c>
    </row>
    <row r="5622" spans="1:8" ht="15" hidden="1" customHeight="1" x14ac:dyDescent="0.25">
      <c r="A5622" s="38" t="s">
        <v>5510</v>
      </c>
      <c r="B5622" s="63" t="s">
        <v>5511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5"/>
        <v>130000</v>
      </c>
      <c r="H5622" s="84" t="s">
        <v>5512</v>
      </c>
    </row>
    <row r="5623" spans="1:8" ht="15" hidden="1" customHeight="1" x14ac:dyDescent="0.25">
      <c r="A5623" s="38" t="s">
        <v>5510</v>
      </c>
      <c r="B5623" s="33" t="s">
        <v>4821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5"/>
        <v>227000</v>
      </c>
      <c r="H5623" s="84" t="s">
        <v>708</v>
      </c>
    </row>
    <row r="5624" spans="1:8" ht="15" hidden="1" customHeight="1" x14ac:dyDescent="0.25">
      <c r="A5624" s="38" t="s">
        <v>5510</v>
      </c>
      <c r="B5624" s="33" t="s">
        <v>5513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5"/>
        <v>1260000</v>
      </c>
      <c r="H5624" s="84" t="s">
        <v>930</v>
      </c>
    </row>
    <row r="5625" spans="1:8" ht="15" hidden="1" customHeight="1" x14ac:dyDescent="0.25">
      <c r="A5625" s="38" t="s">
        <v>137</v>
      </c>
      <c r="B5625" s="63" t="s">
        <v>2968</v>
      </c>
      <c r="C5625" s="56" t="s">
        <v>5514</v>
      </c>
      <c r="D5625" s="38">
        <v>2</v>
      </c>
      <c r="E5625" s="45" t="s">
        <v>72</v>
      </c>
      <c r="F5625" s="40">
        <v>110000</v>
      </c>
      <c r="G5625" s="41">
        <f t="shared" si="175"/>
        <v>220000</v>
      </c>
      <c r="H5625" s="84" t="s">
        <v>33</v>
      </c>
    </row>
    <row r="5626" spans="1:8" ht="15" hidden="1" customHeight="1" x14ac:dyDescent="0.25">
      <c r="A5626" s="38" t="s">
        <v>137</v>
      </c>
      <c r="B5626" s="33" t="s">
        <v>3148</v>
      </c>
      <c r="C5626" s="33" t="s">
        <v>5514</v>
      </c>
      <c r="D5626" s="38">
        <v>1</v>
      </c>
      <c r="E5626" s="45" t="s">
        <v>72</v>
      </c>
      <c r="F5626" s="40">
        <v>10000</v>
      </c>
      <c r="G5626" s="41">
        <f t="shared" si="175"/>
        <v>10000</v>
      </c>
      <c r="H5626" s="84" t="s">
        <v>1174</v>
      </c>
    </row>
    <row r="5627" spans="1:8" ht="15" hidden="1" customHeight="1" x14ac:dyDescent="0.25">
      <c r="A5627" s="38" t="s">
        <v>137</v>
      </c>
      <c r="B5627" s="33" t="s">
        <v>5515</v>
      </c>
      <c r="C5627" s="33" t="s">
        <v>4669</v>
      </c>
      <c r="D5627" s="38">
        <v>1</v>
      </c>
      <c r="E5627" s="45" t="s">
        <v>24</v>
      </c>
      <c r="F5627" s="40">
        <v>135000</v>
      </c>
      <c r="G5627" s="41">
        <f t="shared" si="175"/>
        <v>135000</v>
      </c>
      <c r="H5627" s="84" t="s">
        <v>2882</v>
      </c>
    </row>
    <row r="5628" spans="1:8" ht="15" hidden="1" customHeight="1" x14ac:dyDescent="0.25">
      <c r="A5628" s="38" t="s">
        <v>137</v>
      </c>
      <c r="B5628" s="49" t="s">
        <v>5516</v>
      </c>
      <c r="C5628" s="33" t="s">
        <v>2812</v>
      </c>
      <c r="D5628" s="38">
        <v>1</v>
      </c>
      <c r="E5628" s="45" t="s">
        <v>24</v>
      </c>
      <c r="F5628" s="40">
        <v>125000</v>
      </c>
      <c r="G5628" s="41">
        <f t="shared" si="175"/>
        <v>125000</v>
      </c>
      <c r="H5628" s="84" t="s">
        <v>708</v>
      </c>
    </row>
    <row r="5629" spans="1:8" ht="15" hidden="1" customHeight="1" x14ac:dyDescent="0.25">
      <c r="A5629" s="38" t="s">
        <v>137</v>
      </c>
      <c r="B5629" s="80" t="s">
        <v>5517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5"/>
        <v>120000</v>
      </c>
      <c r="H5629" s="84" t="s">
        <v>33</v>
      </c>
    </row>
    <row r="5630" spans="1:8" ht="15" hidden="1" customHeight="1" x14ac:dyDescent="0.25">
      <c r="A5630" s="38" t="s">
        <v>137</v>
      </c>
      <c r="B5630" s="33" t="s">
        <v>5518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2957</v>
      </c>
    </row>
    <row r="5631" spans="1:8" ht="15" hidden="1" customHeight="1" x14ac:dyDescent="0.25">
      <c r="A5631" s="38" t="s">
        <v>137</v>
      </c>
      <c r="B5631" s="33" t="s">
        <v>5519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5"/>
        <v>350000</v>
      </c>
      <c r="H5631" s="84" t="s">
        <v>708</v>
      </c>
    </row>
    <row r="5632" spans="1:8" ht="15" hidden="1" customHeight="1" x14ac:dyDescent="0.25">
      <c r="A5632" s="38" t="s">
        <v>137</v>
      </c>
      <c r="B5632" s="109" t="s">
        <v>2548</v>
      </c>
      <c r="C5632" s="44" t="s">
        <v>5520</v>
      </c>
      <c r="D5632" s="38">
        <v>6</v>
      </c>
      <c r="E5632" s="45" t="s">
        <v>24</v>
      </c>
      <c r="F5632" s="41">
        <v>2000</v>
      </c>
      <c r="G5632" s="41">
        <f t="shared" si="175"/>
        <v>12000</v>
      </c>
      <c r="H5632" s="84" t="s">
        <v>1633</v>
      </c>
    </row>
    <row r="5633" spans="1:8" ht="15" hidden="1" customHeight="1" x14ac:dyDescent="0.25">
      <c r="A5633" s="38" t="s">
        <v>137</v>
      </c>
      <c r="B5633" s="49" t="s">
        <v>5521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hidden="1" customHeight="1" x14ac:dyDescent="0.25">
      <c r="A5634" s="38" t="s">
        <v>137</v>
      </c>
      <c r="B5634" s="49" t="s">
        <v>5522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hidden="1" customHeight="1" x14ac:dyDescent="0.25">
      <c r="A5635" s="38" t="s">
        <v>137</v>
      </c>
      <c r="B5635" s="56" t="s">
        <v>3330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hidden="1" customHeight="1" x14ac:dyDescent="0.25">
      <c r="A5636" s="38" t="s">
        <v>137</v>
      </c>
      <c r="B5636" s="33" t="s">
        <v>5036</v>
      </c>
      <c r="C5636" s="33" t="s">
        <v>5523</v>
      </c>
      <c r="D5636" s="50">
        <v>1</v>
      </c>
      <c r="E5636" s="45" t="s">
        <v>601</v>
      </c>
      <c r="F5636" s="179">
        <v>4850000</v>
      </c>
      <c r="G5636" s="41">
        <f t="shared" ref="G5636:G5665" si="176">F5636*D5636</f>
        <v>4850000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2785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6"/>
        <v>102000</v>
      </c>
      <c r="H5638" s="84" t="s">
        <v>708</v>
      </c>
    </row>
    <row r="5639" spans="1:8" ht="15" hidden="1" customHeight="1" x14ac:dyDescent="0.25">
      <c r="A5639" s="38" t="s">
        <v>137</v>
      </c>
      <c r="B5639" s="33" t="s">
        <v>5524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6"/>
        <v>810000</v>
      </c>
      <c r="H5639" s="84" t="s">
        <v>3355</v>
      </c>
    </row>
    <row r="5640" spans="1:8" ht="15" hidden="1" customHeight="1" x14ac:dyDescent="0.25">
      <c r="A5640" s="38" t="s">
        <v>137</v>
      </c>
      <c r="B5640" s="33" t="s">
        <v>5525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6"/>
        <v>360000</v>
      </c>
      <c r="H5640" s="84" t="s">
        <v>33</v>
      </c>
    </row>
    <row r="5641" spans="1:8" ht="15" hidden="1" customHeight="1" x14ac:dyDescent="0.25">
      <c r="A5641" s="38" t="s">
        <v>137</v>
      </c>
      <c r="B5641" s="33" t="s">
        <v>2816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5526</v>
      </c>
    </row>
    <row r="5642" spans="1:8" ht="15" hidden="1" customHeight="1" x14ac:dyDescent="0.25">
      <c r="A5642" s="38" t="s">
        <v>137</v>
      </c>
      <c r="B5642" s="33" t="s">
        <v>5527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6"/>
        <v>240000</v>
      </c>
      <c r="H5642" s="84" t="s">
        <v>3355</v>
      </c>
    </row>
    <row r="5643" spans="1:8" ht="15" hidden="1" customHeight="1" x14ac:dyDescent="0.25">
      <c r="A5643" s="38" t="s">
        <v>137</v>
      </c>
      <c r="B5643" s="33" t="s">
        <v>5528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6"/>
        <v>400000</v>
      </c>
      <c r="H5643" s="84" t="s">
        <v>3355</v>
      </c>
    </row>
    <row r="5644" spans="1:8" ht="15" hidden="1" customHeight="1" x14ac:dyDescent="0.25">
      <c r="A5644" s="38" t="s">
        <v>137</v>
      </c>
      <c r="B5644" s="33" t="s">
        <v>5529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6"/>
        <v>300000</v>
      </c>
      <c r="H5644" s="84" t="s">
        <v>3355</v>
      </c>
    </row>
    <row r="5645" spans="1:8" ht="15" hidden="1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6"/>
        <v>200000</v>
      </c>
      <c r="H5645" s="84" t="s">
        <v>3355</v>
      </c>
    </row>
    <row r="5646" spans="1:8" ht="15" hidden="1" customHeight="1" x14ac:dyDescent="0.25">
      <c r="A5646" s="38" t="s">
        <v>137</v>
      </c>
      <c r="B5646" s="33" t="s">
        <v>3277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6"/>
        <v>100000</v>
      </c>
      <c r="H5646" s="84" t="s">
        <v>3355</v>
      </c>
    </row>
    <row r="5647" spans="1:8" ht="15" hidden="1" customHeight="1" x14ac:dyDescent="0.25">
      <c r="A5647" s="38" t="s">
        <v>137</v>
      </c>
      <c r="B5647" s="49" t="s">
        <v>3278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6"/>
        <v>100000</v>
      </c>
      <c r="H5647" s="84" t="s">
        <v>3355</v>
      </c>
    </row>
    <row r="5648" spans="1:8" ht="15" hidden="1" customHeight="1" x14ac:dyDescent="0.25">
      <c r="A5648" s="38" t="s">
        <v>137</v>
      </c>
      <c r="B5648" s="56" t="s">
        <v>5530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6"/>
        <v>185000</v>
      </c>
      <c r="H5648" s="236" t="s">
        <v>5531</v>
      </c>
    </row>
    <row r="5649" spans="1:8" ht="15" hidden="1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6"/>
        <v>200000</v>
      </c>
      <c r="H5649" s="236" t="s">
        <v>33</v>
      </c>
    </row>
    <row r="5650" spans="1:8" ht="15" hidden="1" customHeight="1" x14ac:dyDescent="0.25">
      <c r="A5650" s="38" t="s">
        <v>5532</v>
      </c>
      <c r="B5650" s="63" t="s">
        <v>5533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6"/>
        <v>620000</v>
      </c>
      <c r="H5650" s="84" t="s">
        <v>2724</v>
      </c>
    </row>
    <row r="5651" spans="1:8" ht="15" hidden="1" customHeight="1" x14ac:dyDescent="0.25">
      <c r="A5651" s="38" t="s">
        <v>5532</v>
      </c>
      <c r="B5651" s="33" t="s">
        <v>5534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6"/>
        <v>140000</v>
      </c>
      <c r="H5651" s="84" t="s">
        <v>2724</v>
      </c>
    </row>
    <row r="5652" spans="1:8" ht="15" hidden="1" customHeight="1" x14ac:dyDescent="0.25">
      <c r="A5652" s="38" t="s">
        <v>5532</v>
      </c>
      <c r="B5652" s="33" t="s">
        <v>5535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6"/>
        <v>100000</v>
      </c>
      <c r="H5652" s="84" t="s">
        <v>742</v>
      </c>
    </row>
    <row r="5653" spans="1:8" ht="15" hidden="1" customHeight="1" x14ac:dyDescent="0.25">
      <c r="A5653" s="38" t="s">
        <v>5532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6"/>
        <v>75000</v>
      </c>
      <c r="H5653" s="84" t="s">
        <v>5536</v>
      </c>
    </row>
    <row r="5654" spans="1:8" ht="15" hidden="1" customHeight="1" x14ac:dyDescent="0.25">
      <c r="A5654" s="38" t="s">
        <v>5532</v>
      </c>
      <c r="B5654" s="80" t="s">
        <v>5537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6"/>
        <v>25000</v>
      </c>
      <c r="H5654" s="84" t="s">
        <v>33</v>
      </c>
    </row>
    <row r="5655" spans="1:8" ht="15" hidden="1" customHeight="1" x14ac:dyDescent="0.25">
      <c r="A5655" s="38" t="s">
        <v>5532</v>
      </c>
      <c r="B5655" s="33" t="s">
        <v>5538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hidden="1" customHeight="1" x14ac:dyDescent="0.25">
      <c r="A5656" s="38" t="s">
        <v>5532</v>
      </c>
      <c r="B5656" s="33" t="s">
        <v>5539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6"/>
        <v>32000</v>
      </c>
      <c r="H5656" s="84" t="s">
        <v>5540</v>
      </c>
    </row>
    <row r="5657" spans="1:8" ht="15" hidden="1" customHeight="1" x14ac:dyDescent="0.25">
      <c r="A5657" s="38" t="s">
        <v>5532</v>
      </c>
      <c r="B5657" s="109" t="s">
        <v>5541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6"/>
        <v>5000</v>
      </c>
      <c r="H5657" s="84" t="s">
        <v>5540</v>
      </c>
    </row>
    <row r="5658" spans="1:8" ht="15" hidden="1" customHeight="1" x14ac:dyDescent="0.25">
      <c r="A5658" s="38" t="s">
        <v>5532</v>
      </c>
      <c r="B5658" s="49" t="s">
        <v>5542</v>
      </c>
      <c r="C5658" s="33" t="s">
        <v>2745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hidden="1" customHeight="1" x14ac:dyDescent="0.25">
      <c r="A5659" s="38" t="s">
        <v>5532</v>
      </c>
      <c r="B5659" s="49" t="s">
        <v>5543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5544</v>
      </c>
    </row>
    <row r="5660" spans="1:8" ht="15" hidden="1" customHeight="1" x14ac:dyDescent="0.25">
      <c r="A5660" s="38" t="s">
        <v>5532</v>
      </c>
      <c r="B5660" s="33" t="s">
        <v>5545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hidden="1" customHeight="1" x14ac:dyDescent="0.25">
      <c r="A5661" s="38" t="s">
        <v>5532</v>
      </c>
      <c r="B5661" s="33" t="s">
        <v>5546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6"/>
        <v>40000</v>
      </c>
      <c r="H5661" s="84" t="s">
        <v>708</v>
      </c>
    </row>
    <row r="5662" spans="1:8" ht="15" hidden="1" customHeight="1" x14ac:dyDescent="0.25">
      <c r="A5662" s="38" t="s">
        <v>5532</v>
      </c>
      <c r="B5662" s="33" t="s">
        <v>2961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hidden="1" customHeight="1" x14ac:dyDescent="0.25">
      <c r="A5663" s="38" t="s">
        <v>5532</v>
      </c>
      <c r="B5663" s="33" t="s">
        <v>4955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6"/>
        <v>160000</v>
      </c>
      <c r="H5663" s="84" t="s">
        <v>33</v>
      </c>
    </row>
    <row r="5664" spans="1:8" ht="15" hidden="1" customHeight="1" x14ac:dyDescent="0.25">
      <c r="A5664" s="38" t="s">
        <v>5532</v>
      </c>
      <c r="B5664" s="33" t="s">
        <v>5547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6"/>
        <v>200000</v>
      </c>
      <c r="H5664" s="84" t="s">
        <v>2349</v>
      </c>
    </row>
    <row r="5665" spans="1:8" ht="15" hidden="1" customHeight="1" x14ac:dyDescent="0.25">
      <c r="A5665" s="38" t="s">
        <v>5532</v>
      </c>
      <c r="B5665" s="63" t="s">
        <v>2826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6"/>
        <v>765000</v>
      </c>
      <c r="H5665" s="84" t="s">
        <v>33</v>
      </c>
    </row>
    <row r="5666" spans="1:8" ht="15" hidden="1" customHeight="1" x14ac:dyDescent="0.25">
      <c r="A5666" s="38" t="s">
        <v>5532</v>
      </c>
      <c r="B5666" s="33" t="s">
        <v>5548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hidden="1" customHeight="1" x14ac:dyDescent="0.25">
      <c r="A5667" s="38" t="s">
        <v>5549</v>
      </c>
      <c r="B5667" s="63" t="s">
        <v>5550</v>
      </c>
      <c r="C5667" s="56" t="s">
        <v>5551</v>
      </c>
      <c r="D5667" s="38">
        <v>5</v>
      </c>
      <c r="E5667" s="45" t="s">
        <v>24</v>
      </c>
      <c r="F5667" s="40">
        <v>90000</v>
      </c>
      <c r="G5667" s="41">
        <f t="shared" ref="G5667:G5692" si="177">F5667*D5667</f>
        <v>450000</v>
      </c>
      <c r="H5667" s="84" t="s">
        <v>33</v>
      </c>
    </row>
    <row r="5668" spans="1:8" ht="15" hidden="1" customHeight="1" x14ac:dyDescent="0.25">
      <c r="A5668" s="38" t="s">
        <v>5549</v>
      </c>
      <c r="B5668" s="33" t="s">
        <v>3778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77"/>
        <v>348000</v>
      </c>
      <c r="H5668" s="84" t="s">
        <v>33</v>
      </c>
    </row>
    <row r="5669" spans="1:8" ht="15" hidden="1" customHeight="1" x14ac:dyDescent="0.25">
      <c r="A5669" s="38" t="s">
        <v>5549</v>
      </c>
      <c r="B5669" s="49" t="s">
        <v>5552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77"/>
        <v>18000</v>
      </c>
      <c r="H5669" s="84" t="s">
        <v>606</v>
      </c>
    </row>
    <row r="5670" spans="1:8" ht="15" hidden="1" customHeight="1" x14ac:dyDescent="0.25">
      <c r="A5670" s="38" t="s">
        <v>5549</v>
      </c>
      <c r="B5670" s="80" t="s">
        <v>5553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77"/>
        <v>250000</v>
      </c>
      <c r="H5670" s="84" t="s">
        <v>1106</v>
      </c>
    </row>
    <row r="5671" spans="1:8" ht="15" hidden="1" customHeight="1" x14ac:dyDescent="0.25">
      <c r="A5671" s="38" t="s">
        <v>5549</v>
      </c>
      <c r="B5671" s="33" t="s">
        <v>5554</v>
      </c>
      <c r="C5671" s="44" t="s">
        <v>1017</v>
      </c>
      <c r="D5671" s="50">
        <v>1</v>
      </c>
      <c r="E5671" s="45"/>
      <c r="F5671" s="179">
        <v>75000</v>
      </c>
      <c r="G5671" s="179">
        <f t="shared" si="177"/>
        <v>75000</v>
      </c>
      <c r="H5671" s="84" t="s">
        <v>1106</v>
      </c>
    </row>
    <row r="5672" spans="1:8" ht="15" hidden="1" customHeight="1" x14ac:dyDescent="0.25">
      <c r="A5672" s="38" t="s">
        <v>5549</v>
      </c>
      <c r="B5672" s="33" t="s">
        <v>5555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77"/>
        <v>60000</v>
      </c>
      <c r="H5672" s="84" t="s">
        <v>1106</v>
      </c>
    </row>
    <row r="5673" spans="1:8" ht="15" hidden="1" customHeight="1" x14ac:dyDescent="0.25">
      <c r="A5673" s="38" t="s">
        <v>5556</v>
      </c>
      <c r="B5673" s="33" t="s">
        <v>4330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77"/>
        <v>255000</v>
      </c>
      <c r="H5673" s="84" t="s">
        <v>5536</v>
      </c>
    </row>
    <row r="5674" spans="1:8" ht="15" hidden="1" customHeight="1" x14ac:dyDescent="0.25">
      <c r="A5674" s="38" t="s">
        <v>5556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77"/>
        <v>96000</v>
      </c>
      <c r="H5674" s="84" t="s">
        <v>4156</v>
      </c>
    </row>
    <row r="5675" spans="1:8" ht="15" hidden="1" customHeight="1" x14ac:dyDescent="0.25">
      <c r="A5675" s="38" t="s">
        <v>5556</v>
      </c>
      <c r="B5675" s="33" t="s">
        <v>5557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77"/>
        <v>115000</v>
      </c>
      <c r="H5675" s="84" t="s">
        <v>33</v>
      </c>
    </row>
    <row r="5676" spans="1:8" ht="15" hidden="1" customHeight="1" x14ac:dyDescent="0.25">
      <c r="A5676" s="38" t="s">
        <v>5556</v>
      </c>
      <c r="B5676" s="49" t="s">
        <v>5558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77"/>
        <v>135000</v>
      </c>
      <c r="H5676" s="84" t="s">
        <v>5559</v>
      </c>
    </row>
    <row r="5677" spans="1:8" ht="15" hidden="1" customHeight="1" x14ac:dyDescent="0.25">
      <c r="A5677" s="38" t="s">
        <v>5556</v>
      </c>
      <c r="B5677" s="80" t="s">
        <v>5560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77"/>
        <v>24000</v>
      </c>
      <c r="H5677" s="84" t="s">
        <v>5559</v>
      </c>
    </row>
    <row r="5678" spans="1:8" ht="15" hidden="1" customHeight="1" x14ac:dyDescent="0.25">
      <c r="A5678" s="38" t="s">
        <v>5556</v>
      </c>
      <c r="B5678" s="33" t="s">
        <v>5561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5559</v>
      </c>
    </row>
    <row r="5679" spans="1:8" ht="15" hidden="1" customHeight="1" x14ac:dyDescent="0.25">
      <c r="A5679" s="38" t="s">
        <v>5556</v>
      </c>
      <c r="B5679" s="33" t="s">
        <v>5562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77"/>
        <v>900000</v>
      </c>
      <c r="H5679" s="84" t="s">
        <v>5563</v>
      </c>
    </row>
    <row r="5680" spans="1:8" ht="15" hidden="1" customHeight="1" x14ac:dyDescent="0.25">
      <c r="A5680" s="38" t="s">
        <v>5556</v>
      </c>
      <c r="B5680" s="109" t="s">
        <v>5564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77"/>
        <v>137500</v>
      </c>
      <c r="H5680" s="84" t="s">
        <v>5565</v>
      </c>
    </row>
    <row r="5681" spans="1:8" ht="15" hidden="1" customHeight="1" x14ac:dyDescent="0.25">
      <c r="A5681" s="38" t="s">
        <v>5556</v>
      </c>
      <c r="B5681" s="49" t="s">
        <v>5566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5567</v>
      </c>
    </row>
    <row r="5682" spans="1:8" ht="15" hidden="1" customHeight="1" x14ac:dyDescent="0.25">
      <c r="A5682" s="38" t="s">
        <v>5556</v>
      </c>
      <c r="B5682" s="49" t="s">
        <v>5568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5567</v>
      </c>
    </row>
    <row r="5683" spans="1:8" ht="15" hidden="1" customHeight="1" x14ac:dyDescent="0.25">
      <c r="A5683" s="38" t="s">
        <v>5556</v>
      </c>
      <c r="B5683" s="33" t="s">
        <v>5569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4506</v>
      </c>
    </row>
    <row r="5684" spans="1:8" ht="15" hidden="1" customHeight="1" x14ac:dyDescent="0.25">
      <c r="A5684" s="38" t="s">
        <v>5556</v>
      </c>
      <c r="B5684" s="33" t="s">
        <v>5375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77"/>
        <v>150000</v>
      </c>
      <c r="H5684" s="84" t="s">
        <v>33</v>
      </c>
    </row>
    <row r="5685" spans="1:8" ht="15" hidden="1" customHeight="1" x14ac:dyDescent="0.25">
      <c r="A5685" s="38" t="s">
        <v>5570</v>
      </c>
      <c r="B5685" s="33" t="s">
        <v>5571</v>
      </c>
      <c r="C5685" s="33" t="s">
        <v>5572</v>
      </c>
      <c r="D5685" s="38">
        <v>2</v>
      </c>
      <c r="E5685" s="45" t="s">
        <v>24</v>
      </c>
      <c r="F5685" s="40">
        <v>15000</v>
      </c>
      <c r="G5685" s="41">
        <f t="shared" si="177"/>
        <v>30000</v>
      </c>
      <c r="H5685" s="84" t="s">
        <v>606</v>
      </c>
    </row>
    <row r="5686" spans="1:8" ht="15" hidden="1" customHeight="1" x14ac:dyDescent="0.25">
      <c r="A5686" s="38" t="s">
        <v>5570</v>
      </c>
      <c r="B5686" s="33" t="s">
        <v>5573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77"/>
        <v>48000</v>
      </c>
      <c r="H5686" s="84" t="s">
        <v>606</v>
      </c>
    </row>
    <row r="5687" spans="1:8" ht="15" hidden="1" customHeight="1" x14ac:dyDescent="0.25">
      <c r="A5687" s="38" t="s">
        <v>5570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77"/>
        <v>30000</v>
      </c>
      <c r="H5687" s="84" t="s">
        <v>606</v>
      </c>
    </row>
    <row r="5688" spans="1:8" ht="15" hidden="1" customHeight="1" x14ac:dyDescent="0.25">
      <c r="A5688" s="38" t="s">
        <v>5570</v>
      </c>
      <c r="B5688" s="49" t="s">
        <v>5574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77"/>
        <v>33000</v>
      </c>
      <c r="H5688" s="84" t="s">
        <v>1279</v>
      </c>
    </row>
    <row r="5689" spans="1:8" ht="15" hidden="1" customHeight="1" x14ac:dyDescent="0.25">
      <c r="A5689" s="38" t="s">
        <v>5570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77"/>
        <v>9500000</v>
      </c>
      <c r="H5689" s="84" t="s">
        <v>33</v>
      </c>
    </row>
    <row r="5690" spans="1:8" ht="15" hidden="1" customHeight="1" x14ac:dyDescent="0.25">
      <c r="A5690" s="38" t="s">
        <v>5570</v>
      </c>
      <c r="B5690" s="33" t="s">
        <v>5575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5576</v>
      </c>
    </row>
    <row r="5691" spans="1:8" ht="15" hidden="1" customHeight="1" x14ac:dyDescent="0.25">
      <c r="A5691" s="38" t="s">
        <v>5570</v>
      </c>
      <c r="B5691" s="33" t="s">
        <v>5577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77"/>
        <v>700</v>
      </c>
      <c r="H5691" s="84" t="s">
        <v>5576</v>
      </c>
    </row>
    <row r="5692" spans="1:8" ht="15" hidden="1" customHeight="1" x14ac:dyDescent="0.25">
      <c r="A5692" s="38" t="s">
        <v>5570</v>
      </c>
      <c r="B5692" s="109" t="s">
        <v>5578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77"/>
        <v>6500</v>
      </c>
      <c r="H5692" s="84" t="s">
        <v>5576</v>
      </c>
    </row>
    <row r="5693" spans="1:8" ht="15" hidden="1" customHeight="1" x14ac:dyDescent="0.25">
      <c r="A5693" s="38" t="s">
        <v>5570</v>
      </c>
      <c r="B5693" s="49" t="s">
        <v>5579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5576</v>
      </c>
    </row>
    <row r="5694" spans="1:8" ht="15" hidden="1" customHeight="1" x14ac:dyDescent="0.25">
      <c r="A5694" s="38" t="s">
        <v>5570</v>
      </c>
      <c r="B5694" s="49" t="s">
        <v>5580</v>
      </c>
      <c r="C5694" s="44" t="s">
        <v>2745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hidden="1" customHeight="1" x14ac:dyDescent="0.25">
      <c r="A5695" s="38" t="s">
        <v>5570</v>
      </c>
      <c r="B5695" s="33" t="s">
        <v>556</v>
      </c>
      <c r="C5695" s="44" t="s">
        <v>2745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hidden="1" customHeight="1" x14ac:dyDescent="0.25">
      <c r="A5696" s="38" t="s">
        <v>5581</v>
      </c>
      <c r="B5696" s="33" t="s">
        <v>4865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78">F5696*D5696</f>
        <v>12600</v>
      </c>
      <c r="H5696" s="84" t="s">
        <v>5536</v>
      </c>
    </row>
    <row r="5697" spans="1:8" ht="15" hidden="1" customHeight="1" x14ac:dyDescent="0.25">
      <c r="A5697" s="38" t="s">
        <v>5581</v>
      </c>
      <c r="B5697" s="33" t="s">
        <v>5582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78"/>
        <v>3600</v>
      </c>
      <c r="H5697" s="84" t="s">
        <v>5536</v>
      </c>
    </row>
    <row r="5698" spans="1:8" ht="15" hidden="1" customHeight="1" x14ac:dyDescent="0.25">
      <c r="A5698" s="38" t="s">
        <v>5581</v>
      </c>
      <c r="B5698" s="33" t="s">
        <v>5583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78"/>
        <v>27500</v>
      </c>
      <c r="H5698" s="84" t="s">
        <v>5576</v>
      </c>
    </row>
    <row r="5699" spans="1:8" ht="15" hidden="1" customHeight="1" x14ac:dyDescent="0.25">
      <c r="A5699" s="38" t="s">
        <v>5581</v>
      </c>
      <c r="B5699" s="49" t="s">
        <v>5584</v>
      </c>
      <c r="C5699" s="33" t="s">
        <v>5585</v>
      </c>
      <c r="D5699" s="38">
        <v>1</v>
      </c>
      <c r="E5699" s="45" t="s">
        <v>24</v>
      </c>
      <c r="F5699" s="40">
        <v>165000</v>
      </c>
      <c r="G5699" s="41">
        <f t="shared" si="178"/>
        <v>165000</v>
      </c>
      <c r="H5699" s="84" t="s">
        <v>606</v>
      </c>
    </row>
    <row r="5700" spans="1:8" ht="15" hidden="1" customHeight="1" x14ac:dyDescent="0.25">
      <c r="A5700" s="38" t="s">
        <v>5581</v>
      </c>
      <c r="B5700" s="33" t="s">
        <v>5586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78"/>
        <v>200000</v>
      </c>
      <c r="H5700" s="84" t="s">
        <v>1633</v>
      </c>
    </row>
    <row r="5701" spans="1:8" ht="15" hidden="1" customHeight="1" x14ac:dyDescent="0.25">
      <c r="A5701" s="38" t="s">
        <v>5581</v>
      </c>
      <c r="B5701" s="33" t="s">
        <v>5587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3877</v>
      </c>
    </row>
    <row r="5702" spans="1:8" ht="15" hidden="1" customHeight="1" x14ac:dyDescent="0.25">
      <c r="A5702" s="38" t="s">
        <v>5581</v>
      </c>
      <c r="B5702" s="33" t="s">
        <v>5588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78"/>
        <v>20000</v>
      </c>
      <c r="H5702" s="84" t="s">
        <v>1279</v>
      </c>
    </row>
    <row r="5703" spans="1:8" ht="15" hidden="1" customHeight="1" x14ac:dyDescent="0.25">
      <c r="A5703" s="38" t="s">
        <v>5581</v>
      </c>
      <c r="B5703" s="109" t="s">
        <v>2682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78"/>
        <v>110000</v>
      </c>
      <c r="H5703" s="84" t="s">
        <v>5589</v>
      </c>
    </row>
    <row r="5704" spans="1:8" ht="15" hidden="1" customHeight="1" x14ac:dyDescent="0.25">
      <c r="A5704" s="38" t="s">
        <v>5581</v>
      </c>
      <c r="B5704" s="49" t="s">
        <v>5590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78"/>
        <v>180000</v>
      </c>
      <c r="H5704" s="84" t="s">
        <v>930</v>
      </c>
    </row>
    <row r="5705" spans="1:8" ht="15" hidden="1" customHeight="1" x14ac:dyDescent="0.25">
      <c r="A5705" s="38" t="s">
        <v>5591</v>
      </c>
      <c r="B5705" s="33" t="s">
        <v>5592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78"/>
        <v>330000</v>
      </c>
      <c r="H5705" s="84" t="s">
        <v>3279</v>
      </c>
    </row>
    <row r="5706" spans="1:8" ht="15" hidden="1" customHeight="1" x14ac:dyDescent="0.25">
      <c r="A5706" s="38" t="s">
        <v>5591</v>
      </c>
      <c r="B5706" s="33" t="s">
        <v>5593</v>
      </c>
      <c r="C5706" s="33" t="s">
        <v>5364</v>
      </c>
      <c r="D5706" s="38">
        <v>1</v>
      </c>
      <c r="E5706" s="45" t="s">
        <v>24</v>
      </c>
      <c r="F5706" s="40">
        <v>42000</v>
      </c>
      <c r="G5706" s="41">
        <f t="shared" si="178"/>
        <v>42000</v>
      </c>
      <c r="H5706" s="84" t="s">
        <v>5594</v>
      </c>
    </row>
    <row r="5707" spans="1:8" ht="15" hidden="1" customHeight="1" x14ac:dyDescent="0.25">
      <c r="A5707" s="38" t="s">
        <v>5591</v>
      </c>
      <c r="B5707" s="36" t="s">
        <v>25</v>
      </c>
      <c r="C5707" s="33" t="s">
        <v>2694</v>
      </c>
      <c r="D5707" s="38">
        <v>2</v>
      </c>
      <c r="E5707" s="45" t="s">
        <v>601</v>
      </c>
      <c r="F5707" s="40">
        <v>5555000</v>
      </c>
      <c r="G5707" s="41">
        <f t="shared" si="178"/>
        <v>11110000</v>
      </c>
      <c r="H5707" s="84" t="s">
        <v>433</v>
      </c>
    </row>
    <row r="5708" spans="1:8" ht="15" hidden="1" customHeight="1" x14ac:dyDescent="0.25">
      <c r="A5708" s="38" t="s">
        <v>5591</v>
      </c>
      <c r="B5708" s="49" t="s">
        <v>5595</v>
      </c>
      <c r="C5708" s="33" t="s">
        <v>5596</v>
      </c>
      <c r="D5708" s="38">
        <v>1</v>
      </c>
      <c r="E5708" s="45" t="s">
        <v>24</v>
      </c>
      <c r="F5708" s="40">
        <v>12000</v>
      </c>
      <c r="G5708" s="41">
        <f t="shared" si="178"/>
        <v>12000</v>
      </c>
      <c r="H5708" s="84" t="s">
        <v>1279</v>
      </c>
    </row>
    <row r="5709" spans="1:8" ht="15" customHeight="1" x14ac:dyDescent="0.25">
      <c r="A5709" s="38" t="s">
        <v>5591</v>
      </c>
      <c r="B5709" s="33" t="s">
        <v>5597</v>
      </c>
      <c r="C5709" s="33" t="s">
        <v>5598</v>
      </c>
      <c r="D5709" s="38">
        <v>1</v>
      </c>
      <c r="E5709" s="45" t="s">
        <v>24</v>
      </c>
      <c r="F5709" s="41">
        <v>15000</v>
      </c>
      <c r="G5709" s="41">
        <f t="shared" si="178"/>
        <v>15000</v>
      </c>
      <c r="H5709" s="84" t="s">
        <v>1279</v>
      </c>
    </row>
    <row r="5710" spans="1:8" ht="15" customHeight="1" x14ac:dyDescent="0.25">
      <c r="A5710" s="38" t="s">
        <v>5591</v>
      </c>
      <c r="B5710" s="33" t="s">
        <v>5599</v>
      </c>
      <c r="C5710" s="44" t="s">
        <v>5598</v>
      </c>
      <c r="D5710" s="50">
        <v>1</v>
      </c>
      <c r="E5710" s="45" t="s">
        <v>24</v>
      </c>
      <c r="F5710" s="179">
        <v>15000</v>
      </c>
      <c r="G5710" s="41">
        <f t="shared" si="178"/>
        <v>15000</v>
      </c>
      <c r="H5710" s="84" t="s">
        <v>1279</v>
      </c>
    </row>
    <row r="5711" spans="1:8" ht="15" hidden="1" customHeight="1" x14ac:dyDescent="0.25">
      <c r="A5711" s="38" t="s">
        <v>5600</v>
      </c>
      <c r="B5711" s="33" t="s">
        <v>5601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78"/>
        <v>1195000</v>
      </c>
      <c r="H5711" s="84" t="s">
        <v>908</v>
      </c>
    </row>
    <row r="5712" spans="1:8" ht="15" hidden="1" customHeight="1" x14ac:dyDescent="0.25">
      <c r="A5712" s="38" t="s">
        <v>5600</v>
      </c>
      <c r="B5712" s="33" t="s">
        <v>5602</v>
      </c>
      <c r="C5712" s="33" t="s">
        <v>5603</v>
      </c>
      <c r="D5712" s="38">
        <v>3</v>
      </c>
      <c r="E5712" s="45" t="s">
        <v>24</v>
      </c>
      <c r="F5712" s="40">
        <v>5000</v>
      </c>
      <c r="G5712" s="41">
        <f t="shared" si="178"/>
        <v>15000</v>
      </c>
      <c r="H5712" s="84" t="s">
        <v>5042</v>
      </c>
    </row>
    <row r="5713" spans="1:8" ht="15" hidden="1" customHeight="1" x14ac:dyDescent="0.25">
      <c r="A5713" s="38" t="s">
        <v>5600</v>
      </c>
      <c r="B5713" s="33" t="s">
        <v>5604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78"/>
        <v>3150000</v>
      </c>
      <c r="H5713" s="84" t="s">
        <v>908</v>
      </c>
    </row>
    <row r="5714" spans="1:8" ht="15" hidden="1" customHeight="1" x14ac:dyDescent="0.25">
      <c r="A5714" s="225">
        <v>44809</v>
      </c>
      <c r="B5714" s="33" t="s">
        <v>5605</v>
      </c>
      <c r="C5714" s="33" t="s">
        <v>5606</v>
      </c>
      <c r="D5714" s="38">
        <v>15</v>
      </c>
      <c r="E5714" s="45" t="s">
        <v>1426</v>
      </c>
      <c r="F5714" s="40">
        <v>5000</v>
      </c>
      <c r="G5714" s="41">
        <f t="shared" si="178"/>
        <v>75000</v>
      </c>
      <c r="H5714" s="84" t="s">
        <v>33</v>
      </c>
    </row>
    <row r="5715" spans="1:8" ht="15" hidden="1" customHeight="1" x14ac:dyDescent="0.25">
      <c r="A5715" s="48">
        <v>44809</v>
      </c>
      <c r="B5715" s="33" t="s">
        <v>5607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78"/>
        <v>195000</v>
      </c>
      <c r="H5715" s="84" t="s">
        <v>4550</v>
      </c>
    </row>
    <row r="5716" spans="1:8" ht="15" hidden="1" customHeight="1" x14ac:dyDescent="0.25">
      <c r="A5716" s="48">
        <v>44809</v>
      </c>
      <c r="B5716" s="33" t="s">
        <v>5557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78"/>
        <v>690000</v>
      </c>
      <c r="H5716" s="84" t="s">
        <v>5536</v>
      </c>
    </row>
    <row r="5717" spans="1:8" ht="15" hidden="1" customHeight="1" x14ac:dyDescent="0.25">
      <c r="A5717" s="48">
        <v>44809</v>
      </c>
      <c r="B5717" s="49" t="s">
        <v>4330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78"/>
        <v>340000</v>
      </c>
      <c r="H5717" s="84" t="s">
        <v>5536</v>
      </c>
    </row>
    <row r="5718" spans="1:8" ht="15" hidden="1" customHeight="1" x14ac:dyDescent="0.25">
      <c r="A5718" s="48">
        <v>44809</v>
      </c>
      <c r="B5718" s="49" t="s">
        <v>5393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78"/>
        <v>1500000</v>
      </c>
      <c r="H5718" s="84" t="s">
        <v>33</v>
      </c>
    </row>
    <row r="5719" spans="1:8" ht="15" hidden="1" customHeight="1" x14ac:dyDescent="0.25">
      <c r="A5719" s="48">
        <v>44809</v>
      </c>
      <c r="B5719" s="33" t="s">
        <v>5608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78"/>
        <v>130000</v>
      </c>
      <c r="H5720" s="84" t="s">
        <v>33</v>
      </c>
    </row>
    <row r="5721" spans="1:8" ht="15" hidden="1" customHeight="1" x14ac:dyDescent="0.25">
      <c r="A5721" s="48">
        <v>44809</v>
      </c>
      <c r="B5721" s="109" t="s">
        <v>3563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78"/>
        <v>300000</v>
      </c>
      <c r="H5721" s="84" t="s">
        <v>33</v>
      </c>
    </row>
    <row r="5722" spans="1:8" ht="15" hidden="1" customHeight="1" x14ac:dyDescent="0.25">
      <c r="A5722" s="48">
        <v>44809</v>
      </c>
      <c r="B5722" s="49" t="s">
        <v>5609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5610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hidden="1" customHeight="1" x14ac:dyDescent="0.25">
      <c r="A5724" s="48">
        <v>44809</v>
      </c>
      <c r="B5724" s="33" t="s">
        <v>5611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hidden="1" customHeight="1" x14ac:dyDescent="0.25">
      <c r="A5725" s="48">
        <v>44809</v>
      </c>
      <c r="B5725" s="33" t="s">
        <v>5612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78"/>
        <v>75000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5613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3416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78"/>
        <v>100000</v>
      </c>
      <c r="H5727" s="84" t="s">
        <v>5614</v>
      </c>
    </row>
    <row r="5728" spans="1:8" ht="15" hidden="1" customHeight="1" x14ac:dyDescent="0.25">
      <c r="A5728" s="48">
        <v>44809</v>
      </c>
      <c r="B5728" s="33" t="s">
        <v>5615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78"/>
        <v>700000</v>
      </c>
      <c r="H5728" s="84" t="s">
        <v>2653</v>
      </c>
    </row>
    <row r="5729" spans="1:8" ht="15" hidden="1" customHeight="1" x14ac:dyDescent="0.25">
      <c r="A5729" s="48">
        <v>44809</v>
      </c>
      <c r="B5729" s="33" t="s">
        <v>5616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78"/>
        <v>100000</v>
      </c>
      <c r="H5729" s="84" t="s">
        <v>1263</v>
      </c>
    </row>
    <row r="5730" spans="1:8" ht="15" hidden="1" customHeight="1" x14ac:dyDescent="0.25">
      <c r="A5730" s="48">
        <v>44809</v>
      </c>
      <c r="B5730" s="33" t="s">
        <v>5617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5618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78"/>
        <v>100000</v>
      </c>
      <c r="H5731" s="84" t="s">
        <v>2018</v>
      </c>
    </row>
    <row r="5732" spans="1:8" ht="15" hidden="1" customHeight="1" x14ac:dyDescent="0.25">
      <c r="A5732" s="48">
        <v>44839</v>
      </c>
      <c r="B5732" s="33" t="s">
        <v>5619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78"/>
        <v>400000</v>
      </c>
      <c r="H5732" s="84" t="s">
        <v>5620</v>
      </c>
    </row>
    <row r="5733" spans="1:8" ht="15" hidden="1" customHeight="1" x14ac:dyDescent="0.25">
      <c r="A5733" s="48">
        <v>44839</v>
      </c>
      <c r="B5733" s="33" t="s">
        <v>5621</v>
      </c>
      <c r="C5733" s="33" t="s">
        <v>5150</v>
      </c>
      <c r="D5733" s="38">
        <v>2</v>
      </c>
      <c r="E5733" s="45" t="s">
        <v>24</v>
      </c>
      <c r="F5733" s="40">
        <v>79000</v>
      </c>
      <c r="G5733" s="41">
        <f t="shared" si="178"/>
        <v>158000</v>
      </c>
      <c r="H5733" s="84" t="s">
        <v>5620</v>
      </c>
    </row>
    <row r="5734" spans="1:8" ht="15" hidden="1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78"/>
        <v>350000</v>
      </c>
      <c r="H5734" s="84" t="s">
        <v>33</v>
      </c>
    </row>
    <row r="5735" spans="1:8" ht="15" hidden="1" customHeight="1" x14ac:dyDescent="0.25">
      <c r="A5735" s="48">
        <v>44839</v>
      </c>
      <c r="B5735" s="49" t="s">
        <v>4730</v>
      </c>
      <c r="C5735" s="33" t="s">
        <v>755</v>
      </c>
      <c r="D5735" s="38">
        <v>2</v>
      </c>
      <c r="E5735" s="45" t="s">
        <v>2696</v>
      </c>
      <c r="F5735" s="40">
        <v>42500</v>
      </c>
      <c r="G5735" s="41">
        <f t="shared" si="178"/>
        <v>85000</v>
      </c>
      <c r="H5735" s="84" t="s">
        <v>33</v>
      </c>
    </row>
    <row r="5736" spans="1:8" ht="15" hidden="1" customHeight="1" x14ac:dyDescent="0.25">
      <c r="A5736" s="48">
        <v>44839</v>
      </c>
      <c r="B5736" s="33" t="s">
        <v>5622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78"/>
        <v>200000</v>
      </c>
      <c r="H5736" s="236" t="s">
        <v>930</v>
      </c>
    </row>
    <row r="5737" spans="1:8" ht="15" hidden="1" customHeight="1" x14ac:dyDescent="0.25">
      <c r="A5737" s="48">
        <v>44839</v>
      </c>
      <c r="B5737" s="33" t="s">
        <v>5623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5624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78"/>
        <v>420000</v>
      </c>
      <c r="H5738" s="236" t="s">
        <v>930</v>
      </c>
    </row>
    <row r="5739" spans="1:8" ht="15" hidden="1" customHeight="1" x14ac:dyDescent="0.25">
      <c r="A5739" s="48">
        <v>44839</v>
      </c>
      <c r="B5739" s="109" t="s">
        <v>5625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78"/>
        <v>30000</v>
      </c>
      <c r="H5739" s="236" t="s">
        <v>930</v>
      </c>
    </row>
    <row r="5740" spans="1:8" ht="15" hidden="1" customHeight="1" x14ac:dyDescent="0.25">
      <c r="A5740" s="48">
        <v>44839</v>
      </c>
      <c r="B5740" s="49" t="s">
        <v>5626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5627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hidden="1" customHeight="1" x14ac:dyDescent="0.25">
      <c r="A5742" s="48">
        <v>44839</v>
      </c>
      <c r="B5742" s="33" t="s">
        <v>5628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hidden="1" customHeight="1" x14ac:dyDescent="0.25">
      <c r="A5743" s="48">
        <v>44839</v>
      </c>
      <c r="B5743" s="33" t="s">
        <v>5629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78"/>
        <v>75000</v>
      </c>
      <c r="H5743" s="84" t="s">
        <v>488</v>
      </c>
    </row>
    <row r="5744" spans="1:8" ht="15" hidden="1" customHeight="1" x14ac:dyDescent="0.25">
      <c r="A5744" s="48">
        <v>44870</v>
      </c>
      <c r="B5744" s="33" t="s">
        <v>2774</v>
      </c>
      <c r="C5744" s="33" t="s">
        <v>892</v>
      </c>
      <c r="D5744" s="38">
        <v>10</v>
      </c>
      <c r="E5744" s="45" t="s">
        <v>5630</v>
      </c>
      <c r="F5744" s="40">
        <v>14500</v>
      </c>
      <c r="G5744" s="41">
        <f t="shared" si="178"/>
        <v>145000</v>
      </c>
      <c r="H5744" s="84" t="s">
        <v>3500</v>
      </c>
    </row>
    <row r="5745" spans="1:8" ht="15" hidden="1" customHeight="1" x14ac:dyDescent="0.25">
      <c r="A5745" s="48">
        <v>44870</v>
      </c>
      <c r="B5745" s="33" t="s">
        <v>5631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78"/>
        <v>300000</v>
      </c>
      <c r="H5745" s="84" t="s">
        <v>33</v>
      </c>
    </row>
    <row r="5746" spans="1:8" ht="15" hidden="1" customHeight="1" x14ac:dyDescent="0.25">
      <c r="A5746" s="48">
        <v>44870</v>
      </c>
      <c r="B5746" s="80" t="s">
        <v>5632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78"/>
        <v>300000</v>
      </c>
      <c r="H5746" s="84" t="s">
        <v>2018</v>
      </c>
    </row>
    <row r="5747" spans="1:8" ht="15" hidden="1" customHeight="1" x14ac:dyDescent="0.25">
      <c r="A5747" s="48">
        <v>44870</v>
      </c>
      <c r="B5747" s="49" t="s">
        <v>5633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78"/>
        <v>606000</v>
      </c>
      <c r="H5747" s="84" t="s">
        <v>5634</v>
      </c>
    </row>
    <row r="5748" spans="1:8" ht="15" hidden="1" customHeight="1" x14ac:dyDescent="0.25">
      <c r="A5748" s="48">
        <v>44870</v>
      </c>
      <c r="B5748" s="56" t="s">
        <v>3330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78"/>
        <v>11900000</v>
      </c>
      <c r="H5748" s="236" t="s">
        <v>33</v>
      </c>
    </row>
    <row r="5749" spans="1:8" ht="15" hidden="1" customHeight="1" x14ac:dyDescent="0.25">
      <c r="A5749" s="48">
        <v>44870</v>
      </c>
      <c r="B5749" s="33" t="s">
        <v>5036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hidden="1" customHeight="1" x14ac:dyDescent="0.25">
      <c r="A5750" s="48">
        <v>44900</v>
      </c>
      <c r="B5750" s="33" t="s">
        <v>5635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79">F5750*D5750</f>
        <v>38000</v>
      </c>
      <c r="H5750" s="84" t="s">
        <v>33</v>
      </c>
    </row>
    <row r="5751" spans="1:8" ht="15" hidden="1" customHeight="1" x14ac:dyDescent="0.25">
      <c r="A5751" s="48">
        <v>44900</v>
      </c>
      <c r="B5751" s="33" t="s">
        <v>5636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79"/>
        <v>164000</v>
      </c>
      <c r="H5751" s="84" t="s">
        <v>980</v>
      </c>
    </row>
    <row r="5752" spans="1:8" ht="15" hidden="1" customHeight="1" x14ac:dyDescent="0.25">
      <c r="A5752" s="48">
        <v>44900</v>
      </c>
      <c r="B5752" s="80" t="s">
        <v>5637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79"/>
        <v>86000</v>
      </c>
      <c r="H5752" s="84" t="s">
        <v>33</v>
      </c>
    </row>
    <row r="5753" spans="1:8" ht="15" hidden="1" customHeight="1" x14ac:dyDescent="0.25">
      <c r="A5753" s="48">
        <v>44900</v>
      </c>
      <c r="B5753" s="49" t="s">
        <v>5638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79"/>
        <v>50000</v>
      </c>
      <c r="H5753" s="84" t="s">
        <v>33</v>
      </c>
    </row>
    <row r="5754" spans="1:8" ht="15" hidden="1" customHeight="1" x14ac:dyDescent="0.25">
      <c r="A5754" s="48">
        <v>44900</v>
      </c>
      <c r="B5754" s="33" t="s">
        <v>4401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79"/>
        <v>921000</v>
      </c>
      <c r="H5754" s="236" t="s">
        <v>5639</v>
      </c>
    </row>
    <row r="5755" spans="1:8" ht="15" hidden="1" customHeight="1" x14ac:dyDescent="0.25">
      <c r="A5755" s="48">
        <v>44900</v>
      </c>
      <c r="B5755" s="33" t="s">
        <v>5640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hidden="1" customHeight="1" x14ac:dyDescent="0.25">
      <c r="A5756" s="48">
        <v>44900</v>
      </c>
      <c r="B5756" s="33" t="s">
        <v>5641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79"/>
        <v>380000</v>
      </c>
      <c r="H5756" s="236" t="s">
        <v>520</v>
      </c>
    </row>
    <row r="5757" spans="1:8" ht="15" hidden="1" customHeight="1" x14ac:dyDescent="0.25">
      <c r="A5757" s="48">
        <v>44900</v>
      </c>
      <c r="B5757" s="109" t="s">
        <v>4884</v>
      </c>
      <c r="C5757" s="33" t="s">
        <v>2745</v>
      </c>
      <c r="D5757" s="38">
        <v>1</v>
      </c>
      <c r="E5757" s="45" t="s">
        <v>24</v>
      </c>
      <c r="F5757" s="41">
        <v>125000</v>
      </c>
      <c r="G5757" s="41">
        <f t="shared" si="179"/>
        <v>125000</v>
      </c>
      <c r="H5757" s="236" t="s">
        <v>488</v>
      </c>
    </row>
    <row r="5758" spans="1:8" ht="15" hidden="1" customHeight="1" x14ac:dyDescent="0.25">
      <c r="A5758" s="48">
        <v>44900</v>
      </c>
      <c r="B5758" s="49" t="s">
        <v>5642</v>
      </c>
      <c r="C5758" s="33" t="s">
        <v>2745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hidden="1" customHeight="1" x14ac:dyDescent="0.25">
      <c r="A5759" s="48">
        <v>44900</v>
      </c>
      <c r="B5759" s="33" t="s">
        <v>5643</v>
      </c>
      <c r="C5759" s="44" t="s">
        <v>4051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5644</v>
      </c>
      <c r="C5760" s="44" t="s">
        <v>4051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hidden="1" customHeight="1" x14ac:dyDescent="0.25">
      <c r="A5761" s="48">
        <v>44900</v>
      </c>
      <c r="B5761" s="33" t="s">
        <v>5645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79"/>
        <v>1935000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5646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5647</v>
      </c>
      <c r="C5763" s="33" t="s">
        <v>5648</v>
      </c>
      <c r="D5763" s="50">
        <v>12</v>
      </c>
      <c r="E5763" s="45" t="s">
        <v>24</v>
      </c>
      <c r="F5763" s="179">
        <v>159396</v>
      </c>
      <c r="G5763" s="179">
        <f t="shared" si="179"/>
        <v>1912752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5647</v>
      </c>
      <c r="C5764" s="33" t="s">
        <v>5649</v>
      </c>
      <c r="D5764" s="50">
        <v>6</v>
      </c>
      <c r="E5764" s="45" t="s">
        <v>24</v>
      </c>
      <c r="F5764" s="179">
        <v>214500</v>
      </c>
      <c r="G5764" s="179">
        <f t="shared" si="179"/>
        <v>1287000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5650</v>
      </c>
      <c r="C5765" s="33" t="s">
        <v>5649</v>
      </c>
      <c r="D5765" s="50">
        <v>5</v>
      </c>
      <c r="E5765" s="45" t="s">
        <v>24</v>
      </c>
      <c r="F5765" s="179">
        <v>72000</v>
      </c>
      <c r="G5765" s="179">
        <f t="shared" si="179"/>
        <v>360000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5651</v>
      </c>
      <c r="C5767" s="33" t="s">
        <v>5652</v>
      </c>
      <c r="D5767" s="50">
        <v>1</v>
      </c>
      <c r="E5767" s="45" t="s">
        <v>24</v>
      </c>
      <c r="F5767" s="179">
        <v>1150000</v>
      </c>
      <c r="G5767" s="179">
        <f t="shared" si="179"/>
        <v>1150000</v>
      </c>
      <c r="H5767" s="84" t="s">
        <v>433</v>
      </c>
    </row>
    <row r="5768" spans="1:8" ht="15" hidden="1" customHeight="1" x14ac:dyDescent="0.25">
      <c r="A5768" s="38" t="s">
        <v>5653</v>
      </c>
      <c r="B5768" s="33" t="s">
        <v>5654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79"/>
        <v>70000</v>
      </c>
      <c r="H5768" s="84" t="s">
        <v>33</v>
      </c>
    </row>
    <row r="5769" spans="1:8" ht="15" hidden="1" customHeight="1" x14ac:dyDescent="0.25">
      <c r="A5769" s="38" t="s">
        <v>5653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79"/>
        <v>150000</v>
      </c>
      <c r="H5769" s="84" t="s">
        <v>33</v>
      </c>
    </row>
    <row r="5770" spans="1:8" ht="15" hidden="1" customHeight="1" x14ac:dyDescent="0.25">
      <c r="A5770" s="38" t="s">
        <v>5653</v>
      </c>
      <c r="B5770" s="80" t="s">
        <v>4466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79"/>
        <v>100000</v>
      </c>
      <c r="H5770" s="84" t="s">
        <v>33</v>
      </c>
    </row>
    <row r="5771" spans="1:8" ht="15" hidden="1" customHeight="1" x14ac:dyDescent="0.25">
      <c r="A5771" s="38" t="s">
        <v>5653</v>
      </c>
      <c r="B5771" s="49" t="s">
        <v>5655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79"/>
        <v>195000</v>
      </c>
      <c r="H5771" s="84" t="s">
        <v>930</v>
      </c>
    </row>
    <row r="5772" spans="1:8" ht="15" hidden="1" customHeight="1" x14ac:dyDescent="0.25">
      <c r="A5772" s="38" t="s">
        <v>5653</v>
      </c>
      <c r="B5772" s="33" t="s">
        <v>5656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79"/>
        <v>9000</v>
      </c>
      <c r="H5772" s="236" t="s">
        <v>930</v>
      </c>
    </row>
    <row r="5773" spans="1:8" ht="15" hidden="1" customHeight="1" x14ac:dyDescent="0.25">
      <c r="A5773" s="38" t="s">
        <v>5653</v>
      </c>
      <c r="B5773" s="33" t="s">
        <v>5657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hidden="1" customHeight="1" x14ac:dyDescent="0.25">
      <c r="A5774" s="38" t="s">
        <v>5653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79"/>
        <v>300000</v>
      </c>
      <c r="H5774" s="236" t="s">
        <v>33</v>
      </c>
    </row>
    <row r="5775" spans="1:8" ht="15" hidden="1" customHeight="1" x14ac:dyDescent="0.25">
      <c r="A5775" s="38" t="s">
        <v>5653</v>
      </c>
      <c r="B5775" s="63" t="s">
        <v>4802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79"/>
        <v>350000</v>
      </c>
      <c r="H5775" s="236" t="s">
        <v>433</v>
      </c>
    </row>
    <row r="5776" spans="1:8" ht="15" hidden="1" customHeight="1" x14ac:dyDescent="0.25">
      <c r="A5776" s="38" t="s">
        <v>5653</v>
      </c>
      <c r="B5776" s="49" t="s">
        <v>5658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hidden="1" customHeight="1" x14ac:dyDescent="0.25">
      <c r="A5777" s="38" t="s">
        <v>5653</v>
      </c>
      <c r="B5777" s="33" t="s">
        <v>5659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hidden="1" customHeight="1" x14ac:dyDescent="0.25">
      <c r="A5778" s="38" t="s">
        <v>5653</v>
      </c>
      <c r="B5778" s="33" t="s">
        <v>5660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hidden="1" customHeight="1" x14ac:dyDescent="0.25">
      <c r="A5779" s="38" t="s">
        <v>5653</v>
      </c>
      <c r="B5779" s="33" t="s">
        <v>5657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79"/>
        <v>48000</v>
      </c>
      <c r="H5779" s="236" t="s">
        <v>930</v>
      </c>
    </row>
    <row r="5780" spans="1:8" ht="15" hidden="1" customHeight="1" x14ac:dyDescent="0.25">
      <c r="A5780" s="38" t="s">
        <v>5653</v>
      </c>
      <c r="B5780" s="33" t="s">
        <v>5656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hidden="1" customHeight="1" x14ac:dyDescent="0.25">
      <c r="A5781" s="38" t="s">
        <v>5653</v>
      </c>
      <c r="B5781" s="33" t="s">
        <v>4008</v>
      </c>
      <c r="C5781" s="33" t="s">
        <v>4378</v>
      </c>
      <c r="D5781" s="50">
        <v>2</v>
      </c>
      <c r="E5781" s="45" t="s">
        <v>601</v>
      </c>
      <c r="F5781" s="179">
        <v>4850000</v>
      </c>
      <c r="G5781" s="179">
        <f t="shared" si="179"/>
        <v>9700000</v>
      </c>
      <c r="H5781" s="84" t="s">
        <v>33</v>
      </c>
    </row>
    <row r="5782" spans="1:8" ht="15" hidden="1" customHeight="1" x14ac:dyDescent="0.25">
      <c r="A5782" s="38" t="s">
        <v>5653</v>
      </c>
      <c r="B5782" s="56" t="s">
        <v>3330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79"/>
        <v>11900000</v>
      </c>
      <c r="H5782" s="84" t="s">
        <v>33</v>
      </c>
    </row>
    <row r="5783" spans="1:8" ht="15" hidden="1" customHeight="1" x14ac:dyDescent="0.25">
      <c r="A5783" s="38" t="s">
        <v>5653</v>
      </c>
      <c r="B5783" s="63" t="s">
        <v>5550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79"/>
        <v>175000</v>
      </c>
      <c r="H5783" s="84" t="s">
        <v>748</v>
      </c>
    </row>
    <row r="5784" spans="1:8" ht="15" hidden="1" customHeight="1" x14ac:dyDescent="0.25">
      <c r="A5784" s="38" t="s">
        <v>5653</v>
      </c>
      <c r="B5784" s="63" t="s">
        <v>5550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hidden="1" customHeight="1" x14ac:dyDescent="0.25">
      <c r="A5785" s="38" t="s">
        <v>304</v>
      </c>
      <c r="B5785" s="33" t="s">
        <v>5661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80">F5785*D5785</f>
        <v>550000</v>
      </c>
      <c r="H5785" s="84" t="s">
        <v>28</v>
      </c>
    </row>
    <row r="5786" spans="1:8" ht="15" hidden="1" customHeight="1" x14ac:dyDescent="0.25">
      <c r="A5786" s="38" t="s">
        <v>304</v>
      </c>
      <c r="B5786" s="33" t="s">
        <v>5662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80"/>
        <v>800000</v>
      </c>
      <c r="H5786" s="84" t="s">
        <v>28</v>
      </c>
    </row>
    <row r="5787" spans="1:8" ht="15" hidden="1" customHeight="1" x14ac:dyDescent="0.25">
      <c r="A5787" s="38" t="s">
        <v>304</v>
      </c>
      <c r="B5787" s="80" t="s">
        <v>5663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80"/>
        <v>120000</v>
      </c>
      <c r="H5787" s="84" t="s">
        <v>930</v>
      </c>
    </row>
    <row r="5788" spans="1:8" ht="15" hidden="1" customHeight="1" x14ac:dyDescent="0.25">
      <c r="A5788" s="38" t="s">
        <v>304</v>
      </c>
      <c r="B5788" s="49" t="s">
        <v>5664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80"/>
        <v>171000</v>
      </c>
      <c r="H5788" s="84" t="s">
        <v>930</v>
      </c>
    </row>
    <row r="5789" spans="1:8" ht="15" hidden="1" customHeight="1" x14ac:dyDescent="0.25">
      <c r="A5789" s="38" t="s">
        <v>304</v>
      </c>
      <c r="B5789" s="33" t="s">
        <v>5665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80"/>
        <v>240000</v>
      </c>
      <c r="H5789" s="236" t="s">
        <v>5666</v>
      </c>
    </row>
    <row r="5790" spans="1:8" ht="15" hidden="1" customHeight="1" x14ac:dyDescent="0.25">
      <c r="A5790" s="38" t="s">
        <v>304</v>
      </c>
      <c r="B5790" s="33" t="s">
        <v>5667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80"/>
        <v>300000</v>
      </c>
      <c r="H5790" s="236" t="s">
        <v>2724</v>
      </c>
    </row>
    <row r="5791" spans="1:8" ht="15" hidden="1" customHeight="1" x14ac:dyDescent="0.25">
      <c r="A5791" s="38" t="s">
        <v>304</v>
      </c>
      <c r="B5791" s="33" t="s">
        <v>5668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80"/>
        <v>300000</v>
      </c>
      <c r="H5791" s="236" t="s">
        <v>2724</v>
      </c>
    </row>
    <row r="5792" spans="1:8" ht="15" hidden="1" customHeight="1" x14ac:dyDescent="0.25">
      <c r="A5792" s="38" t="s">
        <v>304</v>
      </c>
      <c r="B5792" s="109" t="s">
        <v>5669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80"/>
        <v>50000</v>
      </c>
      <c r="H5792" s="294" t="s">
        <v>2701</v>
      </c>
    </row>
    <row r="5793" spans="1:8" ht="15" hidden="1" customHeight="1" x14ac:dyDescent="0.25">
      <c r="A5793" s="38" t="s">
        <v>304</v>
      </c>
      <c r="B5793" s="109" t="s">
        <v>5670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80"/>
        <v>220000</v>
      </c>
      <c r="H5793" s="236" t="s">
        <v>882</v>
      </c>
    </row>
    <row r="5794" spans="1:8" ht="15" hidden="1" customHeight="1" x14ac:dyDescent="0.25">
      <c r="A5794" s="38" t="s">
        <v>304</v>
      </c>
      <c r="B5794" s="49" t="s">
        <v>5671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80"/>
        <v>2500000</v>
      </c>
      <c r="H5794" s="236" t="s">
        <v>5672</v>
      </c>
    </row>
    <row r="5795" spans="1:8" ht="15" hidden="1" customHeight="1" x14ac:dyDescent="0.25">
      <c r="A5795" s="38" t="s">
        <v>304</v>
      </c>
      <c r="B5795" s="33" t="s">
        <v>5673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80"/>
        <v>800000</v>
      </c>
      <c r="H5795" s="236" t="s">
        <v>33</v>
      </c>
    </row>
    <row r="5796" spans="1:8" ht="15" hidden="1" customHeight="1" x14ac:dyDescent="0.25">
      <c r="A5796" s="38" t="s">
        <v>304</v>
      </c>
      <c r="B5796" s="33" t="s">
        <v>5674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80"/>
        <v>150000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80"/>
        <v>130000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80"/>
        <v>200000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3928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80"/>
        <v>120000</v>
      </c>
      <c r="H5799" s="84" t="s">
        <v>33</v>
      </c>
    </row>
    <row r="5800" spans="1:8" ht="15" hidden="1" customHeight="1" x14ac:dyDescent="0.25">
      <c r="A5800" s="38" t="s">
        <v>304</v>
      </c>
      <c r="B5800" s="33" t="s">
        <v>3578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80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5675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80"/>
        <v>275000</v>
      </c>
      <c r="H5801" s="84" t="s">
        <v>882</v>
      </c>
    </row>
    <row r="5802" spans="1:8" ht="15" hidden="1" customHeight="1" x14ac:dyDescent="0.25">
      <c r="A5802" s="38" t="s">
        <v>304</v>
      </c>
      <c r="B5802" s="33" t="s">
        <v>5676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80"/>
        <v>250000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5677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80"/>
        <v>100000</v>
      </c>
      <c r="H5803" s="84" t="s">
        <v>33</v>
      </c>
    </row>
    <row r="5804" spans="1:8" ht="15" hidden="1" customHeight="1" x14ac:dyDescent="0.25">
      <c r="A5804" s="38" t="s">
        <v>304</v>
      </c>
      <c r="B5804" s="33" t="s">
        <v>5678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80"/>
        <v>20000</v>
      </c>
      <c r="H5804" s="84" t="s">
        <v>1065</v>
      </c>
    </row>
    <row r="5805" spans="1:8" ht="15" hidden="1" customHeight="1" x14ac:dyDescent="0.25">
      <c r="A5805" s="38" t="s">
        <v>304</v>
      </c>
      <c r="B5805" s="33" t="s">
        <v>5679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80"/>
        <v>175000</v>
      </c>
      <c r="H5805" s="84" t="s">
        <v>577</v>
      </c>
    </row>
    <row r="5806" spans="1:8" ht="15" hidden="1" customHeight="1" x14ac:dyDescent="0.25">
      <c r="A5806" s="38" t="s">
        <v>5680</v>
      </c>
      <c r="B5806" s="33" t="s">
        <v>5681</v>
      </c>
      <c r="C5806" s="33" t="s">
        <v>5364</v>
      </c>
      <c r="D5806" s="38">
        <v>1</v>
      </c>
      <c r="E5806" s="45" t="s">
        <v>484</v>
      </c>
      <c r="F5806" s="40">
        <v>48000</v>
      </c>
      <c r="G5806" s="41">
        <f t="shared" si="180"/>
        <v>48000</v>
      </c>
      <c r="H5806" s="84" t="s">
        <v>930</v>
      </c>
    </row>
    <row r="5807" spans="1:8" ht="15" hidden="1" customHeight="1" x14ac:dyDescent="0.25">
      <c r="A5807" s="38" t="s">
        <v>5680</v>
      </c>
      <c r="B5807" s="33" t="s">
        <v>4811</v>
      </c>
      <c r="C5807" s="33" t="s">
        <v>5682</v>
      </c>
      <c r="D5807" s="38">
        <v>20</v>
      </c>
      <c r="E5807" s="45" t="s">
        <v>24</v>
      </c>
      <c r="F5807" s="40">
        <v>1125</v>
      </c>
      <c r="G5807" s="41">
        <f t="shared" si="180"/>
        <v>22500</v>
      </c>
      <c r="H5807" s="84" t="s">
        <v>930</v>
      </c>
    </row>
    <row r="5808" spans="1:8" ht="15" hidden="1" customHeight="1" x14ac:dyDescent="0.25">
      <c r="A5808" s="38" t="s">
        <v>5680</v>
      </c>
      <c r="B5808" s="80" t="s">
        <v>5683</v>
      </c>
      <c r="C5808" s="33" t="s">
        <v>3257</v>
      </c>
      <c r="D5808" s="38">
        <v>1</v>
      </c>
      <c r="E5808" s="45" t="s">
        <v>83</v>
      </c>
      <c r="F5808" s="40">
        <v>746000</v>
      </c>
      <c r="G5808" s="41">
        <f t="shared" si="180"/>
        <v>746000</v>
      </c>
      <c r="H5808" s="84" t="s">
        <v>930</v>
      </c>
    </row>
    <row r="5809" spans="1:8" ht="15" hidden="1" customHeight="1" x14ac:dyDescent="0.25">
      <c r="A5809" s="38" t="s">
        <v>5680</v>
      </c>
      <c r="B5809" s="49" t="s">
        <v>5684</v>
      </c>
      <c r="C5809" s="33" t="s">
        <v>3257</v>
      </c>
      <c r="D5809" s="38">
        <v>1</v>
      </c>
      <c r="E5809" s="45" t="s">
        <v>83</v>
      </c>
      <c r="F5809" s="40">
        <v>274000</v>
      </c>
      <c r="G5809" s="41">
        <f t="shared" si="180"/>
        <v>274000</v>
      </c>
      <c r="H5809" s="84" t="s">
        <v>930</v>
      </c>
    </row>
    <row r="5810" spans="1:8" ht="15" hidden="1" customHeight="1" x14ac:dyDescent="0.25">
      <c r="A5810" s="38" t="s">
        <v>5680</v>
      </c>
      <c r="B5810" s="33" t="s">
        <v>5685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80"/>
        <v>3552316</v>
      </c>
      <c r="H5810" s="236" t="s">
        <v>33</v>
      </c>
    </row>
    <row r="5811" spans="1:8" ht="15" hidden="1" customHeight="1" x14ac:dyDescent="0.25">
      <c r="A5811" s="38" t="s">
        <v>5680</v>
      </c>
      <c r="B5811" s="33" t="s">
        <v>5686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hidden="1" customHeight="1" x14ac:dyDescent="0.25">
      <c r="A5812" s="38" t="s">
        <v>5680</v>
      </c>
      <c r="B5812" s="33" t="s">
        <v>5687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80"/>
        <v>75000</v>
      </c>
      <c r="H5812" s="236" t="s">
        <v>930</v>
      </c>
    </row>
    <row r="5813" spans="1:8" ht="15" hidden="1" customHeight="1" x14ac:dyDescent="0.25">
      <c r="A5813" s="38" t="s">
        <v>5680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80"/>
        <v>4500000</v>
      </c>
      <c r="H5813" s="236" t="s">
        <v>33</v>
      </c>
    </row>
    <row r="5814" spans="1:8" ht="15" hidden="1" customHeight="1" x14ac:dyDescent="0.25">
      <c r="A5814" s="38" t="s">
        <v>5680</v>
      </c>
      <c r="B5814" s="49" t="s">
        <v>5393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hidden="1" customHeight="1" x14ac:dyDescent="0.25">
      <c r="A5815" s="38" t="s">
        <v>5680</v>
      </c>
      <c r="B5815" s="33" t="s">
        <v>1025</v>
      </c>
      <c r="C5815" s="33" t="s">
        <v>462</v>
      </c>
      <c r="D5815" s="50">
        <v>1</v>
      </c>
      <c r="E5815" s="45" t="s">
        <v>3767</v>
      </c>
      <c r="F5815" s="179">
        <v>1450000</v>
      </c>
      <c r="G5815" s="41">
        <f>F5815*D5815</f>
        <v>1450000</v>
      </c>
      <c r="H5815" s="236" t="s">
        <v>33</v>
      </c>
    </row>
    <row r="5816" spans="1:8" ht="15" hidden="1" customHeight="1" x14ac:dyDescent="0.25">
      <c r="A5816" s="38" t="s">
        <v>5680</v>
      </c>
      <c r="B5816" s="33" t="s">
        <v>1027</v>
      </c>
      <c r="C5816" s="33" t="s">
        <v>462</v>
      </c>
      <c r="D5816" s="50">
        <v>1</v>
      </c>
      <c r="E5816" s="45" t="s">
        <v>3767</v>
      </c>
      <c r="F5816" s="179">
        <v>1650000</v>
      </c>
      <c r="G5816" s="41">
        <f>F5816*D5816</f>
        <v>1650000</v>
      </c>
      <c r="H5816" s="236" t="s">
        <v>33</v>
      </c>
    </row>
    <row r="5817" spans="1:8" ht="15" hidden="1" customHeight="1" x14ac:dyDescent="0.25">
      <c r="A5817" s="38" t="s">
        <v>5680</v>
      </c>
      <c r="B5817" s="33" t="s">
        <v>5688</v>
      </c>
      <c r="C5817" s="44" t="s">
        <v>5134</v>
      </c>
      <c r="D5817" s="50">
        <v>6</v>
      </c>
      <c r="E5817" s="45" t="s">
        <v>24</v>
      </c>
      <c r="F5817" s="179">
        <v>3150000</v>
      </c>
      <c r="G5817" s="41">
        <f t="shared" si="180"/>
        <v>18900000</v>
      </c>
      <c r="H5817" s="236" t="s">
        <v>33</v>
      </c>
    </row>
    <row r="5818" spans="1:8" ht="15" hidden="1" customHeight="1" x14ac:dyDescent="0.25">
      <c r="A5818" s="38" t="s">
        <v>5680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hidden="1" customHeight="1" x14ac:dyDescent="0.25">
      <c r="A5819" s="38" t="s">
        <v>5680</v>
      </c>
      <c r="B5819" s="33" t="s">
        <v>5689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80"/>
        <v>25000</v>
      </c>
      <c r="H5819" s="84" t="s">
        <v>606</v>
      </c>
    </row>
    <row r="5820" spans="1:8" ht="15" hidden="1" customHeight="1" x14ac:dyDescent="0.25">
      <c r="A5820" s="38" t="s">
        <v>5680</v>
      </c>
      <c r="B5820" s="33" t="s">
        <v>5690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80"/>
        <v>30000</v>
      </c>
      <c r="H5820" s="84" t="s">
        <v>606</v>
      </c>
    </row>
    <row r="5821" spans="1:8" ht="15" hidden="1" customHeight="1" x14ac:dyDescent="0.25">
      <c r="A5821" s="38" t="s">
        <v>318</v>
      </c>
      <c r="B5821" s="33" t="s">
        <v>5691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80"/>
        <v>12600</v>
      </c>
      <c r="H5821" s="84" t="s">
        <v>930</v>
      </c>
    </row>
    <row r="5822" spans="1:8" ht="15" hidden="1" customHeight="1" x14ac:dyDescent="0.25">
      <c r="A5822" s="38" t="s">
        <v>318</v>
      </c>
      <c r="B5822" s="33" t="s">
        <v>5692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80"/>
        <v>15000</v>
      </c>
      <c r="H5822" s="84" t="s">
        <v>930</v>
      </c>
    </row>
    <row r="5823" spans="1:8" ht="15" hidden="1" customHeight="1" x14ac:dyDescent="0.25">
      <c r="A5823" s="38" t="s">
        <v>318</v>
      </c>
      <c r="B5823" s="63" t="s">
        <v>5693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80"/>
        <v>6000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80"/>
        <v>2508</v>
      </c>
      <c r="H5824" s="84" t="s">
        <v>930</v>
      </c>
    </row>
    <row r="5825" spans="1:8" ht="15" hidden="1" customHeight="1" x14ac:dyDescent="0.25">
      <c r="A5825" s="38" t="s">
        <v>318</v>
      </c>
      <c r="B5825" s="80" t="s">
        <v>5694</v>
      </c>
      <c r="C5825" s="33" t="s">
        <v>5695</v>
      </c>
      <c r="D5825" s="38">
        <v>7</v>
      </c>
      <c r="E5825" s="45" t="s">
        <v>24</v>
      </c>
      <c r="F5825" s="40">
        <v>10000</v>
      </c>
      <c r="G5825" s="41">
        <f t="shared" si="180"/>
        <v>70000</v>
      </c>
      <c r="H5825" s="84" t="s">
        <v>5696</v>
      </c>
    </row>
    <row r="5826" spans="1:8" ht="15" hidden="1" customHeight="1" x14ac:dyDescent="0.25">
      <c r="A5826" s="38" t="s">
        <v>318</v>
      </c>
      <c r="B5826" s="49" t="s">
        <v>1283</v>
      </c>
      <c r="C5826" s="33" t="s">
        <v>5236</v>
      </c>
      <c r="D5826" s="38">
        <v>1</v>
      </c>
      <c r="E5826" s="45" t="s">
        <v>773</v>
      </c>
      <c r="F5826" s="40">
        <v>2538000</v>
      </c>
      <c r="G5826" s="41">
        <f t="shared" si="180"/>
        <v>2538000</v>
      </c>
      <c r="H5826" s="84" t="s">
        <v>930</v>
      </c>
    </row>
    <row r="5827" spans="1:8" ht="15" hidden="1" customHeight="1" x14ac:dyDescent="0.25">
      <c r="A5827" s="38" t="s">
        <v>318</v>
      </c>
      <c r="B5827" s="33" t="s">
        <v>5631</v>
      </c>
      <c r="C5827" s="44" t="s">
        <v>5236</v>
      </c>
      <c r="D5827" s="38">
        <v>20</v>
      </c>
      <c r="E5827" s="45" t="s">
        <v>96</v>
      </c>
      <c r="F5827" s="46">
        <v>28500</v>
      </c>
      <c r="G5827" s="41">
        <f t="shared" si="180"/>
        <v>570000</v>
      </c>
      <c r="H5827" s="236" t="s">
        <v>33</v>
      </c>
    </row>
    <row r="5828" spans="1:8" ht="15" hidden="1" customHeight="1" x14ac:dyDescent="0.25">
      <c r="A5828" s="38" t="s">
        <v>318</v>
      </c>
      <c r="B5828" s="33" t="s">
        <v>51</v>
      </c>
      <c r="C5828" s="44" t="s">
        <v>5236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5697</v>
      </c>
      <c r="C5829" s="44" t="s">
        <v>5224</v>
      </c>
      <c r="D5829" s="38">
        <v>24</v>
      </c>
      <c r="E5829" s="45" t="s">
        <v>24</v>
      </c>
      <c r="F5829" s="179">
        <v>88375</v>
      </c>
      <c r="G5829" s="41">
        <f t="shared" si="180"/>
        <v>2121000</v>
      </c>
      <c r="H5829" s="236" t="s">
        <v>33</v>
      </c>
    </row>
    <row r="5830" spans="1:8" ht="15" hidden="1" customHeight="1" x14ac:dyDescent="0.25">
      <c r="A5830" s="38" t="s">
        <v>318</v>
      </c>
      <c r="B5830" s="109" t="s">
        <v>5698</v>
      </c>
      <c r="C5830" s="44" t="s">
        <v>5224</v>
      </c>
      <c r="D5830" s="38">
        <v>5</v>
      </c>
      <c r="E5830" s="45" t="s">
        <v>24</v>
      </c>
      <c r="F5830" s="46">
        <v>212100</v>
      </c>
      <c r="G5830" s="41">
        <f t="shared" si="180"/>
        <v>1060500</v>
      </c>
      <c r="H5830" s="236" t="s">
        <v>33</v>
      </c>
    </row>
    <row r="5831" spans="1:8" ht="15" hidden="1" customHeight="1" x14ac:dyDescent="0.25">
      <c r="A5831" s="38" t="s">
        <v>318</v>
      </c>
      <c r="B5831" s="49" t="s">
        <v>5699</v>
      </c>
      <c r="C5831" s="44" t="s">
        <v>5224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hidden="1" customHeight="1" x14ac:dyDescent="0.25">
      <c r="A5832" s="38" t="s">
        <v>318</v>
      </c>
      <c r="B5832" s="36" t="s">
        <v>5700</v>
      </c>
      <c r="C5832" s="44" t="s">
        <v>5224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hidden="1" customHeight="1" x14ac:dyDescent="0.25">
      <c r="A5833" s="38" t="s">
        <v>318</v>
      </c>
      <c r="B5833" s="33" t="s">
        <v>5701</v>
      </c>
      <c r="C5833" s="44" t="s">
        <v>5224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5702</v>
      </c>
      <c r="C5834" s="44" t="s">
        <v>5224</v>
      </c>
      <c r="D5834" s="50">
        <v>12</v>
      </c>
      <c r="E5834" s="45" t="s">
        <v>24</v>
      </c>
      <c r="F5834" s="179">
        <v>151500</v>
      </c>
      <c r="G5834" s="41">
        <f t="shared" si="180"/>
        <v>1818000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5703</v>
      </c>
      <c r="C5835" s="44" t="s">
        <v>5224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hidden="1" customHeight="1" x14ac:dyDescent="0.25">
      <c r="A5836" s="38" t="s">
        <v>318</v>
      </c>
      <c r="B5836" s="36" t="s">
        <v>5704</v>
      </c>
      <c r="C5836" s="33" t="s">
        <v>5224</v>
      </c>
      <c r="D5836" s="50">
        <v>1</v>
      </c>
      <c r="E5836" s="45" t="s">
        <v>24</v>
      </c>
      <c r="F5836" s="298">
        <v>1</v>
      </c>
      <c r="G5836" s="179">
        <f t="shared" si="180"/>
        <v>1</v>
      </c>
      <c r="H5836" s="236" t="s">
        <v>33</v>
      </c>
    </row>
    <row r="5837" spans="1:8" ht="15" hidden="1" customHeight="1" x14ac:dyDescent="0.25">
      <c r="A5837" s="38" t="s">
        <v>318</v>
      </c>
      <c r="B5837" s="33" t="s">
        <v>5705</v>
      </c>
      <c r="C5837" s="33" t="s">
        <v>5224</v>
      </c>
      <c r="D5837" s="50">
        <v>1</v>
      </c>
      <c r="E5837" s="45" t="s">
        <v>24</v>
      </c>
      <c r="F5837" s="298">
        <v>959500</v>
      </c>
      <c r="G5837" s="179">
        <f t="shared" si="180"/>
        <v>959500</v>
      </c>
      <c r="H5837" s="236" t="s">
        <v>33</v>
      </c>
    </row>
    <row r="5838" spans="1:8" ht="15" hidden="1" customHeight="1" x14ac:dyDescent="0.25">
      <c r="A5838" s="38" t="s">
        <v>318</v>
      </c>
      <c r="B5838" s="63" t="s">
        <v>5550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80"/>
        <v>175000</v>
      </c>
      <c r="H5838" s="84" t="s">
        <v>2237</v>
      </c>
    </row>
    <row r="5839" spans="1:8" ht="15" hidden="1" customHeight="1" x14ac:dyDescent="0.25">
      <c r="A5839" s="38" t="s">
        <v>318</v>
      </c>
      <c r="B5839" s="33" t="s">
        <v>4237</v>
      </c>
      <c r="C5839" s="33" t="s">
        <v>5706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hidden="1" customHeight="1" x14ac:dyDescent="0.25">
      <c r="A5840" s="38" t="s">
        <v>5707</v>
      </c>
      <c r="B5840" s="33" t="s">
        <v>5708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1">F5840*D5840</f>
        <v>110000</v>
      </c>
      <c r="H5840" s="84" t="s">
        <v>33</v>
      </c>
    </row>
    <row r="5841" spans="1:8" ht="15" hidden="1" customHeight="1" x14ac:dyDescent="0.25">
      <c r="A5841" s="38" t="s">
        <v>5707</v>
      </c>
      <c r="B5841" s="33" t="s">
        <v>5709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1"/>
        <v>180000</v>
      </c>
      <c r="H5841" s="84" t="s">
        <v>2349</v>
      </c>
    </row>
    <row r="5842" spans="1:8" ht="15" hidden="1" customHeight="1" x14ac:dyDescent="0.25">
      <c r="A5842" s="38" t="s">
        <v>5707</v>
      </c>
      <c r="B5842" s="63" t="s">
        <v>5710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1"/>
        <v>225000</v>
      </c>
      <c r="H5842" s="84" t="s">
        <v>930</v>
      </c>
    </row>
    <row r="5843" spans="1:8" ht="15" hidden="1" customHeight="1" x14ac:dyDescent="0.25">
      <c r="A5843" s="38" t="s">
        <v>5707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1"/>
        <v>6000</v>
      </c>
      <c r="H5843" s="84" t="s">
        <v>930</v>
      </c>
    </row>
    <row r="5844" spans="1:8" ht="15" hidden="1" customHeight="1" x14ac:dyDescent="0.25">
      <c r="A5844" s="38" t="s">
        <v>5707</v>
      </c>
      <c r="B5844" s="80" t="s">
        <v>5711</v>
      </c>
      <c r="C5844" s="33" t="s">
        <v>5712</v>
      </c>
      <c r="D5844" s="38">
        <v>10</v>
      </c>
      <c r="E5844" s="45" t="s">
        <v>24</v>
      </c>
      <c r="F5844" s="40">
        <v>5500</v>
      </c>
      <c r="G5844" s="41">
        <f t="shared" si="181"/>
        <v>55000</v>
      </c>
      <c r="H5844" s="84" t="s">
        <v>930</v>
      </c>
    </row>
    <row r="5845" spans="1:8" ht="15" hidden="1" customHeight="1" x14ac:dyDescent="0.25">
      <c r="A5845" s="38" t="s">
        <v>5707</v>
      </c>
      <c r="B5845" s="49" t="s">
        <v>5713</v>
      </c>
      <c r="C5845" s="33" t="s">
        <v>5712</v>
      </c>
      <c r="D5845" s="38">
        <v>10</v>
      </c>
      <c r="E5845" s="45" t="s">
        <v>24</v>
      </c>
      <c r="F5845" s="40">
        <v>5000</v>
      </c>
      <c r="G5845" s="41">
        <f t="shared" si="181"/>
        <v>50000</v>
      </c>
      <c r="H5845" s="84" t="s">
        <v>930</v>
      </c>
    </row>
    <row r="5846" spans="1:8" ht="15" hidden="1" customHeight="1" x14ac:dyDescent="0.25">
      <c r="A5846" s="38" t="s">
        <v>5707</v>
      </c>
      <c r="B5846" s="33" t="s">
        <v>3163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1"/>
        <v>416500</v>
      </c>
      <c r="H5846" s="236" t="s">
        <v>33</v>
      </c>
    </row>
    <row r="5847" spans="1:8" ht="15" hidden="1" customHeight="1" x14ac:dyDescent="0.25">
      <c r="A5847" s="38" t="s">
        <v>5707</v>
      </c>
      <c r="B5847" s="33" t="s">
        <v>5714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hidden="1" customHeight="1" x14ac:dyDescent="0.25">
      <c r="A5848" s="38" t="s">
        <v>5707</v>
      </c>
      <c r="B5848" s="33" t="s">
        <v>4847</v>
      </c>
      <c r="C5848" s="44" t="s">
        <v>4576</v>
      </c>
      <c r="D5848" s="38">
        <v>20</v>
      </c>
      <c r="E5848" s="45" t="s">
        <v>24</v>
      </c>
      <c r="F5848" s="179">
        <v>2500</v>
      </c>
      <c r="G5848" s="41">
        <f t="shared" si="181"/>
        <v>50000</v>
      </c>
      <c r="H5848" s="236" t="s">
        <v>33</v>
      </c>
    </row>
    <row r="5849" spans="1:8" ht="15" hidden="1" customHeight="1" x14ac:dyDescent="0.25">
      <c r="A5849" s="38" t="s">
        <v>5707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1"/>
        <v>238000</v>
      </c>
      <c r="H5849" s="236" t="s">
        <v>5715</v>
      </c>
    </row>
    <row r="5850" spans="1:8" ht="15" hidden="1" customHeight="1" x14ac:dyDescent="0.25">
      <c r="A5850" s="38" t="s">
        <v>5707</v>
      </c>
      <c r="B5850" s="49" t="s">
        <v>5716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hidden="1" customHeight="1" x14ac:dyDescent="0.25">
      <c r="A5851" s="38" t="s">
        <v>5707</v>
      </c>
      <c r="B5851" s="36" t="s">
        <v>5717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hidden="1" customHeight="1" x14ac:dyDescent="0.25">
      <c r="A5852" s="38" t="s">
        <v>5707</v>
      </c>
      <c r="B5852" s="33" t="s">
        <v>5718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hidden="1" customHeight="1" x14ac:dyDescent="0.25">
      <c r="A5853" s="38" t="s">
        <v>5719</v>
      </c>
      <c r="B5853" s="33" t="s">
        <v>3778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2">F5853*D5853</f>
        <v>195000</v>
      </c>
      <c r="H5853" s="84" t="s">
        <v>5536</v>
      </c>
    </row>
    <row r="5854" spans="1:8" ht="15" hidden="1" customHeight="1" x14ac:dyDescent="0.25">
      <c r="A5854" s="38" t="s">
        <v>5719</v>
      </c>
      <c r="B5854" s="33" t="s">
        <v>5720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2"/>
        <v>150000</v>
      </c>
      <c r="H5854" s="84" t="s">
        <v>5639</v>
      </c>
    </row>
    <row r="5855" spans="1:8" ht="15" hidden="1" customHeight="1" x14ac:dyDescent="0.25">
      <c r="A5855" s="38" t="s">
        <v>5719</v>
      </c>
      <c r="B5855" s="63" t="s">
        <v>5721</v>
      </c>
      <c r="C5855" s="33" t="s">
        <v>5722</v>
      </c>
      <c r="D5855" s="38">
        <v>1</v>
      </c>
      <c r="E5855" s="45" t="s">
        <v>24</v>
      </c>
      <c r="F5855" s="40">
        <v>205000</v>
      </c>
      <c r="G5855" s="41">
        <f t="shared" si="182"/>
        <v>205000</v>
      </c>
      <c r="H5855" s="84" t="s">
        <v>606</v>
      </c>
    </row>
    <row r="5856" spans="1:8" ht="15" hidden="1" customHeight="1" x14ac:dyDescent="0.25">
      <c r="A5856" s="38" t="s">
        <v>5719</v>
      </c>
      <c r="B5856" s="63" t="s">
        <v>5200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2"/>
        <v>1000000</v>
      </c>
      <c r="H5856" s="84" t="s">
        <v>2349</v>
      </c>
    </row>
    <row r="5857" spans="1:8" ht="15" hidden="1" customHeight="1" x14ac:dyDescent="0.25">
      <c r="A5857" s="38" t="s">
        <v>5719</v>
      </c>
      <c r="B5857" s="80" t="s">
        <v>5723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2"/>
        <v>344000</v>
      </c>
      <c r="H5857" s="84" t="s">
        <v>980</v>
      </c>
    </row>
    <row r="5858" spans="1:8" ht="15" customHeight="1" x14ac:dyDescent="0.25">
      <c r="A5858" s="38" t="s">
        <v>5719</v>
      </c>
      <c r="B5858" s="49" t="s">
        <v>5724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2"/>
        <v>126000</v>
      </c>
      <c r="H5858" s="84" t="s">
        <v>33</v>
      </c>
    </row>
    <row r="5859" spans="1:8" ht="15" hidden="1" customHeight="1" x14ac:dyDescent="0.25">
      <c r="A5859" s="38" t="s">
        <v>5719</v>
      </c>
      <c r="B5859" s="33" t="s">
        <v>5725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2"/>
        <v>227400</v>
      </c>
      <c r="H5859" s="84" t="s">
        <v>5620</v>
      </c>
    </row>
    <row r="5860" spans="1:8" ht="15" hidden="1" customHeight="1" x14ac:dyDescent="0.25">
      <c r="A5860" s="38" t="s">
        <v>5719</v>
      </c>
      <c r="B5860" s="33" t="s">
        <v>4676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hidden="1" customHeight="1" x14ac:dyDescent="0.25">
      <c r="A5861" s="38" t="s">
        <v>5719</v>
      </c>
      <c r="B5861" s="33" t="s">
        <v>5726</v>
      </c>
      <c r="C5861" s="44" t="s">
        <v>5364</v>
      </c>
      <c r="D5861" s="38">
        <v>3</v>
      </c>
      <c r="E5861" s="45" t="s">
        <v>24</v>
      </c>
      <c r="F5861" s="179">
        <v>18000</v>
      </c>
      <c r="G5861" s="41">
        <f t="shared" si="182"/>
        <v>54000</v>
      </c>
      <c r="H5861" s="236" t="s">
        <v>5727</v>
      </c>
    </row>
    <row r="5862" spans="1:8" ht="15" hidden="1" customHeight="1" x14ac:dyDescent="0.25">
      <c r="A5862" s="38" t="s">
        <v>5719</v>
      </c>
      <c r="B5862" s="109" t="s">
        <v>4872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2"/>
        <v>255000</v>
      </c>
      <c r="H5862" s="84" t="s">
        <v>5536</v>
      </c>
    </row>
    <row r="5863" spans="1:8" ht="15" hidden="1" customHeight="1" x14ac:dyDescent="0.25">
      <c r="A5863" s="38" t="s">
        <v>5719</v>
      </c>
      <c r="B5863" s="49" t="s">
        <v>5728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hidden="1" customHeight="1" x14ac:dyDescent="0.25">
      <c r="A5864" s="38" t="s">
        <v>5719</v>
      </c>
      <c r="B5864" s="36" t="s">
        <v>5729</v>
      </c>
      <c r="C5864" s="44" t="s">
        <v>4046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hidden="1" customHeight="1" x14ac:dyDescent="0.25">
      <c r="A5865" s="38" t="s">
        <v>5719</v>
      </c>
      <c r="B5865" s="63" t="s">
        <v>5550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hidden="1" customHeight="1" x14ac:dyDescent="0.25">
      <c r="A5866" s="38" t="s">
        <v>5719</v>
      </c>
      <c r="B5866" s="33" t="s">
        <v>5730</v>
      </c>
      <c r="C5866" s="44" t="s">
        <v>3180</v>
      </c>
      <c r="D5866" s="50">
        <v>25</v>
      </c>
      <c r="E5866" s="45" t="s">
        <v>96</v>
      </c>
      <c r="F5866" s="179">
        <v>17000</v>
      </c>
      <c r="G5866" s="41">
        <f t="shared" si="182"/>
        <v>425000</v>
      </c>
      <c r="H5866" s="236" t="s">
        <v>433</v>
      </c>
    </row>
    <row r="5867" spans="1:8" ht="15" hidden="1" customHeight="1" x14ac:dyDescent="0.25">
      <c r="A5867" s="38" t="s">
        <v>5731</v>
      </c>
      <c r="B5867" s="33" t="s">
        <v>5732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2"/>
        <v>23250000</v>
      </c>
      <c r="H5867" s="84" t="s">
        <v>33</v>
      </c>
    </row>
    <row r="5868" spans="1:8" ht="15" hidden="1" customHeight="1" x14ac:dyDescent="0.25">
      <c r="A5868" s="38" t="s">
        <v>5731</v>
      </c>
      <c r="B5868" s="33" t="s">
        <v>5733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2"/>
        <v>180000</v>
      </c>
      <c r="H5868" s="84" t="s">
        <v>5734</v>
      </c>
    </row>
    <row r="5869" spans="1:8" ht="15" hidden="1" customHeight="1" x14ac:dyDescent="0.25">
      <c r="A5869" s="38" t="s">
        <v>5731</v>
      </c>
      <c r="B5869" s="63" t="s">
        <v>5735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2"/>
        <v>360000</v>
      </c>
      <c r="H5869" s="84" t="s">
        <v>930</v>
      </c>
    </row>
    <row r="5870" spans="1:8" ht="15" hidden="1" customHeight="1" x14ac:dyDescent="0.25">
      <c r="A5870" s="38" t="s">
        <v>5731</v>
      </c>
      <c r="B5870" s="63" t="s">
        <v>5736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2"/>
        <v>323000</v>
      </c>
      <c r="H5870" s="84" t="s">
        <v>742</v>
      </c>
    </row>
    <row r="5871" spans="1:8" ht="15" hidden="1" customHeight="1" x14ac:dyDescent="0.25">
      <c r="A5871" s="38" t="s">
        <v>5731</v>
      </c>
      <c r="B5871" s="80" t="s">
        <v>5737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2"/>
        <v>825000</v>
      </c>
      <c r="H5871" s="84" t="s">
        <v>5738</v>
      </c>
    </row>
    <row r="5872" spans="1:8" ht="15" hidden="1" customHeight="1" x14ac:dyDescent="0.25">
      <c r="A5872" s="38" t="s">
        <v>5731</v>
      </c>
      <c r="B5872" s="49" t="s">
        <v>5739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2"/>
        <v>150000</v>
      </c>
      <c r="H5872" s="84" t="s">
        <v>509</v>
      </c>
    </row>
    <row r="5873" spans="1:8" ht="15" hidden="1" customHeight="1" x14ac:dyDescent="0.25">
      <c r="A5873" s="38" t="s">
        <v>5731</v>
      </c>
      <c r="B5873" s="33" t="s">
        <v>5740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2"/>
        <v>1875000</v>
      </c>
      <c r="H5873" s="84" t="s">
        <v>33</v>
      </c>
    </row>
    <row r="5874" spans="1:8" ht="15" hidden="1" customHeight="1" x14ac:dyDescent="0.25">
      <c r="A5874" s="38" t="s">
        <v>5741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2"/>
        <v>238000</v>
      </c>
      <c r="H5874" s="84" t="s">
        <v>5742</v>
      </c>
    </row>
    <row r="5875" spans="1:8" ht="15" hidden="1" customHeight="1" x14ac:dyDescent="0.25">
      <c r="A5875" s="38" t="s">
        <v>5741</v>
      </c>
      <c r="B5875" s="33" t="s">
        <v>3196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2"/>
        <v>10000</v>
      </c>
      <c r="H5875" s="84" t="s">
        <v>5742</v>
      </c>
    </row>
    <row r="5876" spans="1:8" ht="15" hidden="1" customHeight="1" x14ac:dyDescent="0.25">
      <c r="A5876" s="38" t="s">
        <v>5741</v>
      </c>
      <c r="B5876" s="63" t="s">
        <v>5743</v>
      </c>
      <c r="C5876" s="33" t="s">
        <v>5744</v>
      </c>
      <c r="D5876" s="38">
        <v>1</v>
      </c>
      <c r="E5876" s="45" t="s">
        <v>24</v>
      </c>
      <c r="F5876" s="40">
        <v>1045000</v>
      </c>
      <c r="G5876" s="41">
        <f t="shared" si="182"/>
        <v>1045000</v>
      </c>
      <c r="H5876" s="84" t="s">
        <v>930</v>
      </c>
    </row>
    <row r="5877" spans="1:8" ht="15" hidden="1" customHeight="1" x14ac:dyDescent="0.25">
      <c r="A5877" s="38" t="s">
        <v>5741</v>
      </c>
      <c r="B5877" s="63" t="s">
        <v>5745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2"/>
        <v>400000</v>
      </c>
      <c r="H5877" s="84" t="s">
        <v>2861</v>
      </c>
    </row>
    <row r="5878" spans="1:8" ht="15" hidden="1" customHeight="1" x14ac:dyDescent="0.25">
      <c r="A5878" s="38" t="s">
        <v>5741</v>
      </c>
      <c r="B5878" s="80" t="s">
        <v>5746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2"/>
        <v>75000</v>
      </c>
      <c r="H5878" s="84" t="s">
        <v>2861</v>
      </c>
    </row>
    <row r="5879" spans="1:8" ht="15" hidden="1" customHeight="1" x14ac:dyDescent="0.25">
      <c r="A5879" s="38" t="s">
        <v>5741</v>
      </c>
      <c r="B5879" s="49" t="s">
        <v>5747</v>
      </c>
      <c r="C5879" s="33" t="s">
        <v>4873</v>
      </c>
      <c r="D5879" s="38">
        <v>3</v>
      </c>
      <c r="E5879" s="45" t="s">
        <v>24</v>
      </c>
      <c r="F5879" s="40">
        <v>75000</v>
      </c>
      <c r="G5879" s="41">
        <f t="shared" si="182"/>
        <v>225000</v>
      </c>
      <c r="H5879" s="84" t="s">
        <v>5742</v>
      </c>
    </row>
    <row r="5880" spans="1:8" ht="15" hidden="1" customHeight="1" x14ac:dyDescent="0.25">
      <c r="A5880" s="38" t="s">
        <v>5741</v>
      </c>
      <c r="B5880" s="33" t="s">
        <v>5557</v>
      </c>
      <c r="C5880" s="33" t="s">
        <v>4873</v>
      </c>
      <c r="D5880" s="38">
        <v>4</v>
      </c>
      <c r="E5880" s="45" t="s">
        <v>96</v>
      </c>
      <c r="F5880" s="46">
        <v>115000</v>
      </c>
      <c r="G5880" s="41">
        <f t="shared" si="182"/>
        <v>460000</v>
      </c>
      <c r="H5880" s="84" t="s">
        <v>5742</v>
      </c>
    </row>
    <row r="5881" spans="1:8" ht="15" hidden="1" customHeight="1" x14ac:dyDescent="0.25">
      <c r="A5881" s="38" t="s">
        <v>5741</v>
      </c>
      <c r="B5881" s="33" t="s">
        <v>5748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2861</v>
      </c>
    </row>
    <row r="5882" spans="1:8" ht="15" hidden="1" customHeight="1" x14ac:dyDescent="0.25">
      <c r="A5882" s="38" t="s">
        <v>5741</v>
      </c>
      <c r="B5882" s="33" t="s">
        <v>5749</v>
      </c>
      <c r="C5882" s="44" t="s">
        <v>5750</v>
      </c>
      <c r="D5882" s="38">
        <v>2</v>
      </c>
      <c r="E5882" s="45" t="s">
        <v>24</v>
      </c>
      <c r="F5882" s="179">
        <v>1</v>
      </c>
      <c r="G5882" s="41">
        <f t="shared" si="182"/>
        <v>2</v>
      </c>
      <c r="H5882" s="236" t="s">
        <v>5742</v>
      </c>
    </row>
    <row r="5883" spans="1:8" ht="15" hidden="1" customHeight="1" x14ac:dyDescent="0.25">
      <c r="A5883" s="38" t="s">
        <v>5741</v>
      </c>
      <c r="B5883" s="36" t="s">
        <v>5751</v>
      </c>
      <c r="C5883" s="44" t="s">
        <v>5750</v>
      </c>
      <c r="D5883" s="38">
        <v>2</v>
      </c>
      <c r="E5883" s="51" t="s">
        <v>23</v>
      </c>
      <c r="F5883" s="46">
        <v>570000</v>
      </c>
      <c r="G5883" s="41">
        <f t="shared" si="182"/>
        <v>1140000</v>
      </c>
      <c r="H5883" s="84" t="s">
        <v>33</v>
      </c>
    </row>
    <row r="5884" spans="1:8" ht="15" hidden="1" customHeight="1" x14ac:dyDescent="0.25">
      <c r="A5884" s="38" t="s">
        <v>5741</v>
      </c>
      <c r="B5884" s="49" t="s">
        <v>5752</v>
      </c>
      <c r="C5884" s="44" t="s">
        <v>5753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5639</v>
      </c>
    </row>
    <row r="5885" spans="1:8" ht="15" hidden="1" customHeight="1" x14ac:dyDescent="0.25">
      <c r="A5885" s="38" t="s">
        <v>5741</v>
      </c>
      <c r="B5885" s="36" t="s">
        <v>5739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hidden="1" customHeight="1" x14ac:dyDescent="0.25">
      <c r="A5886" s="38" t="s">
        <v>5741</v>
      </c>
      <c r="B5886" s="33" t="s">
        <v>5754</v>
      </c>
      <c r="C5886" s="44" t="s">
        <v>5755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hidden="1" customHeight="1" x14ac:dyDescent="0.25">
      <c r="A5887" s="38" t="s">
        <v>5741</v>
      </c>
      <c r="B5887" s="33" t="s">
        <v>5754</v>
      </c>
      <c r="C5887" s="44" t="s">
        <v>5756</v>
      </c>
      <c r="D5887" s="50">
        <v>1</v>
      </c>
      <c r="E5887" s="45" t="s">
        <v>24</v>
      </c>
      <c r="F5887" s="179">
        <v>1335000</v>
      </c>
      <c r="G5887" s="41">
        <f t="shared" si="182"/>
        <v>1335000</v>
      </c>
      <c r="H5887" s="236" t="s">
        <v>2177</v>
      </c>
    </row>
    <row r="5888" spans="1:8" ht="15" hidden="1" customHeight="1" x14ac:dyDescent="0.25">
      <c r="A5888" s="38" t="s">
        <v>5741</v>
      </c>
      <c r="B5888" s="33" t="s">
        <v>5757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hidden="1" customHeight="1" x14ac:dyDescent="0.25">
      <c r="A5889" s="38" t="s">
        <v>5741</v>
      </c>
      <c r="B5889" s="36" t="s">
        <v>5758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2"/>
        <v>150000</v>
      </c>
      <c r="H5889" s="236" t="s">
        <v>2177</v>
      </c>
    </row>
    <row r="5890" spans="1:8" ht="15" hidden="1" customHeight="1" x14ac:dyDescent="0.25">
      <c r="A5890" s="38" t="s">
        <v>5759</v>
      </c>
      <c r="B5890" s="33" t="s">
        <v>4330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2"/>
        <v>255000</v>
      </c>
      <c r="H5890" s="84" t="s">
        <v>5742</v>
      </c>
    </row>
    <row r="5891" spans="1:8" ht="15" hidden="1" customHeight="1" x14ac:dyDescent="0.25">
      <c r="A5891" s="38" t="s">
        <v>5759</v>
      </c>
      <c r="B5891" s="33" t="s">
        <v>5760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2"/>
        <v>34000</v>
      </c>
      <c r="H5891" s="84" t="s">
        <v>5639</v>
      </c>
    </row>
    <row r="5892" spans="1:8" ht="15" hidden="1" customHeight="1" x14ac:dyDescent="0.25">
      <c r="A5892" s="38" t="s">
        <v>5759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2"/>
        <v>375000</v>
      </c>
      <c r="H5892" s="84" t="s">
        <v>33</v>
      </c>
    </row>
    <row r="5893" spans="1:8" ht="15" customHeight="1" x14ac:dyDescent="0.25">
      <c r="A5893" s="38" t="s">
        <v>5759</v>
      </c>
      <c r="B5893" s="63" t="s">
        <v>5761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2"/>
        <v>160000</v>
      </c>
      <c r="H5893" s="84" t="s">
        <v>33</v>
      </c>
    </row>
    <row r="5894" spans="1:8" ht="15" hidden="1" customHeight="1" x14ac:dyDescent="0.25">
      <c r="A5894" s="38" t="s">
        <v>5759</v>
      </c>
      <c r="B5894" s="80" t="s">
        <v>5762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2"/>
        <v>750000</v>
      </c>
      <c r="H5894" s="84" t="s">
        <v>33</v>
      </c>
    </row>
    <row r="5895" spans="1:8" ht="15" hidden="1" customHeight="1" x14ac:dyDescent="0.25">
      <c r="A5895" s="38" t="s">
        <v>5759</v>
      </c>
      <c r="B5895" s="49" t="s">
        <v>5763</v>
      </c>
      <c r="C5895" s="33" t="s">
        <v>5764</v>
      </c>
      <c r="D5895" s="38">
        <v>2</v>
      </c>
      <c r="E5895" s="45" t="s">
        <v>24</v>
      </c>
      <c r="F5895" s="40">
        <v>23000</v>
      </c>
      <c r="G5895" s="41">
        <f t="shared" si="182"/>
        <v>46000</v>
      </c>
      <c r="H5895" s="84" t="s">
        <v>2861</v>
      </c>
    </row>
    <row r="5896" spans="1:8" ht="15" hidden="1" customHeight="1" x14ac:dyDescent="0.25">
      <c r="A5896" s="38" t="s">
        <v>391</v>
      </c>
      <c r="B5896" s="33" t="s">
        <v>5765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2"/>
        <v>40000</v>
      </c>
      <c r="H5896" s="84" t="s">
        <v>5766</v>
      </c>
    </row>
    <row r="5897" spans="1:8" ht="15" hidden="1" customHeight="1" x14ac:dyDescent="0.25">
      <c r="A5897" s="38" t="s">
        <v>391</v>
      </c>
      <c r="B5897" s="80" t="s">
        <v>2800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2"/>
        <v>650000</v>
      </c>
      <c r="H5897" s="84" t="s">
        <v>33</v>
      </c>
    </row>
    <row r="5898" spans="1:8" ht="15" hidden="1" customHeight="1" x14ac:dyDescent="0.25">
      <c r="A5898" s="38" t="s">
        <v>391</v>
      </c>
      <c r="B5898" s="36" t="s">
        <v>2751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2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2"/>
        <v>700000</v>
      </c>
      <c r="H5899" s="84" t="s">
        <v>5767</v>
      </c>
    </row>
    <row r="5900" spans="1:8" ht="15" hidden="1" customHeight="1" x14ac:dyDescent="0.25">
      <c r="A5900" s="38" t="s">
        <v>391</v>
      </c>
      <c r="B5900" s="80" t="s">
        <v>5768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2"/>
        <v>460000</v>
      </c>
      <c r="H5900" s="84" t="s">
        <v>5769</v>
      </c>
    </row>
    <row r="5901" spans="1:8" ht="15" hidden="1" customHeight="1" x14ac:dyDescent="0.25">
      <c r="A5901" s="38" t="s">
        <v>391</v>
      </c>
      <c r="B5901" s="80" t="s">
        <v>5043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2"/>
        <v>520000</v>
      </c>
      <c r="H5901" s="84" t="s">
        <v>33</v>
      </c>
    </row>
    <row r="5902" spans="1:8" ht="15" hidden="1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2"/>
        <v>160000</v>
      </c>
      <c r="H5902" s="84" t="s">
        <v>33</v>
      </c>
    </row>
    <row r="5903" spans="1:8" ht="15" hidden="1" customHeight="1" x14ac:dyDescent="0.25">
      <c r="A5903" s="38" t="s">
        <v>391</v>
      </c>
      <c r="B5903" s="68" t="s">
        <v>5770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5771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2"/>
        <v>45000</v>
      </c>
      <c r="H5904" s="84" t="s">
        <v>33</v>
      </c>
    </row>
    <row r="5905" spans="1:8" ht="15" hidden="1" customHeight="1" x14ac:dyDescent="0.25">
      <c r="A5905" s="38" t="s">
        <v>391</v>
      </c>
      <c r="B5905" s="36" t="s">
        <v>5375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2"/>
        <v>150000</v>
      </c>
      <c r="H5905" s="84" t="s">
        <v>33</v>
      </c>
    </row>
    <row r="5906" spans="1:8" ht="15" hidden="1" customHeight="1" x14ac:dyDescent="0.25">
      <c r="A5906" s="38" t="s">
        <v>391</v>
      </c>
      <c r="B5906" s="33" t="s">
        <v>2801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hidden="1" customHeight="1" x14ac:dyDescent="0.25">
      <c r="A5907" s="38" t="s">
        <v>391</v>
      </c>
      <c r="B5907" s="36" t="s">
        <v>5772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5773</v>
      </c>
    </row>
    <row r="5908" spans="1:8" ht="15" hidden="1" customHeight="1" x14ac:dyDescent="0.25">
      <c r="A5908" s="38" t="s">
        <v>391</v>
      </c>
      <c r="B5908" s="33" t="s">
        <v>5748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5774</v>
      </c>
    </row>
    <row r="5909" spans="1:8" ht="15" hidden="1" customHeight="1" x14ac:dyDescent="0.25">
      <c r="A5909" s="38" t="s">
        <v>391</v>
      </c>
      <c r="B5909" s="63" t="s">
        <v>5745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2861</v>
      </c>
    </row>
    <row r="5910" spans="1:8" ht="15" hidden="1" customHeight="1" x14ac:dyDescent="0.25">
      <c r="A5910" s="38" t="s">
        <v>391</v>
      </c>
      <c r="B5910" s="33" t="s">
        <v>5775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hidden="1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2"/>
        <v>165000</v>
      </c>
      <c r="H5911" s="236" t="s">
        <v>577</v>
      </c>
    </row>
    <row r="5912" spans="1:8" ht="15" hidden="1" customHeight="1" x14ac:dyDescent="0.25">
      <c r="A5912" s="38" t="s">
        <v>391</v>
      </c>
      <c r="B5912" s="33" t="s">
        <v>5776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2"/>
        <v>525000</v>
      </c>
      <c r="H5912" s="236" t="s">
        <v>33</v>
      </c>
    </row>
    <row r="5913" spans="1:8" ht="15" hidden="1" customHeight="1" x14ac:dyDescent="0.25">
      <c r="A5913" s="38" t="s">
        <v>391</v>
      </c>
      <c r="B5913" s="33" t="s">
        <v>5777</v>
      </c>
      <c r="C5913" s="33" t="s">
        <v>5778</v>
      </c>
      <c r="D5913" s="50">
        <v>1</v>
      </c>
      <c r="E5913" s="45" t="s">
        <v>72</v>
      </c>
      <c r="F5913" s="179">
        <v>25000000</v>
      </c>
      <c r="G5913" s="179">
        <f t="shared" si="182"/>
        <v>25000000</v>
      </c>
      <c r="H5913" s="84" t="s">
        <v>33</v>
      </c>
    </row>
    <row r="5914" spans="1:8" ht="15" hidden="1" customHeight="1" x14ac:dyDescent="0.25">
      <c r="A5914" s="38" t="s">
        <v>5779</v>
      </c>
      <c r="B5914" s="33" t="s">
        <v>4872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2"/>
        <v>270000</v>
      </c>
      <c r="H5914" s="84" t="s">
        <v>5536</v>
      </c>
    </row>
    <row r="5915" spans="1:8" ht="15" hidden="1" customHeight="1" x14ac:dyDescent="0.25">
      <c r="A5915" s="38" t="s">
        <v>5779</v>
      </c>
      <c r="B5915" s="80" t="s">
        <v>5780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2"/>
        <v>90000</v>
      </c>
      <c r="H5915" s="84" t="s">
        <v>930</v>
      </c>
    </row>
    <row r="5916" spans="1:8" ht="15" hidden="1" customHeight="1" x14ac:dyDescent="0.25">
      <c r="A5916" s="38" t="s">
        <v>5779</v>
      </c>
      <c r="B5916" s="36" t="s">
        <v>3316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2"/>
        <v>55000</v>
      </c>
      <c r="H5916" s="84" t="s">
        <v>930</v>
      </c>
    </row>
    <row r="5917" spans="1:8" ht="15" hidden="1" customHeight="1" x14ac:dyDescent="0.25">
      <c r="A5917" s="38" t="s">
        <v>5779</v>
      </c>
      <c r="B5917" s="109" t="s">
        <v>5781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3">F5917*D5917</f>
        <v>40000</v>
      </c>
      <c r="H5917" s="84" t="s">
        <v>930</v>
      </c>
    </row>
    <row r="5918" spans="1:8" ht="15" hidden="1" customHeight="1" x14ac:dyDescent="0.25">
      <c r="A5918" s="38" t="s">
        <v>5779</v>
      </c>
      <c r="B5918" s="80" t="s">
        <v>5782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3"/>
        <v>22000</v>
      </c>
      <c r="H5918" s="84" t="s">
        <v>930</v>
      </c>
    </row>
    <row r="5919" spans="1:8" ht="15" hidden="1" customHeight="1" x14ac:dyDescent="0.25">
      <c r="A5919" s="38" t="s">
        <v>5779</v>
      </c>
      <c r="B5919" s="80" t="s">
        <v>5783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3"/>
        <v>4000</v>
      </c>
      <c r="H5919" s="84" t="s">
        <v>930</v>
      </c>
    </row>
    <row r="5920" spans="1:8" ht="15" hidden="1" customHeight="1" x14ac:dyDescent="0.25">
      <c r="A5920" s="38" t="s">
        <v>5779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3"/>
        <v>900000</v>
      </c>
      <c r="H5920" s="84" t="s">
        <v>2349</v>
      </c>
    </row>
    <row r="5921" spans="1:8" ht="15" hidden="1" customHeight="1" x14ac:dyDescent="0.25">
      <c r="A5921" s="38" t="s">
        <v>5779</v>
      </c>
      <c r="B5921" s="68" t="s">
        <v>5784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hidden="1" customHeight="1" x14ac:dyDescent="0.25">
      <c r="A5922" s="38" t="s">
        <v>5779</v>
      </c>
      <c r="B5922" s="68" t="s">
        <v>5785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3"/>
        <v>450000</v>
      </c>
      <c r="H5922" s="84" t="s">
        <v>33</v>
      </c>
    </row>
    <row r="5923" spans="1:8" ht="15" hidden="1" customHeight="1" x14ac:dyDescent="0.25">
      <c r="A5923" s="38" t="s">
        <v>5779</v>
      </c>
      <c r="B5923" s="36" t="s">
        <v>5786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3"/>
        <v>450000</v>
      </c>
      <c r="H5923" s="84" t="s">
        <v>33</v>
      </c>
    </row>
    <row r="5924" spans="1:8" ht="15" hidden="1" customHeight="1" x14ac:dyDescent="0.25">
      <c r="A5924" s="38" t="s">
        <v>5779</v>
      </c>
      <c r="B5924" s="33" t="s">
        <v>5787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hidden="1" customHeight="1" x14ac:dyDescent="0.25">
      <c r="A5925" s="38" t="s">
        <v>5779</v>
      </c>
      <c r="B5925" s="36" t="s">
        <v>5788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hidden="1" customHeight="1" x14ac:dyDescent="0.25">
      <c r="A5926" s="38" t="s">
        <v>5779</v>
      </c>
      <c r="B5926" s="33" t="s">
        <v>5789</v>
      </c>
      <c r="C5926" s="44" t="s">
        <v>5224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hidden="1" customHeight="1" x14ac:dyDescent="0.25">
      <c r="A5927" s="38" t="s">
        <v>5779</v>
      </c>
      <c r="B5927" s="63" t="s">
        <v>4383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hidden="1" customHeight="1" x14ac:dyDescent="0.25">
      <c r="A5928" s="38" t="s">
        <v>5779</v>
      </c>
      <c r="B5928" s="33" t="s">
        <v>5790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hidden="1" customHeight="1" x14ac:dyDescent="0.25">
      <c r="A5929" s="38" t="s">
        <v>5779</v>
      </c>
      <c r="B5929" s="36" t="s">
        <v>5791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3"/>
        <v>75000</v>
      </c>
      <c r="H5929" s="236" t="s">
        <v>5536</v>
      </c>
    </row>
    <row r="5930" spans="1:8" ht="15" hidden="1" customHeight="1" x14ac:dyDescent="0.25">
      <c r="A5930" s="38" t="s">
        <v>5779</v>
      </c>
      <c r="B5930" s="33" t="s">
        <v>5792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3"/>
        <v>140000</v>
      </c>
      <c r="H5930" s="236" t="s">
        <v>5536</v>
      </c>
    </row>
    <row r="5931" spans="1:8" ht="15" hidden="1" customHeight="1" x14ac:dyDescent="0.25">
      <c r="A5931" s="38" t="s">
        <v>5779</v>
      </c>
      <c r="B5931" s="33" t="s">
        <v>5793</v>
      </c>
      <c r="C5931" s="33" t="s">
        <v>4523</v>
      </c>
      <c r="D5931" s="50">
        <v>1</v>
      </c>
      <c r="E5931" s="45" t="s">
        <v>396</v>
      </c>
      <c r="F5931" s="179">
        <v>1800000</v>
      </c>
      <c r="G5931" s="179">
        <f t="shared" si="183"/>
        <v>1800000</v>
      </c>
      <c r="H5931" s="84" t="s">
        <v>930</v>
      </c>
    </row>
    <row r="5932" spans="1:8" ht="15" hidden="1" customHeight="1" x14ac:dyDescent="0.25">
      <c r="A5932" s="38" t="s">
        <v>5779</v>
      </c>
      <c r="B5932" s="33" t="s">
        <v>5794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hidden="1" customHeight="1" x14ac:dyDescent="0.25">
      <c r="A5933" s="38" t="s">
        <v>5779</v>
      </c>
      <c r="B5933" s="33" t="s">
        <v>5795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3"/>
        <v>40000</v>
      </c>
      <c r="H5933" s="84" t="s">
        <v>5536</v>
      </c>
    </row>
    <row r="5934" spans="1:8" ht="15" hidden="1" customHeight="1" x14ac:dyDescent="0.25">
      <c r="A5934" s="38" t="s">
        <v>5779</v>
      </c>
      <c r="B5934" s="33" t="s">
        <v>5796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3"/>
        <v>225000</v>
      </c>
      <c r="H5934" s="84" t="s">
        <v>5536</v>
      </c>
    </row>
    <row r="5935" spans="1:8" ht="15" hidden="1" customHeight="1" x14ac:dyDescent="0.25">
      <c r="A5935" s="38" t="s">
        <v>5779</v>
      </c>
      <c r="B5935" s="33" t="s">
        <v>5797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3"/>
        <v>125000</v>
      </c>
      <c r="H5935" s="84" t="s">
        <v>827</v>
      </c>
    </row>
    <row r="5936" spans="1:8" ht="15" hidden="1" customHeight="1" x14ac:dyDescent="0.25">
      <c r="A5936" s="38" t="s">
        <v>5798</v>
      </c>
      <c r="B5936" s="33" t="s">
        <v>3176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3"/>
        <v>12000</v>
      </c>
      <c r="H5936" s="84" t="s">
        <v>5799</v>
      </c>
    </row>
    <row r="5937" spans="1:8" ht="15" hidden="1" customHeight="1" x14ac:dyDescent="0.25">
      <c r="A5937" s="38" t="s">
        <v>5798</v>
      </c>
      <c r="B5937" s="80" t="s">
        <v>5800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3"/>
        <v>60000</v>
      </c>
      <c r="H5937" s="84" t="s">
        <v>5801</v>
      </c>
    </row>
    <row r="5938" spans="1:8" ht="15" hidden="1" customHeight="1" x14ac:dyDescent="0.25">
      <c r="A5938" s="38" t="s">
        <v>5798</v>
      </c>
      <c r="B5938" s="36" t="s">
        <v>5802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3"/>
        <v>45000</v>
      </c>
      <c r="H5938" s="84" t="s">
        <v>606</v>
      </c>
    </row>
    <row r="5939" spans="1:8" ht="15" hidden="1" customHeight="1" x14ac:dyDescent="0.25">
      <c r="A5939" s="38" t="s">
        <v>5798</v>
      </c>
      <c r="B5939" s="109" t="s">
        <v>5803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3"/>
        <v>15000</v>
      </c>
      <c r="H5939" s="84" t="s">
        <v>606</v>
      </c>
    </row>
    <row r="5940" spans="1:8" ht="15" hidden="1" customHeight="1" x14ac:dyDescent="0.25">
      <c r="A5940" s="38" t="s">
        <v>5798</v>
      </c>
      <c r="B5940" s="80" t="s">
        <v>5804</v>
      </c>
      <c r="C5940" s="33" t="s">
        <v>5805</v>
      </c>
      <c r="D5940" s="38">
        <v>3</v>
      </c>
      <c r="E5940" s="45" t="s">
        <v>24</v>
      </c>
      <c r="F5940" s="40">
        <v>15000</v>
      </c>
      <c r="G5940" s="41">
        <f t="shared" si="183"/>
        <v>45000</v>
      </c>
      <c r="H5940" s="84" t="s">
        <v>606</v>
      </c>
    </row>
    <row r="5941" spans="1:8" ht="15" hidden="1" customHeight="1" x14ac:dyDescent="0.25">
      <c r="A5941" s="38" t="s">
        <v>5798</v>
      </c>
      <c r="B5941" s="80" t="s">
        <v>5806</v>
      </c>
      <c r="C5941" s="33" t="s">
        <v>5805</v>
      </c>
      <c r="D5941" s="38">
        <v>3</v>
      </c>
      <c r="E5941" s="45" t="s">
        <v>24</v>
      </c>
      <c r="F5941" s="40">
        <v>5000</v>
      </c>
      <c r="G5941" s="41">
        <f t="shared" si="183"/>
        <v>15000</v>
      </c>
      <c r="H5941" s="84" t="s">
        <v>606</v>
      </c>
    </row>
    <row r="5942" spans="1:8" ht="15" hidden="1" customHeight="1" x14ac:dyDescent="0.25">
      <c r="A5942" s="38" t="s">
        <v>5798</v>
      </c>
      <c r="B5942" s="33" t="s">
        <v>5807</v>
      </c>
      <c r="C5942" s="33" t="s">
        <v>5805</v>
      </c>
      <c r="D5942" s="38">
        <v>5</v>
      </c>
      <c r="E5942" s="45" t="s">
        <v>107</v>
      </c>
      <c r="F5942" s="46">
        <v>11500</v>
      </c>
      <c r="G5942" s="41">
        <f t="shared" si="183"/>
        <v>57500</v>
      </c>
      <c r="H5942" s="84" t="s">
        <v>606</v>
      </c>
    </row>
    <row r="5943" spans="1:8" ht="15" hidden="1" customHeight="1" x14ac:dyDescent="0.25">
      <c r="A5943" s="38" t="s">
        <v>5798</v>
      </c>
      <c r="B5943" s="68" t="s">
        <v>556</v>
      </c>
      <c r="C5943" s="33" t="s">
        <v>2745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hidden="1" customHeight="1" x14ac:dyDescent="0.25">
      <c r="A5944" s="38" t="s">
        <v>5798</v>
      </c>
      <c r="B5944" s="68" t="s">
        <v>5808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3"/>
        <v>960000</v>
      </c>
      <c r="H5944" s="84" t="s">
        <v>3500</v>
      </c>
    </row>
    <row r="5945" spans="1:8" ht="15" hidden="1" customHeight="1" x14ac:dyDescent="0.25">
      <c r="A5945" s="38" t="s">
        <v>5798</v>
      </c>
      <c r="B5945" s="36" t="s">
        <v>5809</v>
      </c>
      <c r="C5945" s="33" t="s">
        <v>5810</v>
      </c>
      <c r="D5945" s="38">
        <v>1</v>
      </c>
      <c r="E5945" s="51" t="s">
        <v>23</v>
      </c>
      <c r="F5945" s="46">
        <v>575000</v>
      </c>
      <c r="G5945" s="41">
        <f t="shared" si="183"/>
        <v>575000</v>
      </c>
      <c r="H5945" s="84" t="s">
        <v>1633</v>
      </c>
    </row>
    <row r="5946" spans="1:8" ht="15" hidden="1" customHeight="1" x14ac:dyDescent="0.25">
      <c r="A5946" s="38" t="s">
        <v>5811</v>
      </c>
      <c r="B5946" s="33" t="s">
        <v>5812</v>
      </c>
      <c r="C5946" s="33" t="s">
        <v>5813</v>
      </c>
      <c r="D5946" s="38">
        <v>1</v>
      </c>
      <c r="E5946" s="45" t="s">
        <v>24</v>
      </c>
      <c r="F5946" s="40">
        <v>1340000</v>
      </c>
      <c r="G5946" s="41">
        <f t="shared" si="183"/>
        <v>1340000</v>
      </c>
      <c r="H5946" s="84" t="s">
        <v>472</v>
      </c>
    </row>
    <row r="5947" spans="1:8" ht="15" hidden="1" customHeight="1" x14ac:dyDescent="0.25">
      <c r="A5947" s="38" t="s">
        <v>5811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3"/>
        <v>165000</v>
      </c>
      <c r="H5947" s="84" t="s">
        <v>472</v>
      </c>
    </row>
    <row r="5948" spans="1:8" ht="15" hidden="1" customHeight="1" x14ac:dyDescent="0.25">
      <c r="A5948" s="38" t="s">
        <v>5811</v>
      </c>
      <c r="B5948" s="36" t="s">
        <v>5814</v>
      </c>
      <c r="C5948" s="39" t="s">
        <v>4197</v>
      </c>
      <c r="D5948" s="38">
        <v>1</v>
      </c>
      <c r="E5948" s="45" t="s">
        <v>24</v>
      </c>
      <c r="F5948" s="40">
        <v>40000</v>
      </c>
      <c r="G5948" s="41">
        <f t="shared" si="183"/>
        <v>40000</v>
      </c>
      <c r="H5948" s="84" t="s">
        <v>745</v>
      </c>
    </row>
    <row r="5949" spans="1:8" ht="15" hidden="1" customHeight="1" x14ac:dyDescent="0.25">
      <c r="A5949" s="38" t="s">
        <v>5811</v>
      </c>
      <c r="B5949" s="109" t="s">
        <v>5815</v>
      </c>
      <c r="C5949" s="109" t="s">
        <v>4197</v>
      </c>
      <c r="D5949" s="38">
        <v>10</v>
      </c>
      <c r="E5949" s="45" t="s">
        <v>24</v>
      </c>
      <c r="F5949" s="40">
        <v>1500</v>
      </c>
      <c r="G5949" s="41">
        <f t="shared" si="183"/>
        <v>15000</v>
      </c>
      <c r="H5949" s="84" t="s">
        <v>606</v>
      </c>
    </row>
    <row r="5950" spans="1:8" ht="15" hidden="1" customHeight="1" x14ac:dyDescent="0.25">
      <c r="A5950" s="38" t="s">
        <v>5811</v>
      </c>
      <c r="B5950" s="80" t="s">
        <v>5816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3"/>
        <v>438000</v>
      </c>
      <c r="H5950" s="84" t="s">
        <v>3279</v>
      </c>
    </row>
    <row r="5951" spans="1:8" ht="15" hidden="1" customHeight="1" x14ac:dyDescent="0.25">
      <c r="A5951" s="38" t="s">
        <v>5811</v>
      </c>
      <c r="B5951" s="80" t="s">
        <v>5817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3"/>
        <v>150000</v>
      </c>
      <c r="H5951" s="84" t="s">
        <v>3279</v>
      </c>
    </row>
    <row r="5952" spans="1:8" ht="15" hidden="1" customHeight="1" x14ac:dyDescent="0.25">
      <c r="A5952" s="38" t="s">
        <v>5811</v>
      </c>
      <c r="B5952" s="33" t="s">
        <v>2968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3"/>
        <v>106000</v>
      </c>
      <c r="H5952" s="84" t="s">
        <v>3279</v>
      </c>
    </row>
    <row r="5953" spans="1:9" ht="15" hidden="1" customHeight="1" x14ac:dyDescent="0.25">
      <c r="A5953" s="38" t="s">
        <v>5811</v>
      </c>
      <c r="B5953" s="68" t="s">
        <v>5818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3279</v>
      </c>
    </row>
    <row r="5954" spans="1:9" ht="15" hidden="1" customHeight="1" x14ac:dyDescent="0.25">
      <c r="A5954" s="38" t="s">
        <v>5811</v>
      </c>
      <c r="B5954" s="68" t="s">
        <v>5714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3"/>
        <v>570000</v>
      </c>
      <c r="H5954" s="84" t="s">
        <v>3279</v>
      </c>
    </row>
    <row r="5955" spans="1:9" ht="15" hidden="1" customHeight="1" x14ac:dyDescent="0.25">
      <c r="A5955" s="38" t="s">
        <v>5811</v>
      </c>
      <c r="B5955" s="36" t="s">
        <v>5819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3"/>
        <v>160000</v>
      </c>
      <c r="H5955" s="84" t="s">
        <v>3279</v>
      </c>
    </row>
    <row r="5956" spans="1:9" ht="15" hidden="1" customHeight="1" x14ac:dyDescent="0.25">
      <c r="A5956" s="38" t="s">
        <v>5811</v>
      </c>
      <c r="B5956" s="33" t="s">
        <v>5820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2809</v>
      </c>
    </row>
    <row r="5957" spans="1:9" ht="15" hidden="1" customHeight="1" x14ac:dyDescent="0.25">
      <c r="A5957" s="38" t="s">
        <v>5821</v>
      </c>
      <c r="B5957" s="33" t="s">
        <v>2683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4">F5957*D5957</f>
        <v>37500</v>
      </c>
      <c r="H5957" s="84" t="s">
        <v>2861</v>
      </c>
    </row>
    <row r="5958" spans="1:9" ht="15" hidden="1" customHeight="1" x14ac:dyDescent="0.25">
      <c r="A5958" s="38" t="s">
        <v>5821</v>
      </c>
      <c r="B5958" s="56" t="s">
        <v>5822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4"/>
        <v>12000</v>
      </c>
      <c r="H5958" s="84" t="s">
        <v>3101</v>
      </c>
    </row>
    <row r="5959" spans="1:9" ht="15" hidden="1" customHeight="1" x14ac:dyDescent="0.25">
      <c r="A5959" s="38" t="s">
        <v>5821</v>
      </c>
      <c r="B5959" s="36" t="s">
        <v>5823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4"/>
        <v>62500</v>
      </c>
      <c r="H5959" s="84" t="s">
        <v>2406</v>
      </c>
    </row>
    <row r="5960" spans="1:9" ht="15" hidden="1" customHeight="1" x14ac:dyDescent="0.25">
      <c r="A5960" s="38" t="s">
        <v>5821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4"/>
        <v>96000</v>
      </c>
      <c r="H5960" s="84" t="s">
        <v>756</v>
      </c>
    </row>
    <row r="5961" spans="1:9" ht="15" hidden="1" customHeight="1" x14ac:dyDescent="0.25">
      <c r="A5961" s="268">
        <v>44598</v>
      </c>
      <c r="B5961" s="33" t="s">
        <v>5824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4"/>
        <v>30000</v>
      </c>
      <c r="H5961" s="84" t="s">
        <v>5825</v>
      </c>
    </row>
    <row r="5962" spans="1:9" ht="15" hidden="1" customHeight="1" x14ac:dyDescent="0.25">
      <c r="A5962" s="48">
        <v>44598</v>
      </c>
      <c r="B5962" s="56" t="s">
        <v>5826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4"/>
        <v>60000</v>
      </c>
      <c r="H5962" s="84" t="s">
        <v>5825</v>
      </c>
      <c r="I5962" s="294"/>
    </row>
    <row r="5963" spans="1:9" ht="15" hidden="1" customHeight="1" x14ac:dyDescent="0.25">
      <c r="A5963" s="48">
        <v>44598</v>
      </c>
      <c r="B5963" s="36" t="s">
        <v>5827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4"/>
        <v>5000</v>
      </c>
      <c r="H5963" s="84" t="s">
        <v>5825</v>
      </c>
      <c r="I5963" s="43"/>
    </row>
    <row r="5964" spans="1:9" ht="15" hidden="1" customHeight="1" x14ac:dyDescent="0.25">
      <c r="A5964" s="48">
        <v>44598</v>
      </c>
      <c r="B5964" s="109" t="s">
        <v>5828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4"/>
        <v>6000</v>
      </c>
      <c r="H5964" s="84" t="s">
        <v>5825</v>
      </c>
      <c r="I5964" s="43"/>
    </row>
    <row r="5965" spans="1:9" ht="15" hidden="1" customHeight="1" x14ac:dyDescent="0.25">
      <c r="A5965" s="48">
        <v>44598</v>
      </c>
      <c r="B5965" s="80" t="s">
        <v>5829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4"/>
        <v>400000</v>
      </c>
      <c r="H5965" s="84" t="s">
        <v>5299</v>
      </c>
      <c r="I5965" s="43"/>
    </row>
    <row r="5966" spans="1:9" ht="15" hidden="1" customHeight="1" x14ac:dyDescent="0.25">
      <c r="A5966" s="48">
        <v>44598</v>
      </c>
      <c r="B5966" s="80" t="s">
        <v>5176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4"/>
        <v>300000</v>
      </c>
      <c r="H5966" s="84" t="s">
        <v>33</v>
      </c>
      <c r="I5966" s="43" t="s">
        <v>5821</v>
      </c>
    </row>
    <row r="5967" spans="1:9" ht="15" hidden="1" customHeight="1" x14ac:dyDescent="0.25">
      <c r="A5967" s="48">
        <v>44598</v>
      </c>
      <c r="B5967" s="33" t="s">
        <v>5830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4"/>
        <v>350000</v>
      </c>
      <c r="H5967" s="84" t="s">
        <v>5831</v>
      </c>
      <c r="I5967" s="43"/>
    </row>
    <row r="5968" spans="1:9" ht="15" hidden="1" customHeight="1" x14ac:dyDescent="0.25">
      <c r="A5968" s="48">
        <v>44598</v>
      </c>
      <c r="B5968" s="63" t="s">
        <v>2816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5821</v>
      </c>
    </row>
    <row r="5969" spans="1:9" ht="15" hidden="1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5831</v>
      </c>
      <c r="I5969" s="43"/>
    </row>
    <row r="5970" spans="1:9" ht="15" hidden="1" customHeight="1" x14ac:dyDescent="0.25">
      <c r="A5970" s="48">
        <v>44598</v>
      </c>
      <c r="B5970" s="68" t="s">
        <v>2826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4"/>
        <v>500000</v>
      </c>
      <c r="H5970" s="84" t="s">
        <v>33</v>
      </c>
      <c r="I5970" s="43" t="s">
        <v>5821</v>
      </c>
    </row>
    <row r="5971" spans="1:9" ht="15" hidden="1" customHeight="1" x14ac:dyDescent="0.25">
      <c r="A5971" s="48">
        <v>44598</v>
      </c>
      <c r="B5971" s="36" t="s">
        <v>5832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4"/>
        <v>250000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3" t="s">
        <v>5203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4841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5833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hidden="1" customHeight="1" x14ac:dyDescent="0.25">
      <c r="A5975" s="48">
        <v>44598</v>
      </c>
      <c r="B5975" s="63" t="s">
        <v>5834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2861</v>
      </c>
      <c r="I5975" s="43"/>
    </row>
    <row r="5976" spans="1:9" ht="15" hidden="1" customHeight="1" x14ac:dyDescent="0.25">
      <c r="A5976" s="48">
        <v>44598</v>
      </c>
      <c r="B5976" s="33" t="s">
        <v>5835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2861</v>
      </c>
      <c r="I5976" s="43"/>
    </row>
    <row r="5977" spans="1:9" ht="15" hidden="1" customHeight="1" x14ac:dyDescent="0.25">
      <c r="A5977" s="48">
        <v>44598</v>
      </c>
      <c r="B5977" s="36" t="s">
        <v>5836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4"/>
        <v>70000</v>
      </c>
      <c r="H5977" s="236" t="s">
        <v>490</v>
      </c>
      <c r="I5977" s="43"/>
    </row>
    <row r="5978" spans="1:9" ht="15" hidden="1" customHeight="1" x14ac:dyDescent="0.25">
      <c r="A5978" s="48">
        <v>44598</v>
      </c>
      <c r="B5978" s="33" t="s">
        <v>5837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4"/>
        <v>273000</v>
      </c>
      <c r="H5978" s="236" t="s">
        <v>1263</v>
      </c>
      <c r="I5978" s="43"/>
    </row>
    <row r="5979" spans="1:9" ht="15" hidden="1" customHeight="1" x14ac:dyDescent="0.25">
      <c r="A5979" s="48">
        <v>44598</v>
      </c>
      <c r="B5979" s="33" t="s">
        <v>5838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4"/>
        <v>71000</v>
      </c>
      <c r="H5979" s="84" t="s">
        <v>2809</v>
      </c>
      <c r="I5979" s="43"/>
    </row>
    <row r="5980" spans="1:9" ht="15" hidden="1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hidden="1" customHeight="1" x14ac:dyDescent="0.25">
      <c r="A5981" s="48">
        <v>44598</v>
      </c>
      <c r="B5981" s="33" t="s">
        <v>5790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4"/>
        <v>3500000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5839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4"/>
        <v>5</v>
      </c>
      <c r="H5982" s="84" t="s">
        <v>2240</v>
      </c>
      <c r="I5982" s="43"/>
    </row>
    <row r="5983" spans="1:9" ht="15" hidden="1" customHeight="1" x14ac:dyDescent="0.25">
      <c r="A5983" s="48">
        <v>44626</v>
      </c>
      <c r="B5983" s="33" t="s">
        <v>5840</v>
      </c>
      <c r="C5983" s="33" t="s">
        <v>5841</v>
      </c>
      <c r="D5983" s="38">
        <v>1</v>
      </c>
      <c r="E5983" s="45" t="s">
        <v>24</v>
      </c>
      <c r="F5983" s="40">
        <v>65000</v>
      </c>
      <c r="G5983" s="41">
        <f t="shared" si="184"/>
        <v>65000</v>
      </c>
      <c r="H5983" s="84" t="s">
        <v>33</v>
      </c>
      <c r="I5983" s="43"/>
    </row>
    <row r="5984" spans="1:9" ht="15" hidden="1" customHeight="1" x14ac:dyDescent="0.25">
      <c r="A5984" s="48">
        <v>44626</v>
      </c>
      <c r="B5984" s="56" t="s">
        <v>5842</v>
      </c>
      <c r="C5984" s="33" t="s">
        <v>5841</v>
      </c>
      <c r="D5984" s="38">
        <v>1</v>
      </c>
      <c r="E5984" s="45" t="s">
        <v>24</v>
      </c>
      <c r="F5984" s="40">
        <v>70000</v>
      </c>
      <c r="G5984" s="41">
        <f t="shared" si="184"/>
        <v>70000</v>
      </c>
      <c r="H5984" s="84" t="s">
        <v>33</v>
      </c>
    </row>
    <row r="5985" spans="1:8" ht="15" hidden="1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4"/>
        <v>255000</v>
      </c>
      <c r="H5985" s="84" t="s">
        <v>2861</v>
      </c>
    </row>
    <row r="5986" spans="1:8" ht="15" hidden="1" customHeight="1" x14ac:dyDescent="0.25">
      <c r="A5986" s="48">
        <v>44626</v>
      </c>
      <c r="B5986" s="109" t="s">
        <v>5843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4"/>
        <v>60000</v>
      </c>
      <c r="H5986" s="84" t="s">
        <v>2861</v>
      </c>
    </row>
    <row r="5987" spans="1:8" ht="15" hidden="1" customHeight="1" x14ac:dyDescent="0.25">
      <c r="A5987" s="48">
        <v>44626</v>
      </c>
      <c r="B5987" s="80" t="s">
        <v>5844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4"/>
        <v>22000</v>
      </c>
      <c r="H5987" s="84" t="s">
        <v>2861</v>
      </c>
    </row>
    <row r="5988" spans="1:8" ht="15" hidden="1" customHeight="1" x14ac:dyDescent="0.25">
      <c r="A5988" s="48">
        <v>44626</v>
      </c>
      <c r="B5988" s="80" t="s">
        <v>2787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4"/>
        <v>16000</v>
      </c>
      <c r="H5988" s="84" t="s">
        <v>2861</v>
      </c>
    </row>
    <row r="5989" spans="1:8" ht="15" hidden="1" customHeight="1" x14ac:dyDescent="0.25">
      <c r="A5989" s="48">
        <v>44626</v>
      </c>
      <c r="B5989" s="33" t="s">
        <v>5845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4"/>
        <v>6000</v>
      </c>
      <c r="H5989" s="84" t="s">
        <v>2861</v>
      </c>
    </row>
    <row r="5990" spans="1:8" ht="15" hidden="1" customHeight="1" x14ac:dyDescent="0.25">
      <c r="A5990" s="48">
        <v>44626</v>
      </c>
      <c r="B5990" s="33" t="s">
        <v>4655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hidden="1" customHeight="1" x14ac:dyDescent="0.25">
      <c r="A5991" s="48">
        <v>44626</v>
      </c>
      <c r="B5991" s="33" t="s">
        <v>5039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hidden="1" customHeight="1" x14ac:dyDescent="0.25">
      <c r="A5992" s="48">
        <v>44626</v>
      </c>
      <c r="B5992" s="68" t="s">
        <v>5846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4"/>
        <v>219000</v>
      </c>
      <c r="H5992" s="84" t="s">
        <v>980</v>
      </c>
    </row>
    <row r="5993" spans="1:8" ht="15" hidden="1" customHeight="1" x14ac:dyDescent="0.25">
      <c r="A5993" s="48">
        <v>44626</v>
      </c>
      <c r="B5993" s="36" t="s">
        <v>4730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4"/>
        <v>157500</v>
      </c>
      <c r="H5993" s="84" t="s">
        <v>33</v>
      </c>
    </row>
    <row r="5994" spans="1:8" ht="15" hidden="1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4"/>
        <v>150000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5847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4"/>
        <v>1</v>
      </c>
      <c r="H5995" s="84" t="s">
        <v>433</v>
      </c>
    </row>
    <row r="5996" spans="1:8" ht="15" hidden="1" customHeight="1" x14ac:dyDescent="0.25">
      <c r="A5996" s="48">
        <v>44626</v>
      </c>
      <c r="B5996" s="33" t="s">
        <v>5848</v>
      </c>
      <c r="C5996" s="44" t="s">
        <v>5849</v>
      </c>
      <c r="D5996" s="50">
        <v>1</v>
      </c>
      <c r="E5996" s="45" t="s">
        <v>24</v>
      </c>
      <c r="F5996" s="179">
        <v>225000</v>
      </c>
      <c r="G5996" s="41">
        <f t="shared" si="184"/>
        <v>225000</v>
      </c>
      <c r="H5996" s="236" t="s">
        <v>1633</v>
      </c>
    </row>
    <row r="5997" spans="1:8" ht="15" hidden="1" customHeight="1" x14ac:dyDescent="0.25">
      <c r="A5997" s="48">
        <v>44626</v>
      </c>
      <c r="B5997" s="63" t="s">
        <v>5850</v>
      </c>
      <c r="C5997" s="33"/>
      <c r="D5997" s="38">
        <v>1</v>
      </c>
      <c r="E5997" s="45" t="s">
        <v>24</v>
      </c>
      <c r="F5997" s="40">
        <v>7000</v>
      </c>
      <c r="G5997" s="41">
        <f t="shared" si="184"/>
        <v>7000</v>
      </c>
      <c r="H5997" s="236" t="s">
        <v>1633</v>
      </c>
    </row>
    <row r="5998" spans="1:8" ht="15" hidden="1" customHeight="1" x14ac:dyDescent="0.25">
      <c r="A5998" s="48">
        <v>44626</v>
      </c>
      <c r="B5998" s="33" t="s">
        <v>5851</v>
      </c>
      <c r="C5998" s="33"/>
      <c r="D5998" s="50">
        <v>1</v>
      </c>
      <c r="E5998" s="45" t="s">
        <v>24</v>
      </c>
      <c r="F5998" s="298">
        <v>6000</v>
      </c>
      <c r="G5998" s="41">
        <f t="shared" si="184"/>
        <v>6000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4"/>
        <v>15200000</v>
      </c>
      <c r="H5999" s="84" t="s">
        <v>33</v>
      </c>
    </row>
    <row r="6000" spans="1:8" ht="15" hidden="1" customHeight="1" x14ac:dyDescent="0.25">
      <c r="A6000" s="48">
        <v>44626</v>
      </c>
      <c r="B6000" s="33" t="s">
        <v>5852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4"/>
        <v>1385000</v>
      </c>
      <c r="H6000" s="236" t="s">
        <v>882</v>
      </c>
    </row>
    <row r="6001" spans="1:8" ht="15" hidden="1" customHeight="1" x14ac:dyDescent="0.25">
      <c r="A6001" s="48">
        <v>44626</v>
      </c>
      <c r="B6001" s="33" t="s">
        <v>5853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4"/>
        <v>165000</v>
      </c>
      <c r="H6001" s="84" t="s">
        <v>882</v>
      </c>
    </row>
    <row r="6002" spans="1:8" ht="15" hidden="1" customHeight="1" x14ac:dyDescent="0.25">
      <c r="A6002" s="48">
        <v>44657</v>
      </c>
      <c r="B6002" s="33" t="s">
        <v>4330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4"/>
        <v>255000</v>
      </c>
      <c r="H6002" s="84" t="s">
        <v>2861</v>
      </c>
    </row>
    <row r="6003" spans="1:8" ht="15" hidden="1" customHeight="1" x14ac:dyDescent="0.25">
      <c r="A6003" s="48">
        <v>44657</v>
      </c>
      <c r="B6003" s="33" t="s">
        <v>5854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4"/>
        <v>222000</v>
      </c>
      <c r="H6003" s="84" t="s">
        <v>33</v>
      </c>
    </row>
    <row r="6004" spans="1:8" ht="15" hidden="1" customHeight="1" x14ac:dyDescent="0.25">
      <c r="A6004" s="48">
        <v>44657</v>
      </c>
      <c r="B6004" s="36" t="s">
        <v>4472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4"/>
        <v>1550000</v>
      </c>
      <c r="H6004" s="84" t="s">
        <v>488</v>
      </c>
    </row>
    <row r="6005" spans="1:8" ht="15" hidden="1" customHeight="1" x14ac:dyDescent="0.25">
      <c r="A6005" s="48">
        <v>44657</v>
      </c>
      <c r="B6005" s="109" t="s">
        <v>5396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4"/>
        <v>360000</v>
      </c>
      <c r="H6005" s="84" t="s">
        <v>33</v>
      </c>
    </row>
    <row r="6006" spans="1:8" ht="15" hidden="1" customHeight="1" x14ac:dyDescent="0.25">
      <c r="A6006" s="48">
        <v>44657</v>
      </c>
      <c r="B6006" s="80" t="s">
        <v>4743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4"/>
        <v>260000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2801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4"/>
        <v>150000</v>
      </c>
      <c r="H6007" s="84" t="s">
        <v>33</v>
      </c>
    </row>
    <row r="6008" spans="1:8" ht="15" hidden="1" customHeight="1" x14ac:dyDescent="0.25">
      <c r="A6008" s="48">
        <v>44657</v>
      </c>
      <c r="B6008" s="33" t="s">
        <v>5855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4"/>
        <v>450000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5856</v>
      </c>
    </row>
    <row r="6010" spans="1:8" ht="15" hidden="1" customHeight="1" x14ac:dyDescent="0.25">
      <c r="A6010" s="48">
        <v>44657</v>
      </c>
      <c r="B6010" s="33" t="s">
        <v>5857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hidden="1" customHeight="1" x14ac:dyDescent="0.25">
      <c r="A6011" s="48">
        <v>44657</v>
      </c>
      <c r="B6011" s="68" t="s">
        <v>5858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4"/>
        <v>35000</v>
      </c>
      <c r="H6011" s="84" t="s">
        <v>2908</v>
      </c>
    </row>
    <row r="6012" spans="1:8" ht="15" hidden="1" customHeight="1" x14ac:dyDescent="0.25">
      <c r="A6012" s="48">
        <v>44657</v>
      </c>
      <c r="B6012" s="33" t="s">
        <v>4330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4"/>
        <v>306000</v>
      </c>
      <c r="H6012" s="84" t="s">
        <v>2861</v>
      </c>
    </row>
    <row r="6013" spans="1:8" ht="15" hidden="1" customHeight="1" x14ac:dyDescent="0.25">
      <c r="A6013" s="48">
        <v>44657</v>
      </c>
      <c r="B6013" s="33" t="s">
        <v>4527</v>
      </c>
      <c r="C6013" s="33" t="s">
        <v>5859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hidden="1" customHeight="1" x14ac:dyDescent="0.25">
      <c r="A6014" s="48">
        <v>44657</v>
      </c>
      <c r="B6014" s="33" t="s">
        <v>5860</v>
      </c>
      <c r="C6014" s="33" t="s">
        <v>5859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5861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5862</v>
      </c>
    </row>
    <row r="6016" spans="1:8" ht="15" hidden="1" customHeight="1" x14ac:dyDescent="0.25">
      <c r="A6016" s="48">
        <v>44657</v>
      </c>
      <c r="B6016" s="63" t="s">
        <v>2686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hidden="1" customHeight="1" x14ac:dyDescent="0.25">
      <c r="A6017" s="48">
        <v>44718</v>
      </c>
      <c r="B6017" s="33" t="s">
        <v>5863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5">F6017*D6017</f>
        <v>45000</v>
      </c>
      <c r="H6017" s="84" t="s">
        <v>930</v>
      </c>
    </row>
    <row r="6018" spans="1:8" ht="15" hidden="1" customHeight="1" x14ac:dyDescent="0.25">
      <c r="A6018" s="48">
        <v>44718</v>
      </c>
      <c r="B6018" s="63" t="s">
        <v>5864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5"/>
        <v>550000</v>
      </c>
      <c r="H6018" s="84" t="s">
        <v>33</v>
      </c>
    </row>
    <row r="6019" spans="1:8" ht="15" hidden="1" customHeight="1" x14ac:dyDescent="0.25">
      <c r="A6019" s="48">
        <v>44718</v>
      </c>
      <c r="B6019" s="63" t="s">
        <v>2826</v>
      </c>
      <c r="C6019" s="39" t="s">
        <v>5865</v>
      </c>
      <c r="D6019" s="38">
        <v>2</v>
      </c>
      <c r="E6019" s="45" t="s">
        <v>96</v>
      </c>
      <c r="F6019" s="40">
        <v>255000</v>
      </c>
      <c r="G6019" s="41">
        <f t="shared" si="185"/>
        <v>510000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5"/>
        <v>450000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5"/>
        <v>180000</v>
      </c>
      <c r="H6021" s="84" t="s">
        <v>33</v>
      </c>
    </row>
    <row r="6022" spans="1:8" ht="15" hidden="1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5"/>
        <v>380000</v>
      </c>
      <c r="H6022" s="84" t="s">
        <v>33</v>
      </c>
    </row>
    <row r="6023" spans="1:8" ht="15" hidden="1" customHeight="1" x14ac:dyDescent="0.25">
      <c r="A6023" s="48">
        <v>44718</v>
      </c>
      <c r="B6023" s="80" t="s">
        <v>2800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5"/>
        <v>600000</v>
      </c>
      <c r="H6023" s="84" t="s">
        <v>33</v>
      </c>
    </row>
    <row r="6024" spans="1:8" ht="15" hidden="1" customHeight="1" x14ac:dyDescent="0.25">
      <c r="A6024" s="48">
        <v>44718</v>
      </c>
      <c r="B6024" s="36" t="s">
        <v>2751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5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5"/>
        <v>200000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5"/>
        <v>120000</v>
      </c>
      <c r="H6026" s="84" t="s">
        <v>2861</v>
      </c>
    </row>
    <row r="6027" spans="1:8" ht="15" hidden="1" customHeight="1" x14ac:dyDescent="0.25">
      <c r="A6027" s="48">
        <v>44718</v>
      </c>
      <c r="B6027" s="33" t="s">
        <v>5866</v>
      </c>
      <c r="C6027" s="33" t="s">
        <v>5867</v>
      </c>
      <c r="D6027" s="38">
        <v>1</v>
      </c>
      <c r="E6027" s="45" t="s">
        <v>24</v>
      </c>
      <c r="F6027" s="179">
        <v>1400000</v>
      </c>
      <c r="G6027" s="41">
        <f t="shared" si="185"/>
        <v>1400000</v>
      </c>
      <c r="H6027" s="84" t="s">
        <v>1065</v>
      </c>
    </row>
    <row r="6028" spans="1:8" ht="15" hidden="1" customHeight="1" x14ac:dyDescent="0.25">
      <c r="A6028" s="48">
        <v>44718</v>
      </c>
      <c r="B6028" s="33" t="s">
        <v>5866</v>
      </c>
      <c r="C6028" s="33" t="s">
        <v>5867</v>
      </c>
      <c r="D6028" s="38">
        <v>1</v>
      </c>
      <c r="E6028" s="45" t="s">
        <v>24</v>
      </c>
      <c r="F6028" s="179">
        <v>1400000</v>
      </c>
      <c r="G6028" s="41">
        <f t="shared" si="185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56" t="s">
        <v>5868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5"/>
        <v>360000</v>
      </c>
      <c r="H6029" s="84" t="s">
        <v>1065</v>
      </c>
    </row>
    <row r="6030" spans="1:8" ht="15" hidden="1" customHeight="1" x14ac:dyDescent="0.25">
      <c r="A6030" s="48">
        <v>44718</v>
      </c>
      <c r="B6030" s="33" t="s">
        <v>2805</v>
      </c>
      <c r="C6030" s="44" t="s">
        <v>5869</v>
      </c>
      <c r="D6030" s="50">
        <v>2</v>
      </c>
      <c r="E6030" s="45" t="s">
        <v>5870</v>
      </c>
      <c r="F6030" s="179">
        <v>50000</v>
      </c>
      <c r="G6030" s="41">
        <f t="shared" si="185"/>
        <v>100000</v>
      </c>
      <c r="H6030" s="236" t="s">
        <v>33</v>
      </c>
    </row>
    <row r="6031" spans="1:8" ht="15" hidden="1" customHeight="1" x14ac:dyDescent="0.25">
      <c r="A6031" s="48">
        <v>44718</v>
      </c>
      <c r="B6031" s="63" t="s">
        <v>5871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5"/>
        <v>105000</v>
      </c>
      <c r="H6031" s="236" t="s">
        <v>5872</v>
      </c>
    </row>
    <row r="6032" spans="1:8" ht="15" hidden="1" customHeight="1" x14ac:dyDescent="0.25">
      <c r="A6032" s="48">
        <v>44718</v>
      </c>
      <c r="B6032" s="33" t="s">
        <v>2909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5"/>
        <v>12000</v>
      </c>
      <c r="H6032" s="236" t="s">
        <v>1633</v>
      </c>
    </row>
    <row r="6033" spans="1:8" ht="15" hidden="1" customHeight="1" x14ac:dyDescent="0.25">
      <c r="A6033" s="48">
        <v>44718</v>
      </c>
      <c r="B6033" s="36" t="s">
        <v>3044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5"/>
        <v>9000</v>
      </c>
      <c r="H6033" s="236" t="s">
        <v>1633</v>
      </c>
    </row>
    <row r="6034" spans="1:8" ht="15" hidden="1" customHeight="1" x14ac:dyDescent="0.25">
      <c r="A6034" s="48">
        <v>44718</v>
      </c>
      <c r="B6034" s="33" t="s">
        <v>5864</v>
      </c>
      <c r="C6034" s="33" t="s">
        <v>2745</v>
      </c>
      <c r="D6034" s="50">
        <v>2</v>
      </c>
      <c r="E6034" s="45" t="s">
        <v>24</v>
      </c>
      <c r="F6034" s="298">
        <v>125000</v>
      </c>
      <c r="G6034" s="179">
        <f t="shared" si="185"/>
        <v>250000</v>
      </c>
      <c r="H6034" s="236" t="s">
        <v>5873</v>
      </c>
    </row>
    <row r="6035" spans="1:8" ht="15" hidden="1" customHeight="1" x14ac:dyDescent="0.25">
      <c r="A6035" s="48">
        <v>44718</v>
      </c>
      <c r="B6035" s="56" t="s">
        <v>3330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5"/>
        <v>11900000</v>
      </c>
      <c r="H6035" s="84" t="s">
        <v>33</v>
      </c>
    </row>
    <row r="6036" spans="1:8" ht="15" hidden="1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5"/>
        <v>11110000</v>
      </c>
      <c r="H6036" s="84" t="s">
        <v>5874</v>
      </c>
    </row>
    <row r="6037" spans="1:8" ht="15" hidden="1" customHeight="1" x14ac:dyDescent="0.25">
      <c r="A6037" s="48">
        <v>44718</v>
      </c>
      <c r="B6037" s="33" t="s">
        <v>5875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5"/>
        <v>1500000</v>
      </c>
      <c r="H6037" s="84" t="s">
        <v>33</v>
      </c>
    </row>
    <row r="6038" spans="1:8" ht="15" hidden="1" customHeight="1" x14ac:dyDescent="0.25">
      <c r="A6038" s="48">
        <v>44718</v>
      </c>
      <c r="B6038" s="33" t="s">
        <v>5876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5"/>
        <v>75000</v>
      </c>
      <c r="H6038" s="84" t="s">
        <v>33</v>
      </c>
    </row>
    <row r="6039" spans="1:8" ht="15" hidden="1" customHeight="1" x14ac:dyDescent="0.25">
      <c r="A6039" s="48">
        <v>44748</v>
      </c>
      <c r="B6039" s="33" t="s">
        <v>5877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5"/>
        <v>37500</v>
      </c>
      <c r="H6039" s="84" t="s">
        <v>1633</v>
      </c>
    </row>
    <row r="6040" spans="1:8" ht="15" hidden="1" customHeight="1" x14ac:dyDescent="0.25">
      <c r="A6040" s="48">
        <v>44748</v>
      </c>
      <c r="B6040" s="63" t="s">
        <v>5878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5"/>
        <v>3000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5879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5"/>
        <v>190000</v>
      </c>
      <c r="H6041" s="84" t="s">
        <v>2861</v>
      </c>
    </row>
    <row r="6042" spans="1:8" ht="15" hidden="1" customHeight="1" x14ac:dyDescent="0.25">
      <c r="A6042" s="48">
        <v>44748</v>
      </c>
      <c r="B6042" s="63" t="s">
        <v>5880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5"/>
        <v>1400000</v>
      </c>
      <c r="H6042" s="84" t="s">
        <v>2189</v>
      </c>
    </row>
    <row r="6043" spans="1:8" ht="15" hidden="1" customHeight="1" x14ac:dyDescent="0.25">
      <c r="A6043" s="48">
        <v>44748</v>
      </c>
      <c r="B6043" s="63" t="s">
        <v>5881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5"/>
        <v>1250000</v>
      </c>
      <c r="H6043" s="84" t="s">
        <v>2189</v>
      </c>
    </row>
    <row r="6044" spans="1:8" ht="15" hidden="1" customHeight="1" x14ac:dyDescent="0.25">
      <c r="A6044" s="48">
        <v>44748</v>
      </c>
      <c r="B6044" s="33" t="s">
        <v>5882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5"/>
        <v>1900000</v>
      </c>
      <c r="H6044" s="84" t="s">
        <v>5883</v>
      </c>
    </row>
    <row r="6045" spans="1:8" ht="15" hidden="1" customHeight="1" x14ac:dyDescent="0.25">
      <c r="A6045" s="48">
        <v>44748</v>
      </c>
      <c r="B6045" s="80" t="s">
        <v>4953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5"/>
        <v>68000</v>
      </c>
      <c r="H6045" s="84" t="s">
        <v>33</v>
      </c>
    </row>
    <row r="6046" spans="1:8" ht="15" hidden="1" customHeight="1" x14ac:dyDescent="0.25">
      <c r="A6046" s="48">
        <v>44748</v>
      </c>
      <c r="B6046" s="63" t="s">
        <v>5550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5"/>
        <v>175000</v>
      </c>
      <c r="H6046" s="84" t="s">
        <v>468</v>
      </c>
    </row>
    <row r="6047" spans="1:8" ht="15" hidden="1" customHeight="1" x14ac:dyDescent="0.25">
      <c r="A6047" s="48">
        <v>44748</v>
      </c>
      <c r="B6047" s="63" t="s">
        <v>5550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5"/>
        <v>175000</v>
      </c>
      <c r="H6047" s="84" t="s">
        <v>2672</v>
      </c>
    </row>
    <row r="6048" spans="1:8" ht="15" hidden="1" customHeight="1" x14ac:dyDescent="0.25">
      <c r="A6048" s="48">
        <v>44748</v>
      </c>
      <c r="B6048" s="33" t="s">
        <v>5884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5"/>
        <v>60000</v>
      </c>
      <c r="H6048" s="84" t="s">
        <v>2672</v>
      </c>
    </row>
    <row r="6049" spans="1:8" ht="15" hidden="1" customHeight="1" x14ac:dyDescent="0.25">
      <c r="A6049" s="48">
        <v>44748</v>
      </c>
      <c r="B6049" s="33" t="s">
        <v>5161</v>
      </c>
      <c r="C6049" s="33" t="s">
        <v>5885</v>
      </c>
      <c r="D6049" s="38">
        <v>2</v>
      </c>
      <c r="E6049" s="45" t="s">
        <v>24</v>
      </c>
      <c r="F6049" s="179">
        <v>111000</v>
      </c>
      <c r="G6049" s="41">
        <f t="shared" si="185"/>
        <v>222000</v>
      </c>
      <c r="H6049" s="84" t="s">
        <v>5886</v>
      </c>
    </row>
    <row r="6050" spans="1:8" ht="15" hidden="1" customHeight="1" x14ac:dyDescent="0.25">
      <c r="A6050" s="48">
        <v>44748</v>
      </c>
      <c r="B6050" s="33" t="s">
        <v>5887</v>
      </c>
      <c r="C6050" s="33" t="s">
        <v>2745</v>
      </c>
      <c r="D6050" s="38">
        <v>1</v>
      </c>
      <c r="E6050" s="45" t="s">
        <v>24</v>
      </c>
      <c r="F6050" s="179">
        <v>125000</v>
      </c>
      <c r="G6050" s="41">
        <f t="shared" si="185"/>
        <v>125000</v>
      </c>
      <c r="H6050" s="84" t="s">
        <v>1756</v>
      </c>
    </row>
    <row r="6051" spans="1:8" ht="15" hidden="1" customHeight="1" x14ac:dyDescent="0.25">
      <c r="A6051" s="48">
        <v>44748</v>
      </c>
      <c r="B6051" s="56" t="s">
        <v>5888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5"/>
        <v>450000</v>
      </c>
      <c r="H6051" s="84" t="s">
        <v>2861</v>
      </c>
    </row>
    <row r="6052" spans="1:8" ht="15" hidden="1" customHeight="1" x14ac:dyDescent="0.25">
      <c r="A6052" s="48">
        <v>44779</v>
      </c>
      <c r="B6052" s="33" t="s">
        <v>5889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5"/>
        <v>37500</v>
      </c>
      <c r="H6052" s="84" t="s">
        <v>1633</v>
      </c>
    </row>
    <row r="6053" spans="1:8" ht="15" hidden="1" customHeight="1" x14ac:dyDescent="0.25">
      <c r="A6053" s="48">
        <v>44779</v>
      </c>
      <c r="B6053" s="63" t="s">
        <v>5890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5"/>
        <v>50000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5891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5"/>
        <v>5000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5892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5"/>
        <v>120000</v>
      </c>
      <c r="H6055" s="84" t="s">
        <v>1106</v>
      </c>
    </row>
    <row r="6056" spans="1:8" ht="15" hidden="1" customHeight="1" x14ac:dyDescent="0.25">
      <c r="A6056" s="48">
        <v>44779</v>
      </c>
      <c r="B6056" s="63" t="s">
        <v>5893</v>
      </c>
      <c r="C6056" s="52" t="s">
        <v>5894</v>
      </c>
      <c r="D6056" s="38">
        <v>1</v>
      </c>
      <c r="E6056" s="45" t="s">
        <v>24</v>
      </c>
      <c r="F6056" s="40">
        <v>40000</v>
      </c>
      <c r="G6056" s="41">
        <f t="shared" si="185"/>
        <v>40000</v>
      </c>
      <c r="H6056" s="84" t="s">
        <v>2701</v>
      </c>
    </row>
    <row r="6057" spans="1:8" ht="15" hidden="1" customHeight="1" x14ac:dyDescent="0.25">
      <c r="A6057" s="48">
        <v>44779</v>
      </c>
      <c r="B6057" s="33" t="s">
        <v>5893</v>
      </c>
      <c r="C6057" s="141" t="s">
        <v>5894</v>
      </c>
      <c r="D6057" s="38">
        <v>1</v>
      </c>
      <c r="E6057" s="45" t="s">
        <v>24</v>
      </c>
      <c r="F6057" s="40">
        <v>40000</v>
      </c>
      <c r="G6057" s="41">
        <f t="shared" si="185"/>
        <v>40000</v>
      </c>
      <c r="H6057" s="84" t="s">
        <v>2701</v>
      </c>
    </row>
    <row r="6058" spans="1:8" ht="15" hidden="1" customHeight="1" x14ac:dyDescent="0.25">
      <c r="A6058" s="48">
        <v>44810</v>
      </c>
      <c r="B6058" s="33" t="s">
        <v>5895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5"/>
        <v>1600000</v>
      </c>
      <c r="H6058" s="84" t="s">
        <v>5896</v>
      </c>
    </row>
    <row r="6059" spans="1:8" ht="15" hidden="1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5"/>
        <v>60000</v>
      </c>
      <c r="H6059" s="84" t="s">
        <v>33</v>
      </c>
    </row>
    <row r="6060" spans="1:8" ht="15" hidden="1" customHeight="1" x14ac:dyDescent="0.25">
      <c r="A6060" s="48">
        <v>44810</v>
      </c>
      <c r="B6060" s="63" t="s">
        <v>5375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5"/>
        <v>300000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5897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5"/>
        <v>40000</v>
      </c>
      <c r="H6061" s="84" t="s">
        <v>1633</v>
      </c>
    </row>
    <row r="6062" spans="1:8" ht="15" hidden="1" customHeight="1" x14ac:dyDescent="0.25">
      <c r="A6062" s="48">
        <v>44810</v>
      </c>
      <c r="B6062" s="63" t="s">
        <v>5898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5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5899</v>
      </c>
      <c r="C6063" s="33"/>
      <c r="D6063" s="38">
        <v>1</v>
      </c>
      <c r="E6063" s="45" t="s">
        <v>72</v>
      </c>
      <c r="F6063" s="40">
        <v>500000</v>
      </c>
      <c r="G6063" s="41">
        <f t="shared" si="185"/>
        <v>500000</v>
      </c>
      <c r="H6063" s="84" t="s">
        <v>1633</v>
      </c>
    </row>
    <row r="6064" spans="1:8" ht="15" hidden="1" customHeight="1" x14ac:dyDescent="0.25">
      <c r="A6064" s="48">
        <v>44810</v>
      </c>
      <c r="B6064" s="33" t="s">
        <v>5900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5"/>
        <v>800000</v>
      </c>
      <c r="H6064" s="84" t="s">
        <v>33</v>
      </c>
    </row>
    <row r="6065" spans="1:8" ht="15" hidden="1" customHeight="1" x14ac:dyDescent="0.25">
      <c r="A6065" s="48">
        <v>44810</v>
      </c>
      <c r="B6065" s="80" t="s">
        <v>5901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5"/>
        <v>700000</v>
      </c>
      <c r="H6065" s="84" t="s">
        <v>33</v>
      </c>
    </row>
    <row r="6066" spans="1:8" ht="15" hidden="1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5"/>
        <v>150000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5902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5"/>
        <v>350000</v>
      </c>
      <c r="H6067" s="84" t="s">
        <v>33</v>
      </c>
    </row>
    <row r="6068" spans="1:8" ht="15" hidden="1" customHeight="1" x14ac:dyDescent="0.25">
      <c r="A6068" s="48">
        <v>44810</v>
      </c>
      <c r="B6068" s="33" t="s">
        <v>5903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5"/>
        <v>800000</v>
      </c>
      <c r="H6068" s="84" t="s">
        <v>1106</v>
      </c>
    </row>
    <row r="6069" spans="1:8" ht="15" hidden="1" customHeight="1" x14ac:dyDescent="0.25">
      <c r="A6069" s="48">
        <v>44810</v>
      </c>
      <c r="B6069" s="33" t="s">
        <v>5904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5"/>
        <v>35000</v>
      </c>
      <c r="H6069" s="84" t="s">
        <v>33</v>
      </c>
    </row>
    <row r="6070" spans="1:8" ht="15" hidden="1" customHeight="1" x14ac:dyDescent="0.25">
      <c r="A6070" s="48">
        <v>44810</v>
      </c>
      <c r="B6070" s="33" t="s">
        <v>5905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5"/>
        <v>50000</v>
      </c>
      <c r="H6070" s="84" t="s">
        <v>2189</v>
      </c>
    </row>
    <row r="6071" spans="1:8" ht="15" hidden="1" customHeight="1" x14ac:dyDescent="0.25">
      <c r="A6071" s="48">
        <v>44810</v>
      </c>
      <c r="B6071" s="56" t="s">
        <v>5906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5"/>
        <v>25000</v>
      </c>
      <c r="H6071" s="84" t="s">
        <v>2861</v>
      </c>
    </row>
    <row r="6072" spans="1:8" ht="15" hidden="1" customHeight="1" x14ac:dyDescent="0.25">
      <c r="A6072" s="48">
        <v>44810</v>
      </c>
      <c r="B6072" s="33" t="s">
        <v>5907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5"/>
        <v>55000</v>
      </c>
      <c r="H6072" s="236" t="s">
        <v>2861</v>
      </c>
    </row>
    <row r="6073" spans="1:8" ht="15" hidden="1" customHeight="1" x14ac:dyDescent="0.25">
      <c r="A6073" s="48">
        <v>44810</v>
      </c>
      <c r="B6073" s="63" t="s">
        <v>5908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5"/>
        <v>375000</v>
      </c>
      <c r="H6073" s="236" t="s">
        <v>2861</v>
      </c>
    </row>
    <row r="6074" spans="1:8" ht="15" hidden="1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5"/>
        <v>3552316</v>
      </c>
      <c r="H6074" s="236" t="s">
        <v>33</v>
      </c>
    </row>
    <row r="6075" spans="1:8" ht="15" hidden="1" customHeight="1" x14ac:dyDescent="0.25">
      <c r="A6075" s="48">
        <v>44810</v>
      </c>
      <c r="B6075" s="36" t="s">
        <v>5909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5"/>
        <v>2718974</v>
      </c>
      <c r="H6075" s="236" t="s">
        <v>33</v>
      </c>
    </row>
    <row r="6076" spans="1:8" ht="15" hidden="1" customHeight="1" x14ac:dyDescent="0.25">
      <c r="A6076" s="48">
        <v>44810</v>
      </c>
      <c r="B6076" s="33" t="s">
        <v>5910</v>
      </c>
      <c r="C6076" s="33" t="s">
        <v>5911</v>
      </c>
      <c r="D6076" s="50">
        <v>2</v>
      </c>
      <c r="E6076" s="45" t="s">
        <v>24</v>
      </c>
      <c r="F6076" s="298">
        <v>40000</v>
      </c>
      <c r="G6076" s="179">
        <f t="shared" si="185"/>
        <v>80000</v>
      </c>
      <c r="H6076" s="236" t="s">
        <v>1106</v>
      </c>
    </row>
    <row r="6077" spans="1:8" ht="15" hidden="1" customHeight="1" x14ac:dyDescent="0.25">
      <c r="A6077" s="48">
        <v>44840</v>
      </c>
      <c r="B6077" s="33" t="s">
        <v>5912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5"/>
        <v>65800</v>
      </c>
      <c r="H6077" s="84" t="s">
        <v>930</v>
      </c>
    </row>
    <row r="6078" spans="1:8" ht="15" hidden="1" customHeight="1" x14ac:dyDescent="0.25">
      <c r="A6078" s="48">
        <v>44840</v>
      </c>
      <c r="B6078" s="63" t="s">
        <v>5024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5"/>
        <v>10500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5913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5"/>
        <v>27500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5914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5"/>
        <v>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5915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6">F6081*D6081</f>
        <v>70500</v>
      </c>
      <c r="H6081" s="84" t="s">
        <v>930</v>
      </c>
    </row>
    <row r="6082" spans="1:8" ht="15" hidden="1" customHeight="1" x14ac:dyDescent="0.25">
      <c r="A6082" s="48">
        <v>44840</v>
      </c>
      <c r="B6082" s="33" t="s">
        <v>5912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6"/>
        <v>158800</v>
      </c>
      <c r="H6082" s="84" t="s">
        <v>930</v>
      </c>
    </row>
    <row r="6083" spans="1:8" ht="15" hidden="1" customHeight="1" x14ac:dyDescent="0.25">
      <c r="A6083" s="48">
        <v>44840</v>
      </c>
      <c r="B6083" s="80" t="s">
        <v>5916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6"/>
        <v>7500</v>
      </c>
      <c r="H6083" s="84" t="s">
        <v>930</v>
      </c>
    </row>
    <row r="6084" spans="1:8" ht="15" hidden="1" customHeight="1" x14ac:dyDescent="0.25">
      <c r="A6084" s="48">
        <v>44840</v>
      </c>
      <c r="B6084" s="36" t="s">
        <v>4260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6"/>
        <v>15000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5917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6"/>
        <v>160000</v>
      </c>
      <c r="H6085" s="84" t="s">
        <v>5918</v>
      </c>
    </row>
    <row r="6086" spans="1:8" ht="15" hidden="1" customHeight="1" x14ac:dyDescent="0.25">
      <c r="A6086" s="48">
        <v>44840</v>
      </c>
      <c r="B6086" s="33" t="s">
        <v>5919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6"/>
        <v>1650000</v>
      </c>
      <c r="H6086" s="84" t="s">
        <v>2701</v>
      </c>
    </row>
    <row r="6087" spans="1:8" ht="15" hidden="1" customHeight="1" x14ac:dyDescent="0.25">
      <c r="A6087" s="48">
        <v>44840</v>
      </c>
      <c r="B6087" s="33" t="s">
        <v>5920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6"/>
        <v>1000000</v>
      </c>
      <c r="H6087" s="84" t="s">
        <v>1106</v>
      </c>
    </row>
    <row r="6088" spans="1:8" ht="15" hidden="1" customHeight="1" x14ac:dyDescent="0.25">
      <c r="A6088" s="48">
        <v>44840</v>
      </c>
      <c r="B6088" s="33" t="s">
        <v>5921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6"/>
        <v>225000</v>
      </c>
      <c r="H6088" s="84" t="s">
        <v>1106</v>
      </c>
    </row>
    <row r="6089" spans="1:8" ht="15" hidden="1" customHeight="1" x14ac:dyDescent="0.25">
      <c r="A6089" s="48">
        <v>44840</v>
      </c>
      <c r="B6089" s="56" t="s">
        <v>5922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6"/>
        <v>500000</v>
      </c>
      <c r="H6089" s="84" t="s">
        <v>33</v>
      </c>
    </row>
    <row r="6090" spans="1:8" ht="15" hidden="1" customHeight="1" x14ac:dyDescent="0.25">
      <c r="A6090" s="48">
        <v>44840</v>
      </c>
      <c r="B6090" s="33" t="s">
        <v>5923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6"/>
        <v>378000</v>
      </c>
      <c r="H6090" s="236" t="s">
        <v>588</v>
      </c>
    </row>
    <row r="6091" spans="1:8" ht="15" hidden="1" customHeight="1" x14ac:dyDescent="0.25">
      <c r="A6091" s="48">
        <v>44840</v>
      </c>
      <c r="B6091" s="63" t="s">
        <v>5924</v>
      </c>
      <c r="C6091" s="33" t="s">
        <v>5925</v>
      </c>
      <c r="D6091" s="38">
        <v>1</v>
      </c>
      <c r="E6091" s="45" t="s">
        <v>72</v>
      </c>
      <c r="F6091" s="40">
        <v>310000</v>
      </c>
      <c r="G6091" s="41">
        <f t="shared" si="186"/>
        <v>310000</v>
      </c>
      <c r="H6091" s="236" t="s">
        <v>3078</v>
      </c>
    </row>
    <row r="6092" spans="1:8" ht="15" hidden="1" customHeight="1" x14ac:dyDescent="0.25">
      <c r="A6092" s="48">
        <v>44840</v>
      </c>
      <c r="B6092" s="33" t="s">
        <v>4179</v>
      </c>
      <c r="C6092" s="33" t="s">
        <v>2745</v>
      </c>
      <c r="D6092" s="50">
        <v>3</v>
      </c>
      <c r="E6092" s="45" t="s">
        <v>24</v>
      </c>
      <c r="F6092" s="46">
        <v>125000</v>
      </c>
      <c r="G6092" s="41">
        <f t="shared" si="186"/>
        <v>375000</v>
      </c>
      <c r="H6092" s="236" t="s">
        <v>33</v>
      </c>
    </row>
    <row r="6093" spans="1:8" ht="15" hidden="1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6"/>
        <v>255000</v>
      </c>
      <c r="H6093" s="236" t="s">
        <v>1106</v>
      </c>
    </row>
    <row r="6094" spans="1:8" ht="15" hidden="1" customHeight="1" x14ac:dyDescent="0.25">
      <c r="A6094" s="48">
        <v>44840</v>
      </c>
      <c r="B6094" s="33" t="s">
        <v>5926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6"/>
        <v>156000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5927</v>
      </c>
      <c r="C6095" s="33"/>
      <c r="D6095" s="50">
        <v>1</v>
      </c>
      <c r="E6095" s="45" t="s">
        <v>24</v>
      </c>
      <c r="F6095" s="179">
        <v>23000</v>
      </c>
      <c r="G6095" s="179">
        <f t="shared" si="186"/>
        <v>23000</v>
      </c>
      <c r="H6095" s="84" t="s">
        <v>606</v>
      </c>
    </row>
    <row r="6096" spans="1:8" ht="15" hidden="1" customHeight="1" x14ac:dyDescent="0.25">
      <c r="A6096" s="48">
        <v>44840</v>
      </c>
      <c r="B6096" s="33" t="s">
        <v>5928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6"/>
        <v>3310000</v>
      </c>
      <c r="H6096" s="84" t="s">
        <v>33</v>
      </c>
    </row>
    <row r="6097" spans="1:8" ht="15" hidden="1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6"/>
        <v>3600000</v>
      </c>
      <c r="H6097" s="84" t="s">
        <v>33</v>
      </c>
    </row>
    <row r="6098" spans="1:8" ht="15" hidden="1" customHeight="1" x14ac:dyDescent="0.25">
      <c r="A6098" s="48">
        <v>44840</v>
      </c>
      <c r="B6098" s="49" t="s">
        <v>5393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6"/>
        <v>5925000</v>
      </c>
      <c r="H6098" s="84" t="s">
        <v>33</v>
      </c>
    </row>
    <row r="6099" spans="1:8" ht="15" hidden="1" customHeight="1" x14ac:dyDescent="0.25">
      <c r="A6099" s="48">
        <v>44871</v>
      </c>
      <c r="B6099" s="33" t="s">
        <v>5929</v>
      </c>
      <c r="C6099" s="33"/>
      <c r="D6099" s="38">
        <v>3</v>
      </c>
      <c r="E6099" s="45" t="s">
        <v>96</v>
      </c>
      <c r="F6099" s="40">
        <v>13000</v>
      </c>
      <c r="G6099" s="41">
        <f t="shared" si="186"/>
        <v>39000</v>
      </c>
      <c r="H6099" s="84" t="s">
        <v>1174</v>
      </c>
    </row>
    <row r="6100" spans="1:8" ht="15" hidden="1" customHeight="1" x14ac:dyDescent="0.25">
      <c r="A6100" s="48">
        <v>44871</v>
      </c>
      <c r="B6100" s="63" t="s">
        <v>2692</v>
      </c>
      <c r="C6100" s="33"/>
      <c r="D6100" s="38">
        <v>4</v>
      </c>
      <c r="E6100" s="45" t="s">
        <v>2666</v>
      </c>
      <c r="F6100" s="40">
        <v>75000</v>
      </c>
      <c r="G6100" s="41">
        <f t="shared" si="186"/>
        <v>300000</v>
      </c>
      <c r="H6100" s="84" t="s">
        <v>33</v>
      </c>
    </row>
    <row r="6101" spans="1:8" ht="15" hidden="1" customHeight="1" x14ac:dyDescent="0.25">
      <c r="A6101" s="48">
        <v>44871</v>
      </c>
      <c r="B6101" s="33" t="s">
        <v>5930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6"/>
        <v>270000</v>
      </c>
      <c r="H6101" s="84" t="s">
        <v>930</v>
      </c>
    </row>
    <row r="6102" spans="1:8" ht="15" hidden="1" customHeight="1" x14ac:dyDescent="0.25">
      <c r="A6102" s="48">
        <v>44871</v>
      </c>
      <c r="B6102" s="33" t="s">
        <v>5931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6"/>
        <v>22500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5932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6"/>
        <v>6000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5933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6"/>
        <v>435000</v>
      </c>
      <c r="H6104" s="84" t="s">
        <v>1106</v>
      </c>
    </row>
    <row r="6105" spans="1:8" ht="15" hidden="1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6"/>
        <v>100000</v>
      </c>
      <c r="H6105" s="84" t="s">
        <v>1174</v>
      </c>
    </row>
    <row r="6106" spans="1:8" ht="15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6"/>
        <v>96000</v>
      </c>
      <c r="H6106" s="84" t="s">
        <v>33</v>
      </c>
    </row>
    <row r="6107" spans="1:8" ht="15" hidden="1" customHeight="1" x14ac:dyDescent="0.25">
      <c r="A6107" s="48">
        <v>44871</v>
      </c>
      <c r="B6107" s="36" t="s">
        <v>5934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6"/>
        <v>57500</v>
      </c>
      <c r="H6107" s="84" t="s">
        <v>1106</v>
      </c>
    </row>
    <row r="6108" spans="1:8" ht="15" hidden="1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6"/>
        <v>165000</v>
      </c>
      <c r="H6108" s="84" t="s">
        <v>1268</v>
      </c>
    </row>
    <row r="6109" spans="1:8" ht="15" hidden="1" customHeight="1" x14ac:dyDescent="0.25">
      <c r="A6109" s="48">
        <v>44871</v>
      </c>
      <c r="B6109" s="33" t="s">
        <v>3087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6"/>
        <v>55000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5935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6"/>
        <v>250000</v>
      </c>
      <c r="H6110" s="84" t="s">
        <v>5936</v>
      </c>
    </row>
    <row r="6111" spans="1:8" ht="15" hidden="1" customHeight="1" x14ac:dyDescent="0.25">
      <c r="A6111" s="48">
        <v>44871</v>
      </c>
      <c r="B6111" s="56" t="s">
        <v>5937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6"/>
        <v>275000</v>
      </c>
      <c r="H6111" s="84" t="s">
        <v>5936</v>
      </c>
    </row>
    <row r="6112" spans="1:8" ht="15" hidden="1" customHeight="1" x14ac:dyDescent="0.25">
      <c r="A6112" s="48">
        <v>44871</v>
      </c>
      <c r="B6112" s="33" t="s">
        <v>5938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6"/>
        <v>80000</v>
      </c>
      <c r="H6112" s="84" t="s">
        <v>5936</v>
      </c>
    </row>
    <row r="6113" spans="1:8" ht="15" hidden="1" customHeight="1" x14ac:dyDescent="0.25">
      <c r="A6113" s="38" t="s">
        <v>5939</v>
      </c>
      <c r="B6113" s="33" t="s">
        <v>5940</v>
      </c>
      <c r="C6113" s="33"/>
      <c r="D6113" s="38">
        <v>1</v>
      </c>
      <c r="E6113" s="45" t="s">
        <v>5941</v>
      </c>
      <c r="F6113" s="40">
        <v>145000</v>
      </c>
      <c r="G6113" s="41">
        <f t="shared" si="186"/>
        <v>145000</v>
      </c>
      <c r="H6113" s="84" t="s">
        <v>894</v>
      </c>
    </row>
    <row r="6114" spans="1:8" ht="15" hidden="1" customHeight="1" x14ac:dyDescent="0.25">
      <c r="A6114" s="38" t="s">
        <v>5939</v>
      </c>
      <c r="B6114" s="63" t="s">
        <v>5942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6"/>
        <v>45000</v>
      </c>
      <c r="H6114" s="84" t="s">
        <v>1106</v>
      </c>
    </row>
    <row r="6115" spans="1:8" ht="15" hidden="1" customHeight="1" x14ac:dyDescent="0.25">
      <c r="A6115" s="38" t="s">
        <v>5939</v>
      </c>
      <c r="B6115" s="33" t="s">
        <v>5943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6"/>
        <v>200000</v>
      </c>
      <c r="H6115" s="84" t="s">
        <v>5944</v>
      </c>
    </row>
    <row r="6116" spans="1:8" ht="15" hidden="1" customHeight="1" x14ac:dyDescent="0.25">
      <c r="A6116" s="38" t="s">
        <v>5939</v>
      </c>
      <c r="B6116" s="33" t="s">
        <v>5945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6"/>
        <v>350000</v>
      </c>
      <c r="H6116" s="84" t="s">
        <v>33</v>
      </c>
    </row>
    <row r="6117" spans="1:8" ht="15" hidden="1" customHeight="1" x14ac:dyDescent="0.25">
      <c r="A6117" s="38" t="s">
        <v>5939</v>
      </c>
      <c r="B6117" s="63" t="s">
        <v>2826</v>
      </c>
      <c r="C6117" s="39" t="s">
        <v>5865</v>
      </c>
      <c r="D6117" s="38">
        <v>2</v>
      </c>
      <c r="E6117" s="45" t="s">
        <v>24</v>
      </c>
      <c r="F6117" s="40">
        <v>255000</v>
      </c>
      <c r="G6117" s="41">
        <f t="shared" si="186"/>
        <v>510000</v>
      </c>
      <c r="H6117" s="84" t="s">
        <v>33</v>
      </c>
    </row>
    <row r="6118" spans="1:8" ht="15" hidden="1" customHeight="1" x14ac:dyDescent="0.25">
      <c r="A6118" s="38" t="s">
        <v>5939</v>
      </c>
      <c r="B6118" s="68" t="s">
        <v>2749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6"/>
        <v>60000</v>
      </c>
      <c r="H6118" s="84" t="s">
        <v>33</v>
      </c>
    </row>
    <row r="6119" spans="1:8" ht="15" hidden="1" customHeight="1" x14ac:dyDescent="0.25">
      <c r="A6119" s="38" t="s">
        <v>5939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6"/>
        <v>30000</v>
      </c>
      <c r="H6119" s="84" t="s">
        <v>33</v>
      </c>
    </row>
    <row r="6120" spans="1:8" ht="15" hidden="1" customHeight="1" x14ac:dyDescent="0.25">
      <c r="A6120" s="38" t="s">
        <v>5939</v>
      </c>
      <c r="B6120" s="36" t="s">
        <v>2816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6"/>
        <v>260000</v>
      </c>
      <c r="H6120" s="84" t="s">
        <v>33</v>
      </c>
    </row>
    <row r="6121" spans="1:8" ht="15" hidden="1" customHeight="1" x14ac:dyDescent="0.25">
      <c r="A6121" s="38" t="s">
        <v>5939</v>
      </c>
      <c r="B6121" s="36" t="s">
        <v>5946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6"/>
        <v>100000</v>
      </c>
      <c r="H6121" s="84" t="s">
        <v>33</v>
      </c>
    </row>
    <row r="6122" spans="1:8" ht="15" hidden="1" customHeight="1" x14ac:dyDescent="0.25">
      <c r="A6122" s="38" t="s">
        <v>5939</v>
      </c>
      <c r="B6122" s="56" t="s">
        <v>5947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6"/>
        <v>150000</v>
      </c>
      <c r="H6122" s="84" t="s">
        <v>33</v>
      </c>
    </row>
    <row r="6123" spans="1:8" ht="15" hidden="1" customHeight="1" x14ac:dyDescent="0.25">
      <c r="A6123" s="38" t="s">
        <v>5948</v>
      </c>
      <c r="B6123" s="33" t="s">
        <v>5949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6"/>
        <v>63000</v>
      </c>
      <c r="H6123" s="84" t="s">
        <v>5950</v>
      </c>
    </row>
    <row r="6124" spans="1:8" ht="15" hidden="1" customHeight="1" x14ac:dyDescent="0.25">
      <c r="A6124" s="38" t="s">
        <v>5948</v>
      </c>
      <c r="B6124" s="63" t="s">
        <v>5951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6"/>
        <v>22500</v>
      </c>
      <c r="H6124" s="84" t="s">
        <v>5950</v>
      </c>
    </row>
    <row r="6125" spans="1:8" ht="15" hidden="1" customHeight="1" x14ac:dyDescent="0.25">
      <c r="A6125" s="38" t="s">
        <v>5948</v>
      </c>
      <c r="B6125" s="33" t="s">
        <v>5952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6"/>
        <v>160000</v>
      </c>
      <c r="H6125" s="84" t="s">
        <v>5953</v>
      </c>
    </row>
    <row r="6126" spans="1:8" ht="15" hidden="1" customHeight="1" x14ac:dyDescent="0.25">
      <c r="A6126" s="38" t="s">
        <v>5948</v>
      </c>
      <c r="B6126" s="33" t="s">
        <v>5954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6"/>
        <v>9500</v>
      </c>
      <c r="H6126" s="84" t="s">
        <v>5639</v>
      </c>
    </row>
    <row r="6127" spans="1:8" ht="15" hidden="1" customHeight="1" x14ac:dyDescent="0.25">
      <c r="A6127" s="38" t="s">
        <v>5948</v>
      </c>
      <c r="B6127" s="63" t="s">
        <v>5955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6"/>
        <v>50000</v>
      </c>
      <c r="H6127" s="84" t="s">
        <v>5956</v>
      </c>
    </row>
    <row r="6128" spans="1:8" ht="15" hidden="1" customHeight="1" x14ac:dyDescent="0.25">
      <c r="A6128" s="38" t="s">
        <v>5957</v>
      </c>
      <c r="B6128" s="33" t="s">
        <v>5958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6"/>
        <v>12000</v>
      </c>
      <c r="H6128" s="84" t="s">
        <v>5639</v>
      </c>
    </row>
    <row r="6129" spans="1:9" ht="15" hidden="1" customHeight="1" x14ac:dyDescent="0.25">
      <c r="A6129" s="38" t="s">
        <v>5957</v>
      </c>
      <c r="B6129" s="63" t="s">
        <v>5959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6"/>
        <v>6000</v>
      </c>
      <c r="H6129" s="84" t="s">
        <v>5960</v>
      </c>
      <c r="I6129" s="294"/>
    </row>
    <row r="6130" spans="1:9" ht="15" hidden="1" customHeight="1" x14ac:dyDescent="0.25">
      <c r="A6130" s="38" t="s">
        <v>5957</v>
      </c>
      <c r="B6130" s="33" t="s">
        <v>5961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6"/>
        <v>1000000</v>
      </c>
      <c r="H6130" s="84" t="s">
        <v>748</v>
      </c>
      <c r="I6130" s="294"/>
    </row>
    <row r="6131" spans="1:9" ht="15" hidden="1" customHeight="1" x14ac:dyDescent="0.25">
      <c r="A6131" s="38" t="s">
        <v>5957</v>
      </c>
      <c r="B6131" s="33" t="s">
        <v>5962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6"/>
        <v>312000</v>
      </c>
      <c r="H6131" s="84" t="s">
        <v>3355</v>
      </c>
      <c r="I6131" s="43"/>
    </row>
    <row r="6132" spans="1:9" ht="15" hidden="1" customHeight="1" x14ac:dyDescent="0.25">
      <c r="A6132" s="38" t="s">
        <v>5957</v>
      </c>
      <c r="B6132" s="63" t="s">
        <v>5963</v>
      </c>
      <c r="C6132" s="39" t="s">
        <v>5648</v>
      </c>
      <c r="D6132" s="38">
        <v>4</v>
      </c>
      <c r="E6132" s="45" t="s">
        <v>24</v>
      </c>
      <c r="F6132" s="40">
        <v>370000</v>
      </c>
      <c r="G6132" s="41">
        <f t="shared" si="186"/>
        <v>1480000</v>
      </c>
      <c r="H6132" s="84" t="s">
        <v>3355</v>
      </c>
      <c r="I6132" s="43"/>
    </row>
    <row r="6133" spans="1:9" ht="15" hidden="1" customHeight="1" x14ac:dyDescent="0.25">
      <c r="A6133" s="38" t="s">
        <v>5957</v>
      </c>
      <c r="B6133" s="68" t="s">
        <v>3873</v>
      </c>
      <c r="C6133" s="52" t="s">
        <v>5648</v>
      </c>
      <c r="D6133" s="38">
        <v>4</v>
      </c>
      <c r="E6133" s="45" t="s">
        <v>24</v>
      </c>
      <c r="F6133" s="40">
        <v>90000</v>
      </c>
      <c r="G6133" s="41">
        <f t="shared" si="186"/>
        <v>360000</v>
      </c>
      <c r="H6133" s="84" t="s">
        <v>3355</v>
      </c>
      <c r="I6133" s="43"/>
    </row>
    <row r="6134" spans="1:9" ht="15" hidden="1" customHeight="1" x14ac:dyDescent="0.25">
      <c r="A6134" s="38" t="s">
        <v>5957</v>
      </c>
      <c r="B6134" s="68" t="s">
        <v>5964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6"/>
        <v>1227028</v>
      </c>
      <c r="H6134" s="84" t="s">
        <v>3355</v>
      </c>
      <c r="I6134" s="43"/>
    </row>
    <row r="6135" spans="1:9" ht="15" hidden="1" customHeight="1" x14ac:dyDescent="0.25">
      <c r="A6135" s="38" t="s">
        <v>5957</v>
      </c>
      <c r="B6135" s="36" t="s">
        <v>5965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6"/>
        <v>1002250</v>
      </c>
      <c r="H6135" s="84" t="s">
        <v>3355</v>
      </c>
      <c r="I6135" s="43"/>
    </row>
    <row r="6136" spans="1:9" ht="15" hidden="1" customHeight="1" x14ac:dyDescent="0.25">
      <c r="A6136" s="38" t="s">
        <v>5957</v>
      </c>
      <c r="B6136" s="36" t="s">
        <v>5966</v>
      </c>
      <c r="C6136" s="33" t="s">
        <v>3495</v>
      </c>
      <c r="D6136" s="38">
        <v>5</v>
      </c>
      <c r="E6136" s="45" t="s">
        <v>24</v>
      </c>
      <c r="F6136" s="46">
        <v>1620000</v>
      </c>
      <c r="G6136" s="41">
        <f t="shared" si="186"/>
        <v>8100000</v>
      </c>
      <c r="H6136" s="84" t="s">
        <v>3355</v>
      </c>
      <c r="I6136" s="43"/>
    </row>
    <row r="6137" spans="1:9" ht="15" hidden="1" customHeight="1" x14ac:dyDescent="0.25">
      <c r="A6137" s="38" t="s">
        <v>5957</v>
      </c>
      <c r="B6137" s="56" t="s">
        <v>5967</v>
      </c>
      <c r="C6137" s="33" t="s">
        <v>3495</v>
      </c>
      <c r="D6137" s="50">
        <v>5</v>
      </c>
      <c r="E6137" s="45" t="s">
        <v>23</v>
      </c>
      <c r="F6137" s="179">
        <v>170000</v>
      </c>
      <c r="G6137" s="41">
        <f t="shared" si="186"/>
        <v>850000</v>
      </c>
      <c r="H6137" s="84" t="s">
        <v>3355</v>
      </c>
      <c r="I6137" s="43"/>
    </row>
    <row r="6138" spans="1:9" ht="15" hidden="1" customHeight="1" x14ac:dyDescent="0.25">
      <c r="A6138" s="38" t="s">
        <v>5957</v>
      </c>
      <c r="B6138" s="33" t="s">
        <v>2592</v>
      </c>
      <c r="C6138" s="33" t="s">
        <v>3495</v>
      </c>
      <c r="D6138" s="38">
        <v>5</v>
      </c>
      <c r="E6138" s="45" t="s">
        <v>24</v>
      </c>
      <c r="F6138" s="179">
        <v>55000</v>
      </c>
      <c r="G6138" s="41">
        <f t="shared" si="186"/>
        <v>275000</v>
      </c>
      <c r="H6138" s="84" t="s">
        <v>3355</v>
      </c>
      <c r="I6138" s="43"/>
    </row>
    <row r="6139" spans="1:9" ht="15" hidden="1" customHeight="1" x14ac:dyDescent="0.25">
      <c r="A6139" s="38" t="s">
        <v>5957</v>
      </c>
      <c r="B6139" s="33" t="s">
        <v>5968</v>
      </c>
      <c r="C6139" s="33" t="s">
        <v>3495</v>
      </c>
      <c r="D6139" s="38">
        <v>15</v>
      </c>
      <c r="E6139" s="45" t="s">
        <v>24</v>
      </c>
      <c r="F6139" s="179">
        <v>155000</v>
      </c>
      <c r="G6139" s="41">
        <f t="shared" si="186"/>
        <v>2325000</v>
      </c>
      <c r="H6139" s="84" t="s">
        <v>3355</v>
      </c>
      <c r="I6139" s="43"/>
    </row>
    <row r="6140" spans="1:9" ht="15" hidden="1" customHeight="1" x14ac:dyDescent="0.25">
      <c r="A6140" s="38" t="s">
        <v>5957</v>
      </c>
      <c r="B6140" s="56" t="s">
        <v>5969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6"/>
        <v>160000</v>
      </c>
      <c r="H6140" s="84" t="s">
        <v>3355</v>
      </c>
      <c r="I6140" s="43"/>
    </row>
    <row r="6141" spans="1:9" ht="15" hidden="1" customHeight="1" x14ac:dyDescent="0.25">
      <c r="A6141" s="38" t="s">
        <v>5957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6"/>
        <v>255000</v>
      </c>
      <c r="H6141" s="84" t="s">
        <v>5970</v>
      </c>
      <c r="I6141" s="43"/>
    </row>
    <row r="6142" spans="1:9" ht="15" hidden="1" customHeight="1" x14ac:dyDescent="0.25">
      <c r="A6142" s="38" t="s">
        <v>5957</v>
      </c>
      <c r="B6142" s="63" t="s">
        <v>5265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6"/>
        <v>130000</v>
      </c>
      <c r="H6142" s="236" t="s">
        <v>3355</v>
      </c>
      <c r="I6142" s="43"/>
    </row>
    <row r="6143" spans="1:9" ht="15" hidden="1" customHeight="1" x14ac:dyDescent="0.25">
      <c r="A6143" s="38" t="s">
        <v>5957</v>
      </c>
      <c r="B6143" s="33" t="s">
        <v>5971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6"/>
        <v>54500</v>
      </c>
      <c r="H6143" s="236" t="s">
        <v>930</v>
      </c>
      <c r="I6143" s="43"/>
    </row>
    <row r="6144" spans="1:9" ht="15" hidden="1" customHeight="1" x14ac:dyDescent="0.25">
      <c r="A6144" s="38" t="s">
        <v>5957</v>
      </c>
      <c r="B6144" s="36" t="s">
        <v>5972</v>
      </c>
      <c r="C6144" s="33" t="s">
        <v>543</v>
      </c>
      <c r="D6144" s="50">
        <v>2</v>
      </c>
      <c r="E6144" s="45" t="s">
        <v>5973</v>
      </c>
      <c r="F6144" s="298">
        <v>20000</v>
      </c>
      <c r="G6144" s="179">
        <f t="shared" si="186"/>
        <v>40000</v>
      </c>
      <c r="H6144" s="236" t="s">
        <v>930</v>
      </c>
      <c r="I6144" s="43"/>
    </row>
    <row r="6145" spans="1:9" ht="15" hidden="1" customHeight="1" x14ac:dyDescent="0.25">
      <c r="A6145" s="38" t="s">
        <v>5957</v>
      </c>
      <c r="B6145" s="33" t="s">
        <v>5097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6"/>
        <v>730000</v>
      </c>
      <c r="H6145" s="236" t="s">
        <v>742</v>
      </c>
      <c r="I6145" s="43"/>
    </row>
    <row r="6146" spans="1:9" ht="15" hidden="1" customHeight="1" x14ac:dyDescent="0.25">
      <c r="A6146" s="38" t="s">
        <v>5957</v>
      </c>
      <c r="B6146" s="33" t="s">
        <v>5974</v>
      </c>
      <c r="C6146" s="33" t="s">
        <v>5975</v>
      </c>
      <c r="D6146" s="50">
        <v>2</v>
      </c>
      <c r="E6146" s="45" t="s">
        <v>24</v>
      </c>
      <c r="F6146" s="179">
        <v>20000</v>
      </c>
      <c r="G6146" s="179">
        <f t="shared" si="186"/>
        <v>40000</v>
      </c>
      <c r="H6146" s="84" t="s">
        <v>5639</v>
      </c>
      <c r="I6146" s="43"/>
    </row>
    <row r="6147" spans="1:9" ht="15" hidden="1" customHeight="1" x14ac:dyDescent="0.25">
      <c r="A6147" s="38" t="s">
        <v>5957</v>
      </c>
      <c r="B6147" s="33" t="s">
        <v>5632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6"/>
        <v>300000</v>
      </c>
      <c r="H6147" s="84" t="s">
        <v>3355</v>
      </c>
      <c r="I6147" s="43"/>
    </row>
    <row r="6148" spans="1:9" ht="15" hidden="1" customHeight="1" x14ac:dyDescent="0.25">
      <c r="A6148" s="38" t="s">
        <v>5957</v>
      </c>
      <c r="B6148" s="109" t="s">
        <v>5976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6"/>
        <v>291000</v>
      </c>
      <c r="H6148" s="84" t="s">
        <v>930</v>
      </c>
      <c r="I6148" s="43"/>
    </row>
    <row r="6149" spans="1:9" ht="15" hidden="1" customHeight="1" x14ac:dyDescent="0.25">
      <c r="A6149" s="38" t="s">
        <v>5957</v>
      </c>
      <c r="B6149" s="49" t="s">
        <v>5977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6"/>
        <v>20000</v>
      </c>
      <c r="H6149" s="84" t="s">
        <v>911</v>
      </c>
      <c r="I6149" s="43"/>
    </row>
    <row r="6150" spans="1:9" ht="15" hidden="1" customHeight="1" x14ac:dyDescent="0.25">
      <c r="A6150" s="38" t="s">
        <v>5957</v>
      </c>
      <c r="B6150" s="33" t="s">
        <v>5978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87">F6150*D6150</f>
        <v>25000</v>
      </c>
      <c r="H6150" s="84" t="s">
        <v>911</v>
      </c>
      <c r="I6150" s="43"/>
    </row>
    <row r="6151" spans="1:9" ht="15" hidden="1" customHeight="1" x14ac:dyDescent="0.25">
      <c r="A6151" s="38" t="s">
        <v>5957</v>
      </c>
      <c r="B6151" s="33" t="s">
        <v>5979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87"/>
        <v>17000</v>
      </c>
      <c r="H6151" s="84" t="s">
        <v>911</v>
      </c>
      <c r="I6151" s="43"/>
    </row>
    <row r="6152" spans="1:9" ht="15" hidden="1" customHeight="1" x14ac:dyDescent="0.25">
      <c r="A6152" s="38" t="s">
        <v>5957</v>
      </c>
      <c r="B6152" s="33" t="s">
        <v>5980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87"/>
        <v>2000</v>
      </c>
      <c r="H6152" s="84" t="s">
        <v>911</v>
      </c>
      <c r="I6152" s="43"/>
    </row>
    <row r="6153" spans="1:9" ht="15" hidden="1" customHeight="1" x14ac:dyDescent="0.25">
      <c r="A6153" s="38" t="s">
        <v>5957</v>
      </c>
      <c r="B6153" s="36" t="s">
        <v>5972</v>
      </c>
      <c r="C6153" s="33" t="s">
        <v>543</v>
      </c>
      <c r="D6153" s="50">
        <v>1</v>
      </c>
      <c r="E6153" s="51" t="s">
        <v>5973</v>
      </c>
      <c r="F6153" s="291">
        <v>20000</v>
      </c>
      <c r="G6153" s="179">
        <f t="shared" si="187"/>
        <v>20000</v>
      </c>
      <c r="H6153" s="84" t="s">
        <v>930</v>
      </c>
      <c r="I6153" s="43"/>
    </row>
    <row r="6154" spans="1:9" ht="15" hidden="1" customHeight="1" x14ac:dyDescent="0.25">
      <c r="A6154" s="38" t="s">
        <v>5957</v>
      </c>
      <c r="B6154" s="56" t="s">
        <v>5981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87"/>
        <v>88000</v>
      </c>
      <c r="H6154" s="236" t="s">
        <v>3355</v>
      </c>
      <c r="I6154" s="42"/>
    </row>
    <row r="6155" spans="1:9" ht="15" hidden="1" customHeight="1" x14ac:dyDescent="0.25">
      <c r="A6155" s="38" t="s">
        <v>5957</v>
      </c>
      <c r="B6155" s="36" t="s">
        <v>5982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87"/>
        <v>13000</v>
      </c>
      <c r="H6155" s="236" t="s">
        <v>911</v>
      </c>
      <c r="I6155" s="42"/>
    </row>
    <row r="6156" spans="1:9" ht="15" hidden="1" customHeight="1" x14ac:dyDescent="0.25">
      <c r="A6156" s="38" t="s">
        <v>5957</v>
      </c>
      <c r="B6156" s="33" t="s">
        <v>5983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87"/>
        <v>3000</v>
      </c>
      <c r="H6156" s="42" t="s">
        <v>911</v>
      </c>
      <c r="I6156" s="42"/>
    </row>
    <row r="6157" spans="1:9" ht="15" hidden="1" customHeight="1" x14ac:dyDescent="0.25">
      <c r="A6157" s="38" t="s">
        <v>5957</v>
      </c>
      <c r="B6157" s="36" t="s">
        <v>5984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87"/>
        <v>110000</v>
      </c>
      <c r="H6157" s="42" t="s">
        <v>911</v>
      </c>
      <c r="I6157" s="42"/>
    </row>
    <row r="6158" spans="1:9" ht="15" hidden="1" customHeight="1" x14ac:dyDescent="0.25">
      <c r="A6158" s="38" t="s">
        <v>5957</v>
      </c>
      <c r="B6158" s="36" t="s">
        <v>5985</v>
      </c>
      <c r="C6158" s="36" t="s">
        <v>3855</v>
      </c>
      <c r="D6158" s="38">
        <v>1</v>
      </c>
      <c r="E6158" s="51" t="s">
        <v>24</v>
      </c>
      <c r="F6158" s="185">
        <v>40000</v>
      </c>
      <c r="G6158" s="51">
        <f t="shared" si="187"/>
        <v>40000</v>
      </c>
      <c r="H6158" s="42" t="s">
        <v>911</v>
      </c>
      <c r="I6158" s="42"/>
    </row>
    <row r="6159" spans="1:9" ht="15" hidden="1" customHeight="1" x14ac:dyDescent="0.25">
      <c r="A6159" s="38" t="s">
        <v>5957</v>
      </c>
      <c r="B6159" s="36" t="s">
        <v>5986</v>
      </c>
      <c r="C6159" s="36" t="s">
        <v>5987</v>
      </c>
      <c r="D6159" s="38">
        <v>2</v>
      </c>
      <c r="E6159" s="51" t="s">
        <v>24</v>
      </c>
      <c r="F6159" s="46">
        <v>3500</v>
      </c>
      <c r="G6159" s="51">
        <f t="shared" si="187"/>
        <v>7000</v>
      </c>
      <c r="H6159" s="42" t="s">
        <v>911</v>
      </c>
      <c r="I6159" s="42"/>
    </row>
    <row r="6160" spans="1:9" ht="15" hidden="1" customHeight="1" x14ac:dyDescent="0.25">
      <c r="A6160" s="38" t="s">
        <v>5957</v>
      </c>
      <c r="B6160" s="36" t="s">
        <v>5988</v>
      </c>
      <c r="C6160" s="36" t="s">
        <v>5989</v>
      </c>
      <c r="D6160" s="38">
        <v>1</v>
      </c>
      <c r="E6160" s="51" t="s">
        <v>24</v>
      </c>
      <c r="F6160" s="46">
        <v>55000</v>
      </c>
      <c r="G6160" s="51">
        <f t="shared" si="187"/>
        <v>55000</v>
      </c>
      <c r="H6160" s="42" t="s">
        <v>911</v>
      </c>
      <c r="I6160" s="42"/>
    </row>
    <row r="6161" spans="1:9" ht="15" hidden="1" customHeight="1" x14ac:dyDescent="0.25">
      <c r="A6161" s="38" t="s">
        <v>5957</v>
      </c>
      <c r="B6161" s="36" t="s">
        <v>5990</v>
      </c>
      <c r="C6161" s="36" t="s">
        <v>5991</v>
      </c>
      <c r="D6161" s="38">
        <v>2</v>
      </c>
      <c r="E6161" s="51" t="s">
        <v>24</v>
      </c>
      <c r="F6161" s="46">
        <v>5000</v>
      </c>
      <c r="G6161" s="46">
        <f t="shared" si="187"/>
        <v>10000</v>
      </c>
      <c r="H6161" s="42" t="s">
        <v>911</v>
      </c>
      <c r="I6161" s="42"/>
    </row>
    <row r="6162" spans="1:9" ht="15" hidden="1" customHeight="1" x14ac:dyDescent="0.25">
      <c r="A6162" s="38" t="s">
        <v>5992</v>
      </c>
      <c r="B6162" s="33" t="s">
        <v>5473</v>
      </c>
      <c r="C6162" s="33" t="s">
        <v>5993</v>
      </c>
      <c r="D6162" s="38">
        <v>4</v>
      </c>
      <c r="E6162" s="45" t="s">
        <v>24</v>
      </c>
      <c r="F6162" s="40">
        <v>100000</v>
      </c>
      <c r="G6162" s="41">
        <f t="shared" si="187"/>
        <v>400000</v>
      </c>
      <c r="H6162" s="84" t="s">
        <v>33</v>
      </c>
      <c r="I6162" s="42"/>
    </row>
    <row r="6163" spans="1:9" ht="15" hidden="1" customHeight="1" x14ac:dyDescent="0.25">
      <c r="A6163" s="38" t="s">
        <v>5992</v>
      </c>
      <c r="B6163" s="63" t="s">
        <v>5994</v>
      </c>
      <c r="C6163" s="33" t="s">
        <v>5993</v>
      </c>
      <c r="D6163" s="38">
        <v>1</v>
      </c>
      <c r="E6163" s="45" t="s">
        <v>24</v>
      </c>
      <c r="F6163" s="40">
        <v>65000</v>
      </c>
      <c r="G6163" s="41">
        <f t="shared" si="187"/>
        <v>65000</v>
      </c>
      <c r="H6163" s="84" t="s">
        <v>1174</v>
      </c>
    </row>
    <row r="6164" spans="1:9" ht="15" hidden="1" customHeight="1" x14ac:dyDescent="0.25">
      <c r="A6164" s="38" t="s">
        <v>5992</v>
      </c>
      <c r="B6164" s="33" t="s">
        <v>3253</v>
      </c>
      <c r="C6164" s="52" t="s">
        <v>5849</v>
      </c>
      <c r="D6164" s="38">
        <v>1</v>
      </c>
      <c r="E6164" s="45" t="s">
        <v>72</v>
      </c>
      <c r="F6164" s="46">
        <v>225000</v>
      </c>
      <c r="G6164" s="179">
        <f t="shared" si="187"/>
        <v>225000</v>
      </c>
      <c r="H6164" s="84" t="s">
        <v>911</v>
      </c>
    </row>
    <row r="6165" spans="1:9" ht="15" hidden="1" customHeight="1" x14ac:dyDescent="0.25">
      <c r="A6165" s="38" t="s">
        <v>5992</v>
      </c>
      <c r="B6165" s="33" t="s">
        <v>5995</v>
      </c>
      <c r="C6165" s="52" t="s">
        <v>5996</v>
      </c>
      <c r="D6165" s="38">
        <v>1</v>
      </c>
      <c r="E6165" s="51" t="s">
        <v>23</v>
      </c>
      <c r="F6165" s="46">
        <v>400000</v>
      </c>
      <c r="G6165" s="179">
        <f t="shared" si="187"/>
        <v>400000</v>
      </c>
      <c r="H6165" s="84" t="s">
        <v>520</v>
      </c>
    </row>
    <row r="6166" spans="1:9" ht="15" hidden="1" customHeight="1" x14ac:dyDescent="0.25">
      <c r="A6166" s="38" t="s">
        <v>5992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87"/>
        <v>7250000</v>
      </c>
      <c r="H6166" s="84" t="s">
        <v>33</v>
      </c>
    </row>
    <row r="6167" spans="1:9" ht="15" hidden="1" customHeight="1" x14ac:dyDescent="0.25">
      <c r="A6167" s="38" t="s">
        <v>5992</v>
      </c>
      <c r="B6167" s="68" t="s">
        <v>5997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87"/>
        <v>5350000</v>
      </c>
      <c r="H6167" s="84" t="s">
        <v>33</v>
      </c>
    </row>
    <row r="6168" spans="1:9" ht="15" hidden="1" customHeight="1" x14ac:dyDescent="0.25">
      <c r="A6168" s="38" t="s">
        <v>5992</v>
      </c>
      <c r="B6168" s="68" t="s">
        <v>5998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87"/>
        <v>12000</v>
      </c>
      <c r="H6168" s="84" t="s">
        <v>1633</v>
      </c>
    </row>
    <row r="6169" spans="1:9" ht="15" hidden="1" customHeight="1" x14ac:dyDescent="0.25">
      <c r="A6169" s="38" t="s">
        <v>5992</v>
      </c>
      <c r="B6169" s="36" t="s">
        <v>5999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87"/>
        <v>30000</v>
      </c>
      <c r="H6169" s="84" t="s">
        <v>1633</v>
      </c>
    </row>
    <row r="6170" spans="1:9" ht="15" hidden="1" customHeight="1" x14ac:dyDescent="0.25">
      <c r="A6170" s="38" t="s">
        <v>5992</v>
      </c>
      <c r="B6170" s="36" t="s">
        <v>6000</v>
      </c>
      <c r="C6170" s="33" t="s">
        <v>6001</v>
      </c>
      <c r="D6170" s="38">
        <v>20</v>
      </c>
      <c r="E6170" s="45" t="s">
        <v>24</v>
      </c>
      <c r="F6170" s="46">
        <v>170000</v>
      </c>
      <c r="G6170" s="41">
        <f t="shared" si="187"/>
        <v>3400000</v>
      </c>
      <c r="H6170" s="84" t="s">
        <v>33</v>
      </c>
    </row>
    <row r="6171" spans="1:9" ht="15" hidden="1" customHeight="1" x14ac:dyDescent="0.25">
      <c r="A6171" s="38" t="s">
        <v>5992</v>
      </c>
      <c r="B6171" s="56" t="s">
        <v>4571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87"/>
        <v>34000000</v>
      </c>
      <c r="H6171" s="84" t="s">
        <v>33</v>
      </c>
    </row>
    <row r="6172" spans="1:9" ht="15" hidden="1" customHeight="1" x14ac:dyDescent="0.25">
      <c r="A6172" s="38" t="s">
        <v>5992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87"/>
        <v>21000000</v>
      </c>
      <c r="H6172" s="84" t="s">
        <v>33</v>
      </c>
    </row>
    <row r="6173" spans="1:9" ht="15" hidden="1" customHeight="1" x14ac:dyDescent="0.25">
      <c r="A6173" s="38" t="s">
        <v>5992</v>
      </c>
      <c r="B6173" s="33" t="s">
        <v>6002</v>
      </c>
      <c r="C6173" s="33" t="s">
        <v>4572</v>
      </c>
      <c r="D6173" s="38">
        <v>20</v>
      </c>
      <c r="E6173" s="45" t="s">
        <v>24</v>
      </c>
      <c r="F6173" s="179">
        <v>285000</v>
      </c>
      <c r="G6173" s="41">
        <f t="shared" si="187"/>
        <v>5700000</v>
      </c>
      <c r="H6173" s="84" t="s">
        <v>33</v>
      </c>
    </row>
    <row r="6174" spans="1:9" ht="15" hidden="1" customHeight="1" x14ac:dyDescent="0.25">
      <c r="A6174" s="38" t="s">
        <v>5992</v>
      </c>
      <c r="B6174" s="56" t="s">
        <v>6003</v>
      </c>
      <c r="C6174" s="33" t="s">
        <v>4572</v>
      </c>
      <c r="D6174" s="50">
        <v>20</v>
      </c>
      <c r="E6174" s="45" t="s">
        <v>24</v>
      </c>
      <c r="F6174" s="179">
        <v>80000</v>
      </c>
      <c r="G6174" s="41">
        <f t="shared" si="187"/>
        <v>1600000</v>
      </c>
      <c r="H6174" s="84" t="s">
        <v>33</v>
      </c>
    </row>
    <row r="6175" spans="1:9" ht="15" hidden="1" customHeight="1" x14ac:dyDescent="0.25">
      <c r="A6175" s="38" t="s">
        <v>5992</v>
      </c>
      <c r="B6175" s="33" t="s">
        <v>6004</v>
      </c>
      <c r="C6175" s="33" t="s">
        <v>4572</v>
      </c>
      <c r="D6175" s="50">
        <v>55</v>
      </c>
      <c r="E6175" s="45" t="s">
        <v>24</v>
      </c>
      <c r="F6175" s="179">
        <v>45000</v>
      </c>
      <c r="G6175" s="41">
        <f t="shared" si="187"/>
        <v>2475000</v>
      </c>
      <c r="H6175" s="84" t="s">
        <v>33</v>
      </c>
    </row>
    <row r="6176" spans="1:9" ht="15" hidden="1" customHeight="1" x14ac:dyDescent="0.25">
      <c r="A6176" s="38" t="s">
        <v>5992</v>
      </c>
      <c r="B6176" s="63" t="s">
        <v>6005</v>
      </c>
      <c r="C6176" s="33" t="s">
        <v>6006</v>
      </c>
      <c r="D6176" s="38">
        <v>4</v>
      </c>
      <c r="E6176" s="45" t="s">
        <v>24</v>
      </c>
      <c r="F6176" s="40">
        <v>2650000</v>
      </c>
      <c r="G6176" s="41">
        <f t="shared" si="187"/>
        <v>10600000</v>
      </c>
      <c r="H6176" s="236" t="s">
        <v>33</v>
      </c>
    </row>
    <row r="6177" spans="1:8" ht="15" hidden="1" customHeight="1" x14ac:dyDescent="0.25">
      <c r="A6177" s="38" t="s">
        <v>5992</v>
      </c>
      <c r="B6177" s="33" t="s">
        <v>6007</v>
      </c>
      <c r="C6177" s="33" t="s">
        <v>6006</v>
      </c>
      <c r="D6177" s="50">
        <v>2</v>
      </c>
      <c r="E6177" s="45" t="s">
        <v>24</v>
      </c>
      <c r="F6177" s="46">
        <v>3250000</v>
      </c>
      <c r="G6177" s="41">
        <f t="shared" si="187"/>
        <v>6500000</v>
      </c>
      <c r="H6177" s="236" t="s">
        <v>33</v>
      </c>
    </row>
    <row r="6178" spans="1:8" ht="15" hidden="1" customHeight="1" x14ac:dyDescent="0.25">
      <c r="A6178" s="38" t="s">
        <v>5992</v>
      </c>
      <c r="B6178" s="36" t="s">
        <v>6008</v>
      </c>
      <c r="C6178" s="33" t="s">
        <v>6006</v>
      </c>
      <c r="D6178" s="50">
        <v>1</v>
      </c>
      <c r="E6178" s="45" t="s">
        <v>24</v>
      </c>
      <c r="F6178" s="298">
        <v>1565000</v>
      </c>
      <c r="G6178" s="179">
        <f t="shared" si="187"/>
        <v>1565000</v>
      </c>
      <c r="H6178" s="236" t="s">
        <v>647</v>
      </c>
    </row>
    <row r="6179" spans="1:8" ht="15" hidden="1" customHeight="1" x14ac:dyDescent="0.25">
      <c r="A6179" s="38" t="s">
        <v>5992</v>
      </c>
      <c r="B6179" s="33" t="s">
        <v>6009</v>
      </c>
      <c r="C6179" s="33" t="s">
        <v>6006</v>
      </c>
      <c r="D6179" s="50">
        <v>2</v>
      </c>
      <c r="E6179" s="45" t="s">
        <v>24</v>
      </c>
      <c r="F6179" s="298">
        <v>1900000</v>
      </c>
      <c r="G6179" s="179">
        <f t="shared" si="187"/>
        <v>3800000</v>
      </c>
      <c r="H6179" s="236" t="s">
        <v>647</v>
      </c>
    </row>
    <row r="6180" spans="1:8" ht="15" hidden="1" customHeight="1" x14ac:dyDescent="0.25">
      <c r="A6180" s="38" t="s">
        <v>6010</v>
      </c>
      <c r="B6180" s="33" t="s">
        <v>6011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87"/>
        <v>32000</v>
      </c>
      <c r="H6180" s="84" t="s">
        <v>1279</v>
      </c>
    </row>
    <row r="6181" spans="1:8" ht="15" hidden="1" customHeight="1" x14ac:dyDescent="0.25">
      <c r="A6181" s="38" t="s">
        <v>6010</v>
      </c>
      <c r="B6181" s="63" t="s">
        <v>6012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87"/>
        <v>12000</v>
      </c>
      <c r="H6181" s="84" t="s">
        <v>911</v>
      </c>
    </row>
    <row r="6182" spans="1:8" ht="15" hidden="1" customHeight="1" x14ac:dyDescent="0.25">
      <c r="A6182" s="38" t="s">
        <v>6010</v>
      </c>
      <c r="B6182" s="33" t="s">
        <v>6013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87"/>
        <v>18000</v>
      </c>
      <c r="H6182" s="84" t="s">
        <v>911</v>
      </c>
    </row>
    <row r="6183" spans="1:8" ht="15" hidden="1" customHeight="1" x14ac:dyDescent="0.25">
      <c r="A6183" s="38" t="s">
        <v>6010</v>
      </c>
      <c r="B6183" s="33" t="s">
        <v>6014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87"/>
        <v>12000</v>
      </c>
      <c r="H6183" s="84" t="s">
        <v>911</v>
      </c>
    </row>
    <row r="6184" spans="1:8" ht="15" hidden="1" customHeight="1" x14ac:dyDescent="0.25">
      <c r="A6184" s="38" t="s">
        <v>6010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87"/>
        <v>190000</v>
      </c>
      <c r="H6184" s="84" t="s">
        <v>33</v>
      </c>
    </row>
    <row r="6185" spans="1:8" ht="15" hidden="1" customHeight="1" x14ac:dyDescent="0.25">
      <c r="A6185" s="38" t="s">
        <v>6010</v>
      </c>
      <c r="B6185" s="68" t="s">
        <v>6015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87"/>
        <v>40000</v>
      </c>
      <c r="H6185" s="84" t="s">
        <v>33</v>
      </c>
    </row>
    <row r="6186" spans="1:8" ht="15" hidden="1" customHeight="1" x14ac:dyDescent="0.25">
      <c r="A6186" s="38" t="s">
        <v>6010</v>
      </c>
      <c r="B6186" s="68" t="s">
        <v>6016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87"/>
        <v>45000</v>
      </c>
      <c r="H6186" s="84" t="s">
        <v>6017</v>
      </c>
    </row>
    <row r="6187" spans="1:8" ht="15" hidden="1" customHeight="1" x14ac:dyDescent="0.25">
      <c r="A6187" s="38" t="s">
        <v>6010</v>
      </c>
      <c r="B6187" s="36" t="s">
        <v>6018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87"/>
        <v>50000</v>
      </c>
      <c r="H6187" s="84" t="s">
        <v>715</v>
      </c>
    </row>
    <row r="6188" spans="1:8" ht="15" hidden="1" customHeight="1" x14ac:dyDescent="0.25">
      <c r="A6188" s="38" t="s">
        <v>6010</v>
      </c>
      <c r="B6188" s="36" t="s">
        <v>6019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87"/>
        <v>50000</v>
      </c>
      <c r="H6188" s="84" t="s">
        <v>715</v>
      </c>
    </row>
    <row r="6189" spans="1:8" ht="15" hidden="1" customHeight="1" x14ac:dyDescent="0.25">
      <c r="A6189" s="38" t="s">
        <v>6010</v>
      </c>
      <c r="B6189" s="56" t="s">
        <v>6020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87"/>
        <v>84000</v>
      </c>
      <c r="H6189" s="84" t="s">
        <v>6017</v>
      </c>
    </row>
    <row r="6190" spans="1:8" ht="15" hidden="1" customHeight="1" x14ac:dyDescent="0.25">
      <c r="A6190" s="38" t="s">
        <v>6010</v>
      </c>
      <c r="B6190" s="33" t="s">
        <v>6021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87"/>
        <v>20000</v>
      </c>
      <c r="H6190" s="84" t="s">
        <v>413</v>
      </c>
    </row>
    <row r="6191" spans="1:8" ht="15" hidden="1" customHeight="1" x14ac:dyDescent="0.25">
      <c r="A6191" s="38" t="s">
        <v>6010</v>
      </c>
      <c r="B6191" s="33" t="s">
        <v>6022</v>
      </c>
      <c r="C6191" s="33" t="s">
        <v>6023</v>
      </c>
      <c r="D6191" s="38">
        <v>3</v>
      </c>
      <c r="E6191" s="45" t="s">
        <v>24</v>
      </c>
      <c r="F6191" s="179">
        <v>140000</v>
      </c>
      <c r="G6191" s="41">
        <f t="shared" si="187"/>
        <v>420000</v>
      </c>
      <c r="H6191" s="84" t="s">
        <v>33</v>
      </c>
    </row>
    <row r="6192" spans="1:8" ht="15" hidden="1" customHeight="1" x14ac:dyDescent="0.25">
      <c r="A6192" s="38" t="s">
        <v>6010</v>
      </c>
      <c r="B6192" s="33" t="s">
        <v>6024</v>
      </c>
      <c r="C6192" s="33" t="s">
        <v>4026</v>
      </c>
      <c r="D6192" s="50">
        <v>20</v>
      </c>
      <c r="E6192" s="45" t="s">
        <v>24</v>
      </c>
      <c r="F6192" s="179">
        <v>92500</v>
      </c>
      <c r="G6192" s="41">
        <f t="shared" si="187"/>
        <v>1850000</v>
      </c>
      <c r="H6192" s="84" t="s">
        <v>33</v>
      </c>
    </row>
    <row r="6193" spans="1:9" ht="15" hidden="1" customHeight="1" x14ac:dyDescent="0.25">
      <c r="A6193" s="38" t="s">
        <v>6010</v>
      </c>
      <c r="B6193" s="33" t="s">
        <v>2852</v>
      </c>
      <c r="C6193" s="33" t="s">
        <v>6025</v>
      </c>
      <c r="D6193" s="50">
        <v>12</v>
      </c>
      <c r="E6193" s="45" t="s">
        <v>24</v>
      </c>
      <c r="F6193" s="179">
        <v>76000</v>
      </c>
      <c r="G6193" s="41">
        <f t="shared" si="187"/>
        <v>912000</v>
      </c>
      <c r="H6193" s="84" t="s">
        <v>33</v>
      </c>
    </row>
    <row r="6194" spans="1:9" ht="15" hidden="1" customHeight="1" x14ac:dyDescent="0.25">
      <c r="A6194" s="38" t="s">
        <v>6010</v>
      </c>
      <c r="B6194" s="63" t="s">
        <v>6026</v>
      </c>
      <c r="C6194" s="33" t="s">
        <v>6027</v>
      </c>
      <c r="D6194" s="38">
        <v>25</v>
      </c>
      <c r="E6194" s="45" t="s">
        <v>24</v>
      </c>
      <c r="F6194" s="40">
        <v>38000</v>
      </c>
      <c r="G6194" s="41">
        <f t="shared" si="187"/>
        <v>950000</v>
      </c>
      <c r="H6194" s="236" t="s">
        <v>33</v>
      </c>
    </row>
    <row r="6195" spans="1:9" ht="15" hidden="1" customHeight="1" x14ac:dyDescent="0.25">
      <c r="A6195" s="38" t="s">
        <v>6010</v>
      </c>
      <c r="B6195" s="33" t="s">
        <v>6028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87"/>
        <v>225000</v>
      </c>
      <c r="H6195" s="236" t="s">
        <v>911</v>
      </c>
    </row>
    <row r="6196" spans="1:9" ht="15" hidden="1" customHeight="1" x14ac:dyDescent="0.25">
      <c r="A6196" s="38" t="s">
        <v>6010</v>
      </c>
      <c r="B6196" s="36" t="s">
        <v>6029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87"/>
        <v>90000</v>
      </c>
      <c r="H6196" s="236" t="s">
        <v>509</v>
      </c>
    </row>
    <row r="6197" spans="1:9" ht="15" hidden="1" customHeight="1" x14ac:dyDescent="0.25">
      <c r="A6197" s="38" t="s">
        <v>6010</v>
      </c>
      <c r="B6197" s="33" t="s">
        <v>6030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87"/>
        <v>3000</v>
      </c>
      <c r="H6197" s="236" t="s">
        <v>509</v>
      </c>
    </row>
    <row r="6198" spans="1:9" ht="15" hidden="1" customHeight="1" x14ac:dyDescent="0.25">
      <c r="A6198" s="38" t="s">
        <v>6031</v>
      </c>
      <c r="B6198" s="33" t="s">
        <v>1660</v>
      </c>
      <c r="C6198" s="33" t="s">
        <v>6032</v>
      </c>
      <c r="D6198" s="38">
        <v>1</v>
      </c>
      <c r="E6198" s="45" t="s">
        <v>24</v>
      </c>
      <c r="F6198" s="40">
        <v>200000</v>
      </c>
      <c r="G6198" s="41">
        <f t="shared" si="187"/>
        <v>200000</v>
      </c>
      <c r="H6198" s="84" t="s">
        <v>1106</v>
      </c>
    </row>
    <row r="6199" spans="1:9" ht="15" hidden="1" customHeight="1" x14ac:dyDescent="0.25">
      <c r="A6199" s="38" t="s">
        <v>6031</v>
      </c>
      <c r="B6199" s="63" t="s">
        <v>2968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87"/>
        <v>110000</v>
      </c>
      <c r="H6199" s="84" t="s">
        <v>6033</v>
      </c>
    </row>
    <row r="6200" spans="1:9" ht="15" hidden="1" customHeight="1" x14ac:dyDescent="0.25">
      <c r="A6200" s="38" t="s">
        <v>6031</v>
      </c>
      <c r="B6200" s="33" t="s">
        <v>6034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87"/>
        <v>60000</v>
      </c>
      <c r="H6200" s="84" t="s">
        <v>2096</v>
      </c>
    </row>
    <row r="6201" spans="1:9" ht="15" hidden="1" customHeight="1" x14ac:dyDescent="0.25">
      <c r="A6201" s="299" t="s">
        <v>6031</v>
      </c>
      <c r="B6201" s="114" t="s">
        <v>6035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87"/>
        <v>150000</v>
      </c>
      <c r="H6201" s="303" t="s">
        <v>507</v>
      </c>
    </row>
    <row r="6202" spans="1:9" ht="15" hidden="1" customHeight="1" x14ac:dyDescent="0.25">
      <c r="A6202" s="38" t="s">
        <v>6036</v>
      </c>
      <c r="B6202" s="33" t="s">
        <v>6037</v>
      </c>
      <c r="C6202" s="33" t="s">
        <v>6038</v>
      </c>
      <c r="D6202" s="38">
        <v>1</v>
      </c>
      <c r="E6202" s="45" t="s">
        <v>24</v>
      </c>
      <c r="F6202" s="40">
        <v>550000</v>
      </c>
      <c r="G6202" s="41">
        <f t="shared" si="187"/>
        <v>550000</v>
      </c>
      <c r="H6202" s="84" t="s">
        <v>4550</v>
      </c>
    </row>
    <row r="6203" spans="1:9" ht="15" hidden="1" customHeight="1" x14ac:dyDescent="0.25">
      <c r="A6203" s="38" t="s">
        <v>6036</v>
      </c>
      <c r="B6203" s="63" t="s">
        <v>6039</v>
      </c>
      <c r="C6203" s="33" t="s">
        <v>6038</v>
      </c>
      <c r="D6203" s="38">
        <v>1</v>
      </c>
      <c r="E6203" s="45" t="s">
        <v>72</v>
      </c>
      <c r="F6203" s="40">
        <v>480000</v>
      </c>
      <c r="G6203" s="41">
        <f t="shared" si="187"/>
        <v>480000</v>
      </c>
      <c r="H6203" s="84" t="s">
        <v>3553</v>
      </c>
      <c r="I6203" s="75"/>
    </row>
    <row r="6204" spans="1:9" ht="15" hidden="1" customHeight="1" x14ac:dyDescent="0.25">
      <c r="A6204" s="38" t="s">
        <v>6036</v>
      </c>
      <c r="B6204" s="33" t="s">
        <v>6040</v>
      </c>
      <c r="C6204" s="52" t="s">
        <v>6038</v>
      </c>
      <c r="D6204" s="38">
        <v>1</v>
      </c>
      <c r="E6204" s="45" t="s">
        <v>24</v>
      </c>
      <c r="F6204" s="46">
        <v>65000</v>
      </c>
      <c r="G6204" s="179">
        <f t="shared" si="187"/>
        <v>65000</v>
      </c>
      <c r="H6204" s="84" t="s">
        <v>413</v>
      </c>
      <c r="I6204" s="75"/>
    </row>
    <row r="6205" spans="1:9" ht="15" hidden="1" customHeight="1" x14ac:dyDescent="0.25">
      <c r="A6205" s="38" t="s">
        <v>6036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87"/>
        <v>111000</v>
      </c>
      <c r="H6205" s="84" t="s">
        <v>911</v>
      </c>
      <c r="I6205" s="75"/>
    </row>
    <row r="6206" spans="1:9" ht="15" hidden="1" customHeight="1" x14ac:dyDescent="0.25">
      <c r="A6206" s="38" t="s">
        <v>6036</v>
      </c>
      <c r="B6206" s="63" t="s">
        <v>2684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87"/>
        <v>15000</v>
      </c>
      <c r="H6206" s="84" t="s">
        <v>911</v>
      </c>
      <c r="I6206" s="75"/>
    </row>
    <row r="6207" spans="1:9" ht="15" hidden="1" customHeight="1" x14ac:dyDescent="0.25">
      <c r="A6207" s="38" t="s">
        <v>6036</v>
      </c>
      <c r="B6207" s="68" t="s">
        <v>6041</v>
      </c>
      <c r="C6207" s="52" t="s">
        <v>6042</v>
      </c>
      <c r="D6207" s="38">
        <v>1</v>
      </c>
      <c r="E6207" s="45" t="s">
        <v>24</v>
      </c>
      <c r="F6207" s="40">
        <v>1100000</v>
      </c>
      <c r="G6207" s="41">
        <f t="shared" si="187"/>
        <v>1100000</v>
      </c>
      <c r="H6207" s="84" t="s">
        <v>2701</v>
      </c>
      <c r="I6207" s="75"/>
    </row>
    <row r="6208" spans="1:9" ht="15" hidden="1" customHeight="1" x14ac:dyDescent="0.25">
      <c r="A6208" s="38" t="s">
        <v>6036</v>
      </c>
      <c r="B6208" s="68" t="s">
        <v>6043</v>
      </c>
      <c r="C6208" s="52" t="s">
        <v>6042</v>
      </c>
      <c r="D6208" s="38">
        <v>2</v>
      </c>
      <c r="E6208" s="45" t="s">
        <v>24</v>
      </c>
      <c r="F6208" s="40">
        <v>95000</v>
      </c>
      <c r="G6208" s="41">
        <f t="shared" si="187"/>
        <v>190000</v>
      </c>
      <c r="H6208" s="84" t="s">
        <v>2701</v>
      </c>
      <c r="I6208" s="75"/>
    </row>
    <row r="6209" spans="1:9" ht="15" hidden="1" customHeight="1" x14ac:dyDescent="0.25">
      <c r="A6209" s="38" t="s">
        <v>6036</v>
      </c>
      <c r="B6209" s="36" t="s">
        <v>6044</v>
      </c>
      <c r="C6209" s="52" t="s">
        <v>6042</v>
      </c>
      <c r="D6209" s="38">
        <v>1</v>
      </c>
      <c r="E6209" s="45" t="s">
        <v>24</v>
      </c>
      <c r="F6209" s="46">
        <v>65000</v>
      </c>
      <c r="G6209" s="41">
        <f t="shared" si="187"/>
        <v>65000</v>
      </c>
      <c r="H6209" s="84" t="s">
        <v>2701</v>
      </c>
      <c r="I6209" s="75"/>
    </row>
    <row r="6210" spans="1:9" ht="15" hidden="1" customHeight="1" x14ac:dyDescent="0.25">
      <c r="A6210" s="38" t="s">
        <v>6036</v>
      </c>
      <c r="B6210" s="36" t="s">
        <v>6045</v>
      </c>
      <c r="C6210" s="52" t="s">
        <v>6042</v>
      </c>
      <c r="D6210" s="38">
        <v>1</v>
      </c>
      <c r="E6210" s="45" t="s">
        <v>24</v>
      </c>
      <c r="F6210" s="46">
        <v>60000</v>
      </c>
      <c r="G6210" s="41">
        <f t="shared" si="187"/>
        <v>60000</v>
      </c>
      <c r="H6210" s="84" t="s">
        <v>2701</v>
      </c>
    </row>
    <row r="6211" spans="1:9" ht="15" hidden="1" customHeight="1" x14ac:dyDescent="0.25">
      <c r="A6211" s="38" t="s">
        <v>6036</v>
      </c>
      <c r="B6211" s="56" t="s">
        <v>6046</v>
      </c>
      <c r="C6211" s="52" t="s">
        <v>6042</v>
      </c>
      <c r="D6211" s="50">
        <v>1</v>
      </c>
      <c r="E6211" s="45" t="s">
        <v>23</v>
      </c>
      <c r="F6211" s="179">
        <v>200000</v>
      </c>
      <c r="G6211" s="41">
        <f t="shared" si="187"/>
        <v>200000</v>
      </c>
      <c r="H6211" s="84" t="s">
        <v>2701</v>
      </c>
    </row>
    <row r="6212" spans="1:9" ht="15" hidden="1" customHeight="1" x14ac:dyDescent="0.25">
      <c r="A6212" s="38" t="s">
        <v>6036</v>
      </c>
      <c r="B6212" s="33" t="s">
        <v>6047</v>
      </c>
      <c r="C6212" s="52" t="s">
        <v>6042</v>
      </c>
      <c r="D6212" s="38">
        <v>10</v>
      </c>
      <c r="E6212" s="45" t="s">
        <v>24</v>
      </c>
      <c r="F6212" s="179">
        <v>10000</v>
      </c>
      <c r="G6212" s="41">
        <f t="shared" si="187"/>
        <v>100000</v>
      </c>
      <c r="H6212" s="84" t="s">
        <v>433</v>
      </c>
    </row>
    <row r="6213" spans="1:9" ht="15" hidden="1" customHeight="1" x14ac:dyDescent="0.25">
      <c r="A6213" s="38" t="s">
        <v>6036</v>
      </c>
      <c r="B6213" s="33" t="s">
        <v>6048</v>
      </c>
      <c r="C6213" s="52" t="s">
        <v>6042</v>
      </c>
      <c r="D6213" s="38">
        <v>10</v>
      </c>
      <c r="E6213" s="45" t="s">
        <v>24</v>
      </c>
      <c r="F6213" s="179">
        <v>4000</v>
      </c>
      <c r="G6213" s="41">
        <f t="shared" si="187"/>
        <v>40000</v>
      </c>
      <c r="H6213" s="84" t="s">
        <v>433</v>
      </c>
    </row>
    <row r="6214" spans="1:9" ht="15" hidden="1" customHeight="1" x14ac:dyDescent="0.25">
      <c r="A6214" s="38" t="s">
        <v>6036</v>
      </c>
      <c r="B6214" s="33" t="s">
        <v>6049</v>
      </c>
      <c r="C6214" s="52" t="s">
        <v>6042</v>
      </c>
      <c r="D6214" s="50">
        <v>1</v>
      </c>
      <c r="E6214" s="45" t="s">
        <v>24</v>
      </c>
      <c r="F6214" s="179">
        <v>245000</v>
      </c>
      <c r="G6214" s="41">
        <f t="shared" ref="G6214:G6277" si="188">F6214*D6214</f>
        <v>245000</v>
      </c>
      <c r="H6214" s="84" t="s">
        <v>2701</v>
      </c>
    </row>
    <row r="6215" spans="1:9" ht="15" hidden="1" customHeight="1" x14ac:dyDescent="0.25">
      <c r="A6215" s="38" t="s">
        <v>6036</v>
      </c>
      <c r="B6215" s="33" t="s">
        <v>6050</v>
      </c>
      <c r="C6215" s="52" t="s">
        <v>6042</v>
      </c>
      <c r="D6215" s="50">
        <v>10</v>
      </c>
      <c r="E6215" s="45" t="s">
        <v>24</v>
      </c>
      <c r="F6215" s="179">
        <v>12500</v>
      </c>
      <c r="G6215" s="41">
        <f t="shared" si="188"/>
        <v>125000</v>
      </c>
      <c r="H6215" s="84" t="s">
        <v>433</v>
      </c>
    </row>
    <row r="6216" spans="1:9" ht="15" hidden="1" customHeight="1" x14ac:dyDescent="0.25">
      <c r="A6216" s="38" t="s">
        <v>6036</v>
      </c>
      <c r="B6216" s="63" t="s">
        <v>6051</v>
      </c>
      <c r="C6216" s="52" t="s">
        <v>6042</v>
      </c>
      <c r="D6216" s="38">
        <v>2</v>
      </c>
      <c r="E6216" s="45" t="s">
        <v>24</v>
      </c>
      <c r="F6216" s="40">
        <v>1110000</v>
      </c>
      <c r="G6216" s="41">
        <f t="shared" si="188"/>
        <v>2220000</v>
      </c>
      <c r="H6216" s="236" t="s">
        <v>577</v>
      </c>
    </row>
    <row r="6217" spans="1:9" ht="15" hidden="1" customHeight="1" x14ac:dyDescent="0.25">
      <c r="A6217" s="38" t="s">
        <v>6036</v>
      </c>
      <c r="B6217" s="33" t="s">
        <v>6052</v>
      </c>
      <c r="C6217" s="52" t="s">
        <v>6042</v>
      </c>
      <c r="D6217" s="50">
        <v>10</v>
      </c>
      <c r="E6217" s="45" t="s">
        <v>24</v>
      </c>
      <c r="F6217" s="46">
        <v>10000</v>
      </c>
      <c r="G6217" s="41">
        <f t="shared" si="188"/>
        <v>100000</v>
      </c>
      <c r="H6217" s="84" t="s">
        <v>433</v>
      </c>
    </row>
    <row r="6218" spans="1:9" ht="15" hidden="1" customHeight="1" x14ac:dyDescent="0.25">
      <c r="A6218" s="38" t="s">
        <v>6036</v>
      </c>
      <c r="B6218" s="36" t="s">
        <v>6053</v>
      </c>
      <c r="C6218" s="33"/>
      <c r="D6218" s="50">
        <v>10</v>
      </c>
      <c r="E6218" s="45" t="s">
        <v>24</v>
      </c>
      <c r="F6218" s="298">
        <v>2500</v>
      </c>
      <c r="G6218" s="179">
        <f t="shared" si="188"/>
        <v>25000</v>
      </c>
      <c r="H6218" s="236" t="s">
        <v>911</v>
      </c>
    </row>
    <row r="6219" spans="1:9" ht="15" hidden="1" customHeight="1" x14ac:dyDescent="0.25">
      <c r="A6219" s="38" t="s">
        <v>6036</v>
      </c>
      <c r="B6219" s="33" t="s">
        <v>6054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88"/>
        <v>40000</v>
      </c>
      <c r="H6219" s="236" t="s">
        <v>33</v>
      </c>
    </row>
    <row r="6220" spans="1:9" ht="15" hidden="1" customHeight="1" x14ac:dyDescent="0.25">
      <c r="A6220" s="38" t="s">
        <v>6036</v>
      </c>
      <c r="B6220" s="33" t="s">
        <v>6055</v>
      </c>
      <c r="C6220" s="33" t="s">
        <v>2965</v>
      </c>
      <c r="D6220" s="50">
        <v>9</v>
      </c>
      <c r="E6220" s="45" t="s">
        <v>843</v>
      </c>
      <c r="F6220" s="179">
        <v>2423000</v>
      </c>
      <c r="G6220" s="179">
        <f t="shared" si="188"/>
        <v>21807000</v>
      </c>
      <c r="H6220" s="84" t="s">
        <v>6056</v>
      </c>
    </row>
    <row r="6221" spans="1:9" ht="15" hidden="1" customHeight="1" x14ac:dyDescent="0.25">
      <c r="A6221" s="38" t="s">
        <v>6036</v>
      </c>
      <c r="B6221" s="33" t="s">
        <v>3519</v>
      </c>
      <c r="C6221" s="33" t="s">
        <v>2965</v>
      </c>
      <c r="D6221" s="38">
        <v>2</v>
      </c>
      <c r="E6221" s="45" t="s">
        <v>843</v>
      </c>
      <c r="F6221" s="40">
        <v>1525500</v>
      </c>
      <c r="G6221" s="179">
        <f t="shared" si="188"/>
        <v>3051000</v>
      </c>
      <c r="H6221" s="84" t="s">
        <v>6056</v>
      </c>
    </row>
    <row r="6222" spans="1:9" ht="15" hidden="1" customHeight="1" x14ac:dyDescent="0.25">
      <c r="A6222" s="38" t="s">
        <v>6036</v>
      </c>
      <c r="B6222" s="109" t="s">
        <v>2912</v>
      </c>
      <c r="C6222" s="33" t="s">
        <v>2965</v>
      </c>
      <c r="D6222" s="50">
        <v>5</v>
      </c>
      <c r="E6222" s="45" t="s">
        <v>83</v>
      </c>
      <c r="F6222" s="179">
        <v>240000</v>
      </c>
      <c r="G6222" s="179">
        <f t="shared" si="188"/>
        <v>1200000</v>
      </c>
      <c r="H6222" s="84" t="s">
        <v>6057</v>
      </c>
    </row>
    <row r="6223" spans="1:9" ht="15" hidden="1" customHeight="1" x14ac:dyDescent="0.25">
      <c r="A6223" s="38" t="s">
        <v>6036</v>
      </c>
      <c r="B6223" s="49" t="s">
        <v>841</v>
      </c>
      <c r="C6223" s="33" t="s">
        <v>2965</v>
      </c>
      <c r="D6223" s="38">
        <v>1</v>
      </c>
      <c r="E6223" s="45" t="s">
        <v>83</v>
      </c>
      <c r="F6223" s="46">
        <v>663000</v>
      </c>
      <c r="G6223" s="179">
        <f t="shared" si="188"/>
        <v>663000</v>
      </c>
      <c r="H6223" s="84" t="s">
        <v>6058</v>
      </c>
    </row>
    <row r="6224" spans="1:9" ht="15" hidden="1" customHeight="1" x14ac:dyDescent="0.25">
      <c r="A6224" s="38" t="s">
        <v>6036</v>
      </c>
      <c r="B6224" s="33" t="s">
        <v>6059</v>
      </c>
      <c r="C6224" s="33" t="s">
        <v>2965</v>
      </c>
      <c r="D6224" s="38">
        <v>20</v>
      </c>
      <c r="E6224" s="45" t="s">
        <v>96</v>
      </c>
      <c r="F6224" s="46">
        <v>28750</v>
      </c>
      <c r="G6224" s="179">
        <f t="shared" si="188"/>
        <v>575000</v>
      </c>
      <c r="H6224" s="84" t="s">
        <v>33</v>
      </c>
    </row>
    <row r="6225" spans="1:8" ht="15" hidden="1" customHeight="1" x14ac:dyDescent="0.25">
      <c r="A6225" s="38" t="s">
        <v>6036</v>
      </c>
      <c r="B6225" s="33" t="s">
        <v>846</v>
      </c>
      <c r="C6225" s="33" t="s">
        <v>2965</v>
      </c>
      <c r="D6225" s="38">
        <v>20</v>
      </c>
      <c r="E6225" s="51" t="s">
        <v>96</v>
      </c>
      <c r="F6225" s="46">
        <v>28750</v>
      </c>
      <c r="G6225" s="179">
        <f t="shared" si="188"/>
        <v>575000</v>
      </c>
      <c r="H6225" s="84" t="s">
        <v>33</v>
      </c>
    </row>
    <row r="6226" spans="1:8" ht="15" hidden="1" customHeight="1" x14ac:dyDescent="0.25">
      <c r="A6226" s="38" t="s">
        <v>6036</v>
      </c>
      <c r="B6226" s="33" t="s">
        <v>3364</v>
      </c>
      <c r="C6226" s="33" t="s">
        <v>2965</v>
      </c>
      <c r="D6226" s="38">
        <v>2</v>
      </c>
      <c r="E6226" s="51" t="s">
        <v>83</v>
      </c>
      <c r="F6226" s="46">
        <v>128500</v>
      </c>
      <c r="G6226" s="179">
        <f t="shared" si="188"/>
        <v>257000</v>
      </c>
      <c r="H6226" s="84" t="s">
        <v>6056</v>
      </c>
    </row>
    <row r="6227" spans="1:8" ht="15" hidden="1" customHeight="1" x14ac:dyDescent="0.25">
      <c r="A6227" s="38" t="s">
        <v>6036</v>
      </c>
      <c r="B6227" s="36" t="s">
        <v>6060</v>
      </c>
      <c r="C6227" s="33" t="s">
        <v>6061</v>
      </c>
      <c r="D6227" s="50">
        <v>4</v>
      </c>
      <c r="E6227" s="51" t="s">
        <v>24</v>
      </c>
      <c r="F6227" s="291">
        <v>1</v>
      </c>
      <c r="G6227" s="179">
        <f t="shared" si="188"/>
        <v>4</v>
      </c>
      <c r="H6227" s="84" t="s">
        <v>33</v>
      </c>
    </row>
    <row r="6228" spans="1:8" ht="15" hidden="1" customHeight="1" x14ac:dyDescent="0.25">
      <c r="A6228" s="38" t="s">
        <v>6062</v>
      </c>
      <c r="B6228" s="33" t="s">
        <v>5161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88"/>
        <v>110000</v>
      </c>
      <c r="H6228" s="84" t="s">
        <v>6063</v>
      </c>
    </row>
    <row r="6229" spans="1:8" ht="15" hidden="1" customHeight="1" x14ac:dyDescent="0.25">
      <c r="A6229" s="38" t="s">
        <v>6062</v>
      </c>
      <c r="B6229" s="80" t="s">
        <v>6064</v>
      </c>
      <c r="C6229" s="81" t="s">
        <v>6065</v>
      </c>
      <c r="D6229" s="38">
        <v>1</v>
      </c>
      <c r="E6229" s="45" t="s">
        <v>72</v>
      </c>
      <c r="F6229" s="46">
        <v>270000</v>
      </c>
      <c r="G6229" s="41">
        <f t="shared" si="188"/>
        <v>270000</v>
      </c>
      <c r="H6229" s="42" t="s">
        <v>882</v>
      </c>
    </row>
    <row r="6230" spans="1:8" ht="15" hidden="1" customHeight="1" x14ac:dyDescent="0.25">
      <c r="A6230" s="38" t="s">
        <v>6062</v>
      </c>
      <c r="B6230" s="63" t="s">
        <v>2826</v>
      </c>
      <c r="C6230" s="39" t="s">
        <v>5865</v>
      </c>
      <c r="D6230" s="38">
        <v>2</v>
      </c>
      <c r="E6230" s="45" t="s">
        <v>24</v>
      </c>
      <c r="F6230" s="46">
        <v>260000</v>
      </c>
      <c r="G6230" s="179">
        <f t="shared" si="188"/>
        <v>520000</v>
      </c>
      <c r="H6230" s="84" t="s">
        <v>33</v>
      </c>
    </row>
    <row r="6231" spans="1:8" ht="15" hidden="1" customHeight="1" x14ac:dyDescent="0.25">
      <c r="A6231" s="38" t="s">
        <v>6062</v>
      </c>
      <c r="B6231" s="33" t="s">
        <v>3098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88"/>
        <v>280000</v>
      </c>
      <c r="H6231" s="84" t="s">
        <v>33</v>
      </c>
    </row>
    <row r="6232" spans="1:8" ht="15" hidden="1" customHeight="1" x14ac:dyDescent="0.25">
      <c r="A6232" s="38" t="s">
        <v>6062</v>
      </c>
      <c r="B6232" s="63" t="s">
        <v>6066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88"/>
        <v>1570000</v>
      </c>
      <c r="H6232" s="84" t="s">
        <v>882</v>
      </c>
    </row>
    <row r="6233" spans="1:8" ht="15" hidden="1" customHeight="1" x14ac:dyDescent="0.25">
      <c r="A6233" s="38" t="s">
        <v>6062</v>
      </c>
      <c r="B6233" s="68" t="s">
        <v>6067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88"/>
        <v>40000</v>
      </c>
      <c r="H6233" s="84" t="s">
        <v>33</v>
      </c>
    </row>
    <row r="6234" spans="1:8" ht="15" hidden="1" customHeight="1" x14ac:dyDescent="0.25">
      <c r="A6234" s="38" t="s">
        <v>6062</v>
      </c>
      <c r="B6234" s="68" t="s">
        <v>6068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88"/>
        <v>630000</v>
      </c>
      <c r="H6234" s="84" t="s">
        <v>33</v>
      </c>
    </row>
    <row r="6235" spans="1:8" ht="15" hidden="1" customHeight="1" x14ac:dyDescent="0.25">
      <c r="A6235" s="38" t="s">
        <v>6062</v>
      </c>
      <c r="B6235" s="36" t="s">
        <v>5176</v>
      </c>
      <c r="C6235" s="52" t="s">
        <v>6069</v>
      </c>
      <c r="D6235" s="38">
        <v>20</v>
      </c>
      <c r="E6235" s="45" t="s">
        <v>24</v>
      </c>
      <c r="F6235" s="46">
        <v>10000</v>
      </c>
      <c r="G6235" s="41">
        <f t="shared" si="188"/>
        <v>200000</v>
      </c>
      <c r="H6235" s="84" t="s">
        <v>33</v>
      </c>
    </row>
    <row r="6236" spans="1:8" ht="15" hidden="1" customHeight="1" x14ac:dyDescent="0.25">
      <c r="A6236" s="38" t="s">
        <v>6062</v>
      </c>
      <c r="B6236" s="36" t="s">
        <v>6070</v>
      </c>
      <c r="C6236" s="52"/>
      <c r="D6236" s="38">
        <v>2</v>
      </c>
      <c r="E6236" s="45" t="s">
        <v>24</v>
      </c>
      <c r="F6236" s="46">
        <v>37500</v>
      </c>
      <c r="G6236" s="41">
        <f t="shared" si="188"/>
        <v>75000</v>
      </c>
      <c r="H6236" s="84" t="s">
        <v>882</v>
      </c>
    </row>
    <row r="6237" spans="1:8" ht="15" hidden="1" customHeight="1" x14ac:dyDescent="0.25">
      <c r="A6237" s="38" t="s">
        <v>6062</v>
      </c>
      <c r="B6237" s="56" t="s">
        <v>556</v>
      </c>
      <c r="C6237" s="33" t="s">
        <v>2745</v>
      </c>
      <c r="D6237" s="50">
        <v>2</v>
      </c>
      <c r="E6237" s="45" t="s">
        <v>23</v>
      </c>
      <c r="F6237" s="179">
        <v>125000</v>
      </c>
      <c r="G6237" s="41">
        <f t="shared" si="188"/>
        <v>250000</v>
      </c>
      <c r="H6237" s="84" t="s">
        <v>33</v>
      </c>
    </row>
    <row r="6238" spans="1:8" ht="15" hidden="1" customHeight="1" x14ac:dyDescent="0.25">
      <c r="A6238" s="38" t="s">
        <v>6062</v>
      </c>
      <c r="B6238" s="33" t="s">
        <v>6071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88"/>
        <v>160000</v>
      </c>
      <c r="H6238" s="84" t="s">
        <v>2653</v>
      </c>
    </row>
    <row r="6239" spans="1:8" ht="15" hidden="1" customHeight="1" x14ac:dyDescent="0.25">
      <c r="A6239" s="38" t="s">
        <v>6072</v>
      </c>
      <c r="B6239" s="33" t="s">
        <v>6073</v>
      </c>
      <c r="C6239" s="33" t="s">
        <v>6074</v>
      </c>
      <c r="D6239" s="38">
        <v>1</v>
      </c>
      <c r="E6239" s="45" t="s">
        <v>24</v>
      </c>
      <c r="F6239" s="40">
        <v>115000</v>
      </c>
      <c r="G6239" s="41">
        <f t="shared" si="188"/>
        <v>115000</v>
      </c>
      <c r="H6239" s="84" t="s">
        <v>2882</v>
      </c>
    </row>
    <row r="6240" spans="1:8" ht="15" hidden="1" customHeight="1" x14ac:dyDescent="0.25">
      <c r="A6240" s="38" t="s">
        <v>6072</v>
      </c>
      <c r="B6240" s="80" t="s">
        <v>6075</v>
      </c>
      <c r="C6240" s="81" t="s">
        <v>6074</v>
      </c>
      <c r="D6240" s="38">
        <v>1</v>
      </c>
      <c r="E6240" s="45" t="s">
        <v>24</v>
      </c>
      <c r="F6240" s="46">
        <v>45000</v>
      </c>
      <c r="G6240" s="41">
        <f t="shared" si="188"/>
        <v>45000</v>
      </c>
      <c r="H6240" s="42" t="s">
        <v>2882</v>
      </c>
    </row>
    <row r="6241" spans="1:8" ht="15" hidden="1" customHeight="1" x14ac:dyDescent="0.25">
      <c r="A6241" s="38" t="s">
        <v>6072</v>
      </c>
      <c r="B6241" s="63" t="s">
        <v>6076</v>
      </c>
      <c r="C6241" s="39" t="s">
        <v>6074</v>
      </c>
      <c r="D6241" s="38">
        <v>2</v>
      </c>
      <c r="E6241" s="45" t="s">
        <v>24</v>
      </c>
      <c r="F6241" s="46">
        <v>25000</v>
      </c>
      <c r="G6241" s="179">
        <f t="shared" si="188"/>
        <v>50000</v>
      </c>
      <c r="H6241" s="84" t="s">
        <v>2882</v>
      </c>
    </row>
    <row r="6242" spans="1:8" ht="15" hidden="1" customHeight="1" x14ac:dyDescent="0.25">
      <c r="A6242" s="38" t="s">
        <v>6072</v>
      </c>
      <c r="B6242" s="33" t="s">
        <v>4384</v>
      </c>
      <c r="C6242" s="141" t="s">
        <v>6074</v>
      </c>
      <c r="D6242" s="38">
        <v>6</v>
      </c>
      <c r="E6242" s="51" t="s">
        <v>24</v>
      </c>
      <c r="F6242" s="46">
        <v>100000</v>
      </c>
      <c r="G6242" s="179">
        <f t="shared" si="188"/>
        <v>600000</v>
      </c>
      <c r="H6242" s="84" t="s">
        <v>33</v>
      </c>
    </row>
    <row r="6243" spans="1:8" ht="15" hidden="1" customHeight="1" x14ac:dyDescent="0.25">
      <c r="A6243" s="38" t="s">
        <v>6072</v>
      </c>
      <c r="B6243" s="63" t="s">
        <v>6077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88"/>
        <v>12000</v>
      </c>
      <c r="H6243" s="84" t="s">
        <v>606</v>
      </c>
    </row>
    <row r="6244" spans="1:8" ht="15" hidden="1" customHeight="1" x14ac:dyDescent="0.25">
      <c r="A6244" s="38" t="s">
        <v>6072</v>
      </c>
      <c r="B6244" s="68" t="s">
        <v>6078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88"/>
        <v>152000</v>
      </c>
      <c r="H6244" s="84" t="s">
        <v>2349</v>
      </c>
    </row>
    <row r="6245" spans="1:8" ht="15" hidden="1" customHeight="1" x14ac:dyDescent="0.25">
      <c r="A6245" s="38" t="s">
        <v>6072</v>
      </c>
      <c r="B6245" s="68" t="s">
        <v>6079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8"/>
        <v>152000</v>
      </c>
      <c r="H6245" s="84" t="s">
        <v>33</v>
      </c>
    </row>
    <row r="6246" spans="1:8" ht="15" hidden="1" customHeight="1" x14ac:dyDescent="0.25">
      <c r="A6246" s="38" t="s">
        <v>6072</v>
      </c>
      <c r="B6246" s="36" t="s">
        <v>6080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88"/>
        <v>152000</v>
      </c>
      <c r="H6246" s="84" t="s">
        <v>33</v>
      </c>
    </row>
    <row r="6247" spans="1:8" ht="15" hidden="1" customHeight="1" x14ac:dyDescent="0.25">
      <c r="A6247" s="38" t="s">
        <v>6072</v>
      </c>
      <c r="B6247" s="36" t="s">
        <v>6081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88"/>
        <v>438000</v>
      </c>
      <c r="H6247" s="84" t="s">
        <v>33</v>
      </c>
    </row>
    <row r="6248" spans="1:8" ht="15" hidden="1" customHeight="1" x14ac:dyDescent="0.25">
      <c r="A6248" s="38" t="s">
        <v>6072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88"/>
        <v>100000</v>
      </c>
      <c r="H6248" s="84" t="s">
        <v>756</v>
      </c>
    </row>
    <row r="6249" spans="1:8" ht="15" hidden="1" customHeight="1" x14ac:dyDescent="0.25">
      <c r="A6249" s="38" t="s">
        <v>6072</v>
      </c>
      <c r="B6249" s="33" t="s">
        <v>4856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88"/>
        <v>325000</v>
      </c>
      <c r="H6249" s="84" t="s">
        <v>911</v>
      </c>
    </row>
    <row r="6250" spans="1:8" ht="15" hidden="1" customHeight="1" x14ac:dyDescent="0.25">
      <c r="A6250" s="38" t="s">
        <v>6072</v>
      </c>
      <c r="B6250" s="33" t="s">
        <v>6082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88"/>
        <v>180000</v>
      </c>
      <c r="H6250" s="84" t="s">
        <v>2882</v>
      </c>
    </row>
    <row r="6251" spans="1:8" ht="15" hidden="1" customHeight="1" x14ac:dyDescent="0.25">
      <c r="A6251" s="38" t="s">
        <v>6072</v>
      </c>
      <c r="B6251" s="33" t="s">
        <v>6083</v>
      </c>
      <c r="C6251" s="52" t="s">
        <v>2757</v>
      </c>
      <c r="D6251" s="50">
        <v>1</v>
      </c>
      <c r="E6251" s="45" t="s">
        <v>24</v>
      </c>
      <c r="F6251" s="179">
        <v>269000</v>
      </c>
      <c r="G6251" s="41">
        <f t="shared" si="188"/>
        <v>269000</v>
      </c>
      <c r="H6251" s="84" t="s">
        <v>911</v>
      </c>
    </row>
    <row r="6252" spans="1:8" ht="15" hidden="1" customHeight="1" x14ac:dyDescent="0.25">
      <c r="A6252" s="38" t="s">
        <v>6072</v>
      </c>
      <c r="B6252" s="33" t="s">
        <v>6084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88"/>
        <v>200000</v>
      </c>
      <c r="H6252" s="84" t="s">
        <v>433</v>
      </c>
    </row>
    <row r="6253" spans="1:8" ht="15" hidden="1" customHeight="1" x14ac:dyDescent="0.25">
      <c r="A6253" s="38" t="s">
        <v>6072</v>
      </c>
      <c r="B6253" s="63" t="s">
        <v>4527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88"/>
        <v>33000000</v>
      </c>
      <c r="H6253" s="236" t="s">
        <v>33</v>
      </c>
    </row>
    <row r="6254" spans="1:8" ht="15" hidden="1" customHeight="1" x14ac:dyDescent="0.25">
      <c r="A6254" s="38" t="s">
        <v>6072</v>
      </c>
      <c r="B6254" s="33" t="s">
        <v>6085</v>
      </c>
      <c r="C6254" s="52" t="s">
        <v>6086</v>
      </c>
      <c r="D6254" s="50">
        <v>4</v>
      </c>
      <c r="E6254" s="45" t="s">
        <v>24</v>
      </c>
      <c r="F6254" s="46">
        <v>1775000</v>
      </c>
      <c r="G6254" s="41">
        <f t="shared" si="188"/>
        <v>7100000</v>
      </c>
      <c r="H6254" s="84" t="s">
        <v>33</v>
      </c>
    </row>
    <row r="6255" spans="1:8" ht="15" hidden="1" customHeight="1" x14ac:dyDescent="0.25">
      <c r="A6255" s="38" t="s">
        <v>6087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88"/>
        <v>306000</v>
      </c>
      <c r="H6255" s="84" t="s">
        <v>6088</v>
      </c>
    </row>
    <row r="6256" spans="1:8" ht="15" hidden="1" customHeight="1" x14ac:dyDescent="0.25">
      <c r="A6256" s="38" t="s">
        <v>6087</v>
      </c>
      <c r="B6256" s="80" t="s">
        <v>6089</v>
      </c>
      <c r="C6256" s="81" t="s">
        <v>604</v>
      </c>
      <c r="D6256" s="38">
        <v>1</v>
      </c>
      <c r="E6256" s="45" t="s">
        <v>6090</v>
      </c>
      <c r="F6256" s="46">
        <v>78000</v>
      </c>
      <c r="G6256" s="41">
        <f t="shared" si="188"/>
        <v>78000</v>
      </c>
      <c r="H6256" s="42" t="s">
        <v>606</v>
      </c>
    </row>
    <row r="6257" spans="1:8" ht="15" hidden="1" customHeight="1" x14ac:dyDescent="0.25">
      <c r="A6257" s="38" t="s">
        <v>6087</v>
      </c>
      <c r="B6257" s="63" t="s">
        <v>6091</v>
      </c>
      <c r="C6257" s="39" t="s">
        <v>3536</v>
      </c>
      <c r="D6257" s="38">
        <v>10</v>
      </c>
      <c r="E6257" s="45" t="s">
        <v>24</v>
      </c>
      <c r="F6257" s="46">
        <v>30000</v>
      </c>
      <c r="G6257" s="179">
        <f t="shared" si="188"/>
        <v>300000</v>
      </c>
      <c r="H6257" s="84" t="s">
        <v>2631</v>
      </c>
    </row>
    <row r="6258" spans="1:8" ht="15" hidden="1" customHeight="1" x14ac:dyDescent="0.25">
      <c r="A6258" s="38" t="s">
        <v>6087</v>
      </c>
      <c r="B6258" s="33" t="s">
        <v>6092</v>
      </c>
      <c r="C6258" s="141" t="s">
        <v>3536</v>
      </c>
      <c r="D6258" s="38">
        <v>1</v>
      </c>
      <c r="E6258" s="51" t="s">
        <v>72</v>
      </c>
      <c r="F6258" s="46">
        <v>500000</v>
      </c>
      <c r="G6258" s="179">
        <f t="shared" si="188"/>
        <v>500000</v>
      </c>
      <c r="H6258" s="84" t="s">
        <v>2631</v>
      </c>
    </row>
    <row r="6259" spans="1:8" ht="15" hidden="1" customHeight="1" x14ac:dyDescent="0.25">
      <c r="A6259" s="38" t="s">
        <v>6087</v>
      </c>
      <c r="B6259" s="63" t="s">
        <v>3487</v>
      </c>
      <c r="C6259" s="39" t="s">
        <v>3536</v>
      </c>
      <c r="D6259" s="38">
        <v>5</v>
      </c>
      <c r="E6259" s="45" t="s">
        <v>107</v>
      </c>
      <c r="F6259" s="40">
        <v>40000</v>
      </c>
      <c r="G6259" s="41">
        <f t="shared" si="188"/>
        <v>200000</v>
      </c>
      <c r="H6259" s="84" t="s">
        <v>33</v>
      </c>
    </row>
    <row r="6260" spans="1:8" ht="15" hidden="1" customHeight="1" x14ac:dyDescent="0.25">
      <c r="A6260" s="38" t="s">
        <v>6087</v>
      </c>
      <c r="B6260" s="68" t="s">
        <v>6093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88"/>
        <v>160000</v>
      </c>
      <c r="H6260" s="84" t="s">
        <v>33</v>
      </c>
    </row>
    <row r="6261" spans="1:8" ht="15" hidden="1" customHeight="1" x14ac:dyDescent="0.25">
      <c r="A6261" s="38" t="s">
        <v>6087</v>
      </c>
      <c r="B6261" s="68" t="s">
        <v>6094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88"/>
        <v>20000</v>
      </c>
      <c r="H6261" s="84" t="s">
        <v>911</v>
      </c>
    </row>
    <row r="6262" spans="1:8" ht="15" hidden="1" customHeight="1" x14ac:dyDescent="0.25">
      <c r="A6262" s="38" t="s">
        <v>6087</v>
      </c>
      <c r="B6262" s="36" t="s">
        <v>6095</v>
      </c>
      <c r="C6262" s="52" t="s">
        <v>6096</v>
      </c>
      <c r="D6262" s="38">
        <v>1</v>
      </c>
      <c r="E6262" s="45" t="s">
        <v>24</v>
      </c>
      <c r="F6262" s="46">
        <v>40000</v>
      </c>
      <c r="G6262" s="41">
        <f t="shared" si="188"/>
        <v>40000</v>
      </c>
      <c r="H6262" s="84" t="s">
        <v>6097</v>
      </c>
    </row>
    <row r="6263" spans="1:8" ht="15" hidden="1" customHeight="1" x14ac:dyDescent="0.25">
      <c r="A6263" s="38" t="s">
        <v>6087</v>
      </c>
      <c r="B6263" s="36" t="s">
        <v>666</v>
      </c>
      <c r="C6263" s="52" t="s">
        <v>6098</v>
      </c>
      <c r="D6263" s="38">
        <v>8</v>
      </c>
      <c r="E6263" s="45" t="s">
        <v>843</v>
      </c>
      <c r="F6263" s="46">
        <v>1</v>
      </c>
      <c r="G6263" s="41">
        <f t="shared" si="188"/>
        <v>8</v>
      </c>
      <c r="H6263" s="84" t="s">
        <v>6099</v>
      </c>
    </row>
    <row r="6264" spans="1:8" ht="15" hidden="1" customHeight="1" x14ac:dyDescent="0.25">
      <c r="A6264" s="38" t="s">
        <v>6087</v>
      </c>
      <c r="B6264" s="56" t="s">
        <v>6100</v>
      </c>
      <c r="C6264" s="52" t="s">
        <v>6101</v>
      </c>
      <c r="D6264" s="50">
        <v>1</v>
      </c>
      <c r="E6264" s="45" t="s">
        <v>24</v>
      </c>
      <c r="F6264" s="179">
        <v>238650</v>
      </c>
      <c r="G6264" s="41">
        <f t="shared" si="188"/>
        <v>238650</v>
      </c>
      <c r="H6264" s="84" t="s">
        <v>2809</v>
      </c>
    </row>
    <row r="6265" spans="1:8" ht="15" hidden="1" customHeight="1" x14ac:dyDescent="0.25">
      <c r="A6265" s="38" t="s">
        <v>6087</v>
      </c>
      <c r="B6265" s="33" t="s">
        <v>6102</v>
      </c>
      <c r="C6265" s="52" t="s">
        <v>6101</v>
      </c>
      <c r="D6265" s="38">
        <v>1</v>
      </c>
      <c r="E6265" s="45" t="s">
        <v>24</v>
      </c>
      <c r="F6265" s="179">
        <v>1681650</v>
      </c>
      <c r="G6265" s="41">
        <f t="shared" si="188"/>
        <v>1681650</v>
      </c>
      <c r="H6265" s="84" t="s">
        <v>1213</v>
      </c>
    </row>
    <row r="6266" spans="1:8" ht="15" hidden="1" customHeight="1" x14ac:dyDescent="0.25">
      <c r="A6266" s="38" t="s">
        <v>6087</v>
      </c>
      <c r="B6266" s="33" t="s">
        <v>6103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88"/>
        <v>25000</v>
      </c>
      <c r="H6266" s="84" t="s">
        <v>911</v>
      </c>
    </row>
    <row r="6267" spans="1:8" ht="15" hidden="1" customHeight="1" x14ac:dyDescent="0.25">
      <c r="A6267" s="38" t="s">
        <v>6087</v>
      </c>
      <c r="B6267" s="33" t="s">
        <v>6104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88"/>
        <v>65000</v>
      </c>
      <c r="H6267" s="84" t="s">
        <v>911</v>
      </c>
    </row>
    <row r="6268" spans="1:8" ht="15" hidden="1" customHeight="1" x14ac:dyDescent="0.25">
      <c r="A6268" s="38" t="s">
        <v>6087</v>
      </c>
      <c r="B6268" s="33" t="s">
        <v>6105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8"/>
        <v>65000</v>
      </c>
      <c r="H6268" s="84" t="s">
        <v>911</v>
      </c>
    </row>
    <row r="6269" spans="1:8" ht="15" hidden="1" customHeight="1" x14ac:dyDescent="0.25">
      <c r="A6269" s="38" t="s">
        <v>6087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88"/>
        <v>155000</v>
      </c>
      <c r="H6269" s="236" t="s">
        <v>33</v>
      </c>
    </row>
    <row r="6270" spans="1:8" ht="15" hidden="1" customHeight="1" x14ac:dyDescent="0.25">
      <c r="A6270" s="38" t="s">
        <v>6087</v>
      </c>
      <c r="B6270" s="33" t="s">
        <v>4340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88"/>
        <v>275000</v>
      </c>
      <c r="H6270" s="84" t="s">
        <v>33</v>
      </c>
    </row>
    <row r="6271" spans="1:8" ht="15" hidden="1" customHeight="1" x14ac:dyDescent="0.25">
      <c r="A6271" s="38" t="s">
        <v>6106</v>
      </c>
      <c r="B6271" s="33" t="s">
        <v>6107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88"/>
        <v>450000</v>
      </c>
      <c r="H6271" s="84" t="s">
        <v>882</v>
      </c>
    </row>
    <row r="6272" spans="1:8" ht="15" hidden="1" customHeight="1" x14ac:dyDescent="0.25">
      <c r="A6272" s="38" t="s">
        <v>6106</v>
      </c>
      <c r="B6272" s="80" t="s">
        <v>4384</v>
      </c>
      <c r="C6272" s="33" t="s">
        <v>2745</v>
      </c>
      <c r="D6272" s="38">
        <v>3</v>
      </c>
      <c r="E6272" s="45" t="s">
        <v>24</v>
      </c>
      <c r="F6272" s="46">
        <v>125000</v>
      </c>
      <c r="G6272" s="41">
        <f t="shared" si="188"/>
        <v>375000</v>
      </c>
      <c r="H6272" s="42" t="s">
        <v>33</v>
      </c>
    </row>
    <row r="6273" spans="1:8" ht="15" hidden="1" customHeight="1" x14ac:dyDescent="0.25">
      <c r="A6273" s="38" t="s">
        <v>6106</v>
      </c>
      <c r="B6273" s="63" t="s">
        <v>6108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88"/>
        <v>60000</v>
      </c>
      <c r="H6273" s="84" t="s">
        <v>6109</v>
      </c>
    </row>
    <row r="6274" spans="1:8" ht="15" hidden="1" customHeight="1" x14ac:dyDescent="0.25">
      <c r="A6274" s="38" t="s">
        <v>6106</v>
      </c>
      <c r="B6274" s="33" t="s">
        <v>6110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88"/>
        <v>480000</v>
      </c>
      <c r="H6274" s="84" t="s">
        <v>882</v>
      </c>
    </row>
    <row r="6275" spans="1:8" ht="15" hidden="1" customHeight="1" x14ac:dyDescent="0.25">
      <c r="A6275" s="38" t="s">
        <v>6106</v>
      </c>
      <c r="B6275" s="63" t="s">
        <v>6111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88"/>
        <v>120000</v>
      </c>
      <c r="H6275" s="84" t="s">
        <v>6112</v>
      </c>
    </row>
    <row r="6276" spans="1:8" ht="15" hidden="1" customHeight="1" x14ac:dyDescent="0.25">
      <c r="A6276" s="38" t="s">
        <v>6106</v>
      </c>
      <c r="B6276" s="63" t="s">
        <v>6113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88"/>
        <v>190000</v>
      </c>
      <c r="H6276" s="84" t="s">
        <v>2240</v>
      </c>
    </row>
    <row r="6277" spans="1:8" ht="15" hidden="1" customHeight="1" x14ac:dyDescent="0.25">
      <c r="A6277" s="38" t="s">
        <v>6106</v>
      </c>
      <c r="B6277" s="68" t="s">
        <v>6114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88"/>
        <v>175000</v>
      </c>
      <c r="H6277" s="84" t="s">
        <v>33</v>
      </c>
    </row>
    <row r="6278" spans="1:8" ht="15" hidden="1" customHeight="1" x14ac:dyDescent="0.25">
      <c r="A6278" s="38" t="s">
        <v>6106</v>
      </c>
      <c r="B6278" s="68" t="s">
        <v>6115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89">F6278*D6278</f>
        <v>10000</v>
      </c>
      <c r="H6278" s="84" t="s">
        <v>911</v>
      </c>
    </row>
    <row r="6279" spans="1:8" ht="15" hidden="1" customHeight="1" x14ac:dyDescent="0.25">
      <c r="A6279" s="38" t="s">
        <v>6106</v>
      </c>
      <c r="B6279" s="36" t="s">
        <v>6116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89"/>
        <v>50000</v>
      </c>
      <c r="H6279" s="84" t="s">
        <v>2240</v>
      </c>
    </row>
    <row r="6280" spans="1:8" ht="15" hidden="1" customHeight="1" x14ac:dyDescent="0.25">
      <c r="A6280" s="38" t="s">
        <v>6106</v>
      </c>
      <c r="B6280" s="36" t="s">
        <v>6117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89"/>
        <v>50000</v>
      </c>
      <c r="H6280" s="84" t="s">
        <v>2240</v>
      </c>
    </row>
    <row r="6281" spans="1:8" ht="15" hidden="1" customHeight="1" x14ac:dyDescent="0.25">
      <c r="A6281" s="38" t="s">
        <v>6106</v>
      </c>
      <c r="B6281" s="56" t="s">
        <v>6118</v>
      </c>
      <c r="C6281" s="52" t="s">
        <v>6119</v>
      </c>
      <c r="D6281" s="50">
        <v>1</v>
      </c>
      <c r="E6281" s="45" t="s">
        <v>1780</v>
      </c>
      <c r="F6281" s="179">
        <v>800000</v>
      </c>
      <c r="G6281" s="41">
        <f t="shared" si="189"/>
        <v>800000</v>
      </c>
      <c r="H6281" s="84" t="s">
        <v>433</v>
      </c>
    </row>
    <row r="6282" spans="1:8" ht="15" hidden="1" customHeight="1" x14ac:dyDescent="0.25">
      <c r="A6282" s="38" t="s">
        <v>6106</v>
      </c>
      <c r="B6282" s="33" t="s">
        <v>6120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89"/>
        <v>85000</v>
      </c>
      <c r="H6282" s="84" t="s">
        <v>2631</v>
      </c>
    </row>
    <row r="6283" spans="1:8" ht="15" hidden="1" customHeight="1" x14ac:dyDescent="0.25">
      <c r="A6283" s="38" t="s">
        <v>6106</v>
      </c>
      <c r="B6283" s="33" t="s">
        <v>6121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89"/>
        <v>1000000</v>
      </c>
      <c r="H6283" s="84" t="s">
        <v>577</v>
      </c>
    </row>
    <row r="6284" spans="1:8" ht="15" hidden="1" customHeight="1" x14ac:dyDescent="0.25">
      <c r="A6284" s="38" t="s">
        <v>6106</v>
      </c>
      <c r="B6284" s="33" t="s">
        <v>6122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89"/>
        <v>1000000</v>
      </c>
      <c r="H6284" s="84" t="s">
        <v>882</v>
      </c>
    </row>
    <row r="6285" spans="1:8" ht="15" hidden="1" customHeight="1" x14ac:dyDescent="0.25">
      <c r="A6285" s="38" t="s">
        <v>6106</v>
      </c>
      <c r="B6285" s="33" t="s">
        <v>6123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89"/>
        <v>120000</v>
      </c>
      <c r="H6285" s="84" t="s">
        <v>2631</v>
      </c>
    </row>
    <row r="6286" spans="1:8" ht="15" hidden="1" customHeight="1" x14ac:dyDescent="0.25">
      <c r="A6286" s="38" t="s">
        <v>6106</v>
      </c>
      <c r="B6286" s="63" t="s">
        <v>6124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89"/>
        <v>550000</v>
      </c>
      <c r="H6286" s="236" t="s">
        <v>2631</v>
      </c>
    </row>
    <row r="6287" spans="1:8" ht="15" hidden="1" customHeight="1" x14ac:dyDescent="0.25">
      <c r="A6287" s="38" t="s">
        <v>6106</v>
      </c>
      <c r="B6287" s="33" t="s">
        <v>6125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89"/>
        <v>50000</v>
      </c>
      <c r="H6287" s="84" t="s">
        <v>2631</v>
      </c>
    </row>
    <row r="6288" spans="1:8" ht="15" hidden="1" customHeight="1" x14ac:dyDescent="0.25">
      <c r="A6288" s="38" t="s">
        <v>6106</v>
      </c>
      <c r="B6288" s="33" t="s">
        <v>68</v>
      </c>
      <c r="C6288" s="33" t="s">
        <v>5134</v>
      </c>
      <c r="D6288" s="50">
        <v>6</v>
      </c>
      <c r="E6288" s="45" t="s">
        <v>24</v>
      </c>
      <c r="F6288" s="298">
        <v>2100000</v>
      </c>
      <c r="G6288" s="179">
        <f t="shared" si="189"/>
        <v>12600000</v>
      </c>
      <c r="H6288" s="236" t="s">
        <v>33</v>
      </c>
    </row>
    <row r="6289" spans="1:8" ht="15" hidden="1" customHeight="1" x14ac:dyDescent="0.25">
      <c r="A6289" s="38" t="s">
        <v>6126</v>
      </c>
      <c r="B6289" s="33" t="s">
        <v>6127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89"/>
        <v>110000</v>
      </c>
      <c r="H6289" s="84" t="s">
        <v>911</v>
      </c>
    </row>
    <row r="6290" spans="1:8" ht="15" hidden="1" customHeight="1" x14ac:dyDescent="0.25">
      <c r="A6290" s="38" t="s">
        <v>6126</v>
      </c>
      <c r="B6290" s="80" t="s">
        <v>6128</v>
      </c>
      <c r="C6290" s="81" t="s">
        <v>388</v>
      </c>
      <c r="D6290" s="38">
        <v>1</v>
      </c>
      <c r="E6290" s="45" t="s">
        <v>72</v>
      </c>
      <c r="F6290" s="46"/>
      <c r="G6290" s="41">
        <f t="shared" si="189"/>
        <v>0</v>
      </c>
      <c r="H6290" s="42" t="s">
        <v>911</v>
      </c>
    </row>
    <row r="6291" spans="1:8" ht="15" hidden="1" customHeight="1" x14ac:dyDescent="0.25">
      <c r="A6291" s="38" t="s">
        <v>6126</v>
      </c>
      <c r="B6291" s="63" t="s">
        <v>6129</v>
      </c>
      <c r="C6291" s="39"/>
      <c r="D6291" s="38">
        <v>20</v>
      </c>
      <c r="E6291" s="45" t="s">
        <v>24</v>
      </c>
      <c r="F6291" s="46">
        <v>3500</v>
      </c>
      <c r="G6291" s="179">
        <f t="shared" si="189"/>
        <v>70000</v>
      </c>
      <c r="H6291" s="42" t="s">
        <v>911</v>
      </c>
    </row>
    <row r="6292" spans="1:8" ht="15" hidden="1" customHeight="1" x14ac:dyDescent="0.25">
      <c r="A6292" s="38" t="s">
        <v>6126</v>
      </c>
      <c r="B6292" s="33" t="s">
        <v>2723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89"/>
        <v>30000</v>
      </c>
      <c r="H6292" s="84" t="s">
        <v>2631</v>
      </c>
    </row>
    <row r="6293" spans="1:8" ht="15" hidden="1" customHeight="1" x14ac:dyDescent="0.25">
      <c r="A6293" s="38" t="s">
        <v>6126</v>
      </c>
      <c r="B6293" s="63" t="s">
        <v>6130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89"/>
        <v>12500</v>
      </c>
      <c r="H6293" s="84" t="s">
        <v>2631</v>
      </c>
    </row>
    <row r="6294" spans="1:8" ht="15" hidden="1" customHeight="1" x14ac:dyDescent="0.25">
      <c r="A6294" s="38" t="s">
        <v>6126</v>
      </c>
      <c r="B6294" s="68" t="s">
        <v>6131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89"/>
        <v>22500</v>
      </c>
      <c r="H6294" s="84" t="s">
        <v>2631</v>
      </c>
    </row>
    <row r="6295" spans="1:8" ht="15" hidden="1" customHeight="1" x14ac:dyDescent="0.25">
      <c r="A6295" s="38" t="s">
        <v>6126</v>
      </c>
      <c r="B6295" s="68" t="s">
        <v>5473</v>
      </c>
      <c r="C6295" s="52" t="s">
        <v>6132</v>
      </c>
      <c r="D6295" s="38">
        <v>4</v>
      </c>
      <c r="E6295" s="45" t="s">
        <v>24</v>
      </c>
      <c r="F6295" s="40">
        <v>100000</v>
      </c>
      <c r="G6295" s="41">
        <f t="shared" si="189"/>
        <v>400000</v>
      </c>
      <c r="H6295" s="84" t="s">
        <v>33</v>
      </c>
    </row>
    <row r="6296" spans="1:8" ht="15" hidden="1" customHeight="1" x14ac:dyDescent="0.25">
      <c r="A6296" s="38" t="s">
        <v>6126</v>
      </c>
      <c r="B6296" s="36" t="s">
        <v>6133</v>
      </c>
      <c r="C6296" s="52" t="s">
        <v>6134</v>
      </c>
      <c r="D6296" s="38">
        <v>5</v>
      </c>
      <c r="E6296" s="45" t="s">
        <v>107</v>
      </c>
      <c r="F6296" s="46">
        <v>10000</v>
      </c>
      <c r="G6296" s="41">
        <f t="shared" si="189"/>
        <v>50000</v>
      </c>
      <c r="H6296" s="84" t="s">
        <v>2667</v>
      </c>
    </row>
    <row r="6297" spans="1:8" ht="15" hidden="1" customHeight="1" x14ac:dyDescent="0.25">
      <c r="A6297" s="38" t="s">
        <v>6126</v>
      </c>
      <c r="B6297" s="36" t="s">
        <v>6135</v>
      </c>
      <c r="C6297" s="52" t="s">
        <v>2757</v>
      </c>
      <c r="D6297" s="38">
        <v>10</v>
      </c>
      <c r="E6297" s="45" t="s">
        <v>24</v>
      </c>
      <c r="F6297" s="46">
        <v>19000</v>
      </c>
      <c r="G6297" s="41">
        <f t="shared" si="189"/>
        <v>190000</v>
      </c>
      <c r="H6297" s="84" t="s">
        <v>2667</v>
      </c>
    </row>
    <row r="6298" spans="1:8" ht="15" hidden="1" customHeight="1" x14ac:dyDescent="0.25">
      <c r="A6298" s="38" t="s">
        <v>6126</v>
      </c>
      <c r="B6298" s="56" t="s">
        <v>6136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89"/>
        <v>61000000</v>
      </c>
      <c r="H6298" s="84" t="s">
        <v>33</v>
      </c>
    </row>
    <row r="6299" spans="1:8" ht="15" hidden="1" customHeight="1" x14ac:dyDescent="0.25">
      <c r="A6299" s="38" t="s">
        <v>6126</v>
      </c>
      <c r="B6299" s="33" t="s">
        <v>6137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89"/>
        <v>21000000</v>
      </c>
      <c r="H6299" s="84" t="s">
        <v>33</v>
      </c>
    </row>
    <row r="6300" spans="1:8" ht="15" hidden="1" customHeight="1" x14ac:dyDescent="0.25">
      <c r="A6300" s="38" t="s">
        <v>6138</v>
      </c>
      <c r="B6300" s="33" t="s">
        <v>6139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89"/>
        <v>276000</v>
      </c>
      <c r="H6300" s="84" t="s">
        <v>33</v>
      </c>
    </row>
    <row r="6301" spans="1:8" ht="15" hidden="1" customHeight="1" x14ac:dyDescent="0.25">
      <c r="A6301" s="38" t="s">
        <v>6138</v>
      </c>
      <c r="B6301" s="80" t="s">
        <v>6140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89"/>
        <v>40000</v>
      </c>
      <c r="H6301" s="42" t="s">
        <v>2667</v>
      </c>
    </row>
    <row r="6302" spans="1:8" ht="15" hidden="1" customHeight="1" x14ac:dyDescent="0.25">
      <c r="A6302" s="38" t="s">
        <v>6138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89"/>
        <v>530000</v>
      </c>
      <c r="H6302" s="42" t="s">
        <v>588</v>
      </c>
    </row>
    <row r="6303" spans="1:8" ht="15" hidden="1" customHeight="1" x14ac:dyDescent="0.25">
      <c r="A6303" s="38" t="s">
        <v>6138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89"/>
        <v>54000</v>
      </c>
      <c r="H6303" s="84" t="s">
        <v>33</v>
      </c>
    </row>
    <row r="6304" spans="1:8" ht="15" hidden="1" customHeight="1" x14ac:dyDescent="0.25">
      <c r="A6304" s="38" t="s">
        <v>6138</v>
      </c>
      <c r="B6304" s="63" t="s">
        <v>6113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89"/>
        <v>190000</v>
      </c>
      <c r="H6304" s="84" t="s">
        <v>1263</v>
      </c>
    </row>
    <row r="6305" spans="1:8" ht="15" hidden="1" customHeight="1" x14ac:dyDescent="0.25">
      <c r="A6305" s="38" t="s">
        <v>6138</v>
      </c>
      <c r="B6305" s="68" t="s">
        <v>6141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89"/>
        <v>200000</v>
      </c>
      <c r="H6305" s="84" t="s">
        <v>33</v>
      </c>
    </row>
    <row r="6306" spans="1:8" ht="15" hidden="1" customHeight="1" x14ac:dyDescent="0.25">
      <c r="A6306" s="38" t="s">
        <v>6138</v>
      </c>
      <c r="B6306" s="68" t="s">
        <v>6142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89"/>
        <v>60000</v>
      </c>
      <c r="H6306" s="84" t="s">
        <v>1263</v>
      </c>
    </row>
    <row r="6307" spans="1:8" ht="15" hidden="1" customHeight="1" x14ac:dyDescent="0.25">
      <c r="A6307" s="38" t="s">
        <v>6138</v>
      </c>
      <c r="B6307" s="36" t="s">
        <v>6143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89"/>
        <v>100000</v>
      </c>
      <c r="H6307" s="84" t="s">
        <v>2349</v>
      </c>
    </row>
    <row r="6308" spans="1:8" ht="15" customHeight="1" x14ac:dyDescent="0.25">
      <c r="A6308" s="38" t="s">
        <v>6144</v>
      </c>
      <c r="B6308" s="33" t="s">
        <v>4518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89"/>
        <v>21000</v>
      </c>
      <c r="H6308" s="84" t="s">
        <v>3400</v>
      </c>
    </row>
    <row r="6309" spans="1:8" ht="15" hidden="1" customHeight="1" x14ac:dyDescent="0.25">
      <c r="A6309" s="38" t="s">
        <v>6144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89"/>
        <v>200000</v>
      </c>
      <c r="H6309" s="42" t="s">
        <v>1006</v>
      </c>
    </row>
    <row r="6310" spans="1:8" ht="15" hidden="1" customHeight="1" x14ac:dyDescent="0.25">
      <c r="A6310" s="38" t="s">
        <v>6144</v>
      </c>
      <c r="B6310" s="63" t="s">
        <v>6145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89"/>
        <v>100000</v>
      </c>
      <c r="H6310" s="42" t="s">
        <v>33</v>
      </c>
    </row>
    <row r="6311" spans="1:8" ht="15" hidden="1" customHeight="1" x14ac:dyDescent="0.25">
      <c r="A6311" s="38" t="s">
        <v>6144</v>
      </c>
      <c r="B6311" s="33" t="s">
        <v>4466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89"/>
        <v>92000</v>
      </c>
      <c r="H6311" s="84" t="s">
        <v>33</v>
      </c>
    </row>
    <row r="6312" spans="1:8" ht="15" hidden="1" customHeight="1" x14ac:dyDescent="0.25">
      <c r="A6312" s="38" t="s">
        <v>6144</v>
      </c>
      <c r="B6312" s="33" t="s">
        <v>4903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89"/>
        <v>75000</v>
      </c>
      <c r="H6312" s="42" t="s">
        <v>1006</v>
      </c>
    </row>
    <row r="6313" spans="1:8" ht="15" hidden="1" customHeight="1" x14ac:dyDescent="0.25">
      <c r="A6313" s="38" t="s">
        <v>6144</v>
      </c>
      <c r="B6313" s="63" t="s">
        <v>4904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89"/>
        <v>105000</v>
      </c>
      <c r="H6313" s="42" t="s">
        <v>1006</v>
      </c>
    </row>
    <row r="6314" spans="1:8" ht="15" hidden="1" customHeight="1" x14ac:dyDescent="0.25">
      <c r="A6314" s="38" t="s">
        <v>6144</v>
      </c>
      <c r="B6314" s="68" t="s">
        <v>6146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89"/>
        <v>450000</v>
      </c>
      <c r="H6314" s="42" t="s">
        <v>1006</v>
      </c>
    </row>
    <row r="6315" spans="1:8" ht="15" hidden="1" customHeight="1" x14ac:dyDescent="0.25">
      <c r="A6315" s="38" t="s">
        <v>6144</v>
      </c>
      <c r="B6315" s="33" t="s">
        <v>6147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89"/>
        <v>1000000</v>
      </c>
      <c r="H6315" s="42" t="s">
        <v>1006</v>
      </c>
    </row>
    <row r="6316" spans="1:8" ht="15" hidden="1" customHeight="1" x14ac:dyDescent="0.25">
      <c r="A6316" s="38" t="s">
        <v>6144</v>
      </c>
      <c r="B6316" s="36" t="s">
        <v>6148</v>
      </c>
      <c r="C6316" s="52" t="s">
        <v>6149</v>
      </c>
      <c r="D6316" s="38">
        <v>1</v>
      </c>
      <c r="E6316" s="45" t="s">
        <v>72</v>
      </c>
      <c r="F6316" s="46">
        <v>2225000</v>
      </c>
      <c r="G6316" s="41">
        <f t="shared" si="189"/>
        <v>2225000</v>
      </c>
      <c r="H6316" s="42" t="s">
        <v>1006</v>
      </c>
    </row>
    <row r="6317" spans="1:8" ht="15" hidden="1" customHeight="1" x14ac:dyDescent="0.25">
      <c r="A6317" s="38" t="s">
        <v>6144</v>
      </c>
      <c r="B6317" s="56" t="s">
        <v>6150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89"/>
        <v>25000</v>
      </c>
      <c r="H6317" s="84" t="s">
        <v>33</v>
      </c>
    </row>
    <row r="6318" spans="1:8" ht="15" hidden="1" customHeight="1" x14ac:dyDescent="0.25">
      <c r="A6318" s="38" t="s">
        <v>6144</v>
      </c>
      <c r="B6318" s="33" t="s">
        <v>6151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89"/>
        <v>500000</v>
      </c>
      <c r="H6318" s="84" t="s">
        <v>911</v>
      </c>
    </row>
    <row r="6319" spans="1:8" ht="15" hidden="1" customHeight="1" x14ac:dyDescent="0.25">
      <c r="A6319" s="38" t="s">
        <v>6144</v>
      </c>
      <c r="B6319" s="33" t="s">
        <v>3253</v>
      </c>
      <c r="C6319" s="52" t="s">
        <v>5849</v>
      </c>
      <c r="D6319" s="38">
        <v>1</v>
      </c>
      <c r="E6319" s="45" t="s">
        <v>24</v>
      </c>
      <c r="F6319" s="179">
        <v>250000</v>
      </c>
      <c r="G6319" s="41">
        <f t="shared" si="189"/>
        <v>250000</v>
      </c>
      <c r="H6319" s="84" t="s">
        <v>1006</v>
      </c>
    </row>
    <row r="6320" spans="1:8" ht="15" hidden="1" customHeight="1" x14ac:dyDescent="0.25">
      <c r="A6320" s="38" t="s">
        <v>6144</v>
      </c>
      <c r="B6320" s="33" t="s">
        <v>6152</v>
      </c>
      <c r="C6320" s="52" t="s">
        <v>6153</v>
      </c>
      <c r="D6320" s="50">
        <v>1</v>
      </c>
      <c r="E6320" s="45" t="s">
        <v>72</v>
      </c>
      <c r="F6320" s="179">
        <v>1</v>
      </c>
      <c r="G6320" s="41">
        <f t="shared" si="189"/>
        <v>1</v>
      </c>
      <c r="H6320" s="84" t="s">
        <v>6154</v>
      </c>
    </row>
    <row r="6321" spans="1:8" ht="15" hidden="1" customHeight="1" x14ac:dyDescent="0.25">
      <c r="A6321" s="38" t="s">
        <v>6144</v>
      </c>
      <c r="B6321" s="33" t="s">
        <v>6155</v>
      </c>
      <c r="C6321" s="52" t="s">
        <v>6153</v>
      </c>
      <c r="D6321" s="50">
        <v>1</v>
      </c>
      <c r="E6321" s="45" t="s">
        <v>72</v>
      </c>
      <c r="F6321" s="179">
        <v>1</v>
      </c>
      <c r="G6321" s="41">
        <f t="shared" si="189"/>
        <v>1</v>
      </c>
      <c r="H6321" s="84" t="s">
        <v>6154</v>
      </c>
    </row>
    <row r="6322" spans="1:8" ht="15" hidden="1" customHeight="1" x14ac:dyDescent="0.25">
      <c r="A6322" s="38" t="s">
        <v>6144</v>
      </c>
      <c r="B6322" s="63" t="s">
        <v>6156</v>
      </c>
      <c r="C6322" s="52" t="s">
        <v>6157</v>
      </c>
      <c r="D6322" s="38">
        <v>1</v>
      </c>
      <c r="E6322" s="45" t="s">
        <v>1780</v>
      </c>
      <c r="F6322" s="40">
        <v>85000</v>
      </c>
      <c r="G6322" s="41">
        <f t="shared" si="189"/>
        <v>85000</v>
      </c>
      <c r="H6322" s="236" t="s">
        <v>606</v>
      </c>
    </row>
    <row r="6323" spans="1:8" ht="15" hidden="1" customHeight="1" x14ac:dyDescent="0.25">
      <c r="A6323" s="38" t="s">
        <v>6144</v>
      </c>
      <c r="B6323" s="33" t="s">
        <v>6158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89"/>
        <v>100000</v>
      </c>
      <c r="H6323" s="84" t="s">
        <v>2096</v>
      </c>
    </row>
    <row r="6324" spans="1:8" ht="15" hidden="1" customHeight="1" x14ac:dyDescent="0.25">
      <c r="A6324" s="38" t="s">
        <v>6144</v>
      </c>
      <c r="B6324" s="36" t="s">
        <v>6159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89"/>
        <v>700000</v>
      </c>
      <c r="H6324" s="236" t="s">
        <v>1006</v>
      </c>
    </row>
    <row r="6325" spans="1:8" ht="15" hidden="1" customHeight="1" x14ac:dyDescent="0.25">
      <c r="A6325" s="38" t="s">
        <v>6160</v>
      </c>
      <c r="B6325" s="33" t="s">
        <v>6161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89"/>
        <v>30000</v>
      </c>
      <c r="H6325" s="84" t="s">
        <v>6162</v>
      </c>
    </row>
    <row r="6326" spans="1:8" ht="15" hidden="1" customHeight="1" x14ac:dyDescent="0.25">
      <c r="A6326" s="38" t="s">
        <v>6160</v>
      </c>
      <c r="B6326" s="80" t="s">
        <v>6163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89"/>
        <v>900000</v>
      </c>
      <c r="H6326" s="84" t="s">
        <v>5953</v>
      </c>
    </row>
    <row r="6327" spans="1:8" ht="15" hidden="1" customHeight="1" x14ac:dyDescent="0.25">
      <c r="A6327" s="38" t="s">
        <v>6160</v>
      </c>
      <c r="B6327" s="63" t="s">
        <v>6164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89"/>
        <v>140000</v>
      </c>
      <c r="H6327" s="84" t="s">
        <v>5953</v>
      </c>
    </row>
    <row r="6328" spans="1:8" ht="15" hidden="1" customHeight="1" x14ac:dyDescent="0.25">
      <c r="A6328" s="38" t="s">
        <v>6160</v>
      </c>
      <c r="B6328" s="33" t="s">
        <v>6165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89"/>
        <v>2375000</v>
      </c>
      <c r="H6328" s="84" t="s">
        <v>5953</v>
      </c>
    </row>
    <row r="6329" spans="1:8" ht="15" hidden="1" customHeight="1" x14ac:dyDescent="0.25">
      <c r="A6329" s="38" t="s">
        <v>6160</v>
      </c>
      <c r="B6329" s="33" t="s">
        <v>6166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89"/>
        <v>390000</v>
      </c>
      <c r="H6329" s="42" t="s">
        <v>2096</v>
      </c>
    </row>
    <row r="6330" spans="1:8" ht="15" hidden="1" customHeight="1" x14ac:dyDescent="0.25">
      <c r="A6330" s="38" t="s">
        <v>6160</v>
      </c>
      <c r="B6330" s="63" t="s">
        <v>6167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89"/>
        <v>800000</v>
      </c>
      <c r="H6330" s="42" t="s">
        <v>2986</v>
      </c>
    </row>
    <row r="6331" spans="1:8" ht="15" hidden="1" customHeight="1" x14ac:dyDescent="0.25">
      <c r="A6331" s="38" t="s">
        <v>6160</v>
      </c>
      <c r="B6331" s="68" t="s">
        <v>6168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89"/>
        <v>16000</v>
      </c>
      <c r="H6331" s="42" t="s">
        <v>433</v>
      </c>
    </row>
    <row r="6332" spans="1:8" ht="15" hidden="1" customHeight="1" x14ac:dyDescent="0.25">
      <c r="A6332" s="38" t="s">
        <v>6160</v>
      </c>
      <c r="B6332" s="33" t="s">
        <v>6169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89"/>
        <v>18000</v>
      </c>
      <c r="H6332" s="42" t="s">
        <v>2096</v>
      </c>
    </row>
    <row r="6333" spans="1:8" ht="15" hidden="1" customHeight="1" x14ac:dyDescent="0.25">
      <c r="A6333" s="38" t="s">
        <v>6170</v>
      </c>
      <c r="B6333" s="33" t="s">
        <v>5161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89"/>
        <v>220000</v>
      </c>
      <c r="H6333" s="84" t="s">
        <v>6171</v>
      </c>
    </row>
    <row r="6334" spans="1:8" ht="15" hidden="1" customHeight="1" x14ac:dyDescent="0.25">
      <c r="A6334" s="38" t="s">
        <v>6170</v>
      </c>
      <c r="B6334" s="80" t="s">
        <v>6172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89"/>
        <v>37500</v>
      </c>
      <c r="H6334" s="84" t="s">
        <v>3518</v>
      </c>
    </row>
    <row r="6335" spans="1:8" ht="15" hidden="1" customHeight="1" x14ac:dyDescent="0.25">
      <c r="A6335" s="38" t="s">
        <v>6170</v>
      </c>
      <c r="B6335" s="63" t="s">
        <v>6173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89"/>
        <v>42000</v>
      </c>
      <c r="H6335" s="84" t="s">
        <v>3518</v>
      </c>
    </row>
    <row r="6336" spans="1:8" ht="15" hidden="1" customHeight="1" x14ac:dyDescent="0.25">
      <c r="A6336" s="38" t="s">
        <v>6170</v>
      </c>
      <c r="B6336" s="33" t="s">
        <v>6174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89"/>
        <v>40000</v>
      </c>
      <c r="H6336" s="84" t="s">
        <v>911</v>
      </c>
    </row>
    <row r="6337" spans="1:8" ht="15" hidden="1" customHeight="1" x14ac:dyDescent="0.25">
      <c r="A6337" s="38" t="s">
        <v>6170</v>
      </c>
      <c r="B6337" s="33" t="s">
        <v>6175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89"/>
        <v>90000</v>
      </c>
      <c r="H6337" s="42" t="s">
        <v>911</v>
      </c>
    </row>
    <row r="6338" spans="1:8" ht="15" hidden="1" customHeight="1" x14ac:dyDescent="0.25">
      <c r="A6338" s="38" t="s">
        <v>6170</v>
      </c>
      <c r="B6338" s="63" t="s">
        <v>6176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89"/>
        <v>21000</v>
      </c>
      <c r="H6338" s="42" t="s">
        <v>911</v>
      </c>
    </row>
    <row r="6339" spans="1:8" ht="15" hidden="1" customHeight="1" x14ac:dyDescent="0.25">
      <c r="A6339" s="38" t="s">
        <v>6170</v>
      </c>
      <c r="B6339" s="68" t="s">
        <v>6177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89"/>
        <v>13000</v>
      </c>
      <c r="H6339" s="42" t="s">
        <v>911</v>
      </c>
    </row>
    <row r="6340" spans="1:8" ht="15" hidden="1" customHeight="1" x14ac:dyDescent="0.25">
      <c r="A6340" s="38" t="s">
        <v>6170</v>
      </c>
      <c r="B6340" s="33" t="s">
        <v>6178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89"/>
        <v>4000</v>
      </c>
      <c r="H6340" s="42" t="s">
        <v>911</v>
      </c>
    </row>
    <row r="6341" spans="1:8" ht="15" hidden="1" customHeight="1" x14ac:dyDescent="0.25">
      <c r="A6341" s="38" t="s">
        <v>6170</v>
      </c>
      <c r="B6341" s="36" t="s">
        <v>6179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89"/>
        <v>2000</v>
      </c>
      <c r="H6341" s="42" t="s">
        <v>911</v>
      </c>
    </row>
    <row r="6342" spans="1:8" ht="15" hidden="1" customHeight="1" x14ac:dyDescent="0.25">
      <c r="A6342" s="38" t="s">
        <v>6170</v>
      </c>
      <c r="B6342" s="56" t="s">
        <v>6180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89"/>
        <v>6000</v>
      </c>
      <c r="H6342" s="42" t="s">
        <v>911</v>
      </c>
    </row>
    <row r="6343" spans="1:8" ht="15" hidden="1" customHeight="1" x14ac:dyDescent="0.25">
      <c r="A6343" s="38" t="s">
        <v>6170</v>
      </c>
      <c r="B6343" s="33" t="s">
        <v>6181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89"/>
        <v>48000</v>
      </c>
      <c r="H6343" s="84" t="s">
        <v>930</v>
      </c>
    </row>
    <row r="6344" spans="1:8" ht="15" hidden="1" customHeight="1" x14ac:dyDescent="0.25">
      <c r="A6344" s="38" t="s">
        <v>6170</v>
      </c>
      <c r="B6344" s="33" t="s">
        <v>6182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hidden="1" customHeight="1" x14ac:dyDescent="0.25">
      <c r="A6345" s="38" t="s">
        <v>6170</v>
      </c>
      <c r="B6345" s="33" t="s">
        <v>6183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6170</v>
      </c>
      <c r="B6346" s="33" t="s">
        <v>5539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hidden="1" customHeight="1" x14ac:dyDescent="0.25">
      <c r="A6347" s="38" t="s">
        <v>6170</v>
      </c>
      <c r="B6347" s="36" t="s">
        <v>6184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2861</v>
      </c>
    </row>
    <row r="6348" spans="1:8" ht="15" hidden="1" customHeight="1" x14ac:dyDescent="0.25">
      <c r="A6348" s="225">
        <v>44568</v>
      </c>
      <c r="B6348" s="80" t="s">
        <v>5817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hidden="1" customHeight="1" x14ac:dyDescent="0.25">
      <c r="A6349" s="48">
        <v>44568</v>
      </c>
      <c r="B6349" s="68" t="s">
        <v>5714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hidden="1" customHeight="1" x14ac:dyDescent="0.25">
      <c r="A6350" s="48">
        <v>44568</v>
      </c>
      <c r="B6350" s="36" t="s">
        <v>4730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customHeight="1" x14ac:dyDescent="0.25">
      <c r="A6351" s="48">
        <v>44568</v>
      </c>
      <c r="B6351" s="33" t="s">
        <v>6185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90">F6351*D6351</f>
        <v>80000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6186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90"/>
        <v>228000</v>
      </c>
      <c r="H6352" s="42" t="s">
        <v>33</v>
      </c>
    </row>
    <row r="6353" spans="1:8" ht="15" hidden="1" customHeight="1" x14ac:dyDescent="0.25">
      <c r="A6353" s="48">
        <v>44568</v>
      </c>
      <c r="B6353" s="63" t="s">
        <v>6187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90"/>
        <v>600000</v>
      </c>
      <c r="H6353" s="42" t="s">
        <v>33</v>
      </c>
    </row>
    <row r="6354" spans="1:8" ht="15" hidden="1" customHeight="1" x14ac:dyDescent="0.25">
      <c r="A6354" s="48">
        <v>44568</v>
      </c>
      <c r="B6354" s="68" t="s">
        <v>6188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90"/>
        <v>165000</v>
      </c>
      <c r="H6354" s="42" t="s">
        <v>6189</v>
      </c>
    </row>
    <row r="6355" spans="1:8" ht="15" hidden="1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90"/>
        <v>643000</v>
      </c>
      <c r="H6355" s="42" t="s">
        <v>3518</v>
      </c>
    </row>
    <row r="6356" spans="1:8" ht="15" hidden="1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90"/>
        <v>1681000</v>
      </c>
      <c r="H6356" s="42" t="s">
        <v>3518</v>
      </c>
    </row>
    <row r="6357" spans="1:8" ht="15" hidden="1" customHeight="1" x14ac:dyDescent="0.25">
      <c r="A6357" s="48">
        <v>44568</v>
      </c>
      <c r="B6357" s="56" t="s">
        <v>6190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90"/>
        <v>1000000</v>
      </c>
      <c r="H6357" s="84" t="s">
        <v>2701</v>
      </c>
    </row>
    <row r="6358" spans="1:8" ht="15" hidden="1" customHeight="1" x14ac:dyDescent="0.25">
      <c r="A6358" s="48">
        <v>44568</v>
      </c>
      <c r="B6358" s="33" t="s">
        <v>6191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90"/>
        <v>750000</v>
      </c>
      <c r="H6358" s="84" t="s">
        <v>2701</v>
      </c>
    </row>
    <row r="6359" spans="1:8" ht="15" hidden="1" customHeight="1" x14ac:dyDescent="0.25">
      <c r="A6359" s="48">
        <v>44568</v>
      </c>
      <c r="B6359" s="33" t="s">
        <v>6192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90"/>
        <v>2500000</v>
      </c>
      <c r="H6359" s="84" t="s">
        <v>2701</v>
      </c>
    </row>
    <row r="6360" spans="1:8" ht="15" hidden="1" customHeight="1" x14ac:dyDescent="0.25">
      <c r="A6360" s="48">
        <v>44599</v>
      </c>
      <c r="B6360" s="80" t="s">
        <v>4330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90"/>
        <v>255000</v>
      </c>
      <c r="H6360" s="42" t="s">
        <v>2667</v>
      </c>
    </row>
    <row r="6361" spans="1:8" ht="15" hidden="1" customHeight="1" x14ac:dyDescent="0.25">
      <c r="A6361" s="48">
        <v>44599</v>
      </c>
      <c r="B6361" s="68" t="s">
        <v>5473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90"/>
        <v>400000</v>
      </c>
      <c r="H6361" s="42" t="s">
        <v>33</v>
      </c>
    </row>
    <row r="6362" spans="1:8" ht="15" hidden="1" customHeight="1" x14ac:dyDescent="0.25">
      <c r="A6362" s="48">
        <v>44599</v>
      </c>
      <c r="B6362" s="36" t="s">
        <v>6193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90"/>
        <v>628000</v>
      </c>
      <c r="H6362" s="42" t="s">
        <v>3518</v>
      </c>
    </row>
    <row r="6363" spans="1:8" ht="15" hidden="1" customHeight="1" x14ac:dyDescent="0.25">
      <c r="A6363" s="48">
        <v>44599</v>
      </c>
      <c r="B6363" s="33" t="s">
        <v>6194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90"/>
        <v>145000</v>
      </c>
      <c r="H6363" s="42" t="s">
        <v>33</v>
      </c>
    </row>
    <row r="6364" spans="1:8" ht="15" hidden="1" customHeight="1" x14ac:dyDescent="0.25">
      <c r="A6364" s="48">
        <v>44599</v>
      </c>
      <c r="B6364" s="33" t="s">
        <v>6195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90"/>
        <v>520000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5194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90"/>
        <v>12900000</v>
      </c>
      <c r="H6365" s="42" t="s">
        <v>33</v>
      </c>
    </row>
    <row r="6366" spans="1:8" ht="15" hidden="1" customHeight="1" x14ac:dyDescent="0.25">
      <c r="A6366" s="48">
        <v>44599</v>
      </c>
      <c r="B6366" s="56" t="s">
        <v>3330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90"/>
        <v>6850000</v>
      </c>
      <c r="H6366" s="42" t="s">
        <v>33</v>
      </c>
    </row>
    <row r="6367" spans="1:8" ht="15" hidden="1" customHeight="1" x14ac:dyDescent="0.25">
      <c r="A6367" s="48">
        <v>44599</v>
      </c>
      <c r="B6367" s="33" t="s">
        <v>4008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90"/>
        <v>5200000</v>
      </c>
      <c r="H6367" s="42" t="s">
        <v>33</v>
      </c>
    </row>
    <row r="6368" spans="1:8" ht="15" hidden="1" customHeight="1" x14ac:dyDescent="0.25">
      <c r="A6368" s="48">
        <v>44658</v>
      </c>
      <c r="B6368" s="80" t="s">
        <v>6196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90"/>
        <v>1000000</v>
      </c>
      <c r="H6368" s="42" t="s">
        <v>4506</v>
      </c>
    </row>
    <row r="6369" spans="1:8" ht="15" hidden="1" customHeight="1" x14ac:dyDescent="0.25">
      <c r="A6369" s="48">
        <v>44658</v>
      </c>
      <c r="B6369" s="68" t="s">
        <v>6197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90"/>
        <v>1</v>
      </c>
      <c r="H6369" s="42" t="s">
        <v>4506</v>
      </c>
    </row>
    <row r="6370" spans="1:8" ht="15" hidden="1" customHeight="1" x14ac:dyDescent="0.25">
      <c r="A6370" s="48">
        <v>44658</v>
      </c>
      <c r="B6370" s="36" t="s">
        <v>4727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90"/>
        <v>90000</v>
      </c>
      <c r="H6370" s="42" t="s">
        <v>2667</v>
      </c>
    </row>
    <row r="6371" spans="1:8" ht="15" hidden="1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90"/>
        <v>100000</v>
      </c>
      <c r="H6371" s="42" t="s">
        <v>4156</v>
      </c>
    </row>
    <row r="6372" spans="1:8" ht="15" hidden="1" customHeight="1" x14ac:dyDescent="0.25">
      <c r="A6372" s="48">
        <v>44658</v>
      </c>
      <c r="B6372" s="33" t="s">
        <v>6198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90"/>
        <v>30000</v>
      </c>
      <c r="H6372" s="42" t="s">
        <v>2096</v>
      </c>
    </row>
    <row r="6373" spans="1:8" ht="15" hidden="1" customHeight="1" x14ac:dyDescent="0.25">
      <c r="A6373" s="48">
        <v>44658</v>
      </c>
      <c r="B6373" s="63" t="s">
        <v>6199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90"/>
        <v>320000</v>
      </c>
      <c r="H6373" s="42" t="s">
        <v>6200</v>
      </c>
    </row>
    <row r="6374" spans="1:8" ht="15" hidden="1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90"/>
        <v>12600000</v>
      </c>
      <c r="H6374" s="42" t="s">
        <v>33</v>
      </c>
    </row>
    <row r="6375" spans="1:8" ht="15" hidden="1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90"/>
        <v>1350000</v>
      </c>
      <c r="H6375" s="42" t="s">
        <v>520</v>
      </c>
    </row>
    <row r="6376" spans="1:8" ht="15" hidden="1" customHeight="1" x14ac:dyDescent="0.25">
      <c r="A6376" s="93">
        <v>44688</v>
      </c>
      <c r="B6376" s="260" t="s">
        <v>6201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90"/>
        <v>1560000</v>
      </c>
      <c r="H6376" s="262" t="s">
        <v>520</v>
      </c>
    </row>
    <row r="6377" spans="1:8" ht="15" hidden="1" customHeight="1" x14ac:dyDescent="0.25">
      <c r="A6377" s="48">
        <v>44688</v>
      </c>
      <c r="B6377" s="33" t="s">
        <v>6202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90"/>
        <v>255000</v>
      </c>
      <c r="H6377" s="42" t="s">
        <v>520</v>
      </c>
    </row>
    <row r="6378" spans="1:8" ht="15" hidden="1" customHeight="1" x14ac:dyDescent="0.25">
      <c r="A6378" s="48">
        <v>44688</v>
      </c>
      <c r="B6378" s="33" t="s">
        <v>6203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90"/>
        <v>100000</v>
      </c>
      <c r="H6378" s="42" t="s">
        <v>520</v>
      </c>
    </row>
    <row r="6379" spans="1:8" ht="15" hidden="1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90"/>
        <v>1400000</v>
      </c>
      <c r="H6379" s="42" t="s">
        <v>520</v>
      </c>
    </row>
    <row r="6380" spans="1:8" ht="15" hidden="1" customHeight="1" x14ac:dyDescent="0.25">
      <c r="A6380" s="48">
        <v>44688</v>
      </c>
      <c r="B6380" s="68" t="s">
        <v>6204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90"/>
        <v>1600000</v>
      </c>
      <c r="H6380" s="42" t="s">
        <v>520</v>
      </c>
    </row>
    <row r="6381" spans="1:8" ht="15" hidden="1" customHeight="1" x14ac:dyDescent="0.25">
      <c r="A6381" s="48">
        <v>44688</v>
      </c>
      <c r="B6381" s="33" t="s">
        <v>6205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90"/>
        <v>262500</v>
      </c>
      <c r="H6381" s="42" t="s">
        <v>33</v>
      </c>
    </row>
    <row r="6382" spans="1:8" ht="15" hidden="1" customHeight="1" x14ac:dyDescent="0.25">
      <c r="A6382" s="48">
        <v>44688</v>
      </c>
      <c r="B6382" s="36" t="s">
        <v>3254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90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56" t="s">
        <v>6206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90"/>
        <v>60000</v>
      </c>
      <c r="H6383" s="84" t="s">
        <v>6207</v>
      </c>
    </row>
    <row r="6384" spans="1:8" ht="15" hidden="1" customHeight="1" x14ac:dyDescent="0.25">
      <c r="A6384" s="48">
        <v>44688</v>
      </c>
      <c r="B6384" s="33" t="s">
        <v>4888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90"/>
        <v>60000</v>
      </c>
      <c r="H6384" s="84" t="s">
        <v>6207</v>
      </c>
    </row>
    <row r="6385" spans="1:8" ht="15" hidden="1" customHeight="1" x14ac:dyDescent="0.25">
      <c r="A6385" s="48">
        <v>44688</v>
      </c>
      <c r="B6385" s="33" t="s">
        <v>6208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90"/>
        <v>540000</v>
      </c>
      <c r="H6385" s="84" t="s">
        <v>33</v>
      </c>
    </row>
    <row r="6386" spans="1:8" ht="15" hidden="1" customHeight="1" x14ac:dyDescent="0.25">
      <c r="A6386" s="48">
        <v>44719</v>
      </c>
      <c r="B6386" s="80" t="s">
        <v>6209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90"/>
        <v>190000</v>
      </c>
      <c r="H6386" s="42" t="s">
        <v>490</v>
      </c>
    </row>
    <row r="6387" spans="1:8" ht="15" hidden="1" customHeight="1" x14ac:dyDescent="0.25">
      <c r="A6387" s="48">
        <v>44719</v>
      </c>
      <c r="B6387" s="68" t="s">
        <v>6210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90"/>
        <v>200000</v>
      </c>
      <c r="H6387" s="42" t="s">
        <v>6211</v>
      </c>
    </row>
    <row r="6388" spans="1:8" ht="15" hidden="1" customHeight="1" x14ac:dyDescent="0.25">
      <c r="A6388" s="48">
        <v>44719</v>
      </c>
      <c r="B6388" s="36" t="s">
        <v>6212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90"/>
        <v>4200000</v>
      </c>
      <c r="H6388" s="42" t="s">
        <v>468</v>
      </c>
    </row>
    <row r="6389" spans="1:8" ht="15" hidden="1" customHeight="1" x14ac:dyDescent="0.25">
      <c r="A6389" s="48">
        <v>44719</v>
      </c>
      <c r="B6389" s="33" t="s">
        <v>6213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90"/>
        <v>185000</v>
      </c>
      <c r="H6389" s="42" t="s">
        <v>6211</v>
      </c>
    </row>
    <row r="6390" spans="1:8" ht="15" hidden="1" customHeight="1" x14ac:dyDescent="0.25">
      <c r="A6390" s="48">
        <v>44719</v>
      </c>
      <c r="B6390" s="33" t="s">
        <v>6214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90"/>
        <v>340000</v>
      </c>
      <c r="H6390" s="42" t="s">
        <v>868</v>
      </c>
    </row>
    <row r="6391" spans="1:8" ht="15" hidden="1" customHeight="1" x14ac:dyDescent="0.25">
      <c r="A6391" s="48">
        <v>44719</v>
      </c>
      <c r="B6391" s="63" t="s">
        <v>2961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90"/>
        <v>380000</v>
      </c>
      <c r="H6391" s="42" t="s">
        <v>468</v>
      </c>
    </row>
    <row r="6392" spans="1:8" ht="15" hidden="1" customHeight="1" x14ac:dyDescent="0.25">
      <c r="A6392" s="48">
        <v>44719</v>
      </c>
      <c r="B6392" s="68" t="s">
        <v>5050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90"/>
        <v>1444000</v>
      </c>
      <c r="H6392" s="42" t="s">
        <v>520</v>
      </c>
    </row>
    <row r="6393" spans="1:8" ht="15" hidden="1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90"/>
        <v>2365000</v>
      </c>
      <c r="H6393" s="42" t="s">
        <v>6215</v>
      </c>
    </row>
    <row r="6394" spans="1:8" ht="15" hidden="1" customHeight="1" x14ac:dyDescent="0.25">
      <c r="A6394" s="48">
        <v>44719</v>
      </c>
      <c r="B6394" s="36" t="s">
        <v>6216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90"/>
        <v>90000</v>
      </c>
      <c r="H6394" s="42" t="s">
        <v>5639</v>
      </c>
    </row>
    <row r="6395" spans="1:8" ht="15" hidden="1" customHeight="1" x14ac:dyDescent="0.25">
      <c r="A6395" s="48">
        <v>44719</v>
      </c>
      <c r="B6395" s="56" t="s">
        <v>6216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90"/>
        <v>85000</v>
      </c>
      <c r="H6395" s="84" t="s">
        <v>1633</v>
      </c>
    </row>
    <row r="6396" spans="1:8" ht="15" hidden="1" customHeight="1" x14ac:dyDescent="0.25">
      <c r="A6396" s="48">
        <v>44719</v>
      </c>
      <c r="B6396" s="33" t="s">
        <v>6217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90"/>
        <v>150000</v>
      </c>
      <c r="H6396" s="84" t="s">
        <v>868</v>
      </c>
    </row>
    <row r="6397" spans="1:8" ht="15" hidden="1" customHeight="1" x14ac:dyDescent="0.25">
      <c r="A6397" s="48">
        <v>44719</v>
      </c>
      <c r="B6397" s="33" t="s">
        <v>6218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90"/>
        <v>50000</v>
      </c>
      <c r="H6397" s="84" t="s">
        <v>868</v>
      </c>
    </row>
    <row r="6398" spans="1:8" ht="15" hidden="1" customHeight="1" x14ac:dyDescent="0.25">
      <c r="A6398" s="48">
        <v>44749</v>
      </c>
      <c r="B6398" s="80" t="s">
        <v>5495</v>
      </c>
      <c r="C6398" s="33" t="s">
        <v>6219</v>
      </c>
      <c r="D6398" s="38">
        <v>1</v>
      </c>
      <c r="E6398" s="45" t="s">
        <v>24</v>
      </c>
      <c r="F6398" s="40">
        <v>425000</v>
      </c>
      <c r="G6398" s="41">
        <f t="shared" si="190"/>
        <v>425000</v>
      </c>
      <c r="H6398" s="42" t="s">
        <v>1037</v>
      </c>
    </row>
    <row r="6399" spans="1:8" ht="15" hidden="1" customHeight="1" x14ac:dyDescent="0.25">
      <c r="A6399" s="48">
        <v>44749</v>
      </c>
      <c r="B6399" s="68" t="s">
        <v>1029</v>
      </c>
      <c r="C6399" s="33" t="s">
        <v>6219</v>
      </c>
      <c r="D6399" s="38">
        <v>2</v>
      </c>
      <c r="E6399" s="45" t="s">
        <v>24</v>
      </c>
      <c r="F6399" s="179">
        <v>100000</v>
      </c>
      <c r="G6399" s="41">
        <f t="shared" si="190"/>
        <v>200000</v>
      </c>
      <c r="H6399" s="42" t="s">
        <v>1037</v>
      </c>
    </row>
    <row r="6400" spans="1:8" ht="15" hidden="1" customHeight="1" x14ac:dyDescent="0.25">
      <c r="A6400" s="48">
        <v>44749</v>
      </c>
      <c r="B6400" s="36" t="s">
        <v>6220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90"/>
        <v>50000</v>
      </c>
      <c r="H6400" s="42" t="s">
        <v>2701</v>
      </c>
    </row>
    <row r="6401" spans="1:8" ht="15" hidden="1" customHeight="1" x14ac:dyDescent="0.25">
      <c r="A6401" s="48">
        <v>44749</v>
      </c>
      <c r="B6401" s="33" t="s">
        <v>6221</v>
      </c>
      <c r="C6401" s="33"/>
      <c r="D6401" s="38">
        <v>2</v>
      </c>
      <c r="E6401" s="51" t="s">
        <v>24</v>
      </c>
      <c r="F6401" s="46">
        <v>15000</v>
      </c>
      <c r="G6401" s="179">
        <f t="shared" si="190"/>
        <v>30000</v>
      </c>
      <c r="H6401" s="42" t="s">
        <v>1037</v>
      </c>
    </row>
    <row r="6402" spans="1:8" ht="15" hidden="1" customHeight="1" x14ac:dyDescent="0.25">
      <c r="A6402" s="48">
        <v>44780</v>
      </c>
      <c r="B6402" s="80" t="s">
        <v>6222</v>
      </c>
      <c r="C6402" s="33" t="s">
        <v>6223</v>
      </c>
      <c r="D6402" s="38">
        <v>2</v>
      </c>
      <c r="E6402" s="45" t="s">
        <v>1780</v>
      </c>
      <c r="F6402" s="40">
        <v>17500</v>
      </c>
      <c r="G6402" s="41">
        <f t="shared" si="190"/>
        <v>35000</v>
      </c>
      <c r="H6402" s="42" t="s">
        <v>606</v>
      </c>
    </row>
    <row r="6403" spans="1:8" ht="15" hidden="1" customHeight="1" x14ac:dyDescent="0.25">
      <c r="A6403" s="48">
        <v>44780</v>
      </c>
      <c r="B6403" s="68" t="s">
        <v>6224</v>
      </c>
      <c r="C6403" s="33" t="s">
        <v>6225</v>
      </c>
      <c r="D6403" s="38">
        <v>3</v>
      </c>
      <c r="E6403" s="45" t="s">
        <v>24</v>
      </c>
      <c r="F6403" s="179">
        <v>18000</v>
      </c>
      <c r="G6403" s="41">
        <f t="shared" si="190"/>
        <v>54000</v>
      </c>
      <c r="H6403" s="42" t="s">
        <v>6226</v>
      </c>
    </row>
    <row r="6404" spans="1:8" ht="15" hidden="1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90"/>
        <v>255000</v>
      </c>
      <c r="H6404" s="42" t="s">
        <v>2667</v>
      </c>
    </row>
    <row r="6405" spans="1:8" ht="15" hidden="1" customHeight="1" x14ac:dyDescent="0.25">
      <c r="A6405" s="48">
        <v>44780</v>
      </c>
      <c r="B6405" s="33" t="s">
        <v>6227</v>
      </c>
      <c r="C6405" s="33" t="s">
        <v>3536</v>
      </c>
      <c r="D6405" s="38">
        <v>25</v>
      </c>
      <c r="E6405" s="51" t="s">
        <v>107</v>
      </c>
      <c r="F6405" s="46">
        <v>35000</v>
      </c>
      <c r="G6405" s="179">
        <f t="shared" si="190"/>
        <v>875000</v>
      </c>
      <c r="H6405" s="42" t="s">
        <v>511</v>
      </c>
    </row>
    <row r="6406" spans="1:8" ht="15" hidden="1" customHeight="1" x14ac:dyDescent="0.25">
      <c r="A6406" s="48">
        <v>44780</v>
      </c>
      <c r="B6406" s="33" t="s">
        <v>6228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90"/>
        <v>48000</v>
      </c>
      <c r="H6406" s="42" t="s">
        <v>3553</v>
      </c>
    </row>
    <row r="6407" spans="1:8" ht="15" hidden="1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90"/>
        <v>146000</v>
      </c>
      <c r="H6407" s="42" t="s">
        <v>3355</v>
      </c>
    </row>
    <row r="6408" spans="1:8" ht="15" hidden="1" customHeight="1" x14ac:dyDescent="0.25">
      <c r="A6408" s="48">
        <v>44780</v>
      </c>
      <c r="B6408" s="68" t="s">
        <v>6229</v>
      </c>
      <c r="C6408" s="33" t="s">
        <v>4876</v>
      </c>
      <c r="D6408" s="38">
        <v>2</v>
      </c>
      <c r="E6408" s="45" t="s">
        <v>24</v>
      </c>
      <c r="F6408" s="40">
        <v>50000</v>
      </c>
      <c r="G6408" s="41">
        <f t="shared" si="190"/>
        <v>100000</v>
      </c>
      <c r="H6408" s="42" t="s">
        <v>6230</v>
      </c>
    </row>
    <row r="6409" spans="1:8" ht="15" hidden="1" customHeight="1" x14ac:dyDescent="0.25">
      <c r="A6409" s="48">
        <v>44780</v>
      </c>
      <c r="B6409" s="33" t="s">
        <v>6231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hidden="1" customHeight="1" x14ac:dyDescent="0.25">
      <c r="A6410" s="48">
        <v>44780</v>
      </c>
      <c r="B6410" s="36" t="s">
        <v>4098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90"/>
        <v>20000</v>
      </c>
      <c r="H6410" s="42" t="s">
        <v>3355</v>
      </c>
    </row>
    <row r="6411" spans="1:8" ht="15" hidden="1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90"/>
        <v>45000</v>
      </c>
      <c r="H6411" s="84" t="s">
        <v>2096</v>
      </c>
    </row>
    <row r="6412" spans="1:8" ht="15" hidden="1" customHeight="1" x14ac:dyDescent="0.25">
      <c r="A6412" s="48">
        <v>44780</v>
      </c>
      <c r="B6412" s="33" t="s">
        <v>6232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90"/>
        <v>6000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6233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90"/>
        <v>70000</v>
      </c>
      <c r="H6413" s="84" t="s">
        <v>6234</v>
      </c>
    </row>
    <row r="6414" spans="1:8" ht="15" hidden="1" customHeight="1" x14ac:dyDescent="0.25">
      <c r="A6414" s="48">
        <v>44780</v>
      </c>
      <c r="B6414" s="33" t="s">
        <v>2802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90"/>
        <v>45000</v>
      </c>
      <c r="H6414" s="84" t="s">
        <v>2096</v>
      </c>
    </row>
    <row r="6415" spans="1:8" ht="15" hidden="1" customHeight="1" x14ac:dyDescent="0.25">
      <c r="A6415" s="48">
        <v>44780</v>
      </c>
      <c r="B6415" s="33" t="s">
        <v>6235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1">F6415*D6415</f>
        <v>112500</v>
      </c>
      <c r="H6415" s="84" t="s">
        <v>511</v>
      </c>
    </row>
    <row r="6416" spans="1:8" ht="15" hidden="1" customHeight="1" x14ac:dyDescent="0.25">
      <c r="A6416" s="48">
        <v>44780</v>
      </c>
      <c r="B6416" s="36" t="s">
        <v>6236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1"/>
        <v>65000</v>
      </c>
      <c r="H6416" s="84" t="s">
        <v>511</v>
      </c>
    </row>
    <row r="6417" spans="1:8" ht="15" hidden="1" customHeight="1" x14ac:dyDescent="0.25">
      <c r="A6417" s="48">
        <v>44780</v>
      </c>
      <c r="B6417" s="33" t="s">
        <v>6237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1"/>
        <v>52000</v>
      </c>
      <c r="H6417" s="84" t="s">
        <v>511</v>
      </c>
    </row>
    <row r="6418" spans="1:8" ht="15" hidden="1" customHeight="1" x14ac:dyDescent="0.25">
      <c r="A6418" s="48">
        <v>44872</v>
      </c>
      <c r="B6418" s="80" t="s">
        <v>4872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1"/>
        <v>340000</v>
      </c>
      <c r="H6418" s="42" t="s">
        <v>2667</v>
      </c>
    </row>
    <row r="6419" spans="1:8" ht="15" hidden="1" customHeight="1" x14ac:dyDescent="0.25">
      <c r="A6419" s="48">
        <v>44872</v>
      </c>
      <c r="B6419" s="63" t="s">
        <v>6238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1"/>
        <v>150000</v>
      </c>
      <c r="H6419" s="42" t="s">
        <v>509</v>
      </c>
    </row>
    <row r="6420" spans="1:8" ht="15" hidden="1" customHeight="1" x14ac:dyDescent="0.25">
      <c r="A6420" s="48">
        <v>44872</v>
      </c>
      <c r="B6420" s="68" t="s">
        <v>6239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1"/>
        <v>228000</v>
      </c>
      <c r="H6420" s="42" t="s">
        <v>33</v>
      </c>
    </row>
    <row r="6421" spans="1:8" ht="15" hidden="1" customHeight="1" x14ac:dyDescent="0.25">
      <c r="A6421" s="48">
        <v>44872</v>
      </c>
      <c r="B6421" s="33" t="s">
        <v>6240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hidden="1" customHeight="1" x14ac:dyDescent="0.25">
      <c r="A6422" s="48">
        <v>44872</v>
      </c>
      <c r="B6422" s="36" t="s">
        <v>6241</v>
      </c>
      <c r="C6422" s="33" t="s">
        <v>524</v>
      </c>
      <c r="D6422" s="38">
        <v>10</v>
      </c>
      <c r="E6422" s="45" t="s">
        <v>6242</v>
      </c>
      <c r="F6422" s="46">
        <v>14500</v>
      </c>
      <c r="G6422" s="41">
        <f t="shared" si="191"/>
        <v>145000</v>
      </c>
      <c r="H6422" s="42" t="s">
        <v>6243</v>
      </c>
    </row>
    <row r="6423" spans="1:8" ht="15" hidden="1" customHeight="1" x14ac:dyDescent="0.25">
      <c r="A6423" s="48">
        <v>44872</v>
      </c>
      <c r="B6423" s="56" t="s">
        <v>6244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1"/>
        <v>100000</v>
      </c>
      <c r="H6423" s="84" t="s">
        <v>33</v>
      </c>
    </row>
    <row r="6424" spans="1:8" ht="15" hidden="1" customHeight="1" x14ac:dyDescent="0.25">
      <c r="A6424" s="48">
        <v>44872</v>
      </c>
      <c r="B6424" s="33" t="s">
        <v>6245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1"/>
        <v>40000</v>
      </c>
      <c r="H6424" s="84" t="s">
        <v>6243</v>
      </c>
    </row>
    <row r="6425" spans="1:8" ht="15" hidden="1" customHeight="1" x14ac:dyDescent="0.25">
      <c r="A6425" s="48">
        <v>44872</v>
      </c>
      <c r="B6425" s="33" t="s">
        <v>6246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1"/>
        <v>970000</v>
      </c>
      <c r="H6425" s="84" t="s">
        <v>511</v>
      </c>
    </row>
    <row r="6426" spans="1:8" ht="15" hidden="1" customHeight="1" x14ac:dyDescent="0.25">
      <c r="A6426" s="48">
        <v>44872</v>
      </c>
      <c r="B6426" s="33" t="s">
        <v>6247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1"/>
        <v>245000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6248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1"/>
        <v>90000</v>
      </c>
      <c r="H6427" s="84" t="s">
        <v>509</v>
      </c>
    </row>
    <row r="6428" spans="1:8" ht="15" hidden="1" customHeight="1" x14ac:dyDescent="0.25">
      <c r="A6428" s="48">
        <v>44872</v>
      </c>
      <c r="B6428" s="36" t="s">
        <v>6249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1"/>
        <v>10000</v>
      </c>
      <c r="H6428" s="84" t="s">
        <v>509</v>
      </c>
    </row>
    <row r="6429" spans="1:8" ht="15" hidden="1" customHeight="1" x14ac:dyDescent="0.25">
      <c r="A6429" s="48">
        <v>44902</v>
      </c>
      <c r="B6429" s="68" t="s">
        <v>6239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1"/>
        <v>456000</v>
      </c>
      <c r="H6429" s="42" t="s">
        <v>33</v>
      </c>
    </row>
    <row r="6430" spans="1:8" ht="15" hidden="1" customHeight="1" x14ac:dyDescent="0.25">
      <c r="A6430" s="48">
        <v>44902</v>
      </c>
      <c r="B6430" s="63" t="s">
        <v>6250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1"/>
        <v>156000</v>
      </c>
      <c r="H6430" s="42" t="s">
        <v>33</v>
      </c>
    </row>
    <row r="6431" spans="1:8" ht="15" hidden="1" customHeight="1" x14ac:dyDescent="0.25">
      <c r="A6431" s="48">
        <v>44902</v>
      </c>
      <c r="B6431" s="68" t="s">
        <v>2970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1"/>
        <v>390000</v>
      </c>
      <c r="H6431" s="42" t="s">
        <v>33</v>
      </c>
    </row>
    <row r="6432" spans="1:8" ht="15" hidden="1" customHeight="1" x14ac:dyDescent="0.25">
      <c r="A6432" s="48">
        <v>44902</v>
      </c>
      <c r="B6432" s="56" t="s">
        <v>3330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hidden="1" customHeight="1" x14ac:dyDescent="0.25">
      <c r="A6433" s="48">
        <v>44902</v>
      </c>
      <c r="B6433" s="36" t="s">
        <v>3626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1"/>
        <v>18500</v>
      </c>
      <c r="H6433" s="42" t="s">
        <v>1279</v>
      </c>
    </row>
    <row r="6434" spans="1:8" ht="15" hidden="1" customHeight="1" x14ac:dyDescent="0.25">
      <c r="A6434" s="48">
        <v>44902</v>
      </c>
      <c r="B6434" s="56" t="s">
        <v>6251</v>
      </c>
      <c r="C6434" s="52" t="s">
        <v>6252</v>
      </c>
      <c r="D6434" s="50">
        <v>1</v>
      </c>
      <c r="E6434" s="45" t="s">
        <v>24</v>
      </c>
      <c r="F6434" s="179">
        <v>50000</v>
      </c>
      <c r="G6434" s="41">
        <f t="shared" si="191"/>
        <v>50000</v>
      </c>
      <c r="H6434" s="84" t="s">
        <v>6253</v>
      </c>
    </row>
    <row r="6435" spans="1:8" ht="15" hidden="1" customHeight="1" x14ac:dyDescent="0.25">
      <c r="A6435" s="48">
        <v>44902</v>
      </c>
      <c r="B6435" s="33" t="s">
        <v>6254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1"/>
        <v>350000</v>
      </c>
      <c r="H6435" s="84" t="s">
        <v>511</v>
      </c>
    </row>
    <row r="6436" spans="1:8" ht="15" hidden="1" customHeight="1" x14ac:dyDescent="0.25">
      <c r="A6436" s="48">
        <v>44902</v>
      </c>
      <c r="B6436" s="33" t="s">
        <v>6255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1"/>
        <v>100000</v>
      </c>
      <c r="H6436" s="84" t="s">
        <v>33</v>
      </c>
    </row>
    <row r="6437" spans="1:8" ht="15" hidden="1" customHeight="1" x14ac:dyDescent="0.25">
      <c r="A6437" s="48">
        <v>44902</v>
      </c>
      <c r="B6437" s="33" t="s">
        <v>6256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1"/>
        <v>20000</v>
      </c>
      <c r="H6437" s="84" t="s">
        <v>490</v>
      </c>
    </row>
    <row r="6438" spans="1:8" ht="15" hidden="1" customHeight="1" x14ac:dyDescent="0.25">
      <c r="A6438" s="48">
        <v>44902</v>
      </c>
      <c r="B6438" s="33" t="s">
        <v>6257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1"/>
        <v>2500</v>
      </c>
      <c r="H6438" s="84" t="s">
        <v>490</v>
      </c>
    </row>
    <row r="6439" spans="1:8" ht="15" hidden="1" customHeight="1" x14ac:dyDescent="0.25">
      <c r="A6439" s="38" t="s">
        <v>80</v>
      </c>
      <c r="B6439" s="68" t="s">
        <v>6258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1"/>
        <v>270000</v>
      </c>
      <c r="H6439" s="42" t="s">
        <v>2701</v>
      </c>
    </row>
    <row r="6440" spans="1:8" ht="15" hidden="1" customHeight="1" x14ac:dyDescent="0.25">
      <c r="A6440" s="38" t="s">
        <v>80</v>
      </c>
      <c r="B6440" s="63" t="s">
        <v>6259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1"/>
        <v>200000</v>
      </c>
      <c r="H6440" s="42" t="s">
        <v>33</v>
      </c>
    </row>
    <row r="6441" spans="1:8" ht="15" hidden="1" customHeight="1" x14ac:dyDescent="0.25">
      <c r="A6441" s="38" t="s">
        <v>80</v>
      </c>
      <c r="B6441" s="68" t="s">
        <v>6260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1"/>
        <v>400000</v>
      </c>
      <c r="H6441" s="42" t="s">
        <v>33</v>
      </c>
    </row>
    <row r="6442" spans="1:8" ht="15" hidden="1" customHeight="1" x14ac:dyDescent="0.25">
      <c r="A6442" s="38" t="s">
        <v>80</v>
      </c>
      <c r="B6442" s="33" t="s">
        <v>6261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hidden="1" customHeight="1" x14ac:dyDescent="0.25">
      <c r="A6443" s="38" t="s">
        <v>80</v>
      </c>
      <c r="B6443" s="36" t="s">
        <v>6262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1"/>
        <v>275000</v>
      </c>
      <c r="H6443" s="42" t="s">
        <v>33</v>
      </c>
    </row>
    <row r="6444" spans="1:8" ht="15" hidden="1" customHeight="1" x14ac:dyDescent="0.25">
      <c r="A6444" s="38" t="s">
        <v>80</v>
      </c>
      <c r="B6444" s="56" t="s">
        <v>6263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1"/>
        <v>275000</v>
      </c>
      <c r="H6444" s="84" t="s">
        <v>33</v>
      </c>
    </row>
    <row r="6445" spans="1:8" ht="15" hidden="1" customHeight="1" x14ac:dyDescent="0.25">
      <c r="A6445" s="38" t="s">
        <v>80</v>
      </c>
      <c r="B6445" s="33" t="s">
        <v>6264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1"/>
        <v>275000</v>
      </c>
      <c r="H6445" s="84" t="s">
        <v>2753</v>
      </c>
    </row>
    <row r="6446" spans="1:8" ht="15" hidden="1" customHeight="1" x14ac:dyDescent="0.25">
      <c r="A6446" s="38" t="s">
        <v>80</v>
      </c>
      <c r="B6446" s="33" t="s">
        <v>6265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1"/>
        <v>260000</v>
      </c>
      <c r="H6446" s="84" t="s">
        <v>33</v>
      </c>
    </row>
    <row r="6447" spans="1:8" ht="15" hidden="1" customHeight="1" x14ac:dyDescent="0.25">
      <c r="A6447" s="38" t="s">
        <v>80</v>
      </c>
      <c r="B6447" s="33" t="s">
        <v>6266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1"/>
        <v>230000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4872</v>
      </c>
      <c r="C6448" s="52" t="s">
        <v>6267</v>
      </c>
      <c r="D6448" s="50">
        <v>18</v>
      </c>
      <c r="E6448" s="45" t="s">
        <v>27</v>
      </c>
      <c r="F6448" s="179">
        <v>17000</v>
      </c>
      <c r="G6448" s="41">
        <f t="shared" si="191"/>
        <v>306000</v>
      </c>
      <c r="H6448" s="84" t="s">
        <v>6268</v>
      </c>
    </row>
    <row r="6449" spans="1:8" ht="15" hidden="1" customHeight="1" x14ac:dyDescent="0.25">
      <c r="A6449" s="38" t="s">
        <v>80</v>
      </c>
      <c r="B6449" s="36" t="s">
        <v>3025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1"/>
        <v>123000</v>
      </c>
      <c r="H6449" s="84" t="s">
        <v>6268</v>
      </c>
    </row>
    <row r="6450" spans="1:8" ht="15" hidden="1" customHeight="1" x14ac:dyDescent="0.25">
      <c r="A6450" s="38" t="s">
        <v>80</v>
      </c>
      <c r="B6450" s="33" t="s">
        <v>6269</v>
      </c>
      <c r="C6450" s="52" t="s">
        <v>6270</v>
      </c>
      <c r="D6450" s="50">
        <v>1</v>
      </c>
      <c r="E6450" s="45" t="s">
        <v>24</v>
      </c>
      <c r="F6450" s="46">
        <v>10000</v>
      </c>
      <c r="G6450" s="41">
        <f t="shared" si="191"/>
        <v>10000</v>
      </c>
      <c r="H6450" s="84" t="s">
        <v>2701</v>
      </c>
    </row>
    <row r="6451" spans="1:8" ht="15" hidden="1" customHeight="1" x14ac:dyDescent="0.25">
      <c r="A6451" s="38" t="s">
        <v>80</v>
      </c>
      <c r="B6451" s="36" t="s">
        <v>6271</v>
      </c>
      <c r="C6451" s="33" t="s">
        <v>6270</v>
      </c>
      <c r="D6451" s="50">
        <v>2</v>
      </c>
      <c r="E6451" s="45" t="s">
        <v>24</v>
      </c>
      <c r="F6451" s="298">
        <v>2500</v>
      </c>
      <c r="G6451" s="179">
        <f t="shared" si="191"/>
        <v>5000</v>
      </c>
      <c r="H6451" s="236" t="s">
        <v>2701</v>
      </c>
    </row>
    <row r="6452" spans="1:8" ht="15" hidden="1" customHeight="1" x14ac:dyDescent="0.25">
      <c r="A6452" s="38" t="s">
        <v>80</v>
      </c>
      <c r="B6452" s="33" t="s">
        <v>6272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1"/>
        <v>55000</v>
      </c>
      <c r="H6452" s="236" t="s">
        <v>5639</v>
      </c>
    </row>
    <row r="6453" spans="1:8" ht="15" hidden="1" customHeight="1" x14ac:dyDescent="0.25">
      <c r="A6453" s="38" t="s">
        <v>80</v>
      </c>
      <c r="B6453" s="33" t="s">
        <v>6273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1"/>
        <v>255000</v>
      </c>
      <c r="H6453" s="84" t="s">
        <v>486</v>
      </c>
    </row>
    <row r="6454" spans="1:8" ht="15" hidden="1" customHeight="1" x14ac:dyDescent="0.25">
      <c r="A6454" s="38" t="s">
        <v>80</v>
      </c>
      <c r="B6454" s="33" t="s">
        <v>6274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1"/>
        <v>700000</v>
      </c>
      <c r="H6454" s="84" t="s">
        <v>6275</v>
      </c>
    </row>
    <row r="6455" spans="1:8" ht="15" hidden="1" customHeight="1" x14ac:dyDescent="0.25">
      <c r="A6455" s="38" t="s">
        <v>80</v>
      </c>
      <c r="B6455" s="109" t="s">
        <v>6276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1"/>
        <v>20000</v>
      </c>
      <c r="H6455" s="84" t="s">
        <v>509</v>
      </c>
    </row>
    <row r="6456" spans="1:8" ht="15" hidden="1" customHeight="1" x14ac:dyDescent="0.25">
      <c r="A6456" s="38" t="s">
        <v>80</v>
      </c>
      <c r="B6456" s="49" t="s">
        <v>3618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1"/>
        <v>250000</v>
      </c>
      <c r="H6456" s="84" t="s">
        <v>33</v>
      </c>
    </row>
    <row r="6457" spans="1:8" ht="15" hidden="1" customHeight="1" x14ac:dyDescent="0.25">
      <c r="A6457" s="38" t="s">
        <v>80</v>
      </c>
      <c r="B6457" s="49" t="s">
        <v>5393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1"/>
        <v>1080000</v>
      </c>
      <c r="H6457" s="84" t="s">
        <v>33</v>
      </c>
    </row>
    <row r="6458" spans="1:8" ht="15" hidden="1" customHeight="1" x14ac:dyDescent="0.25">
      <c r="A6458" s="38" t="s">
        <v>6277</v>
      </c>
      <c r="B6458" s="33" t="s">
        <v>5933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1"/>
        <v>870000</v>
      </c>
      <c r="H6458" s="42" t="s">
        <v>33</v>
      </c>
    </row>
    <row r="6459" spans="1:8" ht="15" hidden="1" customHeight="1" x14ac:dyDescent="0.25">
      <c r="A6459" s="38" t="s">
        <v>6277</v>
      </c>
      <c r="B6459" s="63" t="s">
        <v>6278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1"/>
        <v>152000</v>
      </c>
      <c r="H6459" s="42" t="s">
        <v>33</v>
      </c>
    </row>
    <row r="6460" spans="1:8" ht="15" hidden="1" customHeight="1" x14ac:dyDescent="0.25">
      <c r="A6460" s="38" t="s">
        <v>6277</v>
      </c>
      <c r="B6460" s="68" t="s">
        <v>6279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1"/>
        <v>304000</v>
      </c>
      <c r="H6460" s="42" t="s">
        <v>33</v>
      </c>
    </row>
    <row r="6461" spans="1:8" ht="15" hidden="1" customHeight="1" x14ac:dyDescent="0.25">
      <c r="A6461" s="38" t="s">
        <v>6277</v>
      </c>
      <c r="B6461" s="33" t="s">
        <v>5816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hidden="1" customHeight="1" x14ac:dyDescent="0.25">
      <c r="A6462" s="38" t="s">
        <v>6277</v>
      </c>
      <c r="B6462" s="36" t="s">
        <v>6280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1"/>
        <v>1200000</v>
      </c>
      <c r="H6462" s="42" t="s">
        <v>2349</v>
      </c>
    </row>
    <row r="6463" spans="1:8" ht="15" hidden="1" customHeight="1" x14ac:dyDescent="0.25">
      <c r="A6463" s="38" t="s">
        <v>6277</v>
      </c>
      <c r="B6463" s="56" t="s">
        <v>6281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1"/>
        <v>100000</v>
      </c>
      <c r="H6463" s="84" t="s">
        <v>6268</v>
      </c>
    </row>
    <row r="6464" spans="1:8" ht="15" hidden="1" customHeight="1" x14ac:dyDescent="0.25">
      <c r="A6464" s="38" t="s">
        <v>6277</v>
      </c>
      <c r="B6464" s="33" t="s">
        <v>6282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1"/>
        <v>240000</v>
      </c>
      <c r="H6464" s="84" t="s">
        <v>6268</v>
      </c>
    </row>
    <row r="6465" spans="1:8" ht="15" hidden="1" customHeight="1" x14ac:dyDescent="0.25">
      <c r="A6465" s="38" t="s">
        <v>6277</v>
      </c>
      <c r="B6465" s="33" t="s">
        <v>3266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1"/>
        <v>365000</v>
      </c>
      <c r="H6465" s="84" t="s">
        <v>3267</v>
      </c>
    </row>
    <row r="6466" spans="1:8" ht="15" hidden="1" customHeight="1" x14ac:dyDescent="0.25">
      <c r="A6466" s="38" t="s">
        <v>6277</v>
      </c>
      <c r="B6466" s="33" t="s">
        <v>6283</v>
      </c>
      <c r="C6466" s="52" t="s">
        <v>6284</v>
      </c>
      <c r="D6466" s="50">
        <v>1</v>
      </c>
      <c r="E6466" s="45" t="s">
        <v>72</v>
      </c>
      <c r="F6466" s="179">
        <v>85000</v>
      </c>
      <c r="G6466" s="41">
        <f t="shared" si="191"/>
        <v>85000</v>
      </c>
      <c r="H6466" s="84" t="s">
        <v>1177</v>
      </c>
    </row>
    <row r="6467" spans="1:8" ht="15" hidden="1" customHeight="1" x14ac:dyDescent="0.25">
      <c r="A6467" s="38" t="s">
        <v>6277</v>
      </c>
      <c r="B6467" s="56" t="s">
        <v>3330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hidden="1" customHeight="1" x14ac:dyDescent="0.25">
      <c r="A6468" s="38" t="s">
        <v>6277</v>
      </c>
      <c r="B6468" s="33" t="s">
        <v>5194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6277</v>
      </c>
      <c r="B6469" s="33" t="s">
        <v>6285</v>
      </c>
      <c r="C6469" s="52" t="s">
        <v>5224</v>
      </c>
      <c r="D6469" s="50">
        <v>5</v>
      </c>
      <c r="E6469" s="45" t="s">
        <v>24</v>
      </c>
      <c r="F6469" s="46">
        <v>95000</v>
      </c>
      <c r="G6469" s="41">
        <f t="shared" si="191"/>
        <v>475000</v>
      </c>
      <c r="H6469" s="84" t="s">
        <v>33</v>
      </c>
    </row>
    <row r="6470" spans="1:8" ht="15" hidden="1" customHeight="1" x14ac:dyDescent="0.25">
      <c r="A6470" s="38" t="s">
        <v>6277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1"/>
        <v>549000</v>
      </c>
      <c r="H6470" s="236" t="s">
        <v>6286</v>
      </c>
    </row>
    <row r="6471" spans="1:8" ht="15" hidden="1" customHeight="1" x14ac:dyDescent="0.25">
      <c r="A6471" s="38" t="s">
        <v>6277</v>
      </c>
      <c r="B6471" s="33" t="s">
        <v>6287</v>
      </c>
      <c r="C6471" s="33" t="s">
        <v>6288</v>
      </c>
      <c r="D6471" s="50">
        <v>1</v>
      </c>
      <c r="E6471" s="45" t="s">
        <v>24</v>
      </c>
      <c r="F6471" s="298">
        <v>450000</v>
      </c>
      <c r="G6471" s="179">
        <f t="shared" si="191"/>
        <v>450000</v>
      </c>
      <c r="H6471" s="236" t="s">
        <v>2809</v>
      </c>
    </row>
    <row r="6472" spans="1:8" ht="15" hidden="1" customHeight="1" x14ac:dyDescent="0.25">
      <c r="A6472" s="38" t="s">
        <v>67</v>
      </c>
      <c r="B6472" s="33" t="s">
        <v>6289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1"/>
        <v>51000</v>
      </c>
      <c r="H6472" s="42" t="s">
        <v>5042</v>
      </c>
    </row>
    <row r="6473" spans="1:8" ht="15" hidden="1" customHeight="1" x14ac:dyDescent="0.25">
      <c r="A6473" s="38" t="s">
        <v>67</v>
      </c>
      <c r="B6473" s="63" t="s">
        <v>5505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1"/>
        <v>550000</v>
      </c>
      <c r="H6473" s="42" t="s">
        <v>28</v>
      </c>
    </row>
    <row r="6474" spans="1:8" ht="15" hidden="1" customHeight="1" x14ac:dyDescent="0.25">
      <c r="A6474" s="38" t="s">
        <v>67</v>
      </c>
      <c r="B6474" s="68" t="s">
        <v>6290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1"/>
        <v>1100000</v>
      </c>
      <c r="H6474" s="42" t="s">
        <v>33</v>
      </c>
    </row>
    <row r="6475" spans="1:8" ht="15" hidden="1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hidden="1" customHeight="1" x14ac:dyDescent="0.25">
      <c r="A6476" s="38" t="s">
        <v>67</v>
      </c>
      <c r="B6476" s="36" t="s">
        <v>6291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1"/>
        <v>300000</v>
      </c>
      <c r="H6476" s="42" t="s">
        <v>6268</v>
      </c>
    </row>
    <row r="6477" spans="1:8" ht="15" hidden="1" customHeight="1" x14ac:dyDescent="0.25">
      <c r="A6477" s="38" t="s">
        <v>67</v>
      </c>
      <c r="B6477" s="56" t="s">
        <v>6292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1"/>
        <v>70000</v>
      </c>
      <c r="H6477" s="84" t="s">
        <v>1633</v>
      </c>
    </row>
    <row r="6478" spans="1:8" ht="15" hidden="1" customHeight="1" x14ac:dyDescent="0.25">
      <c r="A6478" s="38" t="s">
        <v>67</v>
      </c>
      <c r="B6478" s="33" t="s">
        <v>6293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1"/>
        <v>132000</v>
      </c>
      <c r="H6478" s="84" t="s">
        <v>33</v>
      </c>
    </row>
    <row r="6479" spans="1:8" ht="15" hidden="1" customHeight="1" x14ac:dyDescent="0.25">
      <c r="A6479" s="38" t="s">
        <v>67</v>
      </c>
      <c r="B6479" s="33" t="s">
        <v>6294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2">F6479*D6479</f>
        <v>570000</v>
      </c>
      <c r="H6479" s="84" t="s">
        <v>3553</v>
      </c>
    </row>
    <row r="6480" spans="1:8" ht="15" hidden="1" customHeight="1" x14ac:dyDescent="0.25">
      <c r="A6480" s="38" t="s">
        <v>67</v>
      </c>
      <c r="B6480" s="33" t="s">
        <v>6295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2"/>
        <v>135000</v>
      </c>
      <c r="H6480" s="84" t="s">
        <v>520</v>
      </c>
    </row>
    <row r="6481" spans="1:8" ht="15" hidden="1" customHeight="1" x14ac:dyDescent="0.25">
      <c r="A6481" s="38" t="s">
        <v>67</v>
      </c>
      <c r="B6481" s="33" t="s">
        <v>6296</v>
      </c>
      <c r="C6481" s="33" t="s">
        <v>750</v>
      </c>
      <c r="D6481" s="50">
        <v>6</v>
      </c>
      <c r="E6481" s="45" t="s">
        <v>6297</v>
      </c>
      <c r="F6481" s="179">
        <v>14000</v>
      </c>
      <c r="G6481" s="41">
        <f t="shared" si="192"/>
        <v>84000</v>
      </c>
      <c r="H6481" s="84" t="s">
        <v>6268</v>
      </c>
    </row>
    <row r="6482" spans="1:8" ht="15" hidden="1" customHeight="1" x14ac:dyDescent="0.25">
      <c r="A6482" s="38" t="s">
        <v>67</v>
      </c>
      <c r="B6482" s="33" t="s">
        <v>2676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2"/>
        <v>15000</v>
      </c>
      <c r="H6482" s="84" t="s">
        <v>6268</v>
      </c>
    </row>
    <row r="6483" spans="1:8" ht="15" hidden="1" customHeight="1" x14ac:dyDescent="0.25">
      <c r="A6483" s="38" t="s">
        <v>67</v>
      </c>
      <c r="B6483" s="33" t="s">
        <v>6298</v>
      </c>
      <c r="C6483" s="52" t="s">
        <v>6299</v>
      </c>
      <c r="D6483" s="50">
        <v>2</v>
      </c>
      <c r="E6483" s="45" t="s">
        <v>24</v>
      </c>
      <c r="F6483" s="46">
        <v>7000000</v>
      </c>
      <c r="G6483" s="41">
        <f t="shared" si="192"/>
        <v>14000000</v>
      </c>
      <c r="H6483" s="84" t="s">
        <v>33</v>
      </c>
    </row>
    <row r="6484" spans="1:8" ht="15" hidden="1" customHeight="1" x14ac:dyDescent="0.25">
      <c r="A6484" s="38" t="s">
        <v>67</v>
      </c>
      <c r="B6484" s="33" t="s">
        <v>4237</v>
      </c>
      <c r="C6484" s="33" t="s">
        <v>5706</v>
      </c>
      <c r="D6484" s="50">
        <v>2</v>
      </c>
      <c r="E6484" s="45" t="s">
        <v>24</v>
      </c>
      <c r="F6484" s="298">
        <v>1500000</v>
      </c>
      <c r="G6484" s="41">
        <f t="shared" si="192"/>
        <v>3000000</v>
      </c>
      <c r="H6484" s="236" t="s">
        <v>33</v>
      </c>
    </row>
    <row r="6485" spans="1:8" ht="15" hidden="1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2"/>
        <v>3600000</v>
      </c>
      <c r="H6485" s="236" t="s">
        <v>33</v>
      </c>
    </row>
    <row r="6486" spans="1:8" ht="15" hidden="1" customHeight="1" x14ac:dyDescent="0.25">
      <c r="A6486" s="38" t="s">
        <v>67</v>
      </c>
      <c r="B6486" s="49" t="s">
        <v>5393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2"/>
        <v>5925000</v>
      </c>
      <c r="H6486" s="84" t="s">
        <v>33</v>
      </c>
    </row>
    <row r="6487" spans="1:8" ht="15" hidden="1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2"/>
        <v>7000000</v>
      </c>
      <c r="H6487" s="84" t="s">
        <v>33</v>
      </c>
    </row>
    <row r="6488" spans="1:8" ht="15" hidden="1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2"/>
        <v>42500000</v>
      </c>
      <c r="H6488" s="84" t="s">
        <v>33</v>
      </c>
    </row>
    <row r="6489" spans="1:8" ht="15" hidden="1" customHeight="1" x14ac:dyDescent="0.25">
      <c r="A6489" s="38" t="s">
        <v>67</v>
      </c>
      <c r="B6489" s="49" t="s">
        <v>4580</v>
      </c>
      <c r="C6489" s="33" t="s">
        <v>6300</v>
      </c>
      <c r="D6489" s="38">
        <v>5</v>
      </c>
      <c r="E6489" s="45" t="s">
        <v>24</v>
      </c>
      <c r="F6489" s="46">
        <v>165000</v>
      </c>
      <c r="G6489" s="179">
        <f t="shared" si="192"/>
        <v>825000</v>
      </c>
      <c r="H6489" s="84" t="s">
        <v>33</v>
      </c>
    </row>
    <row r="6490" spans="1:8" ht="15" hidden="1" customHeight="1" x14ac:dyDescent="0.25">
      <c r="A6490" s="38" t="s">
        <v>67</v>
      </c>
      <c r="B6490" s="33" t="s">
        <v>4579</v>
      </c>
      <c r="C6490" s="33" t="s">
        <v>6300</v>
      </c>
      <c r="D6490" s="38">
        <v>25</v>
      </c>
      <c r="E6490" s="45" t="s">
        <v>24</v>
      </c>
      <c r="F6490" s="46">
        <v>175000</v>
      </c>
      <c r="G6490" s="179">
        <f t="shared" si="192"/>
        <v>4375000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6004</v>
      </c>
      <c r="C6491" s="33" t="s">
        <v>6300</v>
      </c>
      <c r="D6491" s="38">
        <v>30</v>
      </c>
      <c r="E6491" s="51" t="s">
        <v>23</v>
      </c>
      <c r="F6491" s="46">
        <v>45000</v>
      </c>
      <c r="G6491" s="179">
        <f t="shared" si="192"/>
        <v>1350000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6301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2"/>
        <v>14800000</v>
      </c>
      <c r="H6492" s="84" t="s">
        <v>33</v>
      </c>
    </row>
    <row r="6493" spans="1:8" ht="15" hidden="1" customHeight="1" x14ac:dyDescent="0.25">
      <c r="A6493" s="38" t="s">
        <v>67</v>
      </c>
      <c r="B6493" s="36" t="s">
        <v>6302</v>
      </c>
      <c r="C6493" s="33" t="s">
        <v>6300</v>
      </c>
      <c r="D6493" s="50">
        <v>4</v>
      </c>
      <c r="E6493" s="51" t="s">
        <v>23</v>
      </c>
      <c r="F6493" s="291">
        <v>335000</v>
      </c>
      <c r="G6493" s="179">
        <f t="shared" si="192"/>
        <v>1340000</v>
      </c>
      <c r="H6493" s="84" t="s">
        <v>976</v>
      </c>
    </row>
    <row r="6494" spans="1:8" ht="15" hidden="1" customHeight="1" x14ac:dyDescent="0.25">
      <c r="A6494" s="38" t="s">
        <v>67</v>
      </c>
      <c r="B6494" s="56" t="s">
        <v>6003</v>
      </c>
      <c r="C6494" s="33" t="s">
        <v>6300</v>
      </c>
      <c r="D6494" s="38">
        <v>4</v>
      </c>
      <c r="E6494" s="51" t="s">
        <v>24</v>
      </c>
      <c r="F6494" s="46">
        <v>85000</v>
      </c>
      <c r="G6494" s="51">
        <f t="shared" si="192"/>
        <v>340000</v>
      </c>
      <c r="H6494" s="84" t="s">
        <v>976</v>
      </c>
    </row>
    <row r="6495" spans="1:8" ht="15" hidden="1" customHeight="1" x14ac:dyDescent="0.25">
      <c r="A6495" s="38" t="s">
        <v>67</v>
      </c>
      <c r="B6495" s="36" t="s">
        <v>6303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2"/>
        <v>475000</v>
      </c>
      <c r="H6495" s="236" t="s">
        <v>33</v>
      </c>
    </row>
    <row r="6496" spans="1:8" ht="15" hidden="1" customHeight="1" x14ac:dyDescent="0.25">
      <c r="A6496" s="38" t="s">
        <v>67</v>
      </c>
      <c r="B6496" s="33" t="s">
        <v>6303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2"/>
        <v>475000</v>
      </c>
      <c r="H6496" s="42" t="s">
        <v>33</v>
      </c>
    </row>
    <row r="6497" spans="1:9" ht="15" hidden="1" customHeight="1" x14ac:dyDescent="0.25">
      <c r="A6497" s="38" t="s">
        <v>67</v>
      </c>
      <c r="B6497" s="36" t="s">
        <v>6304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2"/>
        <v>775000</v>
      </c>
      <c r="H6497" s="42" t="s">
        <v>33</v>
      </c>
    </row>
    <row r="6498" spans="1:9" ht="15" hidden="1" customHeight="1" x14ac:dyDescent="0.25">
      <c r="A6498" s="38" t="s">
        <v>6305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2"/>
        <v>250000</v>
      </c>
      <c r="H6498" s="42" t="s">
        <v>33</v>
      </c>
    </row>
    <row r="6499" spans="1:9" ht="15" hidden="1" customHeight="1" x14ac:dyDescent="0.25">
      <c r="A6499" s="38" t="s">
        <v>6305</v>
      </c>
      <c r="B6499" s="63" t="s">
        <v>6306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2"/>
        <v>700000</v>
      </c>
      <c r="H6499" s="42" t="s">
        <v>33</v>
      </c>
      <c r="I6499" s="43"/>
    </row>
    <row r="6500" spans="1:9" ht="15" hidden="1" customHeight="1" x14ac:dyDescent="0.25">
      <c r="A6500" s="38" t="s">
        <v>6305</v>
      </c>
      <c r="B6500" s="68" t="s">
        <v>5564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2"/>
        <v>300000</v>
      </c>
      <c r="H6500" s="42" t="s">
        <v>2653</v>
      </c>
      <c r="I6500" s="292"/>
    </row>
    <row r="6501" spans="1:9" ht="15" hidden="1" customHeight="1" x14ac:dyDescent="0.25">
      <c r="A6501" s="38" t="s">
        <v>6305</v>
      </c>
      <c r="B6501" s="33" t="s">
        <v>6307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hidden="1" customHeight="1" x14ac:dyDescent="0.25">
      <c r="A6502" s="38" t="s">
        <v>6305</v>
      </c>
      <c r="B6502" s="36" t="s">
        <v>6308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2"/>
        <v>250000</v>
      </c>
      <c r="H6502" s="42" t="s">
        <v>2653</v>
      </c>
      <c r="I6502" s="292"/>
    </row>
    <row r="6503" spans="1:9" ht="15" hidden="1" customHeight="1" x14ac:dyDescent="0.25">
      <c r="A6503" s="38" t="s">
        <v>6305</v>
      </c>
      <c r="B6503" s="56" t="s">
        <v>6309</v>
      </c>
      <c r="C6503" s="33" t="s">
        <v>6310</v>
      </c>
      <c r="D6503" s="50">
        <v>10</v>
      </c>
      <c r="E6503" s="45" t="s">
        <v>24</v>
      </c>
      <c r="F6503" s="179">
        <v>6000</v>
      </c>
      <c r="G6503" s="41">
        <f t="shared" si="192"/>
        <v>60000</v>
      </c>
      <c r="H6503" s="84" t="s">
        <v>33</v>
      </c>
      <c r="I6503" s="292"/>
    </row>
    <row r="6504" spans="1:9" ht="15" hidden="1" customHeight="1" x14ac:dyDescent="0.25">
      <c r="A6504" s="38" t="s">
        <v>6305</v>
      </c>
      <c r="B6504" s="33" t="s">
        <v>6311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2"/>
        <v>6966000</v>
      </c>
      <c r="H6504" s="84" t="s">
        <v>868</v>
      </c>
      <c r="I6504" s="292"/>
    </row>
    <row r="6505" spans="1:9" ht="15" hidden="1" customHeight="1" x14ac:dyDescent="0.25">
      <c r="A6505" s="38" t="s">
        <v>6305</v>
      </c>
      <c r="B6505" s="33" t="s">
        <v>4577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2"/>
        <v>4645500</v>
      </c>
      <c r="H6505" s="84" t="s">
        <v>868</v>
      </c>
      <c r="I6505" s="292"/>
    </row>
    <row r="6506" spans="1:9" ht="15" hidden="1" customHeight="1" x14ac:dyDescent="0.25">
      <c r="A6506" s="38" t="s">
        <v>6305</v>
      </c>
      <c r="B6506" s="33" t="s">
        <v>2791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2"/>
        <v>1206000</v>
      </c>
      <c r="H6506" s="84" t="s">
        <v>868</v>
      </c>
      <c r="I6506" s="292"/>
    </row>
    <row r="6507" spans="1:9" ht="15" hidden="1" customHeight="1" x14ac:dyDescent="0.25">
      <c r="A6507" s="38" t="s">
        <v>6312</v>
      </c>
      <c r="B6507" s="33" t="s">
        <v>4384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2"/>
        <v>500000</v>
      </c>
      <c r="H6507" s="42" t="s">
        <v>33</v>
      </c>
      <c r="I6507" s="292"/>
    </row>
    <row r="6508" spans="1:9" ht="15" hidden="1" customHeight="1" x14ac:dyDescent="0.25">
      <c r="A6508" s="38" t="s">
        <v>6312</v>
      </c>
      <c r="B6508" s="63" t="s">
        <v>5590</v>
      </c>
      <c r="C6508" s="33" t="s">
        <v>6313</v>
      </c>
      <c r="D6508" s="38">
        <v>1</v>
      </c>
      <c r="E6508" s="45" t="s">
        <v>1629</v>
      </c>
      <c r="F6508" s="40">
        <v>210000</v>
      </c>
      <c r="G6508" s="41">
        <f t="shared" si="192"/>
        <v>210000</v>
      </c>
      <c r="H6508" s="42" t="s">
        <v>868</v>
      </c>
      <c r="I6508" s="292"/>
    </row>
    <row r="6509" spans="1:9" ht="15" hidden="1" customHeight="1" x14ac:dyDescent="0.25">
      <c r="A6509" s="38" t="s">
        <v>6312</v>
      </c>
      <c r="B6509" s="68" t="s">
        <v>3586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2"/>
        <v>100000</v>
      </c>
      <c r="H6509" s="42" t="s">
        <v>606</v>
      </c>
      <c r="I6509" s="84"/>
    </row>
    <row r="6510" spans="1:9" ht="15" hidden="1" customHeight="1" x14ac:dyDescent="0.25">
      <c r="A6510" s="38" t="s">
        <v>6312</v>
      </c>
      <c r="B6510" s="33" t="s">
        <v>523</v>
      </c>
      <c r="C6510" s="56" t="s">
        <v>5471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hidden="1" customHeight="1" x14ac:dyDescent="0.25">
      <c r="A6511" s="38" t="s">
        <v>6312</v>
      </c>
      <c r="B6511" s="36" t="s">
        <v>6244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2"/>
        <v>100000</v>
      </c>
      <c r="H6511" s="42" t="s">
        <v>2240</v>
      </c>
      <c r="I6511" s="84"/>
    </row>
    <row r="6512" spans="1:9" ht="15" hidden="1" customHeight="1" x14ac:dyDescent="0.25">
      <c r="A6512" s="38" t="s">
        <v>6312</v>
      </c>
      <c r="B6512" s="56" t="s">
        <v>6158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2"/>
        <v>100000</v>
      </c>
      <c r="H6512" s="84" t="s">
        <v>33</v>
      </c>
      <c r="I6512" s="84"/>
    </row>
    <row r="6513" spans="1:9" ht="15" hidden="1" customHeight="1" x14ac:dyDescent="0.25">
      <c r="A6513" s="38" t="s">
        <v>6312</v>
      </c>
      <c r="B6513" s="33" t="s">
        <v>6314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2"/>
        <v>575000</v>
      </c>
      <c r="H6513" s="84" t="s">
        <v>33</v>
      </c>
      <c r="I6513" s="84"/>
    </row>
    <row r="6514" spans="1:9" ht="15" hidden="1" customHeight="1" x14ac:dyDescent="0.25">
      <c r="A6514" s="38" t="s">
        <v>6312</v>
      </c>
      <c r="B6514" s="33" t="s">
        <v>6315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2"/>
        <v>88000</v>
      </c>
      <c r="H6514" s="84" t="s">
        <v>33</v>
      </c>
      <c r="I6514" s="43"/>
    </row>
    <row r="6515" spans="1:9" ht="15" hidden="1" customHeight="1" x14ac:dyDescent="0.25">
      <c r="A6515" s="38" t="s">
        <v>6312</v>
      </c>
      <c r="B6515" s="33" t="s">
        <v>3920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2"/>
        <v>150000</v>
      </c>
      <c r="H6515" s="84" t="s">
        <v>882</v>
      </c>
      <c r="I6515" s="292"/>
    </row>
    <row r="6516" spans="1:9" ht="15" hidden="1" customHeight="1" x14ac:dyDescent="0.25">
      <c r="A6516" s="38" t="s">
        <v>6312</v>
      </c>
      <c r="B6516" s="33" t="s">
        <v>2886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2"/>
        <v>75000</v>
      </c>
      <c r="H6516" s="84" t="s">
        <v>882</v>
      </c>
      <c r="I6516" s="84"/>
    </row>
    <row r="6517" spans="1:9" ht="15" hidden="1" customHeight="1" x14ac:dyDescent="0.25">
      <c r="A6517" s="38" t="s">
        <v>6316</v>
      </c>
      <c r="B6517" s="33" t="s">
        <v>6317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2"/>
        <v>270000</v>
      </c>
      <c r="H6517" s="42" t="s">
        <v>577</v>
      </c>
      <c r="I6517" s="84"/>
    </row>
    <row r="6518" spans="1:9" ht="15" hidden="1" customHeight="1" x14ac:dyDescent="0.25">
      <c r="A6518" s="38" t="s">
        <v>6316</v>
      </c>
      <c r="B6518" s="63" t="s">
        <v>6318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2"/>
        <v>52500</v>
      </c>
      <c r="H6518" s="42" t="s">
        <v>33</v>
      </c>
      <c r="I6518" s="56"/>
    </row>
    <row r="6519" spans="1:9" ht="15" hidden="1" customHeight="1" x14ac:dyDescent="0.25">
      <c r="A6519" s="38" t="s">
        <v>6316</v>
      </c>
      <c r="B6519" s="68" t="s">
        <v>4532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2"/>
        <v>40000</v>
      </c>
      <c r="H6519" s="42" t="s">
        <v>588</v>
      </c>
      <c r="I6519" s="56"/>
    </row>
    <row r="6520" spans="1:9" ht="15" hidden="1" customHeight="1" x14ac:dyDescent="0.25">
      <c r="A6520" s="38" t="s">
        <v>6316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hidden="1" customHeight="1" x14ac:dyDescent="0.25">
      <c r="A6521" s="38" t="s">
        <v>6316</v>
      </c>
      <c r="B6521" s="36" t="s">
        <v>6319</v>
      </c>
      <c r="C6521" s="33" t="s">
        <v>5485</v>
      </c>
      <c r="D6521" s="38">
        <v>1</v>
      </c>
      <c r="E6521" s="45" t="s">
        <v>1470</v>
      </c>
      <c r="F6521" s="46">
        <v>950000</v>
      </c>
      <c r="G6521" s="41">
        <f t="shared" si="192"/>
        <v>950000</v>
      </c>
      <c r="H6521" s="42" t="s">
        <v>33</v>
      </c>
      <c r="I6521" s="33"/>
    </row>
    <row r="6522" spans="1:9" ht="15" hidden="1" customHeight="1" x14ac:dyDescent="0.25">
      <c r="A6522" s="38" t="s">
        <v>6320</v>
      </c>
      <c r="B6522" s="33" t="s">
        <v>5473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2"/>
        <v>600000</v>
      </c>
      <c r="H6522" s="42" t="s">
        <v>33</v>
      </c>
      <c r="I6522" s="33"/>
    </row>
    <row r="6523" spans="1:9" ht="15" hidden="1" customHeight="1" x14ac:dyDescent="0.25">
      <c r="A6523" s="38" t="s">
        <v>6320</v>
      </c>
      <c r="B6523" s="63" t="s">
        <v>6321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2"/>
        <v>225000</v>
      </c>
      <c r="H6523" s="42" t="s">
        <v>1263</v>
      </c>
      <c r="I6523" s="33"/>
    </row>
    <row r="6524" spans="1:9" ht="15" hidden="1" customHeight="1" x14ac:dyDescent="0.25">
      <c r="A6524" s="38" t="s">
        <v>6320</v>
      </c>
      <c r="B6524" s="68" t="s">
        <v>6322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2"/>
        <v>4800000</v>
      </c>
      <c r="H6524" s="42" t="s">
        <v>6323</v>
      </c>
      <c r="I6524" s="33"/>
    </row>
    <row r="6525" spans="1:9" ht="15" hidden="1" customHeight="1" x14ac:dyDescent="0.25">
      <c r="A6525" s="38" t="s">
        <v>6320</v>
      </c>
      <c r="B6525" s="33" t="s">
        <v>6324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2750</v>
      </c>
      <c r="I6525" s="33"/>
    </row>
    <row r="6526" spans="1:9" ht="15" hidden="1" customHeight="1" x14ac:dyDescent="0.25">
      <c r="A6526" s="38" t="s">
        <v>6320</v>
      </c>
      <c r="B6526" s="269" t="s">
        <v>6325</v>
      </c>
      <c r="C6526" s="33" t="s">
        <v>6326</v>
      </c>
      <c r="D6526" s="38">
        <v>2</v>
      </c>
      <c r="E6526" s="45" t="s">
        <v>24</v>
      </c>
      <c r="F6526" s="46">
        <v>40000</v>
      </c>
      <c r="G6526" s="41">
        <f t="shared" si="192"/>
        <v>80000</v>
      </c>
      <c r="H6526" s="42" t="s">
        <v>868</v>
      </c>
      <c r="I6526" s="33"/>
    </row>
    <row r="6527" spans="1:9" ht="15" hidden="1" customHeight="1" x14ac:dyDescent="0.25">
      <c r="A6527" s="38" t="s">
        <v>6320</v>
      </c>
      <c r="B6527" s="56" t="s">
        <v>6327</v>
      </c>
      <c r="C6527" s="33" t="s">
        <v>6326</v>
      </c>
      <c r="D6527" s="50">
        <v>1</v>
      </c>
      <c r="E6527" s="45" t="s">
        <v>24</v>
      </c>
      <c r="F6527" s="179">
        <v>40000</v>
      </c>
      <c r="G6527" s="41">
        <f t="shared" si="192"/>
        <v>40000</v>
      </c>
      <c r="H6527" s="84" t="s">
        <v>6328</v>
      </c>
      <c r="I6527" s="33"/>
    </row>
    <row r="6528" spans="1:9" ht="15" hidden="1" customHeight="1" x14ac:dyDescent="0.25">
      <c r="A6528" s="38" t="s">
        <v>6320</v>
      </c>
      <c r="B6528" s="109" t="s">
        <v>3933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2"/>
        <v>485000</v>
      </c>
      <c r="H6528" s="84" t="s">
        <v>33</v>
      </c>
      <c r="I6528" s="33"/>
    </row>
    <row r="6529" spans="1:9" ht="15" hidden="1" customHeight="1" x14ac:dyDescent="0.25">
      <c r="A6529" s="38" t="s">
        <v>6329</v>
      </c>
      <c r="B6529" s="33" t="s">
        <v>6330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2"/>
        <v>152000</v>
      </c>
      <c r="H6529" s="42" t="s">
        <v>33</v>
      </c>
      <c r="I6529" s="33"/>
    </row>
    <row r="6530" spans="1:9" ht="15" hidden="1" customHeight="1" x14ac:dyDescent="0.25">
      <c r="A6530" s="38" t="s">
        <v>6329</v>
      </c>
      <c r="B6530" s="63" t="s">
        <v>6331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2"/>
        <v>130000</v>
      </c>
      <c r="H6530" s="42" t="s">
        <v>33</v>
      </c>
      <c r="I6530" s="33"/>
    </row>
    <row r="6531" spans="1:9" ht="15" hidden="1" customHeight="1" x14ac:dyDescent="0.25">
      <c r="A6531" s="38" t="s">
        <v>6329</v>
      </c>
      <c r="B6531" s="68" t="s">
        <v>6332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2"/>
        <v>280000</v>
      </c>
      <c r="H6531" s="42" t="s">
        <v>868</v>
      </c>
      <c r="I6531" s="292"/>
    </row>
    <row r="6532" spans="1:9" ht="15" hidden="1" customHeight="1" x14ac:dyDescent="0.25">
      <c r="A6532" s="38" t="s">
        <v>6329</v>
      </c>
      <c r="B6532" s="33" t="s">
        <v>6333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hidden="1" customHeight="1" x14ac:dyDescent="0.25">
      <c r="A6533" s="38" t="s">
        <v>6329</v>
      </c>
      <c r="B6533" s="269" t="s">
        <v>6334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2"/>
        <v>250000</v>
      </c>
      <c r="H6533" s="42" t="s">
        <v>33</v>
      </c>
    </row>
    <row r="6534" spans="1:9" ht="15" hidden="1" customHeight="1" x14ac:dyDescent="0.25">
      <c r="A6534" s="38" t="s">
        <v>6329</v>
      </c>
      <c r="B6534" s="56" t="s">
        <v>3045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2"/>
        <v>90000</v>
      </c>
      <c r="H6534" s="84" t="s">
        <v>1268</v>
      </c>
    </row>
    <row r="6535" spans="1:9" ht="15" hidden="1" customHeight="1" x14ac:dyDescent="0.25">
      <c r="A6535" s="38" t="s">
        <v>6329</v>
      </c>
      <c r="B6535" s="33" t="s">
        <v>6335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2"/>
        <v>24000</v>
      </c>
      <c r="H6535" s="84" t="s">
        <v>980</v>
      </c>
    </row>
    <row r="6536" spans="1:9" ht="15" hidden="1" customHeight="1" x14ac:dyDescent="0.25">
      <c r="A6536" s="38" t="s">
        <v>6329</v>
      </c>
      <c r="B6536" s="33" t="s">
        <v>6336</v>
      </c>
      <c r="C6536" s="56" t="s">
        <v>6337</v>
      </c>
      <c r="D6536" s="38">
        <v>1</v>
      </c>
      <c r="E6536" s="45" t="s">
        <v>24</v>
      </c>
      <c r="F6536" s="179">
        <v>35000</v>
      </c>
      <c r="G6536" s="41">
        <f t="shared" si="192"/>
        <v>35000</v>
      </c>
      <c r="H6536" s="84" t="s">
        <v>1279</v>
      </c>
    </row>
    <row r="6537" spans="1:9" ht="15" hidden="1" customHeight="1" x14ac:dyDescent="0.25">
      <c r="A6537" s="38" t="s">
        <v>6329</v>
      </c>
      <c r="B6537" s="33" t="s">
        <v>6338</v>
      </c>
      <c r="C6537" s="52" t="s">
        <v>6337</v>
      </c>
      <c r="D6537" s="50">
        <v>1</v>
      </c>
      <c r="E6537" s="45" t="s">
        <v>24</v>
      </c>
      <c r="F6537" s="179">
        <v>50000</v>
      </c>
      <c r="G6537" s="41">
        <f t="shared" si="192"/>
        <v>50000</v>
      </c>
      <c r="H6537" s="84" t="s">
        <v>1279</v>
      </c>
    </row>
    <row r="6538" spans="1:9" ht="15" hidden="1" customHeight="1" x14ac:dyDescent="0.25">
      <c r="A6538" s="38" t="s">
        <v>6339</v>
      </c>
      <c r="B6538" s="33" t="s">
        <v>6340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2"/>
        <v>210000</v>
      </c>
      <c r="H6538" s="42" t="s">
        <v>33</v>
      </c>
    </row>
    <row r="6539" spans="1:9" ht="15" hidden="1" customHeight="1" x14ac:dyDescent="0.25">
      <c r="A6539" s="38" t="s">
        <v>6339</v>
      </c>
      <c r="B6539" s="63" t="s">
        <v>6341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2"/>
        <v>230000</v>
      </c>
      <c r="H6539" s="42" t="s">
        <v>33</v>
      </c>
    </row>
    <row r="6540" spans="1:9" ht="15" hidden="1" customHeight="1" x14ac:dyDescent="0.25">
      <c r="A6540" s="38" t="s">
        <v>6339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2"/>
        <v>750000</v>
      </c>
      <c r="H6540" s="42" t="s">
        <v>520</v>
      </c>
    </row>
    <row r="6541" spans="1:9" ht="15" hidden="1" customHeight="1" x14ac:dyDescent="0.25">
      <c r="A6541" s="38" t="s">
        <v>6339</v>
      </c>
      <c r="B6541" s="33" t="s">
        <v>6342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hidden="1" customHeight="1" x14ac:dyDescent="0.25">
      <c r="A6542" s="38" t="s">
        <v>6339</v>
      </c>
      <c r="B6542" s="269" t="s">
        <v>6343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2"/>
        <v>277500</v>
      </c>
      <c r="H6542" s="42" t="s">
        <v>33</v>
      </c>
    </row>
    <row r="6543" spans="1:9" ht="15" hidden="1" customHeight="1" x14ac:dyDescent="0.25">
      <c r="A6543" s="38" t="s">
        <v>6339</v>
      </c>
      <c r="B6543" s="56" t="s">
        <v>6344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3">F6543*D6543</f>
        <v>20000</v>
      </c>
      <c r="H6543" s="84" t="s">
        <v>930</v>
      </c>
    </row>
    <row r="6544" spans="1:9" ht="15" hidden="1" customHeight="1" x14ac:dyDescent="0.25">
      <c r="A6544" s="38" t="s">
        <v>6339</v>
      </c>
      <c r="B6544" s="33" t="s">
        <v>2899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3"/>
        <v>150000</v>
      </c>
      <c r="H6544" s="84" t="s">
        <v>868</v>
      </c>
    </row>
    <row r="6545" spans="1:8" ht="15" hidden="1" customHeight="1" x14ac:dyDescent="0.25">
      <c r="A6545" s="38" t="s">
        <v>6339</v>
      </c>
      <c r="B6545" s="33" t="s">
        <v>5828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3"/>
        <v>4000</v>
      </c>
      <c r="H6545" s="84" t="s">
        <v>868</v>
      </c>
    </row>
    <row r="6546" spans="1:8" ht="15" hidden="1" customHeight="1" x14ac:dyDescent="0.25">
      <c r="A6546" s="38" t="s">
        <v>6339</v>
      </c>
      <c r="B6546" s="33"/>
      <c r="C6546" s="56"/>
      <c r="D6546" s="38"/>
      <c r="E6546" s="45"/>
      <c r="F6546" s="179"/>
      <c r="G6546" s="41"/>
      <c r="H6546" s="84"/>
    </row>
    <row r="6547" spans="1:8" ht="15" hidden="1" customHeight="1" x14ac:dyDescent="0.25">
      <c r="A6547" s="38" t="s">
        <v>6339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3"/>
        <v>8400000</v>
      </c>
      <c r="H6547" s="84" t="s">
        <v>33</v>
      </c>
    </row>
    <row r="6548" spans="1:8" ht="15" hidden="1" customHeight="1" x14ac:dyDescent="0.25">
      <c r="A6548" s="38" t="s">
        <v>6345</v>
      </c>
      <c r="B6548" s="33" t="s">
        <v>6346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3"/>
        <v>78000</v>
      </c>
      <c r="H6548" s="42" t="s">
        <v>492</v>
      </c>
    </row>
    <row r="6549" spans="1:8" ht="15" hidden="1" customHeight="1" x14ac:dyDescent="0.25">
      <c r="A6549" s="38" t="s">
        <v>6345</v>
      </c>
      <c r="B6549" s="63" t="s">
        <v>6347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3"/>
        <v>232000</v>
      </c>
      <c r="H6549" s="42" t="s">
        <v>33</v>
      </c>
    </row>
    <row r="6550" spans="1:8" ht="15" hidden="1" customHeight="1" x14ac:dyDescent="0.25">
      <c r="A6550" s="38" t="s">
        <v>6345</v>
      </c>
      <c r="B6550" s="33" t="s">
        <v>3176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3"/>
        <v>24000</v>
      </c>
      <c r="H6550" s="42" t="s">
        <v>6017</v>
      </c>
    </row>
    <row r="6551" spans="1:8" ht="15" hidden="1" customHeight="1" x14ac:dyDescent="0.25">
      <c r="A6551" s="38" t="s">
        <v>6345</v>
      </c>
      <c r="B6551" s="33" t="s">
        <v>5194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hidden="1" customHeight="1" x14ac:dyDescent="0.25">
      <c r="A6552" s="38" t="s">
        <v>6345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3"/>
        <v>255000</v>
      </c>
      <c r="H6552" s="42" t="s">
        <v>868</v>
      </c>
    </row>
    <row r="6553" spans="1:8" ht="15" hidden="1" customHeight="1" x14ac:dyDescent="0.25">
      <c r="A6553" s="38" t="s">
        <v>6348</v>
      </c>
      <c r="B6553" s="63" t="s">
        <v>5550</v>
      </c>
      <c r="C6553" s="33" t="s">
        <v>6038</v>
      </c>
      <c r="D6553" s="33">
        <v>7</v>
      </c>
      <c r="E6553" s="39" t="s">
        <v>24</v>
      </c>
      <c r="F6553" s="179">
        <v>100000</v>
      </c>
      <c r="G6553" s="41">
        <f t="shared" si="193"/>
        <v>700000</v>
      </c>
      <c r="H6553" s="42" t="s">
        <v>33</v>
      </c>
    </row>
    <row r="6554" spans="1:8" ht="15" hidden="1" customHeight="1" x14ac:dyDescent="0.25">
      <c r="A6554" s="38" t="s">
        <v>6348</v>
      </c>
      <c r="B6554" s="63" t="s">
        <v>6349</v>
      </c>
      <c r="C6554" s="33" t="s">
        <v>6350</v>
      </c>
      <c r="D6554" s="38">
        <v>2</v>
      </c>
      <c r="E6554" s="45" t="s">
        <v>24</v>
      </c>
      <c r="F6554" s="40">
        <v>9500000</v>
      </c>
      <c r="G6554" s="41">
        <f t="shared" si="193"/>
        <v>19000000</v>
      </c>
      <c r="H6554" s="42" t="s">
        <v>33</v>
      </c>
    </row>
    <row r="6555" spans="1:8" ht="15" hidden="1" customHeight="1" x14ac:dyDescent="0.25">
      <c r="A6555" s="38" t="s">
        <v>6348</v>
      </c>
      <c r="B6555" s="33" t="s">
        <v>6351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3"/>
        <v>100000</v>
      </c>
      <c r="H6555" s="42" t="s">
        <v>468</v>
      </c>
    </row>
    <row r="6556" spans="1:8" ht="15" hidden="1" customHeight="1" x14ac:dyDescent="0.25">
      <c r="A6556" s="38" t="s">
        <v>6348</v>
      </c>
      <c r="B6556" s="33" t="s">
        <v>3920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hidden="1" customHeight="1" x14ac:dyDescent="0.25">
      <c r="A6557" s="38" t="s">
        <v>6348</v>
      </c>
      <c r="B6557" s="269" t="s">
        <v>2886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3"/>
        <v>75000</v>
      </c>
      <c r="H6557" s="42" t="s">
        <v>468</v>
      </c>
    </row>
    <row r="6558" spans="1:8" ht="15" hidden="1" customHeight="1" x14ac:dyDescent="0.25">
      <c r="A6558" s="38" t="s">
        <v>6348</v>
      </c>
      <c r="B6558" s="56" t="s">
        <v>6352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3"/>
        <v>36000</v>
      </c>
      <c r="H6558" s="84" t="s">
        <v>930</v>
      </c>
    </row>
    <row r="6559" spans="1:8" ht="15" hidden="1" customHeight="1" x14ac:dyDescent="0.25">
      <c r="A6559" s="38" t="s">
        <v>6348</v>
      </c>
      <c r="B6559" s="33" t="s">
        <v>6353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3"/>
        <v>14000</v>
      </c>
      <c r="H6559" s="84" t="s">
        <v>4550</v>
      </c>
    </row>
    <row r="6560" spans="1:8" ht="15" hidden="1" customHeight="1" x14ac:dyDescent="0.25">
      <c r="A6560" s="38" t="s">
        <v>6348</v>
      </c>
      <c r="B6560" s="33" t="s">
        <v>6330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3"/>
        <v>83000</v>
      </c>
      <c r="H6560" s="84" t="s">
        <v>868</v>
      </c>
    </row>
    <row r="6561" spans="1:8" ht="15" hidden="1" customHeight="1" x14ac:dyDescent="0.25">
      <c r="A6561" s="38" t="s">
        <v>6348</v>
      </c>
      <c r="B6561" s="33" t="s">
        <v>6354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3"/>
        <v>2400000</v>
      </c>
      <c r="H6561" s="84" t="s">
        <v>6355</v>
      </c>
    </row>
    <row r="6562" spans="1:8" ht="15" hidden="1" customHeight="1" x14ac:dyDescent="0.25">
      <c r="A6562" s="38" t="s">
        <v>6348</v>
      </c>
      <c r="B6562" s="33" t="s">
        <v>6356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3"/>
        <v>1660000</v>
      </c>
      <c r="H6562" s="84" t="s">
        <v>509</v>
      </c>
    </row>
    <row r="6563" spans="1:8" ht="15" hidden="1" customHeight="1" x14ac:dyDescent="0.25">
      <c r="A6563" s="38" t="s">
        <v>6348</v>
      </c>
      <c r="B6563" s="33" t="s">
        <v>2801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3"/>
        <v>420000</v>
      </c>
      <c r="H6563" s="84" t="s">
        <v>33</v>
      </c>
    </row>
    <row r="6564" spans="1:8" ht="15" hidden="1" customHeight="1" x14ac:dyDescent="0.25">
      <c r="A6564" s="38" t="s">
        <v>6348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3"/>
        <v>200000</v>
      </c>
      <c r="H6564" s="84" t="s">
        <v>33</v>
      </c>
    </row>
    <row r="6565" spans="1:8" ht="15" hidden="1" customHeight="1" x14ac:dyDescent="0.25">
      <c r="A6565" s="38" t="s">
        <v>6348</v>
      </c>
      <c r="B6565" s="36" t="s">
        <v>6357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3"/>
        <v>128000</v>
      </c>
      <c r="H6565" s="236" t="s">
        <v>2750</v>
      </c>
    </row>
    <row r="6566" spans="1:8" ht="15" hidden="1" customHeight="1" x14ac:dyDescent="0.25">
      <c r="A6566" s="38" t="s">
        <v>6348</v>
      </c>
      <c r="B6566" s="33" t="s">
        <v>3272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3"/>
        <v>175000</v>
      </c>
      <c r="H6566" s="236" t="s">
        <v>1065</v>
      </c>
    </row>
    <row r="6567" spans="1:8" ht="15" hidden="1" customHeight="1" x14ac:dyDescent="0.25">
      <c r="A6567" s="38" t="s">
        <v>6348</v>
      </c>
      <c r="B6567" s="33" t="s">
        <v>3376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3"/>
        <v>75000</v>
      </c>
      <c r="H6567" s="84" t="s">
        <v>1065</v>
      </c>
    </row>
    <row r="6568" spans="1:8" ht="15" hidden="1" customHeight="1" x14ac:dyDescent="0.25">
      <c r="A6568" s="38" t="s">
        <v>6348</v>
      </c>
      <c r="B6568" s="33" t="s">
        <v>86</v>
      </c>
      <c r="C6568" s="33" t="s">
        <v>6358</v>
      </c>
      <c r="D6568" s="38">
        <v>32</v>
      </c>
      <c r="E6568" s="45" t="s">
        <v>24</v>
      </c>
      <c r="F6568" s="40">
        <v>27000</v>
      </c>
      <c r="G6568" s="179">
        <f t="shared" si="193"/>
        <v>864000</v>
      </c>
      <c r="H6568" s="84" t="s">
        <v>33</v>
      </c>
    </row>
    <row r="6569" spans="1:8" ht="15" hidden="1" customHeight="1" x14ac:dyDescent="0.25">
      <c r="A6569" s="38" t="s">
        <v>6348</v>
      </c>
      <c r="B6569" s="33" t="s">
        <v>219</v>
      </c>
      <c r="C6569" s="33" t="s">
        <v>6359</v>
      </c>
      <c r="D6569" s="50">
        <v>32</v>
      </c>
      <c r="E6569" s="45" t="s">
        <v>24</v>
      </c>
      <c r="F6569" s="179">
        <v>9000</v>
      </c>
      <c r="G6569" s="179">
        <f t="shared" si="193"/>
        <v>288000</v>
      </c>
      <c r="H6569" s="84" t="s">
        <v>33</v>
      </c>
    </row>
    <row r="6570" spans="1:8" ht="15" hidden="1" customHeight="1" x14ac:dyDescent="0.25">
      <c r="A6570" s="38" t="s">
        <v>6348</v>
      </c>
      <c r="B6570" s="33" t="s">
        <v>310</v>
      </c>
      <c r="C6570" s="109" t="s">
        <v>6360</v>
      </c>
      <c r="D6570" s="38">
        <v>32</v>
      </c>
      <c r="E6570" s="45" t="s">
        <v>24</v>
      </c>
      <c r="F6570" s="46">
        <v>25000</v>
      </c>
      <c r="G6570" s="179">
        <f t="shared" si="193"/>
        <v>800000</v>
      </c>
      <c r="H6570" s="84" t="s">
        <v>33</v>
      </c>
    </row>
    <row r="6571" spans="1:8" ht="15" hidden="1" customHeight="1" x14ac:dyDescent="0.25">
      <c r="A6571" s="38" t="s">
        <v>6348</v>
      </c>
      <c r="B6571" s="33" t="s">
        <v>6361</v>
      </c>
      <c r="C6571" s="33" t="s">
        <v>6362</v>
      </c>
      <c r="D6571" s="38">
        <v>31</v>
      </c>
      <c r="E6571" s="45" t="s">
        <v>24</v>
      </c>
      <c r="F6571" s="46">
        <v>95000</v>
      </c>
      <c r="G6571" s="179">
        <f t="shared" si="193"/>
        <v>2945000</v>
      </c>
      <c r="H6571" s="84" t="s">
        <v>33</v>
      </c>
    </row>
    <row r="6572" spans="1:8" ht="15" hidden="1" customHeight="1" x14ac:dyDescent="0.25">
      <c r="A6572" s="38" t="s">
        <v>6348</v>
      </c>
      <c r="B6572" s="33" t="s">
        <v>6354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3"/>
        <v>2220000</v>
      </c>
      <c r="H6572" s="84" t="s">
        <v>413</v>
      </c>
    </row>
    <row r="6573" spans="1:8" ht="15" hidden="1" customHeight="1" x14ac:dyDescent="0.25">
      <c r="A6573" s="38" t="s">
        <v>6348</v>
      </c>
      <c r="B6573" s="33" t="s">
        <v>6363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3"/>
        <v>330000</v>
      </c>
      <c r="H6573" s="84" t="s">
        <v>33</v>
      </c>
    </row>
    <row r="6574" spans="1:8" ht="15" hidden="1" customHeight="1" x14ac:dyDescent="0.25">
      <c r="A6574" s="38" t="s">
        <v>6364</v>
      </c>
      <c r="B6574" s="63" t="s">
        <v>6365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3"/>
        <v>66500</v>
      </c>
      <c r="H6574" s="42" t="s">
        <v>33</v>
      </c>
    </row>
    <row r="6575" spans="1:8" ht="15" hidden="1" customHeight="1" x14ac:dyDescent="0.25">
      <c r="A6575" s="38" t="s">
        <v>6364</v>
      </c>
      <c r="B6575" s="63" t="s">
        <v>6366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3"/>
        <v>575000</v>
      </c>
      <c r="H6575" s="42" t="s">
        <v>6367</v>
      </c>
    </row>
    <row r="6576" spans="1:8" ht="15" hidden="1" customHeight="1" x14ac:dyDescent="0.25">
      <c r="A6576" s="38" t="s">
        <v>6364</v>
      </c>
      <c r="B6576" s="33" t="s">
        <v>6368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3"/>
        <v>490000</v>
      </c>
      <c r="H6576" s="42" t="s">
        <v>6367</v>
      </c>
    </row>
    <row r="6577" spans="1:8" ht="15" hidden="1" customHeight="1" x14ac:dyDescent="0.25">
      <c r="A6577" s="38" t="s">
        <v>6364</v>
      </c>
      <c r="B6577" s="33" t="s">
        <v>6369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hidden="1" customHeight="1" x14ac:dyDescent="0.25">
      <c r="A6578" s="38" t="s">
        <v>6364</v>
      </c>
      <c r="B6578" s="269" t="s">
        <v>6370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3"/>
        <v>950000</v>
      </c>
      <c r="H6578" s="42" t="s">
        <v>509</v>
      </c>
    </row>
    <row r="6579" spans="1:8" ht="15" hidden="1" customHeight="1" x14ac:dyDescent="0.25">
      <c r="A6579" s="38" t="s">
        <v>6364</v>
      </c>
      <c r="B6579" s="56" t="s">
        <v>6371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3"/>
        <v>880000</v>
      </c>
      <c r="H6579" s="42" t="s">
        <v>509</v>
      </c>
    </row>
    <row r="6580" spans="1:8" ht="15" hidden="1" customHeight="1" x14ac:dyDescent="0.25">
      <c r="A6580" s="38" t="s">
        <v>6364</v>
      </c>
      <c r="B6580" s="33" t="s">
        <v>6372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3"/>
        <v>300000</v>
      </c>
      <c r="H6580" s="84" t="s">
        <v>976</v>
      </c>
    </row>
    <row r="6581" spans="1:8" ht="15" hidden="1" customHeight="1" x14ac:dyDescent="0.25">
      <c r="A6581" s="38" t="s">
        <v>6364</v>
      </c>
      <c r="B6581" s="33" t="s">
        <v>6373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3"/>
        <v>300000</v>
      </c>
      <c r="H6581" s="84" t="s">
        <v>2861</v>
      </c>
    </row>
    <row r="6582" spans="1:8" ht="15" hidden="1" customHeight="1" x14ac:dyDescent="0.25">
      <c r="A6582" s="38" t="s">
        <v>6364</v>
      </c>
      <c r="B6582" s="33" t="s">
        <v>6374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3"/>
        <v>4000000</v>
      </c>
      <c r="H6582" s="84" t="s">
        <v>2861</v>
      </c>
    </row>
    <row r="6583" spans="1:8" ht="15" hidden="1" customHeight="1" x14ac:dyDescent="0.25">
      <c r="A6583" s="38" t="s">
        <v>6375</v>
      </c>
      <c r="B6583" s="63" t="s">
        <v>523</v>
      </c>
      <c r="C6583" s="33" t="s">
        <v>3147</v>
      </c>
      <c r="D6583" s="33">
        <v>2</v>
      </c>
      <c r="E6583" s="39" t="s">
        <v>808</v>
      </c>
      <c r="F6583" s="179">
        <v>50000</v>
      </c>
      <c r="G6583" s="41">
        <f t="shared" si="193"/>
        <v>100000</v>
      </c>
      <c r="H6583" s="42" t="s">
        <v>33</v>
      </c>
    </row>
    <row r="6584" spans="1:8" ht="15" hidden="1" customHeight="1" x14ac:dyDescent="0.25">
      <c r="A6584" s="38" t="s">
        <v>6375</v>
      </c>
      <c r="B6584" s="63" t="s">
        <v>6376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3"/>
        <v>35000</v>
      </c>
      <c r="H6584" s="42" t="s">
        <v>2861</v>
      </c>
    </row>
    <row r="6585" spans="1:8" ht="15" hidden="1" customHeight="1" x14ac:dyDescent="0.25">
      <c r="A6585" s="38" t="s">
        <v>6375</v>
      </c>
      <c r="B6585" s="33" t="s">
        <v>6377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3"/>
        <v>86000</v>
      </c>
      <c r="H6585" s="42" t="s">
        <v>33</v>
      </c>
    </row>
    <row r="6586" spans="1:8" ht="15" hidden="1" customHeight="1" x14ac:dyDescent="0.25">
      <c r="A6586" s="38" t="s">
        <v>6375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hidden="1" customHeight="1" x14ac:dyDescent="0.25">
      <c r="A6587" s="38" t="s">
        <v>6375</v>
      </c>
      <c r="B6587" s="33" t="s">
        <v>6378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hidden="1" customHeight="1" x14ac:dyDescent="0.25">
      <c r="A6588" s="38" t="s">
        <v>6375</v>
      </c>
      <c r="B6588" s="33" t="s">
        <v>6379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6380</v>
      </c>
    </row>
    <row r="6589" spans="1:8" ht="15" hidden="1" customHeight="1" x14ac:dyDescent="0.25">
      <c r="A6589" s="38" t="s">
        <v>6375</v>
      </c>
      <c r="B6589" s="33" t="s">
        <v>6381</v>
      </c>
      <c r="C6589" s="33" t="s">
        <v>750</v>
      </c>
      <c r="D6589" s="38">
        <v>1</v>
      </c>
      <c r="E6589" s="51" t="s">
        <v>6382</v>
      </c>
      <c r="F6589" s="46">
        <v>48000</v>
      </c>
      <c r="G6589" s="179">
        <f>F6589*D6589</f>
        <v>48000</v>
      </c>
      <c r="H6589" s="84" t="s">
        <v>2284</v>
      </c>
    </row>
    <row r="6590" spans="1:8" ht="15" hidden="1" customHeight="1" x14ac:dyDescent="0.25">
      <c r="A6590" s="38" t="s">
        <v>6375</v>
      </c>
      <c r="B6590" s="33" t="s">
        <v>6055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3"/>
        <v>4557000</v>
      </c>
      <c r="H6590" s="84" t="s">
        <v>433</v>
      </c>
    </row>
    <row r="6591" spans="1:8" ht="15" hidden="1" customHeight="1" x14ac:dyDescent="0.25">
      <c r="A6591" s="38" t="s">
        <v>6375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3"/>
        <v>270500</v>
      </c>
      <c r="H6591" s="84" t="s">
        <v>433</v>
      </c>
    </row>
    <row r="6592" spans="1:8" ht="15" hidden="1" customHeight="1" x14ac:dyDescent="0.25">
      <c r="A6592" s="38" t="s">
        <v>6375</v>
      </c>
      <c r="B6592" s="33" t="s">
        <v>6383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3"/>
        <v>575000</v>
      </c>
      <c r="H6592" s="84" t="s">
        <v>33</v>
      </c>
    </row>
    <row r="6593" spans="1:8" ht="15" hidden="1" customHeight="1" x14ac:dyDescent="0.25">
      <c r="A6593" s="38" t="s">
        <v>208</v>
      </c>
      <c r="B6593" s="63" t="s">
        <v>6384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3"/>
        <v>500000</v>
      </c>
      <c r="H6593" s="42" t="s">
        <v>2284</v>
      </c>
    </row>
    <row r="6594" spans="1:8" ht="15" hidden="1" customHeight="1" x14ac:dyDescent="0.25">
      <c r="A6594" s="38" t="s">
        <v>208</v>
      </c>
      <c r="B6594" s="63" t="s">
        <v>6385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3"/>
        <v>490000</v>
      </c>
      <c r="H6594" s="42" t="s">
        <v>2284</v>
      </c>
    </row>
    <row r="6595" spans="1:8" ht="15" hidden="1" customHeight="1" x14ac:dyDescent="0.25">
      <c r="A6595" s="38" t="s">
        <v>208</v>
      </c>
      <c r="B6595" s="33" t="s">
        <v>6386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3"/>
        <v>350000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6387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hidden="1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6388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6389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6390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3"/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3928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3"/>
        <v>170000</v>
      </c>
      <c r="H6601" s="42" t="s">
        <v>33</v>
      </c>
    </row>
    <row r="6602" spans="1:8" ht="15" hidden="1" customHeight="1" x14ac:dyDescent="0.25">
      <c r="A6602" s="38" t="s">
        <v>208</v>
      </c>
      <c r="B6602" s="36" t="s">
        <v>6391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3"/>
        <v>300000</v>
      </c>
      <c r="H6602" s="42" t="s">
        <v>33</v>
      </c>
    </row>
    <row r="6603" spans="1:8" ht="15" hidden="1" customHeight="1" x14ac:dyDescent="0.25">
      <c r="A6603" s="38" t="s">
        <v>208</v>
      </c>
      <c r="B6603" s="33" t="s">
        <v>6392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3"/>
        <v>375000</v>
      </c>
      <c r="H6603" s="84" t="s">
        <v>488</v>
      </c>
    </row>
    <row r="6604" spans="1:8" ht="15" hidden="1" customHeight="1" x14ac:dyDescent="0.25">
      <c r="A6604" s="38" t="s">
        <v>208</v>
      </c>
      <c r="B6604" s="33" t="s">
        <v>6393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3"/>
        <v>150000</v>
      </c>
      <c r="H6604" s="42" t="s">
        <v>33</v>
      </c>
    </row>
    <row r="6605" spans="1:8" ht="15" hidden="1" customHeight="1" x14ac:dyDescent="0.25">
      <c r="A6605" s="38" t="s">
        <v>208</v>
      </c>
      <c r="B6605" s="33" t="s">
        <v>6394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3"/>
        <v>325000</v>
      </c>
      <c r="H6605" s="236" t="s">
        <v>1006</v>
      </c>
    </row>
    <row r="6606" spans="1:8" ht="15" hidden="1" customHeight="1" x14ac:dyDescent="0.25">
      <c r="A6606" s="38" t="s">
        <v>208</v>
      </c>
      <c r="B6606" s="36" t="s">
        <v>6395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3"/>
        <v>58000</v>
      </c>
      <c r="H6606" s="236" t="s">
        <v>6396</v>
      </c>
    </row>
    <row r="6607" spans="1:8" ht="15" hidden="1" customHeight="1" x14ac:dyDescent="0.25">
      <c r="A6607" s="38" t="s">
        <v>208</v>
      </c>
      <c r="B6607" s="33" t="s">
        <v>6397</v>
      </c>
      <c r="C6607" s="33" t="s">
        <v>6038</v>
      </c>
      <c r="D6607" s="50">
        <v>1</v>
      </c>
      <c r="E6607" s="45" t="s">
        <v>24</v>
      </c>
      <c r="F6607" s="179">
        <v>230000</v>
      </c>
      <c r="G6607" s="179">
        <f t="shared" si="193"/>
        <v>230000</v>
      </c>
      <c r="H6607" s="84" t="s">
        <v>4506</v>
      </c>
    </row>
    <row r="6608" spans="1:8" ht="15" hidden="1" customHeight="1" x14ac:dyDescent="0.25">
      <c r="A6608" s="38" t="s">
        <v>208</v>
      </c>
      <c r="B6608" s="33" t="s">
        <v>5641</v>
      </c>
      <c r="C6608" s="33" t="s">
        <v>6038</v>
      </c>
      <c r="D6608" s="38">
        <v>1</v>
      </c>
      <c r="E6608" s="45" t="s">
        <v>24</v>
      </c>
      <c r="F6608" s="40">
        <v>380000</v>
      </c>
      <c r="G6608" s="179">
        <f t="shared" ref="G6608:G6662" si="194">F6608*D6608</f>
        <v>380000</v>
      </c>
      <c r="H6608" s="84" t="s">
        <v>4506</v>
      </c>
    </row>
    <row r="6609" spans="1:8" ht="15" hidden="1" customHeight="1" x14ac:dyDescent="0.25">
      <c r="A6609" s="38" t="s">
        <v>208</v>
      </c>
      <c r="B6609" s="33" t="s">
        <v>6398</v>
      </c>
      <c r="C6609" s="33" t="s">
        <v>6038</v>
      </c>
      <c r="D6609" s="50">
        <v>11</v>
      </c>
      <c r="E6609" s="45" t="s">
        <v>24</v>
      </c>
      <c r="F6609" s="179">
        <v>10000</v>
      </c>
      <c r="G6609" s="179">
        <f t="shared" si="194"/>
        <v>110000</v>
      </c>
      <c r="H6609" s="84" t="s">
        <v>33</v>
      </c>
    </row>
    <row r="6610" spans="1:8" ht="15" hidden="1" customHeight="1" x14ac:dyDescent="0.25">
      <c r="A6610" s="38" t="s">
        <v>208</v>
      </c>
      <c r="B6610" s="49" t="s">
        <v>5393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4"/>
        <v>5925000</v>
      </c>
      <c r="H6610" s="84" t="s">
        <v>33</v>
      </c>
    </row>
    <row r="6611" spans="1:8" ht="15" hidden="1" customHeight="1" x14ac:dyDescent="0.25">
      <c r="A6611" s="38" t="s">
        <v>208</v>
      </c>
      <c r="B6611" s="33" t="s">
        <v>6399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4"/>
        <v>1000000</v>
      </c>
      <c r="H6611" s="84" t="s">
        <v>413</v>
      </c>
    </row>
    <row r="6612" spans="1:8" ht="15" hidden="1" customHeight="1" x14ac:dyDescent="0.25">
      <c r="A6612" s="38" t="s">
        <v>208</v>
      </c>
      <c r="B6612" s="36" t="s">
        <v>6400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4"/>
        <v>1000000</v>
      </c>
      <c r="H6612" s="236" t="s">
        <v>551</v>
      </c>
    </row>
    <row r="6613" spans="1:8" ht="15" hidden="1" customHeight="1" x14ac:dyDescent="0.25">
      <c r="A6613" s="38" t="s">
        <v>208</v>
      </c>
      <c r="B6613" s="56" t="s">
        <v>6401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4"/>
        <v>1000000</v>
      </c>
      <c r="H6613" s="236" t="s">
        <v>509</v>
      </c>
    </row>
    <row r="6614" spans="1:8" ht="15" hidden="1" customHeight="1" x14ac:dyDescent="0.25">
      <c r="A6614" s="38" t="s">
        <v>208</v>
      </c>
      <c r="B6614" s="36" t="s">
        <v>6402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4"/>
        <v>250000</v>
      </c>
      <c r="H6614" s="42" t="s">
        <v>507</v>
      </c>
    </row>
    <row r="6615" spans="1:8" ht="15" hidden="1" customHeight="1" x14ac:dyDescent="0.25">
      <c r="A6615" s="38" t="s">
        <v>208</v>
      </c>
      <c r="B6615" s="33" t="s">
        <v>2886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4"/>
        <v>75000</v>
      </c>
      <c r="H6615" s="42" t="s">
        <v>507</v>
      </c>
    </row>
    <row r="6616" spans="1:8" ht="15" hidden="1" customHeight="1" x14ac:dyDescent="0.25">
      <c r="A6616" s="38" t="s">
        <v>208</v>
      </c>
      <c r="B6616" s="36" t="s">
        <v>5508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4"/>
        <v>40000</v>
      </c>
      <c r="H6616" s="42" t="s">
        <v>507</v>
      </c>
    </row>
    <row r="6617" spans="1:8" ht="15" hidden="1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4"/>
        <v>875000</v>
      </c>
      <c r="H6617" s="84" t="s">
        <v>1263</v>
      </c>
    </row>
    <row r="6618" spans="1:8" ht="15" hidden="1" customHeight="1" x14ac:dyDescent="0.25">
      <c r="A6618" s="38" t="s">
        <v>208</v>
      </c>
      <c r="B6618" s="33" t="s">
        <v>6403</v>
      </c>
      <c r="C6618" s="109" t="s">
        <v>462</v>
      </c>
      <c r="D6618" s="50">
        <v>1</v>
      </c>
      <c r="E6618" s="45" t="s">
        <v>6404</v>
      </c>
      <c r="F6618" s="179">
        <v>1650000</v>
      </c>
      <c r="G6618" s="179">
        <f t="shared" si="194"/>
        <v>1650000</v>
      </c>
      <c r="H6618" s="84" t="s">
        <v>33</v>
      </c>
    </row>
    <row r="6619" spans="1:8" ht="15" hidden="1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4"/>
        <v>4500000</v>
      </c>
      <c r="H6619" s="84" t="s">
        <v>33</v>
      </c>
    </row>
    <row r="6620" spans="1:8" ht="15" hidden="1" customHeight="1" x14ac:dyDescent="0.25">
      <c r="A6620" s="38" t="s">
        <v>6405</v>
      </c>
      <c r="B6620" s="33" t="s">
        <v>4162</v>
      </c>
      <c r="C6620" s="56" t="s">
        <v>4163</v>
      </c>
      <c r="D6620" s="33">
        <v>1</v>
      </c>
      <c r="E6620" s="39" t="s">
        <v>24</v>
      </c>
      <c r="F6620" s="179">
        <v>1100000</v>
      </c>
      <c r="G6620" s="41">
        <f t="shared" si="194"/>
        <v>1100000</v>
      </c>
      <c r="H6620" s="42" t="s">
        <v>606</v>
      </c>
    </row>
    <row r="6621" spans="1:8" ht="15" hidden="1" customHeight="1" x14ac:dyDescent="0.25">
      <c r="A6621" s="38" t="s">
        <v>6405</v>
      </c>
      <c r="B6621" s="63" t="s">
        <v>6406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4"/>
        <v>160000</v>
      </c>
      <c r="H6621" s="42" t="s">
        <v>33</v>
      </c>
    </row>
    <row r="6622" spans="1:8" ht="15" hidden="1" customHeight="1" x14ac:dyDescent="0.25">
      <c r="A6622" s="38" t="s">
        <v>6405</v>
      </c>
      <c r="B6622" s="33" t="s">
        <v>6407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4"/>
        <v>80000</v>
      </c>
      <c r="H6622" s="42" t="s">
        <v>6408</v>
      </c>
    </row>
    <row r="6623" spans="1:8" ht="15" hidden="1" customHeight="1" x14ac:dyDescent="0.25">
      <c r="A6623" s="38" t="s">
        <v>6405</v>
      </c>
      <c r="B6623" s="33" t="s">
        <v>6409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6408</v>
      </c>
    </row>
    <row r="6624" spans="1:8" ht="15" hidden="1" customHeight="1" x14ac:dyDescent="0.25">
      <c r="A6624" s="38" t="s">
        <v>6405</v>
      </c>
      <c r="B6624" s="33" t="s">
        <v>2847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hidden="1" customHeight="1" x14ac:dyDescent="0.25">
      <c r="A6625" s="38" t="s">
        <v>6405</v>
      </c>
      <c r="B6625" s="33" t="s">
        <v>6410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hidden="1" customHeight="1" x14ac:dyDescent="0.25">
      <c r="A6626" s="38" t="s">
        <v>6405</v>
      </c>
      <c r="B6626" s="33" t="s">
        <v>6411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hidden="1" customHeight="1" x14ac:dyDescent="0.25">
      <c r="A6627" s="38" t="s">
        <v>6405</v>
      </c>
      <c r="B6627" s="33" t="s">
        <v>6412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4"/>
        <v>40000</v>
      </c>
      <c r="H6627" s="42" t="s">
        <v>6408</v>
      </c>
    </row>
    <row r="6628" spans="1:8" ht="15" hidden="1" customHeight="1" x14ac:dyDescent="0.25">
      <c r="A6628" s="225">
        <v>44569</v>
      </c>
      <c r="B6628" s="63" t="s">
        <v>5550</v>
      </c>
      <c r="C6628" s="33" t="s">
        <v>6038</v>
      </c>
      <c r="D6628" s="33">
        <v>6</v>
      </c>
      <c r="E6628" s="39" t="s">
        <v>24</v>
      </c>
      <c r="F6628" s="179">
        <v>100000</v>
      </c>
      <c r="G6628" s="41">
        <f t="shared" si="194"/>
        <v>600000</v>
      </c>
      <c r="H6628" s="42" t="s">
        <v>33</v>
      </c>
    </row>
    <row r="6629" spans="1:8" ht="15" hidden="1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4"/>
        <v>450000</v>
      </c>
      <c r="H6629" s="42" t="s">
        <v>33</v>
      </c>
    </row>
    <row r="6630" spans="1:8" ht="15" hidden="1" customHeight="1" x14ac:dyDescent="0.25">
      <c r="A6630" s="48">
        <v>44569</v>
      </c>
      <c r="B6630" s="33" t="s">
        <v>6413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4"/>
        <v>190000</v>
      </c>
      <c r="H6630" s="42" t="s">
        <v>2406</v>
      </c>
    </row>
    <row r="6631" spans="1:8" ht="15" hidden="1" customHeight="1" x14ac:dyDescent="0.25">
      <c r="A6631" s="48">
        <v>44569</v>
      </c>
      <c r="B6631" s="33" t="s">
        <v>6414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hidden="1" customHeight="1" x14ac:dyDescent="0.25">
      <c r="A6632" s="48">
        <v>44569</v>
      </c>
      <c r="B6632" s="33" t="s">
        <v>6415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hidden="1" customHeight="1" x14ac:dyDescent="0.25">
      <c r="A6633" s="48">
        <v>44569</v>
      </c>
      <c r="B6633" s="33" t="s">
        <v>6416</v>
      </c>
      <c r="C6633" s="33" t="s">
        <v>3191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hidden="1" customHeight="1" x14ac:dyDescent="0.25">
      <c r="A6634" s="48">
        <v>44569</v>
      </c>
      <c r="B6634" s="33" t="s">
        <v>6417</v>
      </c>
      <c r="C6634" s="33" t="s">
        <v>3191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6418</v>
      </c>
      <c r="C6635" s="33" t="s">
        <v>3191</v>
      </c>
      <c r="D6635" s="38">
        <v>8</v>
      </c>
      <c r="E6635" s="45" t="s">
        <v>83</v>
      </c>
      <c r="F6635" s="179">
        <v>310500</v>
      </c>
      <c r="G6635" s="41">
        <f t="shared" si="194"/>
        <v>2484000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6419</v>
      </c>
      <c r="C6636" s="33" t="s">
        <v>3191</v>
      </c>
      <c r="D6636" s="50">
        <v>2</v>
      </c>
      <c r="E6636" s="45" t="s">
        <v>83</v>
      </c>
      <c r="F6636" s="179">
        <v>558500</v>
      </c>
      <c r="G6636" s="41">
        <f t="shared" si="194"/>
        <v>1117000</v>
      </c>
      <c r="H6636" s="42" t="s">
        <v>827</v>
      </c>
    </row>
    <row r="6637" spans="1:8" ht="15" hidden="1" customHeight="1" x14ac:dyDescent="0.25">
      <c r="A6637" s="48">
        <v>44569</v>
      </c>
      <c r="B6637" s="36" t="s">
        <v>6420</v>
      </c>
      <c r="C6637" s="33" t="s">
        <v>3191</v>
      </c>
      <c r="D6637" s="50">
        <v>4</v>
      </c>
      <c r="E6637" s="45" t="s">
        <v>83</v>
      </c>
      <c r="F6637" s="179">
        <v>153500</v>
      </c>
      <c r="G6637" s="41">
        <f t="shared" si="194"/>
        <v>614000</v>
      </c>
      <c r="H6637" s="42" t="s">
        <v>827</v>
      </c>
    </row>
    <row r="6638" spans="1:8" ht="15" hidden="1" customHeight="1" x14ac:dyDescent="0.25">
      <c r="A6638" s="48">
        <v>44569</v>
      </c>
      <c r="B6638" s="33" t="s">
        <v>6421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4"/>
        <v>4200000</v>
      </c>
      <c r="H6638" s="84" t="s">
        <v>974</v>
      </c>
    </row>
    <row r="6639" spans="1:8" ht="15" hidden="1" customHeight="1" x14ac:dyDescent="0.25">
      <c r="A6639" s="48">
        <v>44569</v>
      </c>
      <c r="B6639" s="33" t="s">
        <v>6422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4"/>
        <v>1500000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4"/>
        <v>500000</v>
      </c>
      <c r="H6640" s="84" t="s">
        <v>974</v>
      </c>
    </row>
    <row r="6641" spans="1:8" ht="15" hidden="1" customHeight="1" x14ac:dyDescent="0.25">
      <c r="A6641" s="48">
        <v>44569</v>
      </c>
      <c r="B6641" s="36" t="s">
        <v>6423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4"/>
        <v>1200000</v>
      </c>
      <c r="H6641" s="236" t="s">
        <v>33</v>
      </c>
    </row>
    <row r="6642" spans="1:8" ht="15" hidden="1" customHeight="1" x14ac:dyDescent="0.25">
      <c r="A6642" s="48">
        <v>44600</v>
      </c>
      <c r="B6642" s="63" t="s">
        <v>6424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4"/>
        <v>28000</v>
      </c>
      <c r="H6642" s="42" t="s">
        <v>1268</v>
      </c>
    </row>
    <row r="6643" spans="1:8" ht="15" hidden="1" customHeight="1" x14ac:dyDescent="0.25">
      <c r="A6643" s="48">
        <v>44600</v>
      </c>
      <c r="B6643" s="63" t="s">
        <v>6425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4"/>
        <v>7000</v>
      </c>
      <c r="H6643" s="42" t="s">
        <v>1268</v>
      </c>
    </row>
    <row r="6644" spans="1:8" ht="15" hidden="1" customHeight="1" x14ac:dyDescent="0.25">
      <c r="A6644" s="48">
        <v>44600</v>
      </c>
      <c r="B6644" s="33" t="s">
        <v>6426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4"/>
        <v>4500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6427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4857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hidden="1" customHeight="1" x14ac:dyDescent="0.25">
      <c r="A6647" s="48">
        <v>44600</v>
      </c>
      <c r="B6647" s="33" t="s">
        <v>6081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6428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6429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4"/>
        <v>280000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6430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4"/>
        <v>390000</v>
      </c>
      <c r="H6650" s="42" t="s">
        <v>33</v>
      </c>
    </row>
    <row r="6651" spans="1:8" ht="15" hidden="1" customHeight="1" x14ac:dyDescent="0.25">
      <c r="A6651" s="48">
        <v>44600</v>
      </c>
      <c r="B6651" s="36" t="s">
        <v>6431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4"/>
        <v>230000</v>
      </c>
      <c r="H6651" s="42" t="s">
        <v>33</v>
      </c>
    </row>
    <row r="6652" spans="1:8" ht="15" hidden="1" customHeight="1" x14ac:dyDescent="0.25">
      <c r="A6652" s="48">
        <v>44600</v>
      </c>
      <c r="B6652" s="33" t="s">
        <v>6432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4"/>
        <v>690000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5940</v>
      </c>
      <c r="C6653" s="33" t="s">
        <v>6433</v>
      </c>
      <c r="D6653" s="50">
        <v>10</v>
      </c>
      <c r="E6653" s="45" t="s">
        <v>6434</v>
      </c>
      <c r="F6653" s="46">
        <v>14500</v>
      </c>
      <c r="G6653" s="41">
        <f t="shared" si="194"/>
        <v>145000</v>
      </c>
      <c r="H6653" s="84" t="s">
        <v>894</v>
      </c>
    </row>
    <row r="6654" spans="1:8" ht="15" hidden="1" customHeight="1" x14ac:dyDescent="0.25">
      <c r="A6654" s="48">
        <v>44600</v>
      </c>
      <c r="B6654" s="33" t="s">
        <v>6435</v>
      </c>
      <c r="C6654" s="33" t="s">
        <v>6436</v>
      </c>
      <c r="D6654" s="50">
        <v>1</v>
      </c>
      <c r="E6654" s="45" t="s">
        <v>836</v>
      </c>
      <c r="F6654" s="298">
        <v>50000</v>
      </c>
      <c r="G6654" s="41">
        <f t="shared" si="194"/>
        <v>50000</v>
      </c>
      <c r="H6654" s="84" t="s">
        <v>6253</v>
      </c>
    </row>
    <row r="6655" spans="1:8" ht="15" hidden="1" customHeight="1" x14ac:dyDescent="0.25">
      <c r="A6655" s="48">
        <v>44600</v>
      </c>
      <c r="B6655" s="109" t="s">
        <v>4793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4"/>
        <v>3500000</v>
      </c>
      <c r="H6655" s="236" t="s">
        <v>33</v>
      </c>
    </row>
    <row r="6656" spans="1:8" ht="15" hidden="1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4"/>
        <v>900000</v>
      </c>
      <c r="H6656" s="84" t="s">
        <v>33</v>
      </c>
    </row>
    <row r="6657" spans="1:8" ht="15" hidden="1" customHeight="1" x14ac:dyDescent="0.25">
      <c r="A6657" s="48">
        <v>44628</v>
      </c>
      <c r="B6657" s="63" t="s">
        <v>6437</v>
      </c>
      <c r="C6657" s="33" t="s">
        <v>6438</v>
      </c>
      <c r="D6657" s="33">
        <v>1</v>
      </c>
      <c r="E6657" s="39" t="s">
        <v>24</v>
      </c>
      <c r="F6657" s="179">
        <v>45000</v>
      </c>
      <c r="G6657" s="41">
        <f t="shared" si="194"/>
        <v>45000</v>
      </c>
      <c r="H6657" s="42" t="s">
        <v>606</v>
      </c>
    </row>
    <row r="6658" spans="1:8" ht="15" hidden="1" customHeight="1" x14ac:dyDescent="0.25">
      <c r="A6658" s="48">
        <v>44628</v>
      </c>
      <c r="B6658" s="63" t="s">
        <v>4466</v>
      </c>
      <c r="C6658" s="33" t="s">
        <v>6438</v>
      </c>
      <c r="D6658" s="38">
        <v>13</v>
      </c>
      <c r="E6658" s="45" t="s">
        <v>24</v>
      </c>
      <c r="F6658" s="40">
        <v>11500</v>
      </c>
      <c r="G6658" s="41">
        <f t="shared" si="194"/>
        <v>149500</v>
      </c>
      <c r="H6658" s="42" t="s">
        <v>33</v>
      </c>
    </row>
    <row r="6659" spans="1:8" ht="15" hidden="1" customHeight="1" x14ac:dyDescent="0.25">
      <c r="A6659" s="48">
        <v>44628</v>
      </c>
      <c r="B6659" s="33" t="s">
        <v>6439</v>
      </c>
      <c r="C6659" s="33" t="s">
        <v>6440</v>
      </c>
      <c r="D6659" s="38">
        <v>1</v>
      </c>
      <c r="E6659" s="45" t="s">
        <v>24</v>
      </c>
      <c r="F6659" s="40">
        <v>15000</v>
      </c>
      <c r="G6659" s="41">
        <f t="shared" si="194"/>
        <v>15000</v>
      </c>
      <c r="H6659" s="42" t="s">
        <v>6441</v>
      </c>
    </row>
    <row r="6660" spans="1:8" ht="15" hidden="1" customHeight="1" x14ac:dyDescent="0.25">
      <c r="A6660" s="48">
        <v>44659</v>
      </c>
      <c r="B6660" s="63" t="s">
        <v>6064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4"/>
        <v>310000</v>
      </c>
      <c r="H6660" s="42" t="s">
        <v>2240</v>
      </c>
    </row>
    <row r="6661" spans="1:8" ht="15" hidden="1" customHeight="1" x14ac:dyDescent="0.25">
      <c r="A6661" s="48">
        <v>44659</v>
      </c>
      <c r="B6661" s="33" t="s">
        <v>5036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4"/>
        <v>5200000</v>
      </c>
      <c r="H6661" s="42" t="s">
        <v>33</v>
      </c>
    </row>
    <row r="6662" spans="1:8" ht="15" hidden="1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4"/>
        <v>12900000</v>
      </c>
      <c r="H6662" s="42" t="s">
        <v>33</v>
      </c>
    </row>
    <row r="6663" spans="1:8" ht="15" hidden="1" customHeight="1" x14ac:dyDescent="0.25">
      <c r="A6663" s="48">
        <v>44659</v>
      </c>
      <c r="B6663" s="56" t="s">
        <v>3330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hidden="1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5">F6664*D6664</f>
        <v>255000</v>
      </c>
      <c r="H6664" s="42" t="s">
        <v>827</v>
      </c>
    </row>
    <row r="6665" spans="1:8" ht="15" hidden="1" customHeight="1" x14ac:dyDescent="0.25">
      <c r="A6665" s="48">
        <v>44659</v>
      </c>
      <c r="B6665" s="33" t="s">
        <v>6442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5"/>
        <v>150000</v>
      </c>
      <c r="H6665" s="42" t="s">
        <v>882</v>
      </c>
    </row>
    <row r="6666" spans="1:8" ht="15" hidden="1" customHeight="1" x14ac:dyDescent="0.25">
      <c r="A6666" s="48">
        <v>44659</v>
      </c>
      <c r="B6666" s="33" t="s">
        <v>2886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5"/>
        <v>75000</v>
      </c>
      <c r="H6666" s="42" t="s">
        <v>882</v>
      </c>
    </row>
    <row r="6667" spans="1:8" ht="15" hidden="1" customHeight="1" x14ac:dyDescent="0.25">
      <c r="A6667" s="48">
        <v>44689</v>
      </c>
      <c r="B6667" s="63" t="s">
        <v>6443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5"/>
        <v>270000</v>
      </c>
      <c r="H6667" s="42" t="s">
        <v>2349</v>
      </c>
    </row>
    <row r="6668" spans="1:8" ht="15" hidden="1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5"/>
        <v>150000</v>
      </c>
      <c r="H6668" s="42" t="s">
        <v>33</v>
      </c>
    </row>
    <row r="6669" spans="1:8" ht="15" hidden="1" customHeight="1" x14ac:dyDescent="0.25">
      <c r="A6669" s="48">
        <v>44689</v>
      </c>
      <c r="B6669" s="36" t="s">
        <v>4802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5"/>
        <v>350000</v>
      </c>
      <c r="H6669" s="42" t="s">
        <v>2284</v>
      </c>
    </row>
    <row r="6670" spans="1:8" ht="15" hidden="1" customHeight="1" x14ac:dyDescent="0.25">
      <c r="A6670" s="48">
        <v>44689</v>
      </c>
      <c r="B6670" s="56" t="s">
        <v>6444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hidden="1" customHeight="1" x14ac:dyDescent="0.25">
      <c r="A6671" s="48">
        <v>44689</v>
      </c>
      <c r="B6671" s="33" t="s">
        <v>6445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6446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6447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6448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5"/>
        <v>4200000</v>
      </c>
      <c r="H6674" s="42" t="s">
        <v>631</v>
      </c>
    </row>
    <row r="6675" spans="1:8" ht="15" hidden="1" customHeight="1" x14ac:dyDescent="0.25">
      <c r="A6675" s="48">
        <v>44689</v>
      </c>
      <c r="B6675" s="33" t="s">
        <v>5548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5"/>
        <v>65000</v>
      </c>
      <c r="H6675" s="42" t="s">
        <v>33</v>
      </c>
    </row>
    <row r="6676" spans="1:8" ht="15" hidden="1" customHeight="1" x14ac:dyDescent="0.25">
      <c r="A6676" s="48">
        <v>44689</v>
      </c>
      <c r="B6676" s="36" t="s">
        <v>6051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5"/>
        <v>1200000</v>
      </c>
      <c r="H6676" s="42" t="s">
        <v>2736</v>
      </c>
    </row>
    <row r="6677" spans="1:8" ht="15" hidden="1" customHeight="1" x14ac:dyDescent="0.25">
      <c r="A6677" s="48">
        <v>44689</v>
      </c>
      <c r="B6677" s="33" t="s">
        <v>6449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5"/>
        <v>350000</v>
      </c>
      <c r="H6677" s="42" t="s">
        <v>2284</v>
      </c>
    </row>
    <row r="6678" spans="1:8" ht="15" hidden="1" customHeight="1" x14ac:dyDescent="0.25">
      <c r="A6678" s="48">
        <v>44689</v>
      </c>
      <c r="B6678" s="33" t="s">
        <v>6450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5"/>
        <v>200000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6451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5"/>
        <v>650000</v>
      </c>
      <c r="H6679" s="42" t="s">
        <v>2284</v>
      </c>
    </row>
    <row r="6680" spans="1:8" ht="15" hidden="1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4604</v>
      </c>
      <c r="F6680" s="298">
        <v>628000</v>
      </c>
      <c r="G6680" s="179">
        <f t="shared" si="195"/>
        <v>3140000</v>
      </c>
      <c r="H6680" s="236" t="s">
        <v>647</v>
      </c>
    </row>
    <row r="6681" spans="1:8" ht="15" hidden="1" customHeight="1" x14ac:dyDescent="0.25">
      <c r="A6681" s="48">
        <v>44689</v>
      </c>
      <c r="B6681" s="36" t="s">
        <v>6452</v>
      </c>
      <c r="C6681" s="33" t="s">
        <v>1152</v>
      </c>
      <c r="D6681" s="50">
        <v>3</v>
      </c>
      <c r="E6681" s="45" t="s">
        <v>4604</v>
      </c>
      <c r="F6681" s="179">
        <v>143500</v>
      </c>
      <c r="G6681" s="179">
        <f t="shared" si="195"/>
        <v>430500</v>
      </c>
      <c r="H6681" s="236" t="s">
        <v>647</v>
      </c>
    </row>
    <row r="6682" spans="1:8" ht="15" hidden="1" customHeight="1" x14ac:dyDescent="0.25">
      <c r="A6682" s="48">
        <v>44689</v>
      </c>
      <c r="B6682" s="33" t="s">
        <v>2712</v>
      </c>
      <c r="C6682" s="33" t="s">
        <v>1152</v>
      </c>
      <c r="D6682" s="38">
        <v>12</v>
      </c>
      <c r="E6682" s="45" t="s">
        <v>4604</v>
      </c>
      <c r="F6682" s="40">
        <v>26750</v>
      </c>
      <c r="G6682" s="179">
        <f t="shared" si="195"/>
        <v>321000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6453</v>
      </c>
      <c r="C6683" s="33" t="s">
        <v>1152</v>
      </c>
      <c r="D6683" s="50">
        <v>12</v>
      </c>
      <c r="E6683" s="45" t="s">
        <v>4604</v>
      </c>
      <c r="F6683" s="179">
        <v>45500</v>
      </c>
      <c r="G6683" s="179">
        <f t="shared" si="195"/>
        <v>546000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4384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5"/>
        <v>600000</v>
      </c>
      <c r="H6684" s="84" t="s">
        <v>33</v>
      </c>
    </row>
    <row r="6685" spans="1:8" ht="15" hidden="1" customHeight="1" x14ac:dyDescent="0.25">
      <c r="A6685" s="48">
        <v>44689</v>
      </c>
      <c r="B6685" s="33" t="s">
        <v>6454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5"/>
        <v>90000</v>
      </c>
      <c r="H6685" s="84" t="s">
        <v>606</v>
      </c>
    </row>
    <row r="6686" spans="1:8" ht="15" hidden="1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5"/>
        <v>100000</v>
      </c>
      <c r="H6686" s="42" t="s">
        <v>4156</v>
      </c>
    </row>
    <row r="6687" spans="1:8" ht="15" hidden="1" customHeight="1" x14ac:dyDescent="0.25">
      <c r="A6687" s="48">
        <v>44720</v>
      </c>
      <c r="B6687" s="63" t="s">
        <v>6455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5"/>
        <v>59000</v>
      </c>
      <c r="H6687" s="42" t="s">
        <v>33</v>
      </c>
    </row>
    <row r="6688" spans="1:8" ht="15" hidden="1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5"/>
        <v>52500</v>
      </c>
      <c r="H6688" s="42" t="s">
        <v>33</v>
      </c>
    </row>
    <row r="6689" spans="1:8" ht="15" hidden="1" customHeight="1" x14ac:dyDescent="0.25">
      <c r="A6689" s="48">
        <v>44720</v>
      </c>
      <c r="B6689" s="33" t="s">
        <v>6254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hidden="1" customHeight="1" x14ac:dyDescent="0.25">
      <c r="A6690" s="48">
        <v>44720</v>
      </c>
      <c r="B6690" s="63" t="s">
        <v>6443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hidden="1" customHeight="1" x14ac:dyDescent="0.25">
      <c r="A6691" s="48">
        <v>44720</v>
      </c>
      <c r="B6691" s="33" t="s">
        <v>3250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hidden="1" customHeight="1" x14ac:dyDescent="0.25">
      <c r="A6692" s="48">
        <v>44720</v>
      </c>
      <c r="B6692" s="33" t="s">
        <v>6456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4852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5"/>
        <v>4000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6457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5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5"/>
        <v>651000</v>
      </c>
      <c r="H6695" s="42" t="s">
        <v>1268</v>
      </c>
    </row>
    <row r="6696" spans="1:8" ht="15" hidden="1" customHeight="1" x14ac:dyDescent="0.25">
      <c r="A6696" s="48">
        <v>44720</v>
      </c>
      <c r="B6696" s="33" t="s">
        <v>3416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5"/>
        <v>90000</v>
      </c>
      <c r="H6696" s="42" t="s">
        <v>3555</v>
      </c>
    </row>
    <row r="6697" spans="1:8" ht="15" hidden="1" customHeight="1" x14ac:dyDescent="0.25">
      <c r="A6697" s="48">
        <v>44720</v>
      </c>
      <c r="B6697" s="33" t="s">
        <v>6458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5"/>
        <v>350000</v>
      </c>
      <c r="H6697" s="42" t="s">
        <v>606</v>
      </c>
    </row>
    <row r="6698" spans="1:8" ht="15" hidden="1" customHeight="1" x14ac:dyDescent="0.25">
      <c r="A6698" s="48">
        <v>44720</v>
      </c>
      <c r="B6698" s="33" t="s">
        <v>6459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5"/>
        <v>800000</v>
      </c>
      <c r="H6698" s="42" t="s">
        <v>606</v>
      </c>
    </row>
    <row r="6699" spans="1:8" ht="15" hidden="1" customHeight="1" x14ac:dyDescent="0.25">
      <c r="A6699" s="48">
        <v>44720</v>
      </c>
      <c r="B6699" s="109" t="s">
        <v>6460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5"/>
        <v>625000</v>
      </c>
      <c r="H6699" s="236" t="s">
        <v>4188</v>
      </c>
    </row>
    <row r="6700" spans="1:8" ht="15" hidden="1" customHeight="1" x14ac:dyDescent="0.25">
      <c r="A6700" s="48">
        <v>44720</v>
      </c>
      <c r="B6700" s="36" t="s">
        <v>6461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5"/>
        <v>1050000</v>
      </c>
      <c r="H6700" s="236" t="s">
        <v>6462</v>
      </c>
    </row>
    <row r="6701" spans="1:8" ht="15" hidden="1" customHeight="1" x14ac:dyDescent="0.25">
      <c r="A6701" s="48">
        <v>44720</v>
      </c>
      <c r="B6701" s="33" t="s">
        <v>6463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5"/>
        <v>110000</v>
      </c>
      <c r="H6701" s="236" t="s">
        <v>1881</v>
      </c>
    </row>
    <row r="6702" spans="1:8" ht="15" hidden="1" customHeight="1" x14ac:dyDescent="0.25">
      <c r="A6702" s="48">
        <v>44720</v>
      </c>
      <c r="B6702" s="33" t="s">
        <v>6464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5"/>
        <v>188000</v>
      </c>
      <c r="H6702" s="236" t="s">
        <v>1881</v>
      </c>
    </row>
    <row r="6703" spans="1:8" ht="15" hidden="1" customHeight="1" x14ac:dyDescent="0.25">
      <c r="A6703" s="48">
        <v>44781</v>
      </c>
      <c r="B6703" s="33" t="s">
        <v>6303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5"/>
        <v>2850000</v>
      </c>
      <c r="H6703" s="42" t="s">
        <v>33</v>
      </c>
    </row>
    <row r="6704" spans="1:8" ht="15" hidden="1" customHeight="1" x14ac:dyDescent="0.25">
      <c r="A6704" s="48">
        <v>44781</v>
      </c>
      <c r="B6704" s="36" t="s">
        <v>6304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5"/>
        <v>2325000</v>
      </c>
      <c r="H6704" s="42" t="s">
        <v>33</v>
      </c>
    </row>
    <row r="6705" spans="1:8" ht="15" hidden="1" customHeight="1" x14ac:dyDescent="0.25">
      <c r="A6705" s="48">
        <v>44781</v>
      </c>
      <c r="B6705" s="33" t="s">
        <v>6465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5"/>
        <v>215000</v>
      </c>
      <c r="H6705" s="84" t="s">
        <v>28</v>
      </c>
    </row>
    <row r="6706" spans="1:8" ht="15" hidden="1" customHeight="1" x14ac:dyDescent="0.25">
      <c r="A6706" s="48">
        <v>44812</v>
      </c>
      <c r="B6706" s="33" t="s">
        <v>6466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5"/>
        <v>195000</v>
      </c>
      <c r="H6706" s="42" t="s">
        <v>995</v>
      </c>
    </row>
    <row r="6707" spans="1:8" ht="15" hidden="1" customHeight="1" x14ac:dyDescent="0.25">
      <c r="A6707" s="48">
        <v>44812</v>
      </c>
      <c r="B6707" s="36" t="s">
        <v>6467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5"/>
        <v>500000</v>
      </c>
      <c r="H6707" s="42" t="s">
        <v>1753</v>
      </c>
    </row>
    <row r="6708" spans="1:8" ht="15" hidden="1" customHeight="1" x14ac:dyDescent="0.25">
      <c r="A6708" s="48">
        <v>44812</v>
      </c>
      <c r="B6708" s="33" t="s">
        <v>6468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5"/>
        <v>200000</v>
      </c>
      <c r="H6708" s="84" t="s">
        <v>2284</v>
      </c>
    </row>
    <row r="6709" spans="1:8" ht="15" hidden="1" customHeight="1" x14ac:dyDescent="0.25">
      <c r="A6709" s="48">
        <v>44812</v>
      </c>
      <c r="B6709" s="33" t="s">
        <v>6469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hidden="1" customHeight="1" x14ac:dyDescent="0.25">
      <c r="A6710" s="48">
        <v>44812</v>
      </c>
      <c r="B6710" s="63" t="s">
        <v>6470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hidden="1" customHeight="1" x14ac:dyDescent="0.25">
      <c r="A6711" s="48">
        <v>44812</v>
      </c>
      <c r="B6711" s="33" t="s">
        <v>6471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hidden="1" customHeight="1" x14ac:dyDescent="0.25">
      <c r="A6712" s="48">
        <v>44812</v>
      </c>
      <c r="B6712" s="33" t="s">
        <v>6472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6473</v>
      </c>
    </row>
    <row r="6713" spans="1:8" ht="15" hidden="1" customHeight="1" x14ac:dyDescent="0.25">
      <c r="A6713" s="48">
        <v>44812</v>
      </c>
      <c r="B6713" s="33" t="s">
        <v>6474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5"/>
        <v>9433000</v>
      </c>
      <c r="H6713" s="42" t="s">
        <v>930</v>
      </c>
    </row>
    <row r="6714" spans="1:8" ht="15" hidden="1" customHeight="1" x14ac:dyDescent="0.25">
      <c r="A6714" s="48">
        <v>44812</v>
      </c>
      <c r="B6714" s="33" t="s">
        <v>6475</v>
      </c>
      <c r="C6714" s="44" t="s">
        <v>6476</v>
      </c>
      <c r="D6714" s="38">
        <v>10</v>
      </c>
      <c r="E6714" s="45" t="s">
        <v>107</v>
      </c>
      <c r="F6714" s="179">
        <v>7500</v>
      </c>
      <c r="G6714" s="41">
        <f t="shared" si="195"/>
        <v>75000</v>
      </c>
      <c r="H6714" s="42" t="s">
        <v>3744</v>
      </c>
    </row>
    <row r="6715" spans="1:8" ht="15" hidden="1" customHeight="1" x14ac:dyDescent="0.25">
      <c r="A6715" s="48">
        <v>44812</v>
      </c>
      <c r="B6715" s="36" t="s">
        <v>6477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5"/>
        <v>750000</v>
      </c>
      <c r="H6715" s="42" t="s">
        <v>4506</v>
      </c>
    </row>
    <row r="6716" spans="1:8" ht="15" hidden="1" customHeight="1" x14ac:dyDescent="0.25">
      <c r="A6716" s="48">
        <v>44812</v>
      </c>
      <c r="B6716" s="33" t="s">
        <v>6478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5"/>
        <v>45000</v>
      </c>
      <c r="H6716" s="42" t="s">
        <v>606</v>
      </c>
    </row>
    <row r="6717" spans="1:8" ht="15" hidden="1" customHeight="1" x14ac:dyDescent="0.25">
      <c r="A6717" s="48">
        <v>44812</v>
      </c>
      <c r="B6717" s="33" t="s">
        <v>6479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5"/>
        <v>12500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6480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5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109" t="s">
        <v>6481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5"/>
        <v>480000</v>
      </c>
      <c r="H6719" s="42" t="s">
        <v>606</v>
      </c>
    </row>
    <row r="6720" spans="1:8" ht="15" hidden="1" customHeight="1" x14ac:dyDescent="0.25">
      <c r="A6720" s="48">
        <v>44812</v>
      </c>
      <c r="B6720" s="33" t="s">
        <v>6397</v>
      </c>
      <c r="C6720" s="33" t="s">
        <v>6038</v>
      </c>
      <c r="D6720" s="50">
        <v>1</v>
      </c>
      <c r="E6720" s="45" t="s">
        <v>24</v>
      </c>
      <c r="F6720" s="179">
        <v>230000</v>
      </c>
      <c r="G6720" s="179">
        <f t="shared" si="195"/>
        <v>230000</v>
      </c>
      <c r="H6720" s="236" t="s">
        <v>33</v>
      </c>
    </row>
    <row r="6721" spans="1:8" ht="15" hidden="1" customHeight="1" x14ac:dyDescent="0.25">
      <c r="A6721" s="48">
        <v>44812</v>
      </c>
      <c r="B6721" s="33" t="s">
        <v>4384</v>
      </c>
      <c r="C6721" s="33" t="s">
        <v>6038</v>
      </c>
      <c r="D6721" s="38">
        <v>4</v>
      </c>
      <c r="E6721" s="45" t="s">
        <v>24</v>
      </c>
      <c r="F6721" s="40">
        <v>100000</v>
      </c>
      <c r="G6721" s="179">
        <f t="shared" si="195"/>
        <v>400000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3532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5"/>
        <v>175000</v>
      </c>
      <c r="H6722" s="236" t="s">
        <v>882</v>
      </c>
    </row>
    <row r="6723" spans="1:8" ht="15" hidden="1" customHeight="1" x14ac:dyDescent="0.25">
      <c r="A6723" s="48">
        <v>44842</v>
      </c>
      <c r="B6723" s="33" t="s">
        <v>6482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5"/>
        <v>275000</v>
      </c>
      <c r="H6723" s="42" t="s">
        <v>433</v>
      </c>
    </row>
    <row r="6724" spans="1:8" ht="15" hidden="1" customHeight="1" x14ac:dyDescent="0.25">
      <c r="A6724" s="48">
        <v>44842</v>
      </c>
      <c r="B6724" s="36" t="s">
        <v>6483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5"/>
        <v>250000</v>
      </c>
      <c r="H6724" s="42" t="s">
        <v>2284</v>
      </c>
    </row>
    <row r="6725" spans="1:8" ht="15" hidden="1" customHeight="1" x14ac:dyDescent="0.25">
      <c r="A6725" s="48">
        <v>44842</v>
      </c>
      <c r="B6725" s="33" t="s">
        <v>6484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5"/>
        <v>65000</v>
      </c>
      <c r="H6725" s="84" t="s">
        <v>930</v>
      </c>
    </row>
    <row r="6726" spans="1:8" ht="15" hidden="1" customHeight="1" x14ac:dyDescent="0.25">
      <c r="A6726" s="48">
        <v>44842</v>
      </c>
      <c r="B6726" s="33" t="s">
        <v>2806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hidden="1" customHeight="1" x14ac:dyDescent="0.25">
      <c r="A6727" s="48">
        <v>44842</v>
      </c>
      <c r="B6727" s="80" t="s">
        <v>5800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6">F6727*D6727</f>
        <v>60000</v>
      </c>
      <c r="H6727" s="84" t="s">
        <v>5801</v>
      </c>
    </row>
    <row r="6728" spans="1:8" ht="15" hidden="1" customHeight="1" x14ac:dyDescent="0.25">
      <c r="A6728" s="48">
        <v>44842</v>
      </c>
      <c r="B6728" s="33" t="s">
        <v>5878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6"/>
        <v>30000</v>
      </c>
      <c r="H6728" s="42" t="s">
        <v>930</v>
      </c>
    </row>
    <row r="6729" spans="1:8" ht="15" hidden="1" customHeight="1" x14ac:dyDescent="0.25">
      <c r="A6729" s="48">
        <v>44842</v>
      </c>
      <c r="B6729" s="33" t="s">
        <v>6485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6"/>
        <v>45000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6486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6"/>
        <v>13000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6487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6"/>
        <v>43200</v>
      </c>
      <c r="H6731" s="42" t="s">
        <v>930</v>
      </c>
    </row>
    <row r="6732" spans="1:8" ht="15" hidden="1" customHeight="1" x14ac:dyDescent="0.25">
      <c r="A6732" s="48">
        <v>44842</v>
      </c>
      <c r="B6732" s="36" t="s">
        <v>6488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6"/>
        <v>32200</v>
      </c>
      <c r="H6732" s="42" t="s">
        <v>930</v>
      </c>
    </row>
    <row r="6733" spans="1:8" ht="15" hidden="1" customHeight="1" x14ac:dyDescent="0.25">
      <c r="A6733" s="48">
        <v>44842</v>
      </c>
      <c r="B6733" s="33" t="s">
        <v>6489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6"/>
        <v>75000</v>
      </c>
      <c r="H6733" s="42" t="s">
        <v>28</v>
      </c>
    </row>
    <row r="6734" spans="1:8" ht="15" hidden="1" customHeight="1" x14ac:dyDescent="0.25">
      <c r="A6734" s="48">
        <v>44842</v>
      </c>
      <c r="B6734" s="33" t="s">
        <v>4857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6"/>
        <v>152000</v>
      </c>
      <c r="H6734" s="42" t="s">
        <v>33</v>
      </c>
    </row>
    <row r="6735" spans="1:8" ht="15" hidden="1" customHeight="1" x14ac:dyDescent="0.25">
      <c r="A6735" s="48">
        <v>44842</v>
      </c>
      <c r="B6735" s="33" t="s">
        <v>6490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6"/>
        <v>20000</v>
      </c>
      <c r="H6735" s="42" t="s">
        <v>606</v>
      </c>
    </row>
    <row r="6736" spans="1:8" ht="15" hidden="1" customHeight="1" x14ac:dyDescent="0.25">
      <c r="A6736" s="48">
        <v>44842</v>
      </c>
      <c r="B6736" s="109" t="s">
        <v>6491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6"/>
        <v>25000</v>
      </c>
      <c r="H6736" s="42" t="s">
        <v>606</v>
      </c>
    </row>
    <row r="6737" spans="1:8" ht="15" hidden="1" customHeight="1" x14ac:dyDescent="0.25">
      <c r="A6737" s="48">
        <v>44842</v>
      </c>
      <c r="B6737" s="36" t="s">
        <v>6492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6"/>
        <v>55000</v>
      </c>
      <c r="H6737" s="236" t="s">
        <v>930</v>
      </c>
    </row>
    <row r="6738" spans="1:8" ht="15" hidden="1" customHeight="1" x14ac:dyDescent="0.25">
      <c r="A6738" s="48">
        <v>44842</v>
      </c>
      <c r="B6738" s="33" t="s">
        <v>6493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6"/>
        <v>40000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6494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6"/>
        <v>75000</v>
      </c>
      <c r="H6739" s="236" t="s">
        <v>33</v>
      </c>
    </row>
    <row r="6740" spans="1:8" ht="15" hidden="1" customHeight="1" x14ac:dyDescent="0.25">
      <c r="A6740" s="48">
        <v>44842</v>
      </c>
      <c r="B6740" s="33" t="s">
        <v>6495</v>
      </c>
      <c r="C6740" s="33" t="s">
        <v>5331</v>
      </c>
      <c r="D6740" s="38">
        <v>3</v>
      </c>
      <c r="E6740" s="45" t="s">
        <v>24</v>
      </c>
      <c r="F6740" s="46">
        <v>50000</v>
      </c>
      <c r="G6740" s="179">
        <f t="shared" si="196"/>
        <v>150000</v>
      </c>
      <c r="H6740" s="84" t="s">
        <v>33</v>
      </c>
    </row>
    <row r="6741" spans="1:8" ht="15" hidden="1" customHeight="1" x14ac:dyDescent="0.25">
      <c r="A6741" s="48">
        <v>44842</v>
      </c>
      <c r="B6741" s="33" t="s">
        <v>4802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6"/>
        <v>375000</v>
      </c>
      <c r="H6741" s="84" t="s">
        <v>2284</v>
      </c>
    </row>
    <row r="6742" spans="1:8" ht="15" hidden="1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6"/>
        <v>150000</v>
      </c>
      <c r="H6742" s="236" t="s">
        <v>33</v>
      </c>
    </row>
    <row r="6743" spans="1:8" ht="15" hidden="1" customHeight="1" x14ac:dyDescent="0.25">
      <c r="A6743" s="48">
        <v>44873</v>
      </c>
      <c r="B6743" s="33" t="s">
        <v>6496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6"/>
        <v>780000</v>
      </c>
      <c r="H6743" s="42" t="s">
        <v>33</v>
      </c>
    </row>
    <row r="6744" spans="1:8" ht="15" hidden="1" customHeight="1" x14ac:dyDescent="0.25">
      <c r="A6744" s="48">
        <v>44873</v>
      </c>
      <c r="B6744" s="36" t="s">
        <v>6497</v>
      </c>
      <c r="C6744" s="36" t="s">
        <v>6498</v>
      </c>
      <c r="D6744" s="50">
        <v>1</v>
      </c>
      <c r="E6744" s="45" t="s">
        <v>24</v>
      </c>
      <c r="F6744" s="298">
        <v>3000000</v>
      </c>
      <c r="G6744" s="41">
        <f t="shared" si="196"/>
        <v>3000000</v>
      </c>
      <c r="H6744" s="42" t="s">
        <v>976</v>
      </c>
    </row>
    <row r="6745" spans="1:8" ht="15" hidden="1" customHeight="1" x14ac:dyDescent="0.25">
      <c r="A6745" s="48">
        <v>44873</v>
      </c>
      <c r="B6745" s="33" t="s">
        <v>6499</v>
      </c>
      <c r="C6745" s="33" t="s">
        <v>6498</v>
      </c>
      <c r="D6745" s="33">
        <v>2</v>
      </c>
      <c r="E6745" s="33" t="s">
        <v>24</v>
      </c>
      <c r="F6745" s="34">
        <v>200000</v>
      </c>
      <c r="G6745" s="41">
        <f t="shared" si="196"/>
        <v>400000</v>
      </c>
      <c r="H6745" s="84" t="s">
        <v>976</v>
      </c>
    </row>
    <row r="6746" spans="1:8" ht="15" hidden="1" customHeight="1" x14ac:dyDescent="0.25">
      <c r="A6746" s="48">
        <v>44873</v>
      </c>
      <c r="B6746" s="33" t="s">
        <v>6500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6"/>
        <v>80000</v>
      </c>
      <c r="H6746" s="42" t="s">
        <v>3553</v>
      </c>
    </row>
    <row r="6747" spans="1:8" ht="15" hidden="1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6"/>
        <v>6450000</v>
      </c>
      <c r="H6747" s="84" t="s">
        <v>33</v>
      </c>
    </row>
    <row r="6748" spans="1:8" ht="15" hidden="1" customHeight="1" x14ac:dyDescent="0.25">
      <c r="A6748" s="48">
        <v>44903</v>
      </c>
      <c r="B6748" s="33" t="s">
        <v>6501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6"/>
        <v>600000</v>
      </c>
      <c r="H6748" s="42" t="s">
        <v>3555</v>
      </c>
    </row>
    <row r="6749" spans="1:8" ht="15" hidden="1" customHeight="1" x14ac:dyDescent="0.25">
      <c r="A6749" s="48">
        <v>44903</v>
      </c>
      <c r="B6749" s="33" t="s">
        <v>6397</v>
      </c>
      <c r="C6749" s="33" t="s">
        <v>6038</v>
      </c>
      <c r="D6749" s="50">
        <v>1</v>
      </c>
      <c r="E6749" s="45" t="s">
        <v>24</v>
      </c>
      <c r="F6749" s="179">
        <v>230000</v>
      </c>
      <c r="G6749" s="41">
        <f t="shared" si="196"/>
        <v>230000</v>
      </c>
      <c r="H6749" s="42" t="s">
        <v>33</v>
      </c>
    </row>
    <row r="6750" spans="1:8" ht="15" hidden="1" customHeight="1" x14ac:dyDescent="0.25">
      <c r="A6750" s="48">
        <v>44903</v>
      </c>
      <c r="B6750" s="33" t="s">
        <v>4384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6"/>
        <v>400000</v>
      </c>
      <c r="H6750" s="84" t="s">
        <v>33</v>
      </c>
    </row>
    <row r="6751" spans="1:8" ht="15" hidden="1" customHeight="1" x14ac:dyDescent="0.25">
      <c r="A6751" s="48">
        <v>44903</v>
      </c>
      <c r="B6751" s="33" t="s">
        <v>6502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6"/>
        <v>830000</v>
      </c>
      <c r="H6751" s="42" t="s">
        <v>588</v>
      </c>
    </row>
    <row r="6752" spans="1:8" ht="15" hidden="1" customHeight="1" x14ac:dyDescent="0.25">
      <c r="A6752" s="48">
        <v>44903</v>
      </c>
      <c r="B6752" s="36" t="s">
        <v>6503</v>
      </c>
      <c r="C6752" s="44" t="s">
        <v>6504</v>
      </c>
      <c r="D6752" s="38">
        <v>2</v>
      </c>
      <c r="E6752" s="45" t="s">
        <v>24</v>
      </c>
      <c r="F6752" s="40">
        <v>55000</v>
      </c>
      <c r="G6752" s="41">
        <f t="shared" si="196"/>
        <v>110000</v>
      </c>
      <c r="H6752" s="84" t="s">
        <v>6505</v>
      </c>
    </row>
    <row r="6753" spans="1:8" ht="15" hidden="1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6"/>
        <v>8400000</v>
      </c>
      <c r="H6753" s="42" t="s">
        <v>33</v>
      </c>
    </row>
    <row r="6754" spans="1:8" ht="15" hidden="1" customHeight="1" x14ac:dyDescent="0.25">
      <c r="A6754" s="48">
        <v>44903</v>
      </c>
      <c r="B6754" s="33" t="s">
        <v>6506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6"/>
        <v>1000000</v>
      </c>
      <c r="H6754" s="42" t="s">
        <v>2736</v>
      </c>
    </row>
    <row r="6755" spans="1:8" ht="15" hidden="1" customHeight="1" x14ac:dyDescent="0.25">
      <c r="A6755" s="38" t="s">
        <v>6507</v>
      </c>
      <c r="B6755" s="33" t="s">
        <v>6508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6"/>
        <v>350000</v>
      </c>
      <c r="H6755" s="42" t="s">
        <v>4188</v>
      </c>
    </row>
    <row r="6756" spans="1:8" ht="15" hidden="1" customHeight="1" x14ac:dyDescent="0.25">
      <c r="A6756" s="38" t="s">
        <v>6507</v>
      </c>
      <c r="B6756" s="33" t="s">
        <v>6509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6"/>
        <v>350000</v>
      </c>
      <c r="H6756" s="42" t="s">
        <v>4188</v>
      </c>
    </row>
    <row r="6757" spans="1:8" ht="15" hidden="1" customHeight="1" x14ac:dyDescent="0.25">
      <c r="A6757" s="38" t="s">
        <v>6507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6"/>
        <v>166000</v>
      </c>
      <c r="H6757" s="84" t="s">
        <v>6510</v>
      </c>
    </row>
    <row r="6758" spans="1:8" ht="15" hidden="1" customHeight="1" x14ac:dyDescent="0.25">
      <c r="A6758" s="38" t="s">
        <v>6507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6511</v>
      </c>
    </row>
    <row r="6759" spans="1:8" ht="15" hidden="1" customHeight="1" x14ac:dyDescent="0.25">
      <c r="A6759" s="38" t="s">
        <v>6507</v>
      </c>
      <c r="B6759" s="36" t="s">
        <v>6512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6513</v>
      </c>
    </row>
    <row r="6760" spans="1:8" ht="15" hidden="1" customHeight="1" x14ac:dyDescent="0.25">
      <c r="A6760" s="38" t="s">
        <v>6507</v>
      </c>
      <c r="B6760" s="33" t="s">
        <v>3314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hidden="1" customHeight="1" x14ac:dyDescent="0.25">
      <c r="A6761" s="38" t="s">
        <v>6507</v>
      </c>
      <c r="B6761" s="33" t="s">
        <v>6514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3553</v>
      </c>
    </row>
    <row r="6762" spans="1:8" ht="15" hidden="1" customHeight="1" x14ac:dyDescent="0.25">
      <c r="A6762" s="38" t="s">
        <v>6507</v>
      </c>
      <c r="B6762" s="33" t="s">
        <v>6515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6"/>
        <v>365000</v>
      </c>
      <c r="H6762" s="42" t="s">
        <v>3553</v>
      </c>
    </row>
    <row r="6763" spans="1:8" ht="15" hidden="1" customHeight="1" x14ac:dyDescent="0.25">
      <c r="A6763" s="38" t="s">
        <v>6507</v>
      </c>
      <c r="B6763" s="33" t="s">
        <v>6516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6"/>
        <v>35000</v>
      </c>
      <c r="H6763" s="42" t="s">
        <v>3553</v>
      </c>
    </row>
    <row r="6764" spans="1:8" ht="15" hidden="1" customHeight="1" x14ac:dyDescent="0.25">
      <c r="A6764" s="38" t="s">
        <v>6507</v>
      </c>
      <c r="B6764" s="36" t="s">
        <v>6517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6"/>
        <v>25000</v>
      </c>
      <c r="H6764" s="42" t="s">
        <v>3553</v>
      </c>
    </row>
    <row r="6765" spans="1:8" ht="15" hidden="1" customHeight="1" x14ac:dyDescent="0.25">
      <c r="A6765" s="38" t="s">
        <v>6507</v>
      </c>
      <c r="B6765" s="33" t="s">
        <v>6518</v>
      </c>
      <c r="C6765" s="33" t="s">
        <v>6519</v>
      </c>
      <c r="D6765" s="33">
        <v>1</v>
      </c>
      <c r="E6765" s="39" t="s">
        <v>24</v>
      </c>
      <c r="F6765" s="34">
        <v>165000</v>
      </c>
      <c r="G6765" s="41">
        <f t="shared" si="196"/>
        <v>165000</v>
      </c>
      <c r="H6765" s="42" t="s">
        <v>33</v>
      </c>
    </row>
    <row r="6766" spans="1:8" ht="15" hidden="1" customHeight="1" x14ac:dyDescent="0.25">
      <c r="A6766" s="38" t="s">
        <v>6507</v>
      </c>
      <c r="B6766" s="33" t="s">
        <v>6520</v>
      </c>
      <c r="C6766" s="33" t="s">
        <v>6519</v>
      </c>
      <c r="D6766" s="50">
        <v>1</v>
      </c>
      <c r="E6766" s="45" t="s">
        <v>24</v>
      </c>
      <c r="F6766" s="46">
        <v>185000</v>
      </c>
      <c r="G6766" s="41">
        <f t="shared" si="196"/>
        <v>185000</v>
      </c>
      <c r="H6766" s="42" t="s">
        <v>33</v>
      </c>
    </row>
    <row r="6767" spans="1:8" ht="15" hidden="1" customHeight="1" x14ac:dyDescent="0.25">
      <c r="A6767" s="38" t="s">
        <v>6507</v>
      </c>
      <c r="B6767" s="33" t="s">
        <v>6521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6"/>
        <v>1250000</v>
      </c>
      <c r="H6767" s="42" t="s">
        <v>6522</v>
      </c>
    </row>
    <row r="6768" spans="1:8" ht="15" hidden="1" customHeight="1" x14ac:dyDescent="0.25">
      <c r="A6768" s="38" t="s">
        <v>6507</v>
      </c>
      <c r="B6768" s="109" t="s">
        <v>6523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6"/>
        <v>110000</v>
      </c>
      <c r="H6768" s="42" t="s">
        <v>2284</v>
      </c>
    </row>
    <row r="6769" spans="1:8" ht="15" hidden="1" customHeight="1" x14ac:dyDescent="0.25">
      <c r="A6769" s="38" t="s">
        <v>6507</v>
      </c>
      <c r="B6769" s="36" t="s">
        <v>6354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6"/>
        <v>2400000</v>
      </c>
      <c r="H6769" s="236" t="s">
        <v>1753</v>
      </c>
    </row>
    <row r="6770" spans="1:8" ht="15" hidden="1" customHeight="1" x14ac:dyDescent="0.25">
      <c r="A6770" s="38" t="s">
        <v>6507</v>
      </c>
      <c r="B6770" s="33" t="s">
        <v>6524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6"/>
        <v>800000</v>
      </c>
      <c r="H6770" s="236" t="s">
        <v>33</v>
      </c>
    </row>
    <row r="6771" spans="1:8" ht="15" hidden="1" customHeight="1" x14ac:dyDescent="0.25">
      <c r="A6771" s="38" t="s">
        <v>6507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6"/>
        <v>300000</v>
      </c>
      <c r="H6771" s="236" t="s">
        <v>33</v>
      </c>
    </row>
    <row r="6772" spans="1:8" ht="15" hidden="1" customHeight="1" x14ac:dyDescent="0.25">
      <c r="A6772" s="38" t="s">
        <v>6507</v>
      </c>
      <c r="B6772" s="33" t="s">
        <v>6525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6"/>
        <v>195000</v>
      </c>
      <c r="H6772" s="236" t="s">
        <v>33</v>
      </c>
    </row>
    <row r="6773" spans="1:8" ht="15" hidden="1" customHeight="1" x14ac:dyDescent="0.25">
      <c r="A6773" s="38" t="s">
        <v>6507</v>
      </c>
      <c r="B6773" s="33" t="s">
        <v>6526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6"/>
        <v>15000</v>
      </c>
      <c r="H6773" s="236" t="s">
        <v>33</v>
      </c>
    </row>
    <row r="6774" spans="1:8" ht="15" hidden="1" customHeight="1" x14ac:dyDescent="0.25">
      <c r="A6774" s="38" t="s">
        <v>6507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6"/>
        <v>225000</v>
      </c>
      <c r="H6774" s="236" t="s">
        <v>33</v>
      </c>
    </row>
    <row r="6775" spans="1:8" ht="15" hidden="1" customHeight="1" x14ac:dyDescent="0.25">
      <c r="A6775" s="38" t="s">
        <v>6507</v>
      </c>
      <c r="B6775" s="33" t="s">
        <v>4960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6"/>
        <v>50000</v>
      </c>
      <c r="H6775" s="236" t="s">
        <v>2284</v>
      </c>
    </row>
    <row r="6776" spans="1:8" ht="15" hidden="1" customHeight="1" x14ac:dyDescent="0.25">
      <c r="A6776" s="38" t="s">
        <v>6507</v>
      </c>
      <c r="B6776" s="36" t="s">
        <v>6527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6"/>
        <v>110000</v>
      </c>
      <c r="H6776" s="42" t="s">
        <v>33</v>
      </c>
    </row>
    <row r="6777" spans="1:8" ht="15" hidden="1" customHeight="1" x14ac:dyDescent="0.25">
      <c r="A6777" s="38" t="s">
        <v>6507</v>
      </c>
      <c r="B6777" s="33" t="s">
        <v>6528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6"/>
        <v>550000</v>
      </c>
      <c r="H6777" s="42" t="s">
        <v>33</v>
      </c>
    </row>
    <row r="6778" spans="1:8" ht="15" hidden="1" customHeight="1" x14ac:dyDescent="0.25">
      <c r="A6778" s="38" t="s">
        <v>6507</v>
      </c>
      <c r="B6778" s="36" t="s">
        <v>3309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6"/>
        <v>67500</v>
      </c>
      <c r="H6778" s="42" t="s">
        <v>33</v>
      </c>
    </row>
    <row r="6779" spans="1:8" ht="15" hidden="1" customHeight="1" x14ac:dyDescent="0.25">
      <c r="A6779" s="38" t="s">
        <v>6507</v>
      </c>
      <c r="B6779" s="36" t="s">
        <v>6529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6"/>
        <v>97500</v>
      </c>
      <c r="H6779" s="42" t="s">
        <v>33</v>
      </c>
    </row>
    <row r="6780" spans="1:8" ht="15" hidden="1" customHeight="1" x14ac:dyDescent="0.25">
      <c r="A6780" s="38" t="s">
        <v>6507</v>
      </c>
      <c r="B6780" s="36" t="s">
        <v>6432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6"/>
        <v>690000</v>
      </c>
      <c r="H6780" s="42" t="s">
        <v>33</v>
      </c>
    </row>
    <row r="6781" spans="1:8" ht="15" hidden="1" customHeight="1" x14ac:dyDescent="0.25">
      <c r="A6781" s="38" t="s">
        <v>6530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6"/>
        <v>255000</v>
      </c>
      <c r="H6781" s="42" t="s">
        <v>2284</v>
      </c>
    </row>
    <row r="6782" spans="1:8" ht="15" hidden="1" customHeight="1" x14ac:dyDescent="0.25">
      <c r="A6782" s="38" t="s">
        <v>6530</v>
      </c>
      <c r="B6782" s="33" t="s">
        <v>2968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6"/>
        <v>222000</v>
      </c>
      <c r="H6782" s="42" t="s">
        <v>33</v>
      </c>
    </row>
    <row r="6783" spans="1:8" ht="15" hidden="1" customHeight="1" x14ac:dyDescent="0.25">
      <c r="A6783" s="38" t="s">
        <v>6530</v>
      </c>
      <c r="B6783" s="33" t="s">
        <v>6531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6"/>
        <v>30000</v>
      </c>
      <c r="H6783" s="84" t="s">
        <v>28</v>
      </c>
    </row>
    <row r="6784" spans="1:8" ht="15" hidden="1" customHeight="1" x14ac:dyDescent="0.25">
      <c r="A6784" s="38" t="s">
        <v>6530</v>
      </c>
      <c r="B6784" s="33" t="s">
        <v>6532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hidden="1" customHeight="1" x14ac:dyDescent="0.25">
      <c r="A6785" s="38" t="s">
        <v>6530</v>
      </c>
      <c r="B6785" s="36" t="s">
        <v>2739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hidden="1" customHeight="1" x14ac:dyDescent="0.25">
      <c r="A6786" s="38" t="s">
        <v>6530</v>
      </c>
      <c r="B6786" s="33" t="s">
        <v>6533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6513</v>
      </c>
    </row>
    <row r="6787" spans="1:8" ht="15" hidden="1" customHeight="1" x14ac:dyDescent="0.25">
      <c r="A6787" s="38" t="s">
        <v>6530</v>
      </c>
      <c r="B6787" s="33" t="s">
        <v>6534</v>
      </c>
      <c r="C6787" s="44" t="s">
        <v>623</v>
      </c>
      <c r="D6787" s="38">
        <v>1</v>
      </c>
      <c r="E6787" s="51" t="s">
        <v>2696</v>
      </c>
      <c r="F6787" s="46">
        <v>28000</v>
      </c>
      <c r="G6787" s="179">
        <f>F6787*D6787</f>
        <v>28000</v>
      </c>
      <c r="H6787" s="42" t="s">
        <v>6513</v>
      </c>
    </row>
    <row r="6788" spans="1:8" ht="15" hidden="1" customHeight="1" x14ac:dyDescent="0.25">
      <c r="A6788" s="38" t="s">
        <v>6530</v>
      </c>
      <c r="B6788" s="33" t="s">
        <v>6535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6"/>
        <v>11490</v>
      </c>
      <c r="H6788" s="42" t="s">
        <v>6513</v>
      </c>
    </row>
    <row r="6789" spans="1:8" ht="15" hidden="1" customHeight="1" x14ac:dyDescent="0.25">
      <c r="A6789" s="38" t="s">
        <v>6530</v>
      </c>
      <c r="B6789" s="33" t="s">
        <v>3026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6"/>
        <v>1900000</v>
      </c>
      <c r="H6789" s="42" t="s">
        <v>930</v>
      </c>
    </row>
    <row r="6790" spans="1:8" ht="15" hidden="1" customHeight="1" x14ac:dyDescent="0.25">
      <c r="A6790" s="38" t="s">
        <v>6530</v>
      </c>
      <c r="B6790" s="33" t="s">
        <v>3755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6"/>
        <v>1550000</v>
      </c>
      <c r="H6790" s="42" t="s">
        <v>930</v>
      </c>
    </row>
    <row r="6791" spans="1:8" ht="15" hidden="1" customHeight="1" x14ac:dyDescent="0.25">
      <c r="A6791" s="38" t="s">
        <v>6530</v>
      </c>
      <c r="B6791" s="36" t="s">
        <v>5089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197">F6791*D6791</f>
        <v>1300000</v>
      </c>
      <c r="H6791" s="42" t="s">
        <v>930</v>
      </c>
    </row>
    <row r="6792" spans="1:8" ht="15" hidden="1" customHeight="1" x14ac:dyDescent="0.25">
      <c r="A6792" s="38" t="s">
        <v>6530</v>
      </c>
      <c r="B6792" s="33" t="s">
        <v>6536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197"/>
        <v>125000</v>
      </c>
      <c r="H6792" s="42" t="s">
        <v>28</v>
      </c>
    </row>
    <row r="6793" spans="1:8" ht="15" hidden="1" customHeight="1" x14ac:dyDescent="0.25">
      <c r="A6793" s="38" t="s">
        <v>6530</v>
      </c>
      <c r="B6793" s="33" t="s">
        <v>6537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197"/>
        <v>20000</v>
      </c>
      <c r="H6793" s="42" t="s">
        <v>974</v>
      </c>
    </row>
    <row r="6794" spans="1:8" ht="15" hidden="1" customHeight="1" x14ac:dyDescent="0.25">
      <c r="A6794" s="38" t="s">
        <v>6530</v>
      </c>
      <c r="B6794" s="49" t="s">
        <v>5393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197"/>
        <v>5925000</v>
      </c>
      <c r="H6794" s="42" t="s">
        <v>33</v>
      </c>
    </row>
    <row r="6795" spans="1:8" ht="15" hidden="1" customHeight="1" x14ac:dyDescent="0.25">
      <c r="A6795" s="38" t="s">
        <v>6530</v>
      </c>
      <c r="B6795" s="36" t="s">
        <v>6538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197"/>
        <v>2220000</v>
      </c>
      <c r="H6795" s="236" t="s">
        <v>33</v>
      </c>
    </row>
    <row r="6796" spans="1:8" ht="15" hidden="1" customHeight="1" x14ac:dyDescent="0.25">
      <c r="A6796" s="38" t="s">
        <v>6530</v>
      </c>
      <c r="B6796" s="33" t="s">
        <v>6539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197"/>
        <v>235000</v>
      </c>
      <c r="H6796" s="236" t="s">
        <v>33</v>
      </c>
    </row>
    <row r="6797" spans="1:8" ht="15" hidden="1" customHeight="1" x14ac:dyDescent="0.25">
      <c r="A6797" s="38" t="s">
        <v>6530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197"/>
        <v>7920000</v>
      </c>
      <c r="H6797" s="236" t="s">
        <v>33</v>
      </c>
    </row>
    <row r="6798" spans="1:8" ht="15" hidden="1" customHeight="1" x14ac:dyDescent="0.25">
      <c r="A6798" s="38" t="s">
        <v>6530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197"/>
        <v>6750700</v>
      </c>
      <c r="H6798" s="236" t="s">
        <v>33</v>
      </c>
    </row>
    <row r="6799" spans="1:8" ht="15" hidden="1" customHeight="1" x14ac:dyDescent="0.25">
      <c r="A6799" s="38" t="s">
        <v>6530</v>
      </c>
      <c r="B6799" s="33" t="s">
        <v>6540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197"/>
        <v>750000</v>
      </c>
      <c r="H6799" s="236" t="s">
        <v>511</v>
      </c>
    </row>
    <row r="6800" spans="1:8" ht="15" hidden="1" customHeight="1" x14ac:dyDescent="0.25">
      <c r="A6800" s="38" t="s">
        <v>6530</v>
      </c>
      <c r="B6800" s="36" t="s">
        <v>6541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197"/>
        <v>875000</v>
      </c>
      <c r="H6800" s="236" t="s">
        <v>511</v>
      </c>
    </row>
    <row r="6801" spans="1:8" ht="15" hidden="1" customHeight="1" x14ac:dyDescent="0.25">
      <c r="A6801" s="38" t="s">
        <v>6530</v>
      </c>
      <c r="B6801" s="36" t="s">
        <v>3485</v>
      </c>
      <c r="C6801" s="44" t="s">
        <v>3486</v>
      </c>
      <c r="D6801" s="38">
        <v>2</v>
      </c>
      <c r="E6801" s="56" t="s">
        <v>23</v>
      </c>
      <c r="F6801" s="179">
        <v>125000</v>
      </c>
      <c r="G6801" s="51">
        <f t="shared" si="197"/>
        <v>250000</v>
      </c>
      <c r="H6801" s="236" t="s">
        <v>33</v>
      </c>
    </row>
    <row r="6802" spans="1:8" ht="15" hidden="1" customHeight="1" x14ac:dyDescent="0.25">
      <c r="A6802" s="38" t="s">
        <v>6542</v>
      </c>
      <c r="B6802" s="33" t="s">
        <v>6543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197"/>
        <v>22500</v>
      </c>
      <c r="H6802" s="42" t="s">
        <v>606</v>
      </c>
    </row>
    <row r="6803" spans="1:8" ht="15" hidden="1" customHeight="1" x14ac:dyDescent="0.25">
      <c r="A6803" s="38" t="s">
        <v>6542</v>
      </c>
      <c r="B6803" s="33" t="s">
        <v>6544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197"/>
        <v>30000</v>
      </c>
      <c r="H6803" s="42" t="s">
        <v>606</v>
      </c>
    </row>
    <row r="6804" spans="1:8" ht="15" hidden="1" customHeight="1" x14ac:dyDescent="0.25">
      <c r="A6804" s="38" t="s">
        <v>6542</v>
      </c>
      <c r="B6804" s="33" t="s">
        <v>6545</v>
      </c>
      <c r="C6804" s="33" t="s">
        <v>655</v>
      </c>
      <c r="D6804" s="33">
        <v>1</v>
      </c>
      <c r="E6804" s="33" t="s">
        <v>2696</v>
      </c>
      <c r="F6804" s="34">
        <v>28000</v>
      </c>
      <c r="G6804" s="41">
        <f t="shared" si="197"/>
        <v>28000</v>
      </c>
      <c r="H6804" s="84" t="s">
        <v>6473</v>
      </c>
    </row>
    <row r="6805" spans="1:8" ht="15" hidden="1" customHeight="1" x14ac:dyDescent="0.25">
      <c r="A6805" s="38" t="s">
        <v>6542</v>
      </c>
      <c r="B6805" s="33" t="s">
        <v>6546</v>
      </c>
      <c r="C6805" s="52" t="s">
        <v>5113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hidden="1" customHeight="1" x14ac:dyDescent="0.25">
      <c r="A6806" s="38" t="s">
        <v>6542</v>
      </c>
      <c r="B6806" s="36" t="s">
        <v>6547</v>
      </c>
      <c r="C6806" s="44" t="s">
        <v>5113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hidden="1" customHeight="1" x14ac:dyDescent="0.25">
      <c r="A6807" s="38" t="s">
        <v>6542</v>
      </c>
      <c r="B6807" s="33" t="s">
        <v>4262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hidden="1" customHeight="1" x14ac:dyDescent="0.25">
      <c r="A6808" s="38" t="s">
        <v>6542</v>
      </c>
      <c r="B6808" s="33" t="s">
        <v>6548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6542</v>
      </c>
      <c r="B6809" s="33" t="s">
        <v>6549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197"/>
        <v>250000</v>
      </c>
      <c r="H6809" s="42" t="s">
        <v>28</v>
      </c>
    </row>
    <row r="6810" spans="1:8" ht="15" hidden="1" customHeight="1" x14ac:dyDescent="0.25">
      <c r="A6810" s="38" t="s">
        <v>6542</v>
      </c>
      <c r="B6810" s="33" t="s">
        <v>6550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197"/>
        <v>100000</v>
      </c>
      <c r="H6810" s="42" t="s">
        <v>33</v>
      </c>
    </row>
    <row r="6811" spans="1:8" ht="15" hidden="1" customHeight="1" x14ac:dyDescent="0.25">
      <c r="A6811" s="38" t="s">
        <v>6542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197"/>
        <v>70000</v>
      </c>
      <c r="H6811" s="42" t="s">
        <v>33</v>
      </c>
    </row>
    <row r="6812" spans="1:8" ht="15" hidden="1" customHeight="1" x14ac:dyDescent="0.25">
      <c r="A6812" s="38" t="s">
        <v>6542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197"/>
        <v>200000</v>
      </c>
      <c r="H6812" s="42" t="s">
        <v>33</v>
      </c>
    </row>
    <row r="6813" spans="1:8" ht="15" hidden="1" customHeight="1" x14ac:dyDescent="0.25">
      <c r="A6813" s="38" t="s">
        <v>6542</v>
      </c>
      <c r="B6813" s="33" t="s">
        <v>6551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197"/>
        <v>45000</v>
      </c>
      <c r="H6813" s="42" t="s">
        <v>33</v>
      </c>
    </row>
    <row r="6814" spans="1:8" ht="15" hidden="1" customHeight="1" x14ac:dyDescent="0.25">
      <c r="A6814" s="38" t="s">
        <v>6542</v>
      </c>
      <c r="B6814" s="33" t="s">
        <v>6552</v>
      </c>
      <c r="C6814" s="33" t="s">
        <v>3536</v>
      </c>
      <c r="D6814" s="50">
        <v>1</v>
      </c>
      <c r="E6814" s="45" t="s">
        <v>72</v>
      </c>
      <c r="F6814" s="298">
        <v>400000</v>
      </c>
      <c r="G6814" s="41">
        <f t="shared" si="197"/>
        <v>400000</v>
      </c>
      <c r="H6814" s="42" t="s">
        <v>2861</v>
      </c>
    </row>
    <row r="6815" spans="1:8" ht="15" hidden="1" customHeight="1" x14ac:dyDescent="0.25">
      <c r="A6815" s="38" t="s">
        <v>6542</v>
      </c>
      <c r="B6815" s="49" t="s">
        <v>6553</v>
      </c>
      <c r="C6815" s="109" t="s">
        <v>3536</v>
      </c>
      <c r="D6815" s="38">
        <v>2</v>
      </c>
      <c r="E6815" s="45" t="s">
        <v>72</v>
      </c>
      <c r="F6815" s="46">
        <v>450000</v>
      </c>
      <c r="G6815" s="179">
        <f t="shared" si="197"/>
        <v>900000</v>
      </c>
      <c r="H6815" s="42" t="s">
        <v>2861</v>
      </c>
    </row>
    <row r="6816" spans="1:8" ht="15" hidden="1" customHeight="1" x14ac:dyDescent="0.25">
      <c r="A6816" s="38" t="s">
        <v>6542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197"/>
        <v>1275000</v>
      </c>
      <c r="H6816" s="236" t="s">
        <v>911</v>
      </c>
    </row>
    <row r="6817" spans="1:8" ht="15" hidden="1" customHeight="1" x14ac:dyDescent="0.25">
      <c r="A6817" s="38" t="s">
        <v>6542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197"/>
        <v>100000</v>
      </c>
      <c r="H6817" s="236" t="s">
        <v>911</v>
      </c>
    </row>
    <row r="6818" spans="1:8" ht="15" hidden="1" customHeight="1" x14ac:dyDescent="0.25">
      <c r="A6818" s="38" t="s">
        <v>6542</v>
      </c>
      <c r="B6818" s="36" t="s">
        <v>6554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197"/>
        <v>27000</v>
      </c>
      <c r="H6818" s="236" t="s">
        <v>606</v>
      </c>
    </row>
    <row r="6819" spans="1:8" ht="15" hidden="1" customHeight="1" x14ac:dyDescent="0.25">
      <c r="A6819" s="38" t="s">
        <v>6555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197"/>
        <v>375000</v>
      </c>
      <c r="H6819" s="42" t="s">
        <v>33</v>
      </c>
    </row>
    <row r="6820" spans="1:8" ht="15" hidden="1" customHeight="1" x14ac:dyDescent="0.25">
      <c r="A6820" s="38" t="s">
        <v>6555</v>
      </c>
      <c r="B6820" s="33" t="s">
        <v>5590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197"/>
        <v>210000</v>
      </c>
      <c r="H6820" s="42" t="s">
        <v>930</v>
      </c>
    </row>
    <row r="6821" spans="1:8" ht="15" hidden="1" customHeight="1" x14ac:dyDescent="0.25">
      <c r="A6821" s="38" t="s">
        <v>6555</v>
      </c>
      <c r="B6821" s="33" t="s">
        <v>6556</v>
      </c>
      <c r="C6821" s="33" t="s">
        <v>524</v>
      </c>
      <c r="D6821" s="33">
        <v>1</v>
      </c>
      <c r="E6821" s="33" t="s">
        <v>5941</v>
      </c>
      <c r="F6821" s="34">
        <v>145000</v>
      </c>
      <c r="G6821" s="41">
        <f t="shared" si="197"/>
        <v>145000</v>
      </c>
      <c r="H6821" s="84" t="s">
        <v>3500</v>
      </c>
    </row>
    <row r="6822" spans="1:8" ht="15" hidden="1" customHeight="1" x14ac:dyDescent="0.25">
      <c r="A6822" s="38" t="s">
        <v>6555</v>
      </c>
      <c r="B6822" s="33" t="s">
        <v>6557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hidden="1" customHeight="1" x14ac:dyDescent="0.25">
      <c r="A6823" s="38" t="s">
        <v>6555</v>
      </c>
      <c r="B6823" s="36" t="s">
        <v>6558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hidden="1" customHeight="1" x14ac:dyDescent="0.25">
      <c r="A6824" s="38" t="s">
        <v>6555</v>
      </c>
      <c r="B6824" s="33" t="s">
        <v>6559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hidden="1" customHeight="1" x14ac:dyDescent="0.25">
      <c r="A6825" s="38" t="s">
        <v>6555</v>
      </c>
      <c r="B6825" s="33" t="s">
        <v>6560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hidden="1" customHeight="1" x14ac:dyDescent="0.25">
      <c r="A6826" s="38" t="s">
        <v>6555</v>
      </c>
      <c r="B6826" s="33" t="s">
        <v>6561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197"/>
        <v>335000</v>
      </c>
      <c r="H6826" s="42" t="s">
        <v>647</v>
      </c>
    </row>
    <row r="6827" spans="1:8" ht="15" hidden="1" customHeight="1" x14ac:dyDescent="0.25">
      <c r="A6827" s="38" t="s">
        <v>6555</v>
      </c>
      <c r="B6827" s="33" t="s">
        <v>6562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197"/>
        <v>120000</v>
      </c>
      <c r="H6827" s="42" t="s">
        <v>647</v>
      </c>
    </row>
    <row r="6828" spans="1:8" ht="15" hidden="1" customHeight="1" x14ac:dyDescent="0.25">
      <c r="A6828" s="38" t="s">
        <v>6555</v>
      </c>
      <c r="B6828" s="33" t="s">
        <v>6563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197"/>
        <v>44000</v>
      </c>
      <c r="H6828" s="42" t="s">
        <v>647</v>
      </c>
    </row>
    <row r="6829" spans="1:8" ht="15" hidden="1" customHeight="1" x14ac:dyDescent="0.25">
      <c r="A6829" s="38" t="s">
        <v>6555</v>
      </c>
      <c r="B6829" s="36" t="s">
        <v>6564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197"/>
        <v>40000</v>
      </c>
      <c r="H6829" s="42" t="s">
        <v>647</v>
      </c>
    </row>
    <row r="6830" spans="1:8" ht="15" hidden="1" customHeight="1" x14ac:dyDescent="0.25">
      <c r="A6830" s="38" t="s">
        <v>6555</v>
      </c>
      <c r="B6830" s="33" t="s">
        <v>6565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197"/>
        <v>30000</v>
      </c>
      <c r="H6830" s="42" t="s">
        <v>647</v>
      </c>
    </row>
    <row r="6831" spans="1:8" ht="15" hidden="1" customHeight="1" x14ac:dyDescent="0.25">
      <c r="A6831" s="38" t="s">
        <v>6555</v>
      </c>
      <c r="B6831" s="33" t="s">
        <v>6566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197"/>
        <v>65000</v>
      </c>
      <c r="H6831" s="42" t="s">
        <v>6567</v>
      </c>
    </row>
    <row r="6832" spans="1:8" ht="15" hidden="1" customHeight="1" x14ac:dyDescent="0.25">
      <c r="A6832" s="38" t="s">
        <v>6555</v>
      </c>
      <c r="B6832" s="49" t="s">
        <v>6568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197"/>
        <v>7500</v>
      </c>
      <c r="H6832" s="42" t="s">
        <v>6567</v>
      </c>
    </row>
    <row r="6833" spans="1:8" ht="15" hidden="1" customHeight="1" x14ac:dyDescent="0.25">
      <c r="A6833" s="38" t="s">
        <v>6555</v>
      </c>
      <c r="B6833" s="36" t="s">
        <v>5713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197"/>
        <v>3000</v>
      </c>
      <c r="H6833" s="42" t="s">
        <v>6567</v>
      </c>
    </row>
    <row r="6834" spans="1:8" ht="15" hidden="1" customHeight="1" x14ac:dyDescent="0.25">
      <c r="A6834" s="38" t="s">
        <v>6555</v>
      </c>
      <c r="B6834" s="33" t="s">
        <v>6569</v>
      </c>
      <c r="C6834" s="33" t="s">
        <v>3486</v>
      </c>
      <c r="D6834" s="38">
        <v>1</v>
      </c>
      <c r="E6834" s="45" t="s">
        <v>24</v>
      </c>
      <c r="F6834" s="40">
        <v>4500000</v>
      </c>
      <c r="G6834" s="179">
        <f t="shared" si="197"/>
        <v>4500000</v>
      </c>
      <c r="H6834" s="236" t="s">
        <v>6570</v>
      </c>
    </row>
    <row r="6835" spans="1:8" ht="15" hidden="1" customHeight="1" x14ac:dyDescent="0.25">
      <c r="A6835" s="38" t="s">
        <v>6555</v>
      </c>
      <c r="B6835" s="36" t="s">
        <v>3086</v>
      </c>
      <c r="C6835" s="33" t="s">
        <v>3486</v>
      </c>
      <c r="D6835" s="38">
        <v>1</v>
      </c>
      <c r="E6835" s="45" t="s">
        <v>24</v>
      </c>
      <c r="F6835" s="40">
        <v>150000</v>
      </c>
      <c r="G6835" s="179">
        <f t="shared" si="197"/>
        <v>150000</v>
      </c>
      <c r="H6835" s="236" t="s">
        <v>6570</v>
      </c>
    </row>
    <row r="6836" spans="1:8" ht="15" hidden="1" customHeight="1" x14ac:dyDescent="0.25">
      <c r="A6836" s="38" t="s">
        <v>6555</v>
      </c>
      <c r="B6836" s="36" t="s">
        <v>2286</v>
      </c>
      <c r="C6836" s="33" t="s">
        <v>3486</v>
      </c>
      <c r="D6836" s="38">
        <v>1</v>
      </c>
      <c r="E6836" s="45" t="s">
        <v>24</v>
      </c>
      <c r="F6836" s="46">
        <v>400000</v>
      </c>
      <c r="G6836" s="179">
        <f t="shared" si="197"/>
        <v>400000</v>
      </c>
      <c r="H6836" s="236" t="s">
        <v>6570</v>
      </c>
    </row>
    <row r="6837" spans="1:8" ht="15" hidden="1" customHeight="1" x14ac:dyDescent="0.25">
      <c r="A6837" s="38" t="s">
        <v>6555</v>
      </c>
      <c r="B6837" s="33" t="s">
        <v>6571</v>
      </c>
      <c r="C6837" s="33" t="s">
        <v>3486</v>
      </c>
      <c r="D6837" s="50">
        <v>2</v>
      </c>
      <c r="E6837" s="51" t="s">
        <v>24</v>
      </c>
      <c r="F6837" s="291">
        <v>50000</v>
      </c>
      <c r="G6837" s="179">
        <f t="shared" si="197"/>
        <v>100000</v>
      </c>
      <c r="H6837" s="236" t="s">
        <v>6570</v>
      </c>
    </row>
    <row r="6838" spans="1:8" ht="15" hidden="1" customHeight="1" x14ac:dyDescent="0.25">
      <c r="A6838" s="38" t="s">
        <v>6555</v>
      </c>
      <c r="B6838" s="36" t="s">
        <v>6572</v>
      </c>
      <c r="C6838" s="33" t="s">
        <v>3486</v>
      </c>
      <c r="D6838" s="38">
        <v>1</v>
      </c>
      <c r="E6838" s="51" t="s">
        <v>24</v>
      </c>
      <c r="F6838" s="46">
        <v>30000</v>
      </c>
      <c r="G6838" s="51">
        <f t="shared" si="197"/>
        <v>30000</v>
      </c>
      <c r="H6838" s="236" t="s">
        <v>6570</v>
      </c>
    </row>
    <row r="6839" spans="1:8" ht="15" hidden="1" customHeight="1" x14ac:dyDescent="0.25">
      <c r="A6839" s="38" t="s">
        <v>6555</v>
      </c>
      <c r="B6839" s="36" t="s">
        <v>6573</v>
      </c>
      <c r="C6839" s="33" t="s">
        <v>3486</v>
      </c>
      <c r="D6839" s="38">
        <v>2</v>
      </c>
      <c r="E6839" s="56" t="s">
        <v>23</v>
      </c>
      <c r="F6839" s="179">
        <v>175000</v>
      </c>
      <c r="G6839" s="51">
        <f t="shared" si="197"/>
        <v>350000</v>
      </c>
      <c r="H6839" s="236" t="s">
        <v>6570</v>
      </c>
    </row>
    <row r="6840" spans="1:8" ht="15" hidden="1" customHeight="1" x14ac:dyDescent="0.25">
      <c r="A6840" s="38" t="s">
        <v>6574</v>
      </c>
      <c r="B6840" s="36" t="s">
        <v>6558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197"/>
        <v>650000</v>
      </c>
      <c r="H6840" s="42" t="s">
        <v>930</v>
      </c>
    </row>
    <row r="6841" spans="1:8" ht="15" hidden="1" customHeight="1" x14ac:dyDescent="0.25">
      <c r="A6841" s="38" t="s">
        <v>6574</v>
      </c>
      <c r="B6841" s="33" t="s">
        <v>4875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197"/>
        <v>110000</v>
      </c>
      <c r="H6841" s="42" t="s">
        <v>6575</v>
      </c>
    </row>
    <row r="6842" spans="1:8" ht="15" hidden="1" customHeight="1" x14ac:dyDescent="0.25">
      <c r="A6842" s="38" t="s">
        <v>6574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197"/>
        <v>100000</v>
      </c>
      <c r="H6842" s="84" t="s">
        <v>606</v>
      </c>
    </row>
    <row r="6843" spans="1:8" ht="15" hidden="1" customHeight="1" x14ac:dyDescent="0.25">
      <c r="A6843" s="38" t="s">
        <v>6574</v>
      </c>
      <c r="B6843" s="33" t="s">
        <v>6576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hidden="1" customHeight="1" x14ac:dyDescent="0.25">
      <c r="A6844" s="38" t="s">
        <v>6574</v>
      </c>
      <c r="B6844" s="36" t="s">
        <v>5375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hidden="1" customHeight="1" x14ac:dyDescent="0.25">
      <c r="A6845" s="38" t="s">
        <v>6574</v>
      </c>
      <c r="B6845" s="33" t="s">
        <v>6577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hidden="1" customHeight="1" x14ac:dyDescent="0.25">
      <c r="A6846" s="38" t="s">
        <v>6574</v>
      </c>
      <c r="B6846" s="33" t="s">
        <v>6432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hidden="1" customHeight="1" x14ac:dyDescent="0.25">
      <c r="A6847" s="38" t="s">
        <v>6574</v>
      </c>
      <c r="B6847" s="33" t="s">
        <v>6578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197"/>
        <v>290000</v>
      </c>
      <c r="H6847" s="42" t="s">
        <v>588</v>
      </c>
    </row>
    <row r="6848" spans="1:8" ht="15" hidden="1" customHeight="1" x14ac:dyDescent="0.25">
      <c r="A6848" s="38" t="s">
        <v>6574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197"/>
        <v>15900000</v>
      </c>
      <c r="H6848" s="42" t="s">
        <v>33</v>
      </c>
    </row>
    <row r="6849" spans="1:8" ht="15" hidden="1" customHeight="1" x14ac:dyDescent="0.25">
      <c r="A6849" s="38" t="s">
        <v>6574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197"/>
        <v>8400000</v>
      </c>
      <c r="H6849" s="42" t="s">
        <v>33</v>
      </c>
    </row>
    <row r="6850" spans="1:8" ht="15" hidden="1" customHeight="1" x14ac:dyDescent="0.25">
      <c r="A6850" s="38" t="s">
        <v>6574</v>
      </c>
      <c r="B6850" s="36" t="s">
        <v>6579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197"/>
        <v>1194000</v>
      </c>
      <c r="H6850" s="42" t="s">
        <v>433</v>
      </c>
    </row>
    <row r="6851" spans="1:8" ht="15" hidden="1" customHeight="1" x14ac:dyDescent="0.25">
      <c r="A6851" s="38" t="s">
        <v>6574</v>
      </c>
      <c r="B6851" s="33" t="s">
        <v>6580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197"/>
        <v>654000</v>
      </c>
      <c r="H6851" s="42" t="s">
        <v>433</v>
      </c>
    </row>
    <row r="6852" spans="1:8" ht="15" hidden="1" customHeight="1" x14ac:dyDescent="0.25">
      <c r="A6852" s="38" t="s">
        <v>6574</v>
      </c>
      <c r="B6852" s="33" t="s">
        <v>6581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197"/>
        <v>111000</v>
      </c>
      <c r="H6852" s="42" t="s">
        <v>433</v>
      </c>
    </row>
    <row r="6853" spans="1:8" ht="15" hidden="1" customHeight="1" x14ac:dyDescent="0.25">
      <c r="A6853" s="38" t="s">
        <v>6574</v>
      </c>
      <c r="B6853" s="49" t="s">
        <v>6582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197"/>
        <v>141500</v>
      </c>
      <c r="H6853" s="42" t="s">
        <v>433</v>
      </c>
    </row>
    <row r="6854" spans="1:8" ht="15" hidden="1" customHeight="1" x14ac:dyDescent="0.25">
      <c r="A6854" s="38" t="s">
        <v>6574</v>
      </c>
      <c r="B6854" s="36" t="s">
        <v>4577</v>
      </c>
      <c r="C6854" s="52" t="s">
        <v>1152</v>
      </c>
      <c r="D6854" s="50">
        <v>3</v>
      </c>
      <c r="E6854" s="45" t="s">
        <v>3345</v>
      </c>
      <c r="F6854" s="179">
        <v>1471000</v>
      </c>
      <c r="G6854" s="179">
        <f t="shared" si="197"/>
        <v>4413000</v>
      </c>
      <c r="H6854" s="42" t="s">
        <v>783</v>
      </c>
    </row>
    <row r="6855" spans="1:8" ht="15" hidden="1" customHeight="1" x14ac:dyDescent="0.25">
      <c r="A6855" s="38" t="s">
        <v>6574</v>
      </c>
      <c r="B6855" s="33" t="s">
        <v>6583</v>
      </c>
      <c r="C6855" s="33" t="s">
        <v>6584</v>
      </c>
      <c r="D6855" s="38">
        <v>6</v>
      </c>
      <c r="E6855" s="45" t="s">
        <v>24</v>
      </c>
      <c r="F6855" s="40">
        <v>100000</v>
      </c>
      <c r="G6855" s="179">
        <f t="shared" ref="G6855:G6918" si="198">F6855*D6855</f>
        <v>600000</v>
      </c>
      <c r="H6855" s="236" t="s">
        <v>33</v>
      </c>
    </row>
    <row r="6856" spans="1:8" ht="15" hidden="1" customHeight="1" x14ac:dyDescent="0.25">
      <c r="A6856" s="38" t="s">
        <v>6574</v>
      </c>
      <c r="B6856" s="36" t="s">
        <v>4427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198"/>
        <v>118000</v>
      </c>
      <c r="H6856" s="236" t="s">
        <v>433</v>
      </c>
    </row>
    <row r="6857" spans="1:8" ht="15" hidden="1" customHeight="1" x14ac:dyDescent="0.25">
      <c r="A6857" s="38" t="s">
        <v>6574</v>
      </c>
      <c r="B6857" s="36" t="s">
        <v>6585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198"/>
        <v>300000</v>
      </c>
      <c r="H6857" s="236" t="s">
        <v>433</v>
      </c>
    </row>
    <row r="6858" spans="1:8" ht="15" hidden="1" customHeight="1" x14ac:dyDescent="0.25">
      <c r="A6858" s="38" t="s">
        <v>6574</v>
      </c>
      <c r="B6858" s="33" t="s">
        <v>6586</v>
      </c>
      <c r="C6858" s="33" t="s">
        <v>6587</v>
      </c>
      <c r="D6858" s="50">
        <v>2</v>
      </c>
      <c r="E6858" s="51" t="s">
        <v>24</v>
      </c>
      <c r="F6858" s="291">
        <v>1530000</v>
      </c>
      <c r="G6858" s="179">
        <f t="shared" si="198"/>
        <v>3060000</v>
      </c>
      <c r="H6858" s="236" t="s">
        <v>930</v>
      </c>
    </row>
    <row r="6859" spans="1:8" ht="15" hidden="1" customHeight="1" x14ac:dyDescent="0.25">
      <c r="A6859" s="38" t="s">
        <v>6574</v>
      </c>
      <c r="B6859" s="36" t="s">
        <v>6588</v>
      </c>
      <c r="C6859" s="33" t="s">
        <v>6587</v>
      </c>
      <c r="D6859" s="38">
        <v>2</v>
      </c>
      <c r="E6859" s="51" t="s">
        <v>24</v>
      </c>
      <c r="F6859" s="46">
        <v>1305000</v>
      </c>
      <c r="G6859" s="51">
        <f t="shared" si="198"/>
        <v>2610000</v>
      </c>
      <c r="H6859" s="236" t="s">
        <v>930</v>
      </c>
    </row>
    <row r="6860" spans="1:8" ht="15" hidden="1" customHeight="1" x14ac:dyDescent="0.25">
      <c r="A6860" s="38" t="s">
        <v>6574</v>
      </c>
      <c r="B6860" s="36" t="s">
        <v>6589</v>
      </c>
      <c r="C6860" s="33" t="s">
        <v>6587</v>
      </c>
      <c r="D6860" s="38">
        <v>2</v>
      </c>
      <c r="E6860" s="56" t="s">
        <v>23</v>
      </c>
      <c r="F6860" s="179">
        <v>1125000</v>
      </c>
      <c r="G6860" s="51">
        <f t="shared" si="198"/>
        <v>2250000</v>
      </c>
      <c r="H6860" s="236" t="s">
        <v>930</v>
      </c>
    </row>
    <row r="6861" spans="1:8" ht="15" hidden="1" customHeight="1" x14ac:dyDescent="0.25">
      <c r="A6861" s="38" t="s">
        <v>6574</v>
      </c>
      <c r="B6861" s="36" t="s">
        <v>6590</v>
      </c>
      <c r="C6861" s="33" t="s">
        <v>6587</v>
      </c>
      <c r="D6861" s="38">
        <v>2</v>
      </c>
      <c r="E6861" s="51" t="s">
        <v>24</v>
      </c>
      <c r="F6861" s="46">
        <v>1125000</v>
      </c>
      <c r="G6861" s="51">
        <f t="shared" si="198"/>
        <v>2250000</v>
      </c>
      <c r="H6861" s="236" t="s">
        <v>930</v>
      </c>
    </row>
    <row r="6862" spans="1:8" ht="15" hidden="1" customHeight="1" x14ac:dyDescent="0.25">
      <c r="A6862" s="38" t="s">
        <v>6591</v>
      </c>
      <c r="B6862" s="36" t="s">
        <v>6592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198"/>
        <v>33500</v>
      </c>
      <c r="H6862" s="42" t="s">
        <v>930</v>
      </c>
    </row>
    <row r="6863" spans="1:8" ht="15" hidden="1" customHeight="1" x14ac:dyDescent="0.25">
      <c r="A6863" s="38" t="s">
        <v>6591</v>
      </c>
      <c r="B6863" s="33" t="s">
        <v>6593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198"/>
        <v>730000</v>
      </c>
      <c r="H6863" s="42" t="s">
        <v>2284</v>
      </c>
    </row>
    <row r="6864" spans="1:8" ht="15" hidden="1" customHeight="1" x14ac:dyDescent="0.25">
      <c r="A6864" s="38" t="s">
        <v>6591</v>
      </c>
      <c r="B6864" s="33" t="s">
        <v>6594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198"/>
        <v>630000</v>
      </c>
      <c r="H6864" s="84" t="s">
        <v>2284</v>
      </c>
    </row>
    <row r="6865" spans="1:8" ht="15" hidden="1" customHeight="1" x14ac:dyDescent="0.25">
      <c r="A6865" s="38" t="s">
        <v>6591</v>
      </c>
      <c r="B6865" s="33" t="s">
        <v>6595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hidden="1" customHeight="1" x14ac:dyDescent="0.25">
      <c r="A6866" s="38" t="s">
        <v>6591</v>
      </c>
      <c r="B6866" s="36" t="s">
        <v>6596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hidden="1" customHeight="1" x14ac:dyDescent="0.25">
      <c r="A6867" s="38" t="s">
        <v>6591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hidden="1" customHeight="1" x14ac:dyDescent="0.25">
      <c r="A6868" s="38" t="s">
        <v>6591</v>
      </c>
      <c r="B6868" s="33" t="s">
        <v>6597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hidden="1" customHeight="1" x14ac:dyDescent="0.25">
      <c r="A6869" s="38" t="s">
        <v>6591</v>
      </c>
      <c r="B6869" s="33" t="s">
        <v>6598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198"/>
        <v>275000</v>
      </c>
      <c r="H6869" s="42" t="s">
        <v>33</v>
      </c>
    </row>
    <row r="6870" spans="1:8" ht="15" hidden="1" customHeight="1" x14ac:dyDescent="0.25">
      <c r="A6870" s="38" t="s">
        <v>6591</v>
      </c>
      <c r="B6870" s="63" t="s">
        <v>6599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198"/>
        <v>490000</v>
      </c>
      <c r="H6870" s="42" t="s">
        <v>2189</v>
      </c>
    </row>
    <row r="6871" spans="1:8" ht="15" hidden="1" customHeight="1" x14ac:dyDescent="0.25">
      <c r="A6871" s="38" t="s">
        <v>6591</v>
      </c>
      <c r="B6871" s="33" t="s">
        <v>6600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198"/>
        <v>200000</v>
      </c>
      <c r="H6871" s="42" t="s">
        <v>2284</v>
      </c>
    </row>
    <row r="6872" spans="1:8" ht="15" hidden="1" customHeight="1" x14ac:dyDescent="0.25">
      <c r="A6872" s="38" t="s">
        <v>6591</v>
      </c>
      <c r="B6872" s="36" t="s">
        <v>4432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198"/>
        <v>105000</v>
      </c>
      <c r="H6872" s="42" t="s">
        <v>33</v>
      </c>
    </row>
    <row r="6873" spans="1:8" ht="15" hidden="1" customHeight="1" x14ac:dyDescent="0.25">
      <c r="A6873" s="38" t="s">
        <v>6591</v>
      </c>
      <c r="B6873" s="33" t="s">
        <v>6601</v>
      </c>
      <c r="C6873" s="52" t="s">
        <v>6602</v>
      </c>
      <c r="D6873" s="50">
        <v>1</v>
      </c>
      <c r="E6873" s="45" t="s">
        <v>24</v>
      </c>
      <c r="F6873" s="46">
        <v>1</v>
      </c>
      <c r="G6873" s="41">
        <f t="shared" si="198"/>
        <v>1</v>
      </c>
      <c r="H6873" s="42" t="s">
        <v>28</v>
      </c>
    </row>
    <row r="6874" spans="1:8" ht="15" hidden="1" customHeight="1" x14ac:dyDescent="0.25">
      <c r="A6874" s="38" t="s">
        <v>6591</v>
      </c>
      <c r="B6874" s="33" t="s">
        <v>6603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198"/>
        <v>115000</v>
      </c>
      <c r="H6874" s="42" t="s">
        <v>3518</v>
      </c>
    </row>
    <row r="6875" spans="1:8" ht="15" hidden="1" customHeight="1" x14ac:dyDescent="0.25">
      <c r="A6875" s="38" t="s">
        <v>6591</v>
      </c>
      <c r="B6875" s="49" t="s">
        <v>6604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198"/>
        <v>25000</v>
      </c>
      <c r="H6875" s="42" t="s">
        <v>33</v>
      </c>
    </row>
    <row r="6876" spans="1:8" ht="15" hidden="1" customHeight="1" x14ac:dyDescent="0.25">
      <c r="A6876" s="38" t="s">
        <v>6591</v>
      </c>
      <c r="B6876" s="36" t="s">
        <v>6605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198"/>
        <v>70000</v>
      </c>
      <c r="H6876" s="42" t="s">
        <v>1006</v>
      </c>
    </row>
    <row r="6877" spans="1:8" ht="15" hidden="1" customHeight="1" x14ac:dyDescent="0.25">
      <c r="A6877" s="38" t="s">
        <v>6606</v>
      </c>
      <c r="B6877" s="36" t="s">
        <v>6607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198"/>
        <v>7500</v>
      </c>
      <c r="H6877" s="42" t="s">
        <v>783</v>
      </c>
    </row>
    <row r="6878" spans="1:8" ht="15" hidden="1" customHeight="1" x14ac:dyDescent="0.25">
      <c r="A6878" s="38" t="s">
        <v>6606</v>
      </c>
      <c r="B6878" s="33" t="s">
        <v>6608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198"/>
        <v>155000</v>
      </c>
      <c r="H6878" s="42" t="s">
        <v>6609</v>
      </c>
    </row>
    <row r="6879" spans="1:8" ht="15" hidden="1" customHeight="1" x14ac:dyDescent="0.25">
      <c r="A6879" s="38" t="s">
        <v>6606</v>
      </c>
      <c r="B6879" s="33" t="s">
        <v>6387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198"/>
        <v>720000</v>
      </c>
      <c r="H6879" s="84" t="s">
        <v>2750</v>
      </c>
    </row>
    <row r="6880" spans="1:8" ht="15" hidden="1" customHeight="1" x14ac:dyDescent="0.25">
      <c r="A6880" s="38" t="s">
        <v>6606</v>
      </c>
      <c r="B6880" s="33" t="s">
        <v>6610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198"/>
        <v>350000</v>
      </c>
      <c r="H6880" s="42" t="s">
        <v>2284</v>
      </c>
    </row>
    <row r="6881" spans="1:8" ht="15" hidden="1" customHeight="1" x14ac:dyDescent="0.25">
      <c r="A6881" s="38" t="s">
        <v>6606</v>
      </c>
      <c r="B6881" s="36" t="s">
        <v>6611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198"/>
        <v>750000</v>
      </c>
      <c r="H6881" s="42" t="s">
        <v>2284</v>
      </c>
    </row>
    <row r="6882" spans="1:8" ht="15" hidden="1" customHeight="1" x14ac:dyDescent="0.25">
      <c r="A6882" s="38" t="s">
        <v>6606</v>
      </c>
      <c r="B6882" s="33" t="s">
        <v>6612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198"/>
        <v>1000000</v>
      </c>
      <c r="H6882" s="42" t="s">
        <v>1753</v>
      </c>
    </row>
    <row r="6883" spans="1:8" ht="15" hidden="1" customHeight="1" x14ac:dyDescent="0.25">
      <c r="A6883" s="38" t="s">
        <v>6606</v>
      </c>
      <c r="B6883" s="33" t="s">
        <v>6613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198"/>
        <v>750000</v>
      </c>
      <c r="H6883" s="84" t="s">
        <v>588</v>
      </c>
    </row>
    <row r="6884" spans="1:8" ht="15" hidden="1" customHeight="1" x14ac:dyDescent="0.25">
      <c r="A6884" s="38" t="s">
        <v>6606</v>
      </c>
      <c r="B6884" s="33" t="s">
        <v>6614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198"/>
        <v>650000</v>
      </c>
      <c r="H6884" s="42" t="s">
        <v>4188</v>
      </c>
    </row>
    <row r="6885" spans="1:8" ht="15" hidden="1" customHeight="1" x14ac:dyDescent="0.25">
      <c r="A6885" s="38" t="s">
        <v>6606</v>
      </c>
      <c r="B6885" s="63" t="s">
        <v>6615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198"/>
        <v>980000</v>
      </c>
      <c r="H6885" s="42" t="s">
        <v>3230</v>
      </c>
    </row>
    <row r="6886" spans="1:8" ht="15" hidden="1" customHeight="1" x14ac:dyDescent="0.25">
      <c r="A6886" s="38" t="s">
        <v>6606</v>
      </c>
      <c r="B6886" s="63" t="s">
        <v>6616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198"/>
        <v>980000</v>
      </c>
      <c r="H6886" s="42" t="s">
        <v>3230</v>
      </c>
    </row>
    <row r="6887" spans="1:8" ht="15" hidden="1" customHeight="1" x14ac:dyDescent="0.25">
      <c r="A6887" s="38" t="s">
        <v>6606</v>
      </c>
      <c r="B6887" s="63" t="s">
        <v>6617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198"/>
        <v>950000</v>
      </c>
      <c r="H6887" s="42" t="s">
        <v>3230</v>
      </c>
    </row>
    <row r="6888" spans="1:8" ht="15" hidden="1" customHeight="1" x14ac:dyDescent="0.25">
      <c r="A6888" s="38" t="s">
        <v>6606</v>
      </c>
      <c r="B6888" s="63" t="s">
        <v>6618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198"/>
        <v>950000</v>
      </c>
      <c r="H6888" s="42" t="s">
        <v>3230</v>
      </c>
    </row>
    <row r="6889" spans="1:8" ht="15" hidden="1" customHeight="1" x14ac:dyDescent="0.25">
      <c r="A6889" s="38" t="s">
        <v>6606</v>
      </c>
      <c r="B6889" s="33" t="s">
        <v>6619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198"/>
        <v>750000</v>
      </c>
      <c r="H6889" s="42" t="s">
        <v>4188</v>
      </c>
    </row>
    <row r="6890" spans="1:8" ht="15" hidden="1" customHeight="1" x14ac:dyDescent="0.25">
      <c r="A6890" s="38" t="s">
        <v>6606</v>
      </c>
      <c r="B6890" s="49" t="s">
        <v>6620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198"/>
        <v>750000</v>
      </c>
      <c r="H6890" s="42" t="s">
        <v>4188</v>
      </c>
    </row>
    <row r="6891" spans="1:8" ht="15" hidden="1" customHeight="1" x14ac:dyDescent="0.25">
      <c r="A6891" s="38" t="s">
        <v>6606</v>
      </c>
      <c r="B6891" s="33" t="s">
        <v>5094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198"/>
        <v>980000</v>
      </c>
      <c r="H6891" s="42" t="s">
        <v>4188</v>
      </c>
    </row>
    <row r="6892" spans="1:8" ht="15" hidden="1" customHeight="1" x14ac:dyDescent="0.25">
      <c r="A6892" s="38" t="s">
        <v>6606</v>
      </c>
      <c r="B6892" s="33" t="s">
        <v>6621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198"/>
        <v>750000</v>
      </c>
      <c r="H6892" s="236" t="s">
        <v>911</v>
      </c>
    </row>
    <row r="6893" spans="1:8" ht="15" hidden="1" customHeight="1" x14ac:dyDescent="0.25">
      <c r="A6893" s="38" t="s">
        <v>6606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198"/>
        <v>270000</v>
      </c>
      <c r="H6893" s="236" t="s">
        <v>33</v>
      </c>
    </row>
    <row r="6894" spans="1:8" ht="15" hidden="1" customHeight="1" x14ac:dyDescent="0.25">
      <c r="A6894" s="38" t="s">
        <v>6606</v>
      </c>
      <c r="B6894" s="36" t="s">
        <v>6622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198"/>
        <v>565000</v>
      </c>
      <c r="H6894" s="236" t="s">
        <v>6623</v>
      </c>
    </row>
    <row r="6895" spans="1:8" ht="15" hidden="1" customHeight="1" x14ac:dyDescent="0.25">
      <c r="A6895" s="38" t="s">
        <v>6606</v>
      </c>
      <c r="B6895" s="33" t="s">
        <v>3074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198"/>
        <v>60000</v>
      </c>
      <c r="H6895" s="236" t="s">
        <v>974</v>
      </c>
    </row>
    <row r="6896" spans="1:8" ht="15" hidden="1" customHeight="1" x14ac:dyDescent="0.25">
      <c r="A6896" s="38" t="s">
        <v>6624</v>
      </c>
      <c r="B6896" s="36" t="s">
        <v>1042</v>
      </c>
      <c r="C6896" s="44" t="s">
        <v>4266</v>
      </c>
      <c r="D6896" s="38">
        <v>4</v>
      </c>
      <c r="E6896" s="45" t="s">
        <v>24</v>
      </c>
      <c r="F6896" s="40">
        <v>25000</v>
      </c>
      <c r="G6896" s="41">
        <f t="shared" si="198"/>
        <v>100000</v>
      </c>
      <c r="H6896" s="42" t="s">
        <v>827</v>
      </c>
    </row>
    <row r="6897" spans="1:8" ht="15" hidden="1" customHeight="1" x14ac:dyDescent="0.25">
      <c r="A6897" s="38" t="s">
        <v>6624</v>
      </c>
      <c r="B6897" s="33" t="s">
        <v>6625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198"/>
        <v>35000</v>
      </c>
      <c r="H6897" s="42" t="s">
        <v>6626</v>
      </c>
    </row>
    <row r="6898" spans="1:8" ht="15" customHeight="1" x14ac:dyDescent="0.25">
      <c r="A6898" s="38" t="s">
        <v>6624</v>
      </c>
      <c r="B6898" s="33" t="s">
        <v>6627</v>
      </c>
      <c r="C6898" s="33" t="s">
        <v>6284</v>
      </c>
      <c r="D6898" s="33">
        <v>5</v>
      </c>
      <c r="E6898" s="33" t="s">
        <v>24</v>
      </c>
      <c r="F6898" s="34">
        <v>7000</v>
      </c>
      <c r="G6898" s="41">
        <f t="shared" si="198"/>
        <v>35000</v>
      </c>
      <c r="H6898" s="84" t="s">
        <v>6628</v>
      </c>
    </row>
    <row r="6899" spans="1:8" ht="15" hidden="1" customHeight="1" x14ac:dyDescent="0.25">
      <c r="A6899" s="38" t="s">
        <v>6624</v>
      </c>
      <c r="B6899" s="33" t="s">
        <v>6629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198"/>
        <v>730000</v>
      </c>
      <c r="H6899" s="42" t="s">
        <v>490</v>
      </c>
    </row>
    <row r="6900" spans="1:8" ht="15" hidden="1" customHeight="1" x14ac:dyDescent="0.25">
      <c r="A6900" s="38" t="s">
        <v>6624</v>
      </c>
      <c r="B6900" s="36" t="s">
        <v>6630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198"/>
        <v>340000</v>
      </c>
      <c r="H6900" s="42" t="s">
        <v>930</v>
      </c>
    </row>
    <row r="6901" spans="1:8" ht="15" hidden="1" customHeight="1" x14ac:dyDescent="0.25">
      <c r="A6901" s="38" t="s">
        <v>6624</v>
      </c>
      <c r="B6901" s="33" t="s">
        <v>5906</v>
      </c>
      <c r="C6901" s="33" t="s">
        <v>6284</v>
      </c>
      <c r="D6901" s="38">
        <v>1</v>
      </c>
      <c r="E6901" s="51" t="s">
        <v>808</v>
      </c>
      <c r="F6901" s="46">
        <v>22000</v>
      </c>
      <c r="G6901" s="179">
        <f t="shared" si="198"/>
        <v>22000</v>
      </c>
      <c r="H6901" s="42" t="s">
        <v>2284</v>
      </c>
    </row>
    <row r="6902" spans="1:8" ht="15" customHeight="1" x14ac:dyDescent="0.25">
      <c r="A6902" s="38" t="s">
        <v>6624</v>
      </c>
      <c r="B6902" s="33" t="s">
        <v>6631</v>
      </c>
      <c r="C6902" s="33" t="s">
        <v>6284</v>
      </c>
      <c r="D6902" s="33">
        <v>4</v>
      </c>
      <c r="E6902" s="39" t="s">
        <v>24</v>
      </c>
      <c r="F6902" s="34">
        <v>13000</v>
      </c>
      <c r="G6902" s="41">
        <f t="shared" si="198"/>
        <v>52000</v>
      </c>
      <c r="H6902" s="84" t="s">
        <v>6632</v>
      </c>
    </row>
    <row r="6903" spans="1:8" ht="15" hidden="1" customHeight="1" x14ac:dyDescent="0.25">
      <c r="A6903" s="38" t="s">
        <v>6624</v>
      </c>
      <c r="B6903" s="33" t="s">
        <v>6633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198"/>
        <v>200000</v>
      </c>
      <c r="H6903" s="42" t="s">
        <v>6634</v>
      </c>
    </row>
    <row r="6904" spans="1:8" ht="15" hidden="1" customHeight="1" x14ac:dyDescent="0.25">
      <c r="A6904" s="38" t="s">
        <v>6624</v>
      </c>
      <c r="B6904" s="63" t="s">
        <v>6635</v>
      </c>
      <c r="C6904" s="33"/>
      <c r="D6904" s="38">
        <v>6</v>
      </c>
      <c r="E6904" s="45" t="s">
        <v>773</v>
      </c>
      <c r="F6904" s="41">
        <v>8500</v>
      </c>
      <c r="G6904" s="41">
        <f t="shared" si="198"/>
        <v>51000</v>
      </c>
      <c r="H6904" s="84" t="s">
        <v>6636</v>
      </c>
    </row>
    <row r="6905" spans="1:8" ht="15" hidden="1" customHeight="1" x14ac:dyDescent="0.25">
      <c r="A6905" s="38" t="s">
        <v>6624</v>
      </c>
      <c r="B6905" s="49" t="s">
        <v>6553</v>
      </c>
      <c r="C6905" s="109" t="s">
        <v>3536</v>
      </c>
      <c r="D6905" s="38">
        <v>2</v>
      </c>
      <c r="E6905" s="45" t="s">
        <v>72</v>
      </c>
      <c r="F6905" s="40">
        <v>450000</v>
      </c>
      <c r="G6905" s="41">
        <f t="shared" si="198"/>
        <v>900000</v>
      </c>
      <c r="H6905" s="42" t="s">
        <v>6570</v>
      </c>
    </row>
    <row r="6906" spans="1:8" ht="15" hidden="1" customHeight="1" x14ac:dyDescent="0.25">
      <c r="A6906" s="38" t="s">
        <v>6624</v>
      </c>
      <c r="B6906" s="63" t="s">
        <v>6637</v>
      </c>
      <c r="C6906" s="33" t="s">
        <v>3536</v>
      </c>
      <c r="D6906" s="50">
        <v>1</v>
      </c>
      <c r="E6906" s="45" t="s">
        <v>72</v>
      </c>
      <c r="F6906" s="46">
        <v>300000</v>
      </c>
      <c r="G6906" s="41">
        <f t="shared" si="198"/>
        <v>300000</v>
      </c>
      <c r="H6906" s="42" t="s">
        <v>6570</v>
      </c>
    </row>
    <row r="6907" spans="1:8" ht="15" hidden="1" customHeight="1" x14ac:dyDescent="0.25">
      <c r="A6907" s="38" t="s">
        <v>6624</v>
      </c>
      <c r="B6907" s="33" t="s">
        <v>6638</v>
      </c>
      <c r="C6907" s="33" t="s">
        <v>3536</v>
      </c>
      <c r="D6907" s="50">
        <v>1</v>
      </c>
      <c r="E6907" s="45" t="s">
        <v>24</v>
      </c>
      <c r="F6907" s="298">
        <v>25000</v>
      </c>
      <c r="G6907" s="41">
        <f t="shared" si="198"/>
        <v>25000</v>
      </c>
      <c r="H6907" s="42" t="s">
        <v>6570</v>
      </c>
    </row>
    <row r="6908" spans="1:8" ht="15" hidden="1" customHeight="1" x14ac:dyDescent="0.25">
      <c r="A6908" s="38" t="s">
        <v>6624</v>
      </c>
      <c r="B6908" s="49" t="s">
        <v>6639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198"/>
        <v>180000</v>
      </c>
      <c r="H6908" s="42" t="s">
        <v>980</v>
      </c>
    </row>
    <row r="6909" spans="1:8" ht="15" hidden="1" customHeight="1" x14ac:dyDescent="0.25">
      <c r="A6909" s="38" t="s">
        <v>6624</v>
      </c>
      <c r="B6909" s="36" t="s">
        <v>6640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198"/>
        <v>170000</v>
      </c>
      <c r="H6909" s="42" t="s">
        <v>2284</v>
      </c>
    </row>
    <row r="6910" spans="1:8" ht="15" hidden="1" customHeight="1" x14ac:dyDescent="0.25">
      <c r="A6910" s="38" t="s">
        <v>6624</v>
      </c>
      <c r="B6910" s="33" t="s">
        <v>6641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198"/>
        <v>40000</v>
      </c>
      <c r="H6910" s="42" t="s">
        <v>2284</v>
      </c>
    </row>
    <row r="6911" spans="1:8" ht="15" hidden="1" customHeight="1" x14ac:dyDescent="0.25">
      <c r="A6911" s="38" t="s">
        <v>6624</v>
      </c>
      <c r="B6911" s="36" t="s">
        <v>6642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198"/>
        <v>35000</v>
      </c>
      <c r="H6911" s="42" t="s">
        <v>2284</v>
      </c>
    </row>
    <row r="6912" spans="1:8" ht="15" hidden="1" customHeight="1" x14ac:dyDescent="0.25">
      <c r="A6912" s="38" t="s">
        <v>6624</v>
      </c>
      <c r="B6912" s="36" t="s">
        <v>6643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198"/>
        <v>17500</v>
      </c>
      <c r="H6912" s="42" t="s">
        <v>2284</v>
      </c>
    </row>
    <row r="6913" spans="1:8" ht="15" hidden="1" customHeight="1" x14ac:dyDescent="0.25">
      <c r="A6913" s="38" t="s">
        <v>6624</v>
      </c>
      <c r="B6913" s="33" t="s">
        <v>6644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198"/>
        <v>17500</v>
      </c>
      <c r="H6913" s="42" t="s">
        <v>2284</v>
      </c>
    </row>
    <row r="6914" spans="1:8" ht="15" hidden="1" customHeight="1" x14ac:dyDescent="0.25">
      <c r="A6914" s="38" t="s">
        <v>6624</v>
      </c>
      <c r="B6914" s="36" t="s">
        <v>6645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198"/>
        <v>15000</v>
      </c>
      <c r="H6914" s="42" t="s">
        <v>2284</v>
      </c>
    </row>
    <row r="6915" spans="1:8" ht="15" hidden="1" customHeight="1" x14ac:dyDescent="0.25">
      <c r="A6915" s="38" t="s">
        <v>6646</v>
      </c>
      <c r="B6915" s="36" t="s">
        <v>6647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198"/>
        <v>400000</v>
      </c>
      <c r="H6915" s="42" t="s">
        <v>2240</v>
      </c>
    </row>
    <row r="6916" spans="1:8" ht="15" hidden="1" customHeight="1" x14ac:dyDescent="0.25">
      <c r="A6916" s="38" t="s">
        <v>6646</v>
      </c>
      <c r="B6916" s="33" t="s">
        <v>6648</v>
      </c>
      <c r="C6916" s="33" t="s">
        <v>6649</v>
      </c>
      <c r="D6916" s="50">
        <v>2</v>
      </c>
      <c r="E6916" s="45" t="s">
        <v>24</v>
      </c>
      <c r="F6916" s="179">
        <v>7000</v>
      </c>
      <c r="G6916" s="41">
        <f t="shared" si="198"/>
        <v>14000</v>
      </c>
      <c r="H6916" s="42" t="s">
        <v>2240</v>
      </c>
    </row>
    <row r="6917" spans="1:8" ht="15" hidden="1" customHeight="1" x14ac:dyDescent="0.25">
      <c r="A6917" s="38" t="s">
        <v>6646</v>
      </c>
      <c r="B6917" s="33" t="s">
        <v>6650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198"/>
        <v>70000</v>
      </c>
      <c r="H6917" s="84" t="s">
        <v>2349</v>
      </c>
    </row>
    <row r="6918" spans="1:8" ht="15" hidden="1" customHeight="1" x14ac:dyDescent="0.25">
      <c r="A6918" s="38" t="s">
        <v>6646</v>
      </c>
      <c r="B6918" s="33" t="s">
        <v>6651</v>
      </c>
      <c r="C6918" s="52" t="s">
        <v>2998</v>
      </c>
      <c r="D6918" s="38">
        <v>3</v>
      </c>
      <c r="E6918" s="45" t="s">
        <v>24</v>
      </c>
      <c r="F6918" s="46">
        <v>200000</v>
      </c>
      <c r="G6918" s="41">
        <f t="shared" si="198"/>
        <v>600000</v>
      </c>
      <c r="H6918" s="42" t="s">
        <v>28</v>
      </c>
    </row>
    <row r="6919" spans="1:8" ht="15" hidden="1" customHeight="1" x14ac:dyDescent="0.25">
      <c r="A6919" s="38" t="s">
        <v>6646</v>
      </c>
      <c r="B6919" s="36" t="s">
        <v>6652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199">F6919*D6919</f>
        <v>540000</v>
      </c>
      <c r="H6919" s="42" t="s">
        <v>33</v>
      </c>
    </row>
    <row r="6920" spans="1:8" ht="15" hidden="1" customHeight="1" x14ac:dyDescent="0.25">
      <c r="A6920" s="38" t="s">
        <v>6646</v>
      </c>
      <c r="B6920" s="33" t="s">
        <v>6653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199"/>
        <v>340000</v>
      </c>
      <c r="H6920" s="42" t="s">
        <v>2284</v>
      </c>
    </row>
    <row r="6921" spans="1:8" ht="15" hidden="1" customHeight="1" x14ac:dyDescent="0.25">
      <c r="A6921" s="38" t="s">
        <v>6646</v>
      </c>
      <c r="B6921" s="33" t="s">
        <v>6654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199"/>
        <v>4300000</v>
      </c>
      <c r="H6921" s="42" t="s">
        <v>2284</v>
      </c>
    </row>
    <row r="6922" spans="1:8" ht="15" hidden="1" customHeight="1" x14ac:dyDescent="0.25">
      <c r="A6922" s="38" t="s">
        <v>6646</v>
      </c>
      <c r="B6922" s="33" t="s">
        <v>6655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199"/>
        <v>45000</v>
      </c>
      <c r="H6922" s="42" t="s">
        <v>2284</v>
      </c>
    </row>
    <row r="6923" spans="1:8" ht="15" hidden="1" customHeight="1" x14ac:dyDescent="0.25">
      <c r="A6923" s="38" t="s">
        <v>6646</v>
      </c>
      <c r="B6923" s="63" t="s">
        <v>6656</v>
      </c>
      <c r="C6923" s="33" t="s">
        <v>5648</v>
      </c>
      <c r="D6923" s="38">
        <v>10</v>
      </c>
      <c r="E6923" s="45" t="s">
        <v>24</v>
      </c>
      <c r="F6923" s="41">
        <v>119880</v>
      </c>
      <c r="G6923" s="41">
        <f t="shared" si="199"/>
        <v>1198800</v>
      </c>
      <c r="H6923" s="84" t="s">
        <v>33</v>
      </c>
    </row>
    <row r="6924" spans="1:8" ht="15" hidden="1" customHeight="1" x14ac:dyDescent="0.25">
      <c r="A6924" s="38" t="s">
        <v>6646</v>
      </c>
      <c r="B6924" s="49" t="s">
        <v>6657</v>
      </c>
      <c r="C6924" s="109" t="s">
        <v>5648</v>
      </c>
      <c r="D6924" s="38">
        <v>10</v>
      </c>
      <c r="E6924" s="45" t="s">
        <v>24</v>
      </c>
      <c r="F6924" s="40">
        <v>154346</v>
      </c>
      <c r="G6924" s="41">
        <f t="shared" si="199"/>
        <v>1543460</v>
      </c>
      <c r="H6924" s="42" t="s">
        <v>33</v>
      </c>
    </row>
    <row r="6925" spans="1:8" ht="15" hidden="1" customHeight="1" x14ac:dyDescent="0.25">
      <c r="A6925" s="38" t="s">
        <v>6646</v>
      </c>
      <c r="B6925" s="63" t="s">
        <v>6658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199"/>
        <v>1400000</v>
      </c>
      <c r="H6925" s="42" t="s">
        <v>588</v>
      </c>
    </row>
    <row r="6926" spans="1:8" ht="15" hidden="1" customHeight="1" x14ac:dyDescent="0.25">
      <c r="A6926" s="38" t="s">
        <v>6646</v>
      </c>
      <c r="B6926" s="33" t="s">
        <v>6659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199"/>
        <v>165000</v>
      </c>
      <c r="H6926" s="42" t="s">
        <v>588</v>
      </c>
    </row>
    <row r="6927" spans="1:8" ht="15" hidden="1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199"/>
        <v>19350000</v>
      </c>
      <c r="H6927" s="42" t="s">
        <v>2172</v>
      </c>
    </row>
    <row r="6928" spans="1:8" ht="15" hidden="1" customHeight="1" x14ac:dyDescent="0.25">
      <c r="A6928" s="38" t="s">
        <v>338</v>
      </c>
      <c r="B6928" s="56" t="s">
        <v>3330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199"/>
        <v>13700000</v>
      </c>
      <c r="H6928" s="42" t="s">
        <v>2172</v>
      </c>
    </row>
    <row r="6929" spans="1:8" ht="15" hidden="1" customHeight="1" x14ac:dyDescent="0.25">
      <c r="A6929" s="38" t="s">
        <v>338</v>
      </c>
      <c r="B6929" s="33" t="s">
        <v>6660</v>
      </c>
      <c r="C6929" s="33" t="s">
        <v>6661</v>
      </c>
      <c r="D6929" s="33">
        <v>2</v>
      </c>
      <c r="E6929" s="33" t="s">
        <v>24</v>
      </c>
      <c r="F6929" s="34">
        <v>101000</v>
      </c>
      <c r="G6929" s="41">
        <f t="shared" si="199"/>
        <v>202000</v>
      </c>
      <c r="H6929" s="84" t="s">
        <v>2284</v>
      </c>
    </row>
    <row r="6930" spans="1:8" ht="15" hidden="1" customHeight="1" x14ac:dyDescent="0.25">
      <c r="A6930" s="38" t="s">
        <v>338</v>
      </c>
      <c r="B6930" s="33" t="s">
        <v>6662</v>
      </c>
      <c r="C6930" s="52"/>
      <c r="D6930" s="38">
        <v>1</v>
      </c>
      <c r="E6930" s="45" t="s">
        <v>24</v>
      </c>
      <c r="F6930" s="46">
        <v>50000</v>
      </c>
      <c r="G6930" s="41">
        <f t="shared" si="199"/>
        <v>50000</v>
      </c>
      <c r="H6930" s="42" t="s">
        <v>433</v>
      </c>
    </row>
    <row r="6931" spans="1:8" ht="15" hidden="1" customHeight="1" x14ac:dyDescent="0.25">
      <c r="A6931" s="38" t="s">
        <v>338</v>
      </c>
      <c r="B6931" s="36" t="s">
        <v>6663</v>
      </c>
      <c r="C6931" s="33" t="s">
        <v>6664</v>
      </c>
      <c r="D6931" s="38">
        <v>5</v>
      </c>
      <c r="E6931" s="45" t="s">
        <v>24</v>
      </c>
      <c r="F6931" s="40">
        <v>8000</v>
      </c>
      <c r="G6931" s="41">
        <f t="shared" si="199"/>
        <v>40000</v>
      </c>
      <c r="H6931" s="42" t="s">
        <v>6058</v>
      </c>
    </row>
    <row r="6932" spans="1:8" ht="15" hidden="1" customHeight="1" x14ac:dyDescent="0.25">
      <c r="A6932" s="38" t="s">
        <v>338</v>
      </c>
      <c r="B6932" s="33" t="s">
        <v>6665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199"/>
        <v>200000</v>
      </c>
      <c r="H6932" s="42" t="s">
        <v>6634</v>
      </c>
    </row>
    <row r="6933" spans="1:8" ht="15" hidden="1" customHeight="1" x14ac:dyDescent="0.25">
      <c r="A6933" s="38" t="s">
        <v>338</v>
      </c>
      <c r="B6933" s="33" t="s">
        <v>6666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199"/>
        <v>85000</v>
      </c>
      <c r="H6933" s="42" t="s">
        <v>2284</v>
      </c>
    </row>
    <row r="6934" spans="1:8" ht="15" hidden="1" customHeight="1" x14ac:dyDescent="0.25">
      <c r="A6934" s="38" t="s">
        <v>338</v>
      </c>
      <c r="B6934" s="33" t="s">
        <v>6667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199"/>
        <v>800000</v>
      </c>
      <c r="H6934" s="42" t="s">
        <v>2284</v>
      </c>
    </row>
    <row r="6935" spans="1:8" ht="15" hidden="1" customHeight="1" x14ac:dyDescent="0.25">
      <c r="A6935" s="38" t="s">
        <v>338</v>
      </c>
      <c r="B6935" s="63" t="s">
        <v>6668</v>
      </c>
      <c r="C6935" s="33" t="s">
        <v>6669</v>
      </c>
      <c r="D6935" s="38">
        <v>3</v>
      </c>
      <c r="E6935" s="45" t="s">
        <v>107</v>
      </c>
      <c r="F6935" s="41">
        <v>125000</v>
      </c>
      <c r="G6935" s="41">
        <f t="shared" si="199"/>
        <v>375000</v>
      </c>
      <c r="H6935" s="84" t="s">
        <v>6670</v>
      </c>
    </row>
    <row r="6936" spans="1:8" ht="15" hidden="1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199"/>
        <v>1100000</v>
      </c>
      <c r="H6936" s="42" t="s">
        <v>33</v>
      </c>
    </row>
    <row r="6937" spans="1:8" ht="15" hidden="1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199"/>
        <v>1300000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199"/>
        <v>1920000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199"/>
        <v>1680000</v>
      </c>
      <c r="H6939" s="42" t="s">
        <v>33</v>
      </c>
    </row>
    <row r="6940" spans="1:8" ht="15" hidden="1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199"/>
        <v>1800000</v>
      </c>
      <c r="H6940" s="42" t="s">
        <v>33</v>
      </c>
    </row>
    <row r="6941" spans="1:8" ht="15" hidden="1" customHeight="1" x14ac:dyDescent="0.25">
      <c r="A6941" s="38" t="s">
        <v>338</v>
      </c>
      <c r="B6941" s="33" t="s">
        <v>6593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199"/>
        <v>730000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6594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199"/>
        <v>630000</v>
      </c>
      <c r="H6942" s="42" t="s">
        <v>33</v>
      </c>
    </row>
    <row r="6943" spans="1:8" ht="15" hidden="1" customHeight="1" x14ac:dyDescent="0.25">
      <c r="A6943" s="38" t="s">
        <v>338</v>
      </c>
      <c r="B6943" s="36" t="s">
        <v>6671</v>
      </c>
      <c r="C6943" s="33" t="s">
        <v>6672</v>
      </c>
      <c r="D6943" s="38">
        <v>1</v>
      </c>
      <c r="E6943" s="45" t="s">
        <v>24</v>
      </c>
      <c r="F6943" s="46">
        <v>1600000</v>
      </c>
      <c r="G6943" s="179">
        <f t="shared" si="199"/>
        <v>1600000</v>
      </c>
      <c r="H6943" s="42" t="s">
        <v>2284</v>
      </c>
    </row>
    <row r="6944" spans="1:8" ht="15" hidden="1" customHeight="1" x14ac:dyDescent="0.25">
      <c r="A6944" s="38" t="s">
        <v>338</v>
      </c>
      <c r="B6944" s="33" t="s">
        <v>6673</v>
      </c>
      <c r="C6944" s="33" t="s">
        <v>6674</v>
      </c>
      <c r="D6944" s="50">
        <v>1</v>
      </c>
      <c r="E6944" s="51" t="s">
        <v>24</v>
      </c>
      <c r="F6944" s="291">
        <v>330000</v>
      </c>
      <c r="G6944" s="179">
        <f t="shared" si="199"/>
        <v>330000</v>
      </c>
      <c r="H6944" s="42" t="s">
        <v>2284</v>
      </c>
    </row>
    <row r="6945" spans="1:8" ht="15" hidden="1" customHeight="1" x14ac:dyDescent="0.25">
      <c r="A6945" s="38" t="s">
        <v>338</v>
      </c>
      <c r="B6945" s="56" t="s">
        <v>4571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199"/>
        <v>34000000</v>
      </c>
      <c r="H6945" s="42" t="s">
        <v>33</v>
      </c>
    </row>
    <row r="6946" spans="1:8" ht="15" hidden="1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199"/>
        <v>14000000</v>
      </c>
      <c r="H6946" s="42" t="s">
        <v>33</v>
      </c>
    </row>
    <row r="6947" spans="1:8" ht="15" hidden="1" customHeight="1" x14ac:dyDescent="0.25">
      <c r="A6947" s="38" t="s">
        <v>338</v>
      </c>
      <c r="B6947" s="49" t="s">
        <v>4580</v>
      </c>
      <c r="C6947" s="33" t="s">
        <v>6300</v>
      </c>
      <c r="D6947" s="38">
        <v>10</v>
      </c>
      <c r="E6947" s="51" t="s">
        <v>24</v>
      </c>
      <c r="F6947" s="46">
        <v>165000</v>
      </c>
      <c r="G6947" s="51">
        <f t="shared" si="199"/>
        <v>1650000</v>
      </c>
      <c r="H6947" s="42" t="s">
        <v>33</v>
      </c>
    </row>
    <row r="6948" spans="1:8" ht="15" hidden="1" customHeight="1" x14ac:dyDescent="0.25">
      <c r="A6948" s="38" t="s">
        <v>338</v>
      </c>
      <c r="B6948" s="33" t="s">
        <v>4579</v>
      </c>
      <c r="C6948" s="33" t="s">
        <v>6300</v>
      </c>
      <c r="D6948" s="38">
        <v>20</v>
      </c>
      <c r="E6948" s="51" t="s">
        <v>24</v>
      </c>
      <c r="F6948" s="185">
        <v>175000</v>
      </c>
      <c r="G6948" s="51">
        <f t="shared" si="199"/>
        <v>3500000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6002</v>
      </c>
      <c r="C6949" s="33" t="s">
        <v>4572</v>
      </c>
      <c r="D6949" s="38">
        <v>5</v>
      </c>
      <c r="E6949" s="51" t="s">
        <v>24</v>
      </c>
      <c r="F6949" s="185">
        <v>290000</v>
      </c>
      <c r="G6949" s="51">
        <f t="shared" si="199"/>
        <v>1450000</v>
      </c>
      <c r="H6949" s="42" t="s">
        <v>33</v>
      </c>
    </row>
    <row r="6950" spans="1:8" ht="15" hidden="1" customHeight="1" x14ac:dyDescent="0.25">
      <c r="A6950" s="38" t="s">
        <v>338</v>
      </c>
      <c r="B6950" s="36" t="s">
        <v>6302</v>
      </c>
      <c r="C6950" s="33" t="s">
        <v>6300</v>
      </c>
      <c r="D6950" s="38">
        <v>5</v>
      </c>
      <c r="E6950" s="51" t="s">
        <v>24</v>
      </c>
      <c r="F6950" s="46">
        <v>235000</v>
      </c>
      <c r="G6950" s="51">
        <f t="shared" si="199"/>
        <v>1175000</v>
      </c>
      <c r="H6950" s="42" t="s">
        <v>33</v>
      </c>
    </row>
    <row r="6951" spans="1:8" ht="15" hidden="1" customHeight="1" x14ac:dyDescent="0.25">
      <c r="A6951" s="38" t="s">
        <v>338</v>
      </c>
      <c r="B6951" s="33" t="s">
        <v>4930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199"/>
        <v>400000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4932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199"/>
        <v>900000</v>
      </c>
      <c r="H6952" s="42" t="s">
        <v>33</v>
      </c>
    </row>
    <row r="6953" spans="1:8" ht="15" hidden="1" customHeight="1" x14ac:dyDescent="0.25">
      <c r="A6953" s="38" t="s">
        <v>6675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199"/>
        <v>3552316</v>
      </c>
      <c r="H6953" s="42" t="s">
        <v>33</v>
      </c>
    </row>
    <row r="6954" spans="1:8" ht="15" hidden="1" customHeight="1" x14ac:dyDescent="0.25">
      <c r="A6954" s="38" t="s">
        <v>6675</v>
      </c>
      <c r="B6954" s="68" t="s">
        <v>6290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199"/>
        <v>1100000</v>
      </c>
      <c r="H6954" s="42" t="s">
        <v>33</v>
      </c>
    </row>
    <row r="6955" spans="1:8" ht="15" hidden="1" customHeight="1" x14ac:dyDescent="0.25">
      <c r="A6955" s="38" t="s">
        <v>6675</v>
      </c>
      <c r="B6955" s="33" t="s">
        <v>4655</v>
      </c>
      <c r="C6955" s="33" t="s">
        <v>3975</v>
      </c>
      <c r="D6955" s="33">
        <v>2</v>
      </c>
      <c r="E6955" s="33" t="s">
        <v>24</v>
      </c>
      <c r="F6955" s="34">
        <v>115000</v>
      </c>
      <c r="G6955" s="41">
        <f t="shared" si="199"/>
        <v>230000</v>
      </c>
      <c r="H6955" s="84" t="s">
        <v>2908</v>
      </c>
    </row>
    <row r="6956" spans="1:8" ht="15" hidden="1" customHeight="1" x14ac:dyDescent="0.25">
      <c r="A6956" s="38" t="s">
        <v>6675</v>
      </c>
      <c r="B6956" s="33" t="s">
        <v>6676</v>
      </c>
      <c r="C6956" s="52" t="s">
        <v>3975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2908</v>
      </c>
    </row>
    <row r="6957" spans="1:8" ht="15" hidden="1" customHeight="1" x14ac:dyDescent="0.25">
      <c r="A6957" s="38" t="s">
        <v>6675</v>
      </c>
      <c r="B6957" s="36" t="s">
        <v>5136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hidden="1" customHeight="1" x14ac:dyDescent="0.25">
      <c r="A6958" s="38" t="s">
        <v>6675</v>
      </c>
      <c r="B6958" s="33" t="s">
        <v>6677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6678</v>
      </c>
    </row>
    <row r="6959" spans="1:8" ht="15" hidden="1" customHeight="1" x14ac:dyDescent="0.25">
      <c r="A6959" s="38" t="s">
        <v>6675</v>
      </c>
      <c r="B6959" s="33" t="s">
        <v>6679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hidden="1" customHeight="1" x14ac:dyDescent="0.25">
      <c r="A6960" s="38" t="s">
        <v>6675</v>
      </c>
      <c r="B6960" s="33" t="s">
        <v>6680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199"/>
        <v>160000</v>
      </c>
      <c r="H6960" s="42" t="s">
        <v>2284</v>
      </c>
    </row>
    <row r="6961" spans="1:8" ht="15" hidden="1" customHeight="1" x14ac:dyDescent="0.25">
      <c r="A6961" s="38" t="s">
        <v>6675</v>
      </c>
      <c r="B6961" s="63" t="s">
        <v>2817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199"/>
        <v>750000</v>
      </c>
      <c r="H6961" s="84" t="s">
        <v>433</v>
      </c>
    </row>
    <row r="6962" spans="1:8" ht="15" hidden="1" customHeight="1" x14ac:dyDescent="0.25">
      <c r="A6962" s="38" t="s">
        <v>6675</v>
      </c>
      <c r="B6962" s="36" t="s">
        <v>4089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199"/>
        <v>60000</v>
      </c>
      <c r="H6962" s="42" t="s">
        <v>33</v>
      </c>
    </row>
    <row r="6963" spans="1:8" ht="15" hidden="1" customHeight="1" x14ac:dyDescent="0.25">
      <c r="A6963" s="38" t="s">
        <v>6675</v>
      </c>
      <c r="B6963" s="33" t="s">
        <v>6681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199"/>
        <v>117000</v>
      </c>
      <c r="H6963" s="42" t="s">
        <v>783</v>
      </c>
    </row>
    <row r="6964" spans="1:8" ht="15" hidden="1" customHeight="1" x14ac:dyDescent="0.25">
      <c r="A6964" s="38" t="s">
        <v>6675</v>
      </c>
      <c r="B6964" s="33" t="s">
        <v>6682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199"/>
        <v>28500</v>
      </c>
      <c r="H6964" s="42" t="s">
        <v>783</v>
      </c>
    </row>
    <row r="6965" spans="1:8" ht="15" hidden="1" customHeight="1" x14ac:dyDescent="0.25">
      <c r="A6965" s="38" t="s">
        <v>6675</v>
      </c>
      <c r="B6965" s="33" t="s">
        <v>6683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199"/>
        <v>43700</v>
      </c>
      <c r="H6965" s="42" t="s">
        <v>783</v>
      </c>
    </row>
    <row r="6966" spans="1:8" ht="15" hidden="1" customHeight="1" x14ac:dyDescent="0.25">
      <c r="A6966" s="38" t="s">
        <v>6675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199"/>
        <v>20400000</v>
      </c>
      <c r="H6966" s="42" t="s">
        <v>33</v>
      </c>
    </row>
    <row r="6967" spans="1:8" ht="15" hidden="1" customHeight="1" x14ac:dyDescent="0.25">
      <c r="A6967" s="38" t="s">
        <v>6675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199"/>
        <v>8400000</v>
      </c>
      <c r="H6967" s="42" t="s">
        <v>33</v>
      </c>
    </row>
    <row r="6968" spans="1:8" ht="15" hidden="1" customHeight="1" x14ac:dyDescent="0.25">
      <c r="A6968" s="38" t="s">
        <v>6675</v>
      </c>
      <c r="B6968" s="33" t="s">
        <v>6684</v>
      </c>
      <c r="C6968" s="33" t="s">
        <v>3747</v>
      </c>
      <c r="D6968" s="38">
        <v>2</v>
      </c>
      <c r="E6968" s="45" t="s">
        <v>83</v>
      </c>
      <c r="F6968" s="40">
        <v>1030000</v>
      </c>
      <c r="G6968" s="179">
        <f t="shared" si="199"/>
        <v>2060000</v>
      </c>
      <c r="H6968" s="42" t="s">
        <v>433</v>
      </c>
    </row>
    <row r="6969" spans="1:8" ht="15" hidden="1" customHeight="1" x14ac:dyDescent="0.25">
      <c r="A6969" s="38" t="s">
        <v>6675</v>
      </c>
      <c r="B6969" s="36" t="s">
        <v>6685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199"/>
        <v>1250000</v>
      </c>
      <c r="H6969" s="42" t="s">
        <v>2861</v>
      </c>
    </row>
    <row r="6970" spans="1:8" ht="15" hidden="1" customHeight="1" x14ac:dyDescent="0.25">
      <c r="A6970" s="38" t="s">
        <v>6675</v>
      </c>
      <c r="B6970" s="33" t="s">
        <v>6686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199"/>
        <v>450000</v>
      </c>
      <c r="H6970" s="42" t="s">
        <v>2861</v>
      </c>
    </row>
    <row r="6971" spans="1:8" ht="15" hidden="1" customHeight="1" x14ac:dyDescent="0.25">
      <c r="A6971" s="38" t="s">
        <v>6675</v>
      </c>
      <c r="B6971" s="56" t="s">
        <v>6687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199"/>
        <v>1000000</v>
      </c>
      <c r="H6971" s="42" t="s">
        <v>2861</v>
      </c>
    </row>
    <row r="6972" spans="1:8" ht="15" hidden="1" customHeight="1" x14ac:dyDescent="0.25">
      <c r="A6972" s="38" t="s">
        <v>6675</v>
      </c>
      <c r="B6972" s="33" t="s">
        <v>6688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199"/>
        <v>60000</v>
      </c>
      <c r="H6972" s="42" t="s">
        <v>2861</v>
      </c>
    </row>
    <row r="6973" spans="1:8" ht="15" hidden="1" customHeight="1" x14ac:dyDescent="0.25">
      <c r="A6973" s="38" t="s">
        <v>6675</v>
      </c>
      <c r="B6973" s="49" t="s">
        <v>6689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199"/>
        <v>120000</v>
      </c>
      <c r="H6973" s="42" t="s">
        <v>2861</v>
      </c>
    </row>
    <row r="6974" spans="1:8" ht="15" hidden="1" customHeight="1" x14ac:dyDescent="0.25">
      <c r="A6974" s="38" t="s">
        <v>6675</v>
      </c>
      <c r="B6974" s="33" t="s">
        <v>6690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199"/>
        <v>240000</v>
      </c>
      <c r="H6974" s="42" t="s">
        <v>2861</v>
      </c>
    </row>
    <row r="6975" spans="1:8" ht="15" hidden="1" customHeight="1" x14ac:dyDescent="0.25">
      <c r="A6975" s="38" t="s">
        <v>6675</v>
      </c>
      <c r="B6975" s="33" t="s">
        <v>6691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199"/>
        <v>180000</v>
      </c>
      <c r="H6975" s="42" t="s">
        <v>2861</v>
      </c>
    </row>
    <row r="6976" spans="1:8" ht="15" hidden="1" customHeight="1" x14ac:dyDescent="0.25">
      <c r="A6976" s="38" t="s">
        <v>6675</v>
      </c>
      <c r="B6976" s="36" t="s">
        <v>6692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199"/>
        <v>75000</v>
      </c>
      <c r="H6976" s="42" t="s">
        <v>2861</v>
      </c>
    </row>
    <row r="6977" spans="1:8" ht="15" hidden="1" customHeight="1" x14ac:dyDescent="0.25">
      <c r="A6977" s="38" t="s">
        <v>6693</v>
      </c>
      <c r="B6977" s="33" t="s">
        <v>6694</v>
      </c>
      <c r="C6977" s="56" t="s">
        <v>5471</v>
      </c>
      <c r="D6977" s="38">
        <v>2</v>
      </c>
      <c r="E6977" s="45" t="s">
        <v>24</v>
      </c>
      <c r="F6977" s="46">
        <v>78000</v>
      </c>
      <c r="G6977" s="41">
        <f t="shared" si="199"/>
        <v>156000</v>
      </c>
      <c r="H6977" s="42" t="s">
        <v>2349</v>
      </c>
    </row>
    <row r="6978" spans="1:8" ht="15" hidden="1" customHeight="1" x14ac:dyDescent="0.25">
      <c r="A6978" s="38" t="s">
        <v>6693</v>
      </c>
      <c r="B6978" s="68" t="s">
        <v>5083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199"/>
        <v>85000</v>
      </c>
      <c r="H6978" s="42" t="s">
        <v>2284</v>
      </c>
    </row>
    <row r="6979" spans="1:8" ht="15" hidden="1" customHeight="1" x14ac:dyDescent="0.25">
      <c r="A6979" s="38" t="s">
        <v>6693</v>
      </c>
      <c r="B6979" s="33" t="s">
        <v>6695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199"/>
        <v>250000</v>
      </c>
      <c r="H6979" s="84" t="s">
        <v>28</v>
      </c>
    </row>
    <row r="6980" spans="1:8" ht="15" hidden="1" customHeight="1" x14ac:dyDescent="0.25">
      <c r="A6980" s="38" t="s">
        <v>6693</v>
      </c>
      <c r="B6980" s="33" t="s">
        <v>6696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hidden="1" customHeight="1" x14ac:dyDescent="0.25">
      <c r="A6981" s="38" t="s">
        <v>6693</v>
      </c>
      <c r="B6981" s="36" t="s">
        <v>3277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hidden="1" customHeight="1" x14ac:dyDescent="0.25">
      <c r="A6982" s="38" t="s">
        <v>6693</v>
      </c>
      <c r="B6982" s="33" t="s">
        <v>3278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hidden="1" customHeight="1" x14ac:dyDescent="0.25">
      <c r="A6983" s="38" t="s">
        <v>6693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hidden="1" customHeight="1" x14ac:dyDescent="0.25">
      <c r="A6984" s="38" t="s">
        <v>6693</v>
      </c>
      <c r="B6984" s="33" t="s">
        <v>4870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200">F6984*D6984</f>
        <v>135000</v>
      </c>
      <c r="H6984" s="42" t="s">
        <v>33</v>
      </c>
    </row>
    <row r="6985" spans="1:8" ht="15" hidden="1" customHeight="1" x14ac:dyDescent="0.25">
      <c r="A6985" s="38" t="s">
        <v>6693</v>
      </c>
      <c r="B6985" s="63" t="s">
        <v>6697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200"/>
        <v>30000</v>
      </c>
      <c r="H6985" s="84" t="s">
        <v>28</v>
      </c>
    </row>
    <row r="6986" spans="1:8" ht="15" hidden="1" customHeight="1" x14ac:dyDescent="0.25">
      <c r="A6986" s="38" t="s">
        <v>6693</v>
      </c>
      <c r="B6986" s="36" t="s">
        <v>6698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200"/>
        <v>125000</v>
      </c>
      <c r="H6986" s="42" t="s">
        <v>551</v>
      </c>
    </row>
    <row r="6987" spans="1:8" ht="15" hidden="1" customHeight="1" x14ac:dyDescent="0.25">
      <c r="A6987" s="38" t="s">
        <v>6693</v>
      </c>
      <c r="B6987" s="33" t="s">
        <v>6699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200"/>
        <v>25000</v>
      </c>
      <c r="H6987" s="42" t="s">
        <v>2284</v>
      </c>
    </row>
    <row r="6988" spans="1:8" ht="15" hidden="1" customHeight="1" x14ac:dyDescent="0.25">
      <c r="A6988" s="38" t="s">
        <v>6693</v>
      </c>
      <c r="B6988" s="33" t="s">
        <v>6700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200"/>
        <v>25000</v>
      </c>
      <c r="H6988" s="42" t="s">
        <v>2284</v>
      </c>
    </row>
    <row r="6989" spans="1:8" ht="15" hidden="1" customHeight="1" x14ac:dyDescent="0.25">
      <c r="A6989" s="38" t="s">
        <v>6701</v>
      </c>
      <c r="B6989" s="33" t="s">
        <v>6702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200"/>
        <v>120000</v>
      </c>
      <c r="H6989" s="42" t="s">
        <v>33</v>
      </c>
    </row>
    <row r="6990" spans="1:8" ht="15" hidden="1" customHeight="1" x14ac:dyDescent="0.25">
      <c r="A6990" s="38" t="s">
        <v>6701</v>
      </c>
      <c r="B6990" s="68" t="s">
        <v>6703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200"/>
        <v>45000000</v>
      </c>
      <c r="H6990" s="42" t="s">
        <v>33</v>
      </c>
    </row>
    <row r="6991" spans="1:8" ht="15" hidden="1" customHeight="1" x14ac:dyDescent="0.25">
      <c r="A6991" s="38" t="s">
        <v>6701</v>
      </c>
      <c r="B6991" s="33" t="s">
        <v>6303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200"/>
        <v>1425000</v>
      </c>
      <c r="H6991" s="84" t="s">
        <v>33</v>
      </c>
    </row>
    <row r="6992" spans="1:8" ht="15" hidden="1" customHeight="1" x14ac:dyDescent="0.25">
      <c r="A6992" s="38" t="s">
        <v>6701</v>
      </c>
      <c r="B6992" s="36" t="s">
        <v>6304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hidden="1" customHeight="1" x14ac:dyDescent="0.25">
      <c r="A6993" s="38" t="s">
        <v>6701</v>
      </c>
      <c r="B6993" s="36" t="s">
        <v>6704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1">F6993*D6993</f>
        <v>25000</v>
      </c>
      <c r="H6993" s="42" t="s">
        <v>33</v>
      </c>
    </row>
    <row r="6994" spans="1:8" ht="15" hidden="1" customHeight="1" x14ac:dyDescent="0.25">
      <c r="A6994" s="38" t="s">
        <v>6701</v>
      </c>
      <c r="B6994" s="33" t="s">
        <v>6705</v>
      </c>
      <c r="C6994" s="33" t="s">
        <v>2936</v>
      </c>
      <c r="D6994" s="38">
        <v>1</v>
      </c>
      <c r="E6994" s="51" t="s">
        <v>24</v>
      </c>
      <c r="F6994" s="46">
        <v>175000</v>
      </c>
      <c r="G6994" s="179">
        <f t="shared" si="201"/>
        <v>175000</v>
      </c>
      <c r="H6994" s="42" t="s">
        <v>647</v>
      </c>
    </row>
    <row r="6995" spans="1:8" ht="15" hidden="1" customHeight="1" x14ac:dyDescent="0.25">
      <c r="A6995" s="38" t="s">
        <v>6701</v>
      </c>
      <c r="B6995" s="33" t="s">
        <v>6706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1"/>
        <v>70000</v>
      </c>
      <c r="H6995" s="42" t="s">
        <v>6707</v>
      </c>
    </row>
    <row r="6996" spans="1:8" ht="15" hidden="1" customHeight="1" x14ac:dyDescent="0.25">
      <c r="A6996" s="38" t="s">
        <v>6701</v>
      </c>
      <c r="B6996" s="33" t="s">
        <v>6708</v>
      </c>
      <c r="C6996" s="33" t="s">
        <v>655</v>
      </c>
      <c r="D6996" s="38">
        <v>2</v>
      </c>
      <c r="E6996" s="45" t="s">
        <v>2842</v>
      </c>
      <c r="F6996" s="179">
        <v>28000</v>
      </c>
      <c r="G6996" s="41">
        <f t="shared" si="201"/>
        <v>56000</v>
      </c>
      <c r="H6996" s="42" t="s">
        <v>2284</v>
      </c>
    </row>
    <row r="6997" spans="1:8" ht="15" hidden="1" customHeight="1" x14ac:dyDescent="0.25">
      <c r="A6997" s="38" t="s">
        <v>6701</v>
      </c>
      <c r="B6997" s="63" t="s">
        <v>6709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1"/>
        <v>25000</v>
      </c>
      <c r="H6997" s="84" t="s">
        <v>2736</v>
      </c>
    </row>
    <row r="6998" spans="1:8" ht="15" hidden="1" customHeight="1" x14ac:dyDescent="0.25">
      <c r="A6998" s="38" t="s">
        <v>6701</v>
      </c>
      <c r="B6998" s="36" t="s">
        <v>6710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1"/>
        <v>800000</v>
      </c>
      <c r="H6998" s="42" t="s">
        <v>33</v>
      </c>
    </row>
    <row r="6999" spans="1:8" ht="15" hidden="1" customHeight="1" x14ac:dyDescent="0.25">
      <c r="A6999" s="38" t="s">
        <v>6701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1"/>
        <v>47500</v>
      </c>
      <c r="H6999" s="42" t="s">
        <v>33</v>
      </c>
    </row>
    <row r="7000" spans="1:8" ht="15" hidden="1" customHeight="1" x14ac:dyDescent="0.25">
      <c r="A7000" s="38" t="s">
        <v>6701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1"/>
        <v>47500</v>
      </c>
      <c r="H7000" s="42" t="s">
        <v>33</v>
      </c>
    </row>
    <row r="7001" spans="1:8" ht="15" hidden="1" customHeight="1" x14ac:dyDescent="0.25">
      <c r="A7001" s="38" t="s">
        <v>6701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1"/>
        <v>150000</v>
      </c>
      <c r="H7001" s="42" t="s">
        <v>33</v>
      </c>
    </row>
    <row r="7002" spans="1:8" ht="15" hidden="1" customHeight="1" x14ac:dyDescent="0.25">
      <c r="A7002" s="38" t="s">
        <v>6701</v>
      </c>
      <c r="B7002" s="63" t="s">
        <v>6711</v>
      </c>
      <c r="C7002" s="33" t="s">
        <v>3536</v>
      </c>
      <c r="D7002" s="50">
        <v>1</v>
      </c>
      <c r="E7002" s="45" t="s">
        <v>24</v>
      </c>
      <c r="F7002" s="40">
        <v>75000</v>
      </c>
      <c r="G7002" s="179">
        <f t="shared" si="201"/>
        <v>75000</v>
      </c>
      <c r="H7002" s="42" t="s">
        <v>2861</v>
      </c>
    </row>
    <row r="7003" spans="1:8" ht="15" hidden="1" customHeight="1" x14ac:dyDescent="0.25">
      <c r="A7003" s="38" t="s">
        <v>6701</v>
      </c>
      <c r="B7003" s="33" t="s">
        <v>6712</v>
      </c>
      <c r="C7003" s="33" t="s">
        <v>3536</v>
      </c>
      <c r="D7003" s="38">
        <v>2</v>
      </c>
      <c r="E7003" s="45" t="s">
        <v>24</v>
      </c>
      <c r="F7003" s="40">
        <v>150000</v>
      </c>
      <c r="G7003" s="179">
        <f t="shared" si="201"/>
        <v>300000</v>
      </c>
      <c r="H7003" s="42" t="s">
        <v>2861</v>
      </c>
    </row>
    <row r="7004" spans="1:8" ht="15" hidden="1" customHeight="1" x14ac:dyDescent="0.25">
      <c r="A7004" s="38" t="s">
        <v>6701</v>
      </c>
      <c r="B7004" s="33" t="s">
        <v>6713</v>
      </c>
      <c r="C7004" s="33" t="s">
        <v>3536</v>
      </c>
      <c r="D7004" s="38">
        <v>2</v>
      </c>
      <c r="E7004" s="45" t="s">
        <v>24</v>
      </c>
      <c r="F7004" s="40">
        <v>100000</v>
      </c>
      <c r="G7004" s="179">
        <f t="shared" si="201"/>
        <v>200000</v>
      </c>
      <c r="H7004" s="42" t="s">
        <v>2861</v>
      </c>
    </row>
    <row r="7005" spans="1:8" ht="15" hidden="1" customHeight="1" x14ac:dyDescent="0.25">
      <c r="A7005" s="38" t="s">
        <v>6701</v>
      </c>
      <c r="B7005" s="36" t="s">
        <v>6714</v>
      </c>
      <c r="C7005" s="33" t="s">
        <v>3536</v>
      </c>
      <c r="D7005" s="38">
        <v>1</v>
      </c>
      <c r="E7005" s="45" t="s">
        <v>24</v>
      </c>
      <c r="F7005" s="46">
        <v>600000</v>
      </c>
      <c r="G7005" s="179">
        <f t="shared" si="201"/>
        <v>600000</v>
      </c>
      <c r="H7005" s="42" t="s">
        <v>2861</v>
      </c>
    </row>
    <row r="7006" spans="1:8" ht="15" hidden="1" customHeight="1" x14ac:dyDescent="0.25">
      <c r="A7006" s="38" t="s">
        <v>6701</v>
      </c>
      <c r="B7006" s="33" t="s">
        <v>6715</v>
      </c>
      <c r="C7006" s="33" t="s">
        <v>3536</v>
      </c>
      <c r="D7006" s="50">
        <v>2</v>
      </c>
      <c r="E7006" s="51" t="s">
        <v>24</v>
      </c>
      <c r="F7006" s="291">
        <v>200000</v>
      </c>
      <c r="G7006" s="179">
        <f t="shared" si="201"/>
        <v>400000</v>
      </c>
      <c r="H7006" s="42" t="s">
        <v>2861</v>
      </c>
    </row>
    <row r="7007" spans="1:8" ht="15" hidden="1" customHeight="1" x14ac:dyDescent="0.25">
      <c r="A7007" s="38" t="s">
        <v>6701</v>
      </c>
      <c r="B7007" s="56" t="s">
        <v>6716</v>
      </c>
      <c r="C7007" s="33" t="s">
        <v>3536</v>
      </c>
      <c r="D7007" s="38">
        <v>1</v>
      </c>
      <c r="E7007" s="51" t="s">
        <v>72</v>
      </c>
      <c r="F7007" s="46">
        <v>750000</v>
      </c>
      <c r="G7007" s="51">
        <f t="shared" si="201"/>
        <v>750000</v>
      </c>
      <c r="H7007" s="42" t="s">
        <v>2861</v>
      </c>
    </row>
    <row r="7008" spans="1:8" ht="15" hidden="1" customHeight="1" x14ac:dyDescent="0.25">
      <c r="A7008" s="38" t="s">
        <v>6701</v>
      </c>
      <c r="B7008" s="33" t="s">
        <v>6717</v>
      </c>
      <c r="C7008" s="33" t="s">
        <v>3536</v>
      </c>
      <c r="D7008" s="38">
        <v>1</v>
      </c>
      <c r="E7008" s="56" t="s">
        <v>23</v>
      </c>
      <c r="F7008" s="179">
        <v>950000</v>
      </c>
      <c r="G7008" s="51">
        <f t="shared" si="201"/>
        <v>950000</v>
      </c>
      <c r="H7008" s="42" t="s">
        <v>974</v>
      </c>
    </row>
    <row r="7009" spans="1:8" ht="15" hidden="1" customHeight="1" x14ac:dyDescent="0.25">
      <c r="A7009" s="38" t="s">
        <v>6718</v>
      </c>
      <c r="B7009" s="33" t="s">
        <v>6719</v>
      </c>
      <c r="C7009" s="56" t="s">
        <v>6720</v>
      </c>
      <c r="D7009" s="38">
        <v>1</v>
      </c>
      <c r="E7009" s="45" t="s">
        <v>72</v>
      </c>
      <c r="F7009" s="46">
        <v>270000</v>
      </c>
      <c r="G7009" s="41">
        <f t="shared" si="201"/>
        <v>270000</v>
      </c>
      <c r="H7009" s="42" t="s">
        <v>486</v>
      </c>
    </row>
    <row r="7010" spans="1:8" ht="15" hidden="1" customHeight="1" x14ac:dyDescent="0.25">
      <c r="A7010" s="38" t="s">
        <v>6718</v>
      </c>
      <c r="B7010" s="68" t="s">
        <v>6721</v>
      </c>
      <c r="C7010" s="33" t="s">
        <v>6722</v>
      </c>
      <c r="D7010" s="38">
        <v>1</v>
      </c>
      <c r="E7010" s="45" t="s">
        <v>72</v>
      </c>
      <c r="F7010" s="46">
        <v>135000</v>
      </c>
      <c r="G7010" s="41">
        <f t="shared" si="201"/>
        <v>135000</v>
      </c>
      <c r="H7010" s="42" t="s">
        <v>33</v>
      </c>
    </row>
    <row r="7011" spans="1:8" ht="15" hidden="1" customHeight="1" x14ac:dyDescent="0.25">
      <c r="A7011" s="38" t="s">
        <v>6718</v>
      </c>
      <c r="B7011" s="33" t="s">
        <v>6723</v>
      </c>
      <c r="C7011" s="33" t="s">
        <v>6042</v>
      </c>
      <c r="D7011" s="33">
        <v>1</v>
      </c>
      <c r="E7011" s="33" t="s">
        <v>72</v>
      </c>
      <c r="F7011" s="34">
        <v>360000</v>
      </c>
      <c r="G7011" s="41">
        <f t="shared" si="201"/>
        <v>360000</v>
      </c>
      <c r="H7011" s="84" t="s">
        <v>33</v>
      </c>
    </row>
    <row r="7012" spans="1:8" ht="15" hidden="1" customHeight="1" x14ac:dyDescent="0.25">
      <c r="A7012" s="38" t="s">
        <v>6718</v>
      </c>
      <c r="B7012" s="36" t="s">
        <v>6724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6725</v>
      </c>
    </row>
    <row r="7013" spans="1:8" ht="15" hidden="1" customHeight="1" x14ac:dyDescent="0.25">
      <c r="A7013" s="38" t="s">
        <v>6718</v>
      </c>
      <c r="B7013" s="36" t="s">
        <v>6726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6634</v>
      </c>
    </row>
    <row r="7014" spans="1:8" ht="15" hidden="1" customHeight="1" x14ac:dyDescent="0.25">
      <c r="A7014" s="38" t="s">
        <v>6718</v>
      </c>
      <c r="B7014" s="33" t="s">
        <v>6727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6728</v>
      </c>
    </row>
    <row r="7015" spans="1:8" ht="15" hidden="1" customHeight="1" x14ac:dyDescent="0.25">
      <c r="A7015" s="38" t="s">
        <v>6718</v>
      </c>
      <c r="B7015" s="33" t="s">
        <v>3427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hidden="1" customHeight="1" x14ac:dyDescent="0.25">
      <c r="A7016" s="38" t="s">
        <v>6718</v>
      </c>
      <c r="B7016" s="33" t="s">
        <v>6729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1"/>
        <v>100000</v>
      </c>
      <c r="H7016" s="42" t="s">
        <v>433</v>
      </c>
    </row>
    <row r="7017" spans="1:8" ht="15" hidden="1" customHeight="1" x14ac:dyDescent="0.25">
      <c r="A7017" s="38" t="s">
        <v>6718</v>
      </c>
      <c r="B7017" s="63" t="s">
        <v>6730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1"/>
        <v>2600000</v>
      </c>
      <c r="H7017" s="84" t="s">
        <v>1263</v>
      </c>
    </row>
    <row r="7018" spans="1:8" ht="15" hidden="1" customHeight="1" x14ac:dyDescent="0.25">
      <c r="A7018" s="38" t="s">
        <v>6731</v>
      </c>
      <c r="B7018" s="33" t="s">
        <v>6732</v>
      </c>
      <c r="C7018" s="56" t="s">
        <v>5344</v>
      </c>
      <c r="D7018" s="38">
        <v>2</v>
      </c>
      <c r="E7018" s="45" t="s">
        <v>24</v>
      </c>
      <c r="F7018" s="46">
        <v>8000</v>
      </c>
      <c r="G7018" s="41">
        <f t="shared" si="201"/>
        <v>16000</v>
      </c>
      <c r="H7018" s="42" t="s">
        <v>2284</v>
      </c>
    </row>
    <row r="7019" spans="1:8" ht="15" hidden="1" customHeight="1" x14ac:dyDescent="0.25">
      <c r="A7019" s="38" t="s">
        <v>6731</v>
      </c>
      <c r="B7019" s="68" t="s">
        <v>6733</v>
      </c>
      <c r="C7019" s="33" t="s">
        <v>5344</v>
      </c>
      <c r="D7019" s="38">
        <v>1</v>
      </c>
      <c r="E7019" s="45" t="s">
        <v>24</v>
      </c>
      <c r="F7019" s="46">
        <v>9000</v>
      </c>
      <c r="G7019" s="41">
        <f t="shared" si="201"/>
        <v>9000</v>
      </c>
      <c r="H7019" s="42" t="s">
        <v>2284</v>
      </c>
    </row>
    <row r="7020" spans="1:8" ht="15" hidden="1" customHeight="1" x14ac:dyDescent="0.25">
      <c r="A7020" s="38" t="s">
        <v>6731</v>
      </c>
      <c r="B7020" s="33" t="s">
        <v>6734</v>
      </c>
      <c r="C7020" s="36" t="s">
        <v>6735</v>
      </c>
      <c r="D7020" s="33">
        <v>8</v>
      </c>
      <c r="E7020" s="33" t="s">
        <v>24</v>
      </c>
      <c r="F7020" s="34">
        <v>300</v>
      </c>
      <c r="G7020" s="41">
        <f t="shared" si="201"/>
        <v>2400</v>
      </c>
      <c r="H7020" s="84" t="s">
        <v>6736</v>
      </c>
    </row>
    <row r="7021" spans="1:8" ht="15" hidden="1" customHeight="1" x14ac:dyDescent="0.25">
      <c r="A7021" s="38" t="s">
        <v>6731</v>
      </c>
      <c r="B7021" s="36" t="s">
        <v>6737</v>
      </c>
      <c r="C7021" s="36" t="s">
        <v>6735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6736</v>
      </c>
    </row>
    <row r="7022" spans="1:8" ht="15" hidden="1" customHeight="1" x14ac:dyDescent="0.25">
      <c r="A7022" s="38" t="s">
        <v>6731</v>
      </c>
      <c r="B7022" s="33" t="s">
        <v>4384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hidden="1" customHeight="1" x14ac:dyDescent="0.25">
      <c r="A7023" s="38" t="s">
        <v>6731</v>
      </c>
      <c r="B7023" s="33" t="s">
        <v>6738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hidden="1" customHeight="1" x14ac:dyDescent="0.25">
      <c r="A7024" s="38" t="s">
        <v>6731</v>
      </c>
      <c r="B7024" s="56" t="s">
        <v>5842</v>
      </c>
      <c r="C7024" s="33" t="s">
        <v>5841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6739</v>
      </c>
    </row>
    <row r="7025" spans="1:8" ht="15" hidden="1" customHeight="1" x14ac:dyDescent="0.25">
      <c r="A7025" s="38" t="s">
        <v>6731</v>
      </c>
      <c r="B7025" s="33" t="s">
        <v>6740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1"/>
        <v>3200000</v>
      </c>
      <c r="H7025" s="42" t="s">
        <v>465</v>
      </c>
    </row>
    <row r="7026" spans="1:8" ht="15" hidden="1" customHeight="1" x14ac:dyDescent="0.25">
      <c r="A7026" s="38" t="s">
        <v>6731</v>
      </c>
      <c r="B7026" s="63" t="s">
        <v>5050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1"/>
        <v>1444000</v>
      </c>
      <c r="H7026" s="84" t="s">
        <v>520</v>
      </c>
    </row>
    <row r="7027" spans="1:8" ht="15" hidden="1" customHeight="1" x14ac:dyDescent="0.25">
      <c r="A7027" s="38" t="s">
        <v>6731</v>
      </c>
      <c r="B7027" s="36" t="s">
        <v>6741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1"/>
        <v>575000</v>
      </c>
      <c r="H7027" s="42" t="s">
        <v>33</v>
      </c>
    </row>
    <row r="7028" spans="1:8" ht="15" hidden="1" customHeight="1" x14ac:dyDescent="0.25">
      <c r="A7028" s="38" t="s">
        <v>6731</v>
      </c>
      <c r="B7028" s="33" t="s">
        <v>6742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1"/>
        <v>575000</v>
      </c>
      <c r="H7028" s="42" t="s">
        <v>33</v>
      </c>
    </row>
    <row r="7029" spans="1:8" ht="15" hidden="1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1"/>
        <v>45000</v>
      </c>
      <c r="H7029" s="42" t="s">
        <v>6743</v>
      </c>
    </row>
    <row r="7030" spans="1:8" ht="15" hidden="1" customHeight="1" x14ac:dyDescent="0.25">
      <c r="A7030" s="48">
        <v>44570</v>
      </c>
      <c r="B7030" s="68" t="s">
        <v>6744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1"/>
        <v>720000</v>
      </c>
      <c r="H7030" s="42" t="s">
        <v>2284</v>
      </c>
    </row>
    <row r="7031" spans="1:8" ht="15" hidden="1" customHeight="1" x14ac:dyDescent="0.25">
      <c r="A7031" s="48">
        <v>44570</v>
      </c>
      <c r="B7031" s="33" t="s">
        <v>6745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1"/>
        <v>698500</v>
      </c>
      <c r="H7031" s="84" t="s">
        <v>748</v>
      </c>
    </row>
    <row r="7032" spans="1:8" ht="15" hidden="1" customHeight="1" x14ac:dyDescent="0.25">
      <c r="A7032" s="48">
        <v>44570</v>
      </c>
      <c r="B7032" s="36" t="s">
        <v>6746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hidden="1" customHeight="1" x14ac:dyDescent="0.25">
      <c r="A7033" s="48">
        <v>44570</v>
      </c>
      <c r="B7033" s="33" t="s">
        <v>6747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hidden="1" customHeight="1" x14ac:dyDescent="0.25">
      <c r="A7034" s="48">
        <v>44570</v>
      </c>
      <c r="B7034" s="33" t="s">
        <v>6748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hidden="1" customHeight="1" x14ac:dyDescent="0.25">
      <c r="A7035" s="48">
        <v>44570</v>
      </c>
      <c r="B7035" s="39" t="s">
        <v>4567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hidden="1" customHeight="1" x14ac:dyDescent="0.25">
      <c r="A7036" s="48">
        <v>44570</v>
      </c>
      <c r="B7036" s="164" t="s">
        <v>4568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1"/>
        <v>230000</v>
      </c>
      <c r="H7036" s="42" t="s">
        <v>33</v>
      </c>
    </row>
    <row r="7037" spans="1:8" ht="15" hidden="1" customHeight="1" x14ac:dyDescent="0.25">
      <c r="A7037" s="48">
        <v>44570</v>
      </c>
      <c r="B7037" s="52" t="s">
        <v>5396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1"/>
        <v>190000</v>
      </c>
      <c r="H7037" s="42" t="s">
        <v>33</v>
      </c>
    </row>
    <row r="7038" spans="1:8" ht="15" hidden="1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1"/>
        <v>650000</v>
      </c>
      <c r="H7038" s="42" t="s">
        <v>33</v>
      </c>
    </row>
    <row r="7039" spans="1:8" ht="15" hidden="1" customHeight="1" x14ac:dyDescent="0.25">
      <c r="A7039" s="48">
        <v>44570</v>
      </c>
      <c r="B7039" s="33" t="s">
        <v>2868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1"/>
        <v>600000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1"/>
        <v>90000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6749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1"/>
        <v>300000</v>
      </c>
      <c r="H7041" s="42" t="s">
        <v>2884</v>
      </c>
    </row>
    <row r="7042" spans="1:8" ht="15" hidden="1" customHeight="1" x14ac:dyDescent="0.25">
      <c r="A7042" s="48">
        <v>44570</v>
      </c>
      <c r="B7042" s="63" t="s">
        <v>6750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1"/>
        <v>549000</v>
      </c>
      <c r="H7042" s="42" t="s">
        <v>930</v>
      </c>
    </row>
    <row r="7043" spans="1:8" ht="15" hidden="1" customHeight="1" x14ac:dyDescent="0.25">
      <c r="A7043" s="48">
        <v>44570</v>
      </c>
      <c r="B7043" s="33" t="s">
        <v>3364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1"/>
        <v>346500</v>
      </c>
      <c r="H7043" s="84" t="s">
        <v>6751</v>
      </c>
    </row>
    <row r="7044" spans="1:8" ht="15" hidden="1" customHeight="1" x14ac:dyDescent="0.25">
      <c r="A7044" s="48">
        <v>44570</v>
      </c>
      <c r="B7044" s="33" t="s">
        <v>2912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1"/>
        <v>442000</v>
      </c>
      <c r="H7044" s="84" t="s">
        <v>6751</v>
      </c>
    </row>
    <row r="7045" spans="1:8" ht="15" hidden="1" customHeight="1" x14ac:dyDescent="0.25">
      <c r="A7045" s="48">
        <v>44601</v>
      </c>
      <c r="B7045" s="33" t="s">
        <v>6752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1"/>
        <v>175000</v>
      </c>
      <c r="H7045" s="42" t="s">
        <v>588</v>
      </c>
    </row>
    <row r="7046" spans="1:8" ht="15" hidden="1" customHeight="1" x14ac:dyDescent="0.25">
      <c r="A7046" s="48">
        <v>44601</v>
      </c>
      <c r="B7046" s="68" t="s">
        <v>6753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1"/>
        <v>50000</v>
      </c>
      <c r="H7046" s="42" t="s">
        <v>974</v>
      </c>
    </row>
    <row r="7047" spans="1:8" ht="15" hidden="1" customHeight="1" x14ac:dyDescent="0.25">
      <c r="A7047" s="48">
        <v>44601</v>
      </c>
      <c r="B7047" s="33" t="s">
        <v>6754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1"/>
        <v>150000</v>
      </c>
      <c r="H7047" s="42" t="s">
        <v>974</v>
      </c>
    </row>
    <row r="7048" spans="1:8" ht="15" hidden="1" customHeight="1" x14ac:dyDescent="0.25">
      <c r="A7048" s="48">
        <v>44601</v>
      </c>
      <c r="B7048" s="36" t="s">
        <v>6755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3" t="s">
        <v>6756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6570</v>
      </c>
    </row>
    <row r="7050" spans="1:8" ht="15" hidden="1" customHeight="1" x14ac:dyDescent="0.25">
      <c r="A7050" s="48">
        <v>44601</v>
      </c>
      <c r="B7050" s="33" t="s">
        <v>6757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6570</v>
      </c>
    </row>
    <row r="7051" spans="1:8" ht="15" hidden="1" customHeight="1" x14ac:dyDescent="0.25">
      <c r="A7051" s="48">
        <v>44601</v>
      </c>
      <c r="B7051" s="39" t="s">
        <v>6758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6570</v>
      </c>
    </row>
    <row r="7052" spans="1:8" ht="15" hidden="1" customHeight="1" x14ac:dyDescent="0.25">
      <c r="A7052" s="48">
        <v>44601</v>
      </c>
      <c r="B7052" s="164" t="s">
        <v>6759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1"/>
        <v>175000</v>
      </c>
      <c r="H7052" s="42" t="s">
        <v>588</v>
      </c>
    </row>
    <row r="7053" spans="1:8" ht="15" hidden="1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1"/>
        <v>450000</v>
      </c>
      <c r="H7053" s="42" t="s">
        <v>33</v>
      </c>
    </row>
    <row r="7054" spans="1:8" ht="15" hidden="1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1"/>
        <v>222000</v>
      </c>
      <c r="H7054" s="42" t="s">
        <v>2871</v>
      </c>
    </row>
    <row r="7055" spans="1:8" ht="15" hidden="1" customHeight="1" x14ac:dyDescent="0.25">
      <c r="A7055" s="48">
        <v>44629</v>
      </c>
      <c r="B7055" s="33" t="s">
        <v>6760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1"/>
        <v>325000</v>
      </c>
      <c r="H7055" s="42" t="s">
        <v>6761</v>
      </c>
    </row>
    <row r="7056" spans="1:8" ht="15" hidden="1" customHeight="1" x14ac:dyDescent="0.25">
      <c r="A7056" s="48">
        <v>44629</v>
      </c>
      <c r="B7056" s="36" t="s">
        <v>6762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6761</v>
      </c>
    </row>
    <row r="7057" spans="1:8" ht="15" hidden="1" customHeight="1" x14ac:dyDescent="0.25">
      <c r="A7057" s="48">
        <v>44629</v>
      </c>
      <c r="B7057" s="33" t="s">
        <v>6763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2">F7057*D7057</f>
        <v>350000</v>
      </c>
      <c r="H7057" s="42" t="s">
        <v>588</v>
      </c>
    </row>
    <row r="7058" spans="1:8" ht="15" hidden="1" customHeight="1" x14ac:dyDescent="0.25">
      <c r="A7058" s="48">
        <v>44629</v>
      </c>
      <c r="B7058" s="33" t="s">
        <v>6764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2"/>
        <v>120000</v>
      </c>
      <c r="H7058" s="42" t="s">
        <v>588</v>
      </c>
    </row>
    <row r="7059" spans="1:8" ht="15" hidden="1" customHeight="1" x14ac:dyDescent="0.25">
      <c r="A7059" s="48">
        <v>44629</v>
      </c>
      <c r="B7059" s="39" t="s">
        <v>6765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2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164" t="s">
        <v>5392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2"/>
        <v>60000</v>
      </c>
      <c r="H7060" s="42" t="s">
        <v>6766</v>
      </c>
    </row>
    <row r="7061" spans="1:8" ht="15" hidden="1" customHeight="1" x14ac:dyDescent="0.25">
      <c r="A7061" s="48">
        <v>44629</v>
      </c>
      <c r="B7061" s="52" t="s">
        <v>6767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2"/>
        <v>65000</v>
      </c>
      <c r="H7061" s="42" t="s">
        <v>6766</v>
      </c>
    </row>
    <row r="7062" spans="1:8" ht="15" hidden="1" customHeight="1" x14ac:dyDescent="0.25">
      <c r="A7062" s="48">
        <v>44629</v>
      </c>
      <c r="B7062" s="36" t="s">
        <v>2589</v>
      </c>
      <c r="C7062" s="44" t="s">
        <v>6768</v>
      </c>
      <c r="D7062" s="38">
        <v>4</v>
      </c>
      <c r="E7062" s="45" t="s">
        <v>24</v>
      </c>
      <c r="F7062" s="46">
        <v>100000</v>
      </c>
      <c r="G7062" s="41">
        <f t="shared" si="202"/>
        <v>400000</v>
      </c>
      <c r="H7062" s="42" t="s">
        <v>433</v>
      </c>
    </row>
    <row r="7063" spans="1:8" ht="15" hidden="1" customHeight="1" x14ac:dyDescent="0.25">
      <c r="A7063" s="48">
        <v>44629</v>
      </c>
      <c r="B7063" s="33" t="s">
        <v>6769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2"/>
        <v>285000</v>
      </c>
      <c r="H7063" s="42" t="s">
        <v>520</v>
      </c>
    </row>
    <row r="7064" spans="1:8" ht="15" hidden="1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2"/>
        <v>360000</v>
      </c>
      <c r="H7064" s="42" t="s">
        <v>433</v>
      </c>
    </row>
    <row r="7065" spans="1:8" ht="15" hidden="1" customHeight="1" x14ac:dyDescent="0.25">
      <c r="A7065" s="48">
        <v>44629</v>
      </c>
      <c r="B7065" s="33" t="s">
        <v>6770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2"/>
        <v>240000</v>
      </c>
      <c r="H7065" s="42" t="s">
        <v>433</v>
      </c>
    </row>
    <row r="7066" spans="1:8" ht="15" hidden="1" customHeight="1" x14ac:dyDescent="0.25">
      <c r="A7066" s="48">
        <v>44629</v>
      </c>
      <c r="B7066" s="63" t="s">
        <v>6771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2"/>
        <v>175000</v>
      </c>
      <c r="H7066" s="42" t="s">
        <v>2672</v>
      </c>
    </row>
    <row r="7067" spans="1:8" ht="15" hidden="1" customHeight="1" x14ac:dyDescent="0.25">
      <c r="A7067" s="48">
        <v>44629</v>
      </c>
      <c r="B7067" s="33" t="s">
        <v>2886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2"/>
        <v>75000</v>
      </c>
      <c r="H7067" s="42" t="s">
        <v>2672</v>
      </c>
    </row>
    <row r="7068" spans="1:8" ht="15" hidden="1" customHeight="1" x14ac:dyDescent="0.25">
      <c r="A7068" s="48">
        <v>44690</v>
      </c>
      <c r="B7068" s="33" t="s">
        <v>4384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2"/>
        <v>200000</v>
      </c>
      <c r="H7068" s="42" t="s">
        <v>33</v>
      </c>
    </row>
    <row r="7069" spans="1:8" ht="15" hidden="1" customHeight="1" x14ac:dyDescent="0.25">
      <c r="A7069" s="48">
        <v>44690</v>
      </c>
      <c r="B7069" s="68" t="s">
        <v>6772</v>
      </c>
      <c r="C7069" s="33" t="s">
        <v>2954</v>
      </c>
      <c r="D7069" s="38">
        <v>1</v>
      </c>
      <c r="E7069" s="45" t="s">
        <v>24</v>
      </c>
      <c r="F7069" s="46">
        <v>210000</v>
      </c>
      <c r="G7069" s="41">
        <f t="shared" si="202"/>
        <v>210000</v>
      </c>
      <c r="H7069" s="42" t="s">
        <v>3944</v>
      </c>
    </row>
    <row r="7070" spans="1:8" ht="15" hidden="1" customHeight="1" x14ac:dyDescent="0.25">
      <c r="A7070" s="48">
        <v>44690</v>
      </c>
      <c r="B7070" s="33" t="s">
        <v>6773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2"/>
        <v>32500</v>
      </c>
      <c r="H7070" s="42" t="s">
        <v>930</v>
      </c>
    </row>
    <row r="7071" spans="1:8" ht="15" hidden="1" customHeight="1" x14ac:dyDescent="0.25">
      <c r="A7071" s="48">
        <v>44690</v>
      </c>
      <c r="B7071" s="36" t="s">
        <v>6774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hidden="1" customHeight="1" x14ac:dyDescent="0.25">
      <c r="A7072" s="48">
        <v>44690</v>
      </c>
      <c r="B7072" s="33" t="s">
        <v>6775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3">F7072*D7072</f>
        <v>18000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3"/>
        <v>3500</v>
      </c>
      <c r="H7073" s="42" t="s">
        <v>930</v>
      </c>
    </row>
    <row r="7074" spans="1:8" ht="15" hidden="1" customHeight="1" x14ac:dyDescent="0.25">
      <c r="A7074" s="48">
        <v>44690</v>
      </c>
      <c r="B7074" s="39" t="s">
        <v>6776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3"/>
        <v>115000</v>
      </c>
      <c r="H7074" s="42" t="s">
        <v>930</v>
      </c>
    </row>
    <row r="7075" spans="1:8" ht="15" hidden="1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3"/>
        <v>25000</v>
      </c>
      <c r="H7075" s="42" t="s">
        <v>930</v>
      </c>
    </row>
    <row r="7076" spans="1:8" ht="15" hidden="1" customHeight="1" x14ac:dyDescent="0.25">
      <c r="A7076" s="48">
        <v>44690</v>
      </c>
      <c r="B7076" s="52" t="s">
        <v>4466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3"/>
        <v>62500</v>
      </c>
      <c r="H7076" s="42" t="s">
        <v>33</v>
      </c>
    </row>
    <row r="7077" spans="1:8" ht="15" hidden="1" customHeight="1" x14ac:dyDescent="0.25">
      <c r="A7077" s="48">
        <v>44690</v>
      </c>
      <c r="B7077" s="36" t="s">
        <v>6777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3"/>
        <v>37500</v>
      </c>
      <c r="H7077" s="42" t="s">
        <v>6778</v>
      </c>
    </row>
    <row r="7078" spans="1:8" ht="15" hidden="1" customHeight="1" x14ac:dyDescent="0.25">
      <c r="A7078" s="48">
        <v>44690</v>
      </c>
      <c r="B7078" s="33" t="s">
        <v>6779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3"/>
        <v>40000</v>
      </c>
      <c r="H7078" s="42" t="s">
        <v>6778</v>
      </c>
    </row>
    <row r="7079" spans="1:8" ht="15" hidden="1" customHeight="1" x14ac:dyDescent="0.25">
      <c r="A7079" s="48">
        <v>44690</v>
      </c>
      <c r="B7079" s="33" t="s">
        <v>6780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3"/>
        <v>450000</v>
      </c>
      <c r="H7079" s="42" t="s">
        <v>6778</v>
      </c>
    </row>
    <row r="7080" spans="1:8" ht="15" hidden="1" customHeight="1" x14ac:dyDescent="0.25">
      <c r="A7080" s="48">
        <v>44690</v>
      </c>
      <c r="B7080" s="33" t="s">
        <v>4272</v>
      </c>
      <c r="C7080" s="44" t="s">
        <v>3123</v>
      </c>
      <c r="D7080" s="38">
        <v>1</v>
      </c>
      <c r="E7080" s="45" t="s">
        <v>24</v>
      </c>
      <c r="F7080" s="46">
        <v>320000</v>
      </c>
      <c r="G7080" s="179">
        <f t="shared" si="203"/>
        <v>320000</v>
      </c>
      <c r="H7080" s="42" t="s">
        <v>930</v>
      </c>
    </row>
    <row r="7081" spans="1:8" ht="15" hidden="1" customHeight="1" x14ac:dyDescent="0.25">
      <c r="A7081" s="48">
        <v>44690</v>
      </c>
      <c r="B7081" s="33" t="s">
        <v>6781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3"/>
        <v>613000</v>
      </c>
      <c r="H7081" s="42" t="s">
        <v>6778</v>
      </c>
    </row>
    <row r="7082" spans="1:8" ht="15" hidden="1" customHeight="1" x14ac:dyDescent="0.25">
      <c r="A7082" s="48">
        <v>44690</v>
      </c>
      <c r="B7082" s="33" t="s">
        <v>6782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3"/>
        <v>88000</v>
      </c>
      <c r="H7082" s="42" t="s">
        <v>748</v>
      </c>
    </row>
    <row r="7083" spans="1:8" ht="15" hidden="1" customHeight="1" x14ac:dyDescent="0.25">
      <c r="A7083" s="48">
        <v>44690</v>
      </c>
      <c r="B7083" s="36" t="s">
        <v>4226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3"/>
        <v>115000</v>
      </c>
      <c r="H7083" s="42" t="s">
        <v>1268</v>
      </c>
    </row>
    <row r="7084" spans="1:8" ht="15" hidden="1" customHeight="1" x14ac:dyDescent="0.25">
      <c r="A7084" s="48">
        <v>44721</v>
      </c>
      <c r="B7084" s="33" t="s">
        <v>6783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3"/>
        <v>75000</v>
      </c>
      <c r="H7084" s="42" t="s">
        <v>588</v>
      </c>
    </row>
    <row r="7085" spans="1:8" ht="15" hidden="1" customHeight="1" x14ac:dyDescent="0.25">
      <c r="A7085" s="48">
        <v>44721</v>
      </c>
      <c r="B7085" s="33" t="s">
        <v>3026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3"/>
        <v>1900000</v>
      </c>
      <c r="H7085" s="42" t="s">
        <v>930</v>
      </c>
    </row>
    <row r="7086" spans="1:8" ht="15" hidden="1" customHeight="1" x14ac:dyDescent="0.25">
      <c r="A7086" s="48">
        <v>44721</v>
      </c>
      <c r="B7086" s="33" t="s">
        <v>3755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3"/>
        <v>1550000</v>
      </c>
      <c r="H7086" s="42" t="s">
        <v>930</v>
      </c>
    </row>
    <row r="7087" spans="1:8" ht="15" hidden="1" customHeight="1" x14ac:dyDescent="0.25">
      <c r="A7087" s="48">
        <v>44721</v>
      </c>
      <c r="B7087" s="36" t="s">
        <v>5089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hidden="1" customHeight="1" x14ac:dyDescent="0.25">
      <c r="A7088" s="48">
        <v>44721</v>
      </c>
      <c r="B7088" s="33" t="s">
        <v>6784</v>
      </c>
      <c r="C7088" s="33" t="s">
        <v>6785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hidden="1" customHeight="1" x14ac:dyDescent="0.25">
      <c r="A7089" s="48">
        <v>44721</v>
      </c>
      <c r="B7089" s="33" t="s">
        <v>6786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hidden="1" customHeight="1" x14ac:dyDescent="0.25">
      <c r="A7090" s="48">
        <v>44721</v>
      </c>
      <c r="B7090" s="39" t="s">
        <v>3253</v>
      </c>
      <c r="C7090" s="33" t="s">
        <v>5849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hidden="1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3"/>
        <v>27200000</v>
      </c>
      <c r="H7091" s="42" t="s">
        <v>33</v>
      </c>
    </row>
    <row r="7092" spans="1:8" ht="15" hidden="1" customHeight="1" x14ac:dyDescent="0.25">
      <c r="A7092" s="48">
        <v>44721</v>
      </c>
      <c r="B7092" s="52" t="s">
        <v>6787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3"/>
        <v>46000</v>
      </c>
      <c r="H7092" s="42" t="s">
        <v>1633</v>
      </c>
    </row>
    <row r="7093" spans="1:8" ht="15" hidden="1" customHeight="1" x14ac:dyDescent="0.25">
      <c r="A7093" s="48">
        <v>44721</v>
      </c>
      <c r="B7093" s="52" t="s">
        <v>6788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3"/>
        <v>45000</v>
      </c>
      <c r="H7093" s="42" t="s">
        <v>1633</v>
      </c>
    </row>
    <row r="7094" spans="1:8" ht="15" hidden="1" customHeight="1" x14ac:dyDescent="0.25">
      <c r="A7094" s="48">
        <v>44721</v>
      </c>
      <c r="B7094" s="33" t="s">
        <v>6789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3"/>
        <v>85000</v>
      </c>
      <c r="H7094" s="42" t="s">
        <v>930</v>
      </c>
    </row>
    <row r="7095" spans="1:8" ht="15" hidden="1" customHeight="1" x14ac:dyDescent="0.25">
      <c r="A7095" s="48">
        <v>44721</v>
      </c>
      <c r="B7095" s="33" t="s">
        <v>5783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3"/>
        <v>10000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6790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3"/>
        <v>50001</v>
      </c>
      <c r="H7096" s="42" t="s">
        <v>6791</v>
      </c>
    </row>
    <row r="7097" spans="1:8" ht="15" hidden="1" customHeight="1" x14ac:dyDescent="0.25">
      <c r="A7097" s="48">
        <v>44721</v>
      </c>
      <c r="B7097" s="33" t="s">
        <v>6792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3"/>
        <v>28000</v>
      </c>
      <c r="H7097" s="42" t="s">
        <v>33</v>
      </c>
    </row>
    <row r="7098" spans="1:8" ht="15" hidden="1" customHeight="1" x14ac:dyDescent="0.25">
      <c r="A7098" s="48">
        <v>44721</v>
      </c>
      <c r="B7098" s="33" t="s">
        <v>6793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3"/>
        <v>21000</v>
      </c>
      <c r="H7098" s="42" t="s">
        <v>33</v>
      </c>
    </row>
    <row r="7099" spans="1:8" ht="15" hidden="1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3"/>
        <v>2400000</v>
      </c>
      <c r="H7099" s="42" t="s">
        <v>2018</v>
      </c>
    </row>
    <row r="7100" spans="1:8" ht="15" hidden="1" customHeight="1" x14ac:dyDescent="0.25">
      <c r="A7100" s="48">
        <v>44751</v>
      </c>
      <c r="B7100" s="33" t="s">
        <v>6794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3"/>
        <v>180000</v>
      </c>
      <c r="H7100" s="42" t="s">
        <v>588</v>
      </c>
    </row>
    <row r="7101" spans="1:8" ht="15" hidden="1" customHeight="1" x14ac:dyDescent="0.25">
      <c r="A7101" s="48">
        <v>44751</v>
      </c>
      <c r="B7101" s="33" t="s">
        <v>6795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3"/>
        <v>20000</v>
      </c>
      <c r="H7101" s="42" t="s">
        <v>606</v>
      </c>
    </row>
    <row r="7102" spans="1:8" ht="15" hidden="1" customHeight="1" x14ac:dyDescent="0.25">
      <c r="A7102" s="48">
        <v>44751</v>
      </c>
      <c r="B7102" s="33" t="s">
        <v>6796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3"/>
        <v>26000</v>
      </c>
      <c r="H7102" s="42" t="s">
        <v>6797</v>
      </c>
    </row>
    <row r="7103" spans="1:8" ht="15" hidden="1" customHeight="1" x14ac:dyDescent="0.25">
      <c r="A7103" s="48">
        <v>44751</v>
      </c>
      <c r="B7103" s="36" t="s">
        <v>6798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6799</v>
      </c>
    </row>
    <row r="7104" spans="1:8" ht="15" hidden="1" customHeight="1" x14ac:dyDescent="0.25">
      <c r="A7104" s="48">
        <v>44751</v>
      </c>
      <c r="B7104" s="33" t="s">
        <v>6800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hidden="1" customHeight="1" x14ac:dyDescent="0.25">
      <c r="A7105" s="48">
        <v>44751</v>
      </c>
      <c r="B7105" s="33" t="s">
        <v>2801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hidden="1" customHeight="1" x14ac:dyDescent="0.25">
      <c r="A7106" s="48">
        <v>44751</v>
      </c>
      <c r="B7106" s="39" t="s">
        <v>6801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hidden="1" customHeight="1" x14ac:dyDescent="0.25">
      <c r="A7107" s="48">
        <v>44751</v>
      </c>
      <c r="B7107" s="63" t="s">
        <v>6802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3"/>
        <v>95000</v>
      </c>
      <c r="H7107" s="42" t="s">
        <v>606</v>
      </c>
    </row>
    <row r="7108" spans="1:8" ht="15" hidden="1" customHeight="1" x14ac:dyDescent="0.25">
      <c r="A7108" s="48">
        <v>44751</v>
      </c>
      <c r="B7108" s="33" t="s">
        <v>6803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3"/>
        <v>263000</v>
      </c>
      <c r="H7108" s="42" t="s">
        <v>2884</v>
      </c>
    </row>
    <row r="7109" spans="1:8" ht="15" hidden="1" customHeight="1" x14ac:dyDescent="0.25">
      <c r="A7109" s="48">
        <v>44751</v>
      </c>
      <c r="B7109" s="33" t="s">
        <v>6556</v>
      </c>
      <c r="C7109" s="33" t="s">
        <v>524</v>
      </c>
      <c r="D7109" s="33">
        <v>1</v>
      </c>
      <c r="E7109" s="33" t="s">
        <v>5941</v>
      </c>
      <c r="F7109" s="34">
        <v>145000</v>
      </c>
      <c r="G7109" s="41">
        <f t="shared" si="203"/>
        <v>145000</v>
      </c>
      <c r="H7109" s="42" t="s">
        <v>894</v>
      </c>
    </row>
    <row r="7110" spans="1:8" ht="15" hidden="1" customHeight="1" x14ac:dyDescent="0.25">
      <c r="A7110" s="48">
        <v>44751</v>
      </c>
      <c r="B7110" s="33" t="s">
        <v>6804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3"/>
        <v>120000</v>
      </c>
      <c r="H7110" s="42" t="s">
        <v>2879</v>
      </c>
    </row>
    <row r="7111" spans="1:8" ht="15" hidden="1" customHeight="1" x14ac:dyDescent="0.25">
      <c r="A7111" s="48">
        <v>44751</v>
      </c>
      <c r="B7111" s="33" t="s">
        <v>6805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3"/>
        <v>24000</v>
      </c>
      <c r="H7111" s="42" t="s">
        <v>6751</v>
      </c>
    </row>
    <row r="7112" spans="1:8" ht="15" hidden="1" customHeight="1" x14ac:dyDescent="0.25">
      <c r="A7112" s="48">
        <v>44751</v>
      </c>
      <c r="B7112" s="33" t="s">
        <v>6806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3"/>
        <v>10500</v>
      </c>
      <c r="H7112" s="42" t="s">
        <v>6751</v>
      </c>
    </row>
    <row r="7113" spans="1:8" ht="15" hidden="1" customHeight="1" x14ac:dyDescent="0.25">
      <c r="A7113" s="48">
        <v>44751</v>
      </c>
      <c r="B7113" s="33" t="s">
        <v>6807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3"/>
        <v>4500</v>
      </c>
      <c r="H7113" s="42" t="s">
        <v>6751</v>
      </c>
    </row>
    <row r="7114" spans="1:8" ht="15" hidden="1" customHeight="1" x14ac:dyDescent="0.25">
      <c r="A7114" s="48">
        <v>44751</v>
      </c>
      <c r="B7114" s="33" t="s">
        <v>6808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3"/>
        <v>175000</v>
      </c>
      <c r="H7114" s="42" t="s">
        <v>1753</v>
      </c>
    </row>
    <row r="7115" spans="1:8" ht="15" hidden="1" customHeight="1" x14ac:dyDescent="0.25">
      <c r="A7115" s="48">
        <v>44751</v>
      </c>
      <c r="B7115" s="36" t="s">
        <v>2886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3"/>
        <v>75000</v>
      </c>
      <c r="H7115" s="42" t="s">
        <v>1753</v>
      </c>
    </row>
    <row r="7116" spans="1:8" ht="15" hidden="1" customHeight="1" x14ac:dyDescent="0.25">
      <c r="A7116" s="48">
        <v>44782</v>
      </c>
      <c r="B7116" s="63" t="s">
        <v>4527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3"/>
        <v>33000000</v>
      </c>
      <c r="H7116" s="42" t="s">
        <v>33</v>
      </c>
    </row>
    <row r="7117" spans="1:8" ht="15" hidden="1" customHeight="1" x14ac:dyDescent="0.25">
      <c r="A7117" s="48">
        <v>44782</v>
      </c>
      <c r="B7117" s="33" t="s">
        <v>6809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3"/>
        <v>182000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6810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3"/>
        <v>100000</v>
      </c>
      <c r="H7118" s="42" t="s">
        <v>1633</v>
      </c>
    </row>
    <row r="7119" spans="1:8" ht="15" hidden="1" customHeight="1" x14ac:dyDescent="0.25">
      <c r="A7119" s="48">
        <v>44782</v>
      </c>
      <c r="B7119" s="36" t="s">
        <v>6811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6751</v>
      </c>
    </row>
    <row r="7120" spans="1:8" ht="15" hidden="1" customHeight="1" x14ac:dyDescent="0.25">
      <c r="A7120" s="48">
        <v>44782</v>
      </c>
      <c r="B7120" s="33" t="s">
        <v>6812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hidden="1" customHeight="1" x14ac:dyDescent="0.25">
      <c r="A7121" s="48">
        <v>44782</v>
      </c>
      <c r="B7121" s="33" t="s">
        <v>1262</v>
      </c>
      <c r="C7121" s="33" t="s">
        <v>4026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hidden="1" customHeight="1" x14ac:dyDescent="0.25">
      <c r="A7122" s="48">
        <v>44782</v>
      </c>
      <c r="B7122" s="39" t="s">
        <v>6813</v>
      </c>
      <c r="C7122" s="33" t="s">
        <v>4026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hidden="1" customHeight="1" x14ac:dyDescent="0.25">
      <c r="A7123" s="48">
        <v>44782</v>
      </c>
      <c r="B7123" s="63" t="s">
        <v>6814</v>
      </c>
      <c r="C7123" s="33" t="s">
        <v>4026</v>
      </c>
      <c r="D7123" s="38">
        <v>14</v>
      </c>
      <c r="E7123" s="45" t="s">
        <v>24</v>
      </c>
      <c r="F7123" s="179">
        <v>37500</v>
      </c>
      <c r="G7123" s="41">
        <f t="shared" si="203"/>
        <v>525000</v>
      </c>
      <c r="H7123" s="42" t="s">
        <v>33</v>
      </c>
    </row>
    <row r="7124" spans="1:8" ht="15" hidden="1" customHeight="1" x14ac:dyDescent="0.25">
      <c r="A7124" s="48">
        <v>44782</v>
      </c>
      <c r="B7124" s="33" t="s">
        <v>6815</v>
      </c>
      <c r="C7124" s="33" t="s">
        <v>4026</v>
      </c>
      <c r="D7124" s="38">
        <v>24</v>
      </c>
      <c r="E7124" s="45" t="s">
        <v>24</v>
      </c>
      <c r="F7124" s="41">
        <v>83000</v>
      </c>
      <c r="G7124" s="41">
        <f t="shared" si="203"/>
        <v>1992000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6816</v>
      </c>
      <c r="C7125" s="33" t="s">
        <v>6817</v>
      </c>
      <c r="D7125" s="33">
        <v>25</v>
      </c>
      <c r="E7125" s="33" t="s">
        <v>24</v>
      </c>
      <c r="F7125" s="34">
        <v>38500</v>
      </c>
      <c r="G7125" s="41">
        <f t="shared" si="203"/>
        <v>962500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6342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3"/>
        <v>475680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6343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3"/>
        <v>589200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6818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3"/>
        <v>894600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6819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3"/>
        <v>1202850</v>
      </c>
      <c r="H7129" s="42" t="s">
        <v>33</v>
      </c>
    </row>
    <row r="7130" spans="1:8" ht="15" hidden="1" customHeight="1" x14ac:dyDescent="0.25">
      <c r="A7130" s="48">
        <v>44813</v>
      </c>
      <c r="B7130" s="63" t="s">
        <v>6820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3"/>
        <v>800000</v>
      </c>
      <c r="H7130" s="42" t="s">
        <v>1881</v>
      </c>
    </row>
    <row r="7131" spans="1:8" ht="15" hidden="1" customHeight="1" x14ac:dyDescent="0.25">
      <c r="A7131" s="48">
        <v>44813</v>
      </c>
      <c r="B7131" s="33" t="s">
        <v>4322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3"/>
        <v>588000</v>
      </c>
      <c r="H7131" s="42" t="s">
        <v>33</v>
      </c>
    </row>
    <row r="7132" spans="1:8" ht="15" hidden="1" customHeight="1" x14ac:dyDescent="0.25">
      <c r="A7132" s="48">
        <v>44813</v>
      </c>
      <c r="B7132" s="33" t="s">
        <v>4384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3"/>
        <v>200000</v>
      </c>
      <c r="H7132" s="42" t="s">
        <v>33</v>
      </c>
    </row>
    <row r="7133" spans="1:8" ht="15" hidden="1" customHeight="1" x14ac:dyDescent="0.25">
      <c r="A7133" s="48">
        <v>44813</v>
      </c>
      <c r="B7133" s="36" t="s">
        <v>6821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hidden="1" customHeight="1" x14ac:dyDescent="0.25">
      <c r="A7134" s="48">
        <v>44813</v>
      </c>
      <c r="B7134" s="33" t="s">
        <v>6822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4">F7134*D7134</f>
        <v>150000</v>
      </c>
      <c r="H7134" s="42" t="s">
        <v>6778</v>
      </c>
    </row>
    <row r="7135" spans="1:8" ht="15" hidden="1" customHeight="1" x14ac:dyDescent="0.25">
      <c r="A7135" s="48">
        <v>44813</v>
      </c>
      <c r="B7135" s="63" t="s">
        <v>2826</v>
      </c>
      <c r="C7135" s="39" t="s">
        <v>5865</v>
      </c>
      <c r="D7135" s="38">
        <v>1</v>
      </c>
      <c r="E7135" s="51" t="s">
        <v>24</v>
      </c>
      <c r="F7135" s="46">
        <v>260000</v>
      </c>
      <c r="G7135" s="179">
        <f t="shared" si="204"/>
        <v>260000</v>
      </c>
      <c r="H7135" s="42" t="s">
        <v>33</v>
      </c>
    </row>
    <row r="7136" spans="1:8" ht="15" hidden="1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4"/>
        <v>230000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4"/>
        <v>185000</v>
      </c>
      <c r="H7137" s="42" t="s">
        <v>33</v>
      </c>
    </row>
    <row r="7138" spans="1:8" ht="15" hidden="1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4"/>
        <v>195000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4"/>
        <v>200000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6823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4"/>
        <v>620000</v>
      </c>
      <c r="H7140" s="42" t="s">
        <v>33</v>
      </c>
    </row>
    <row r="7141" spans="1:8" ht="15" hidden="1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4"/>
        <v>275000</v>
      </c>
      <c r="H7141" s="42" t="s">
        <v>33</v>
      </c>
    </row>
    <row r="7142" spans="1:8" ht="15" hidden="1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4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3" t="s">
        <v>2905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4"/>
        <v>67500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6824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4"/>
        <v>14400</v>
      </c>
      <c r="H7144" s="42" t="s">
        <v>6099</v>
      </c>
    </row>
    <row r="7145" spans="1:8" ht="15" hidden="1" customHeight="1" x14ac:dyDescent="0.25">
      <c r="A7145" s="48">
        <v>44813</v>
      </c>
      <c r="B7145" s="36" t="s">
        <v>6825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4"/>
        <v>6000</v>
      </c>
      <c r="H7145" s="42" t="s">
        <v>6099</v>
      </c>
    </row>
    <row r="7146" spans="1:8" ht="15" hidden="1" customHeight="1" x14ac:dyDescent="0.25">
      <c r="A7146" s="48">
        <v>44813</v>
      </c>
      <c r="B7146" s="33" t="s">
        <v>6826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4"/>
        <v>1599.6000000000001</v>
      </c>
      <c r="H7146" s="42" t="s">
        <v>6099</v>
      </c>
    </row>
    <row r="7147" spans="1:8" ht="15" hidden="1" customHeight="1" x14ac:dyDescent="0.25">
      <c r="A7147" s="48">
        <v>44813</v>
      </c>
      <c r="B7147" s="56" t="s">
        <v>6395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4"/>
        <v>58000</v>
      </c>
      <c r="H7147" s="42" t="s">
        <v>6827</v>
      </c>
    </row>
    <row r="7148" spans="1:8" ht="15" hidden="1" customHeight="1" x14ac:dyDescent="0.25">
      <c r="A7148" s="48">
        <v>44813</v>
      </c>
      <c r="B7148" s="33" t="s">
        <v>6828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4"/>
        <v>40000</v>
      </c>
      <c r="H7148" s="42" t="s">
        <v>6099</v>
      </c>
    </row>
    <row r="7149" spans="1:8" ht="15" hidden="1" customHeight="1" x14ac:dyDescent="0.25">
      <c r="A7149" s="48">
        <v>44813</v>
      </c>
      <c r="B7149" s="49" t="s">
        <v>6829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4"/>
        <v>15000</v>
      </c>
      <c r="H7149" s="42" t="s">
        <v>6099</v>
      </c>
    </row>
    <row r="7150" spans="1:8" ht="15" hidden="1" customHeight="1" x14ac:dyDescent="0.25">
      <c r="A7150" s="48">
        <v>44813</v>
      </c>
      <c r="B7150" s="33" t="s">
        <v>6077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4"/>
        <v>12000</v>
      </c>
      <c r="H7150" s="42" t="s">
        <v>606</v>
      </c>
    </row>
    <row r="7151" spans="1:8" ht="15" hidden="1" customHeight="1" x14ac:dyDescent="0.25">
      <c r="A7151" s="48">
        <v>44813</v>
      </c>
      <c r="B7151" s="269" t="s">
        <v>3644</v>
      </c>
      <c r="C7151" s="56" t="s">
        <v>6830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hidden="1" customHeight="1" x14ac:dyDescent="0.25">
      <c r="A7152" s="48">
        <v>44843</v>
      </c>
      <c r="B7152" s="80" t="s">
        <v>4466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5">F7152*D7152</f>
        <v>104000</v>
      </c>
      <c r="H7152" s="42" t="s">
        <v>33</v>
      </c>
    </row>
    <row r="7153" spans="1:8" ht="15" hidden="1" customHeight="1" x14ac:dyDescent="0.25">
      <c r="A7153" s="48">
        <v>44843</v>
      </c>
      <c r="B7153" s="33" t="s">
        <v>3318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5"/>
        <v>10000</v>
      </c>
      <c r="H7153" s="42" t="s">
        <v>930</v>
      </c>
    </row>
    <row r="7154" spans="1:8" ht="15" hidden="1" customHeight="1" x14ac:dyDescent="0.25">
      <c r="A7154" s="48">
        <v>44843</v>
      </c>
      <c r="B7154" s="33" t="s">
        <v>6344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5"/>
        <v>40000</v>
      </c>
      <c r="H7154" s="42" t="s">
        <v>930</v>
      </c>
    </row>
    <row r="7155" spans="1:8" ht="15" hidden="1" customHeight="1" x14ac:dyDescent="0.25">
      <c r="A7155" s="48">
        <v>44843</v>
      </c>
      <c r="B7155" s="36" t="s">
        <v>6831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hidden="1" customHeight="1" x14ac:dyDescent="0.25">
      <c r="A7156" s="48">
        <v>44843</v>
      </c>
      <c r="B7156" s="33" t="s">
        <v>6832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hidden="1" customHeight="1" x14ac:dyDescent="0.25">
      <c r="A7157" s="48">
        <v>44843</v>
      </c>
      <c r="B7157" s="63" t="s">
        <v>6833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hidden="1" customHeight="1" x14ac:dyDescent="0.25">
      <c r="A7158" s="48">
        <v>44843</v>
      </c>
      <c r="B7158" s="63" t="s">
        <v>4359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hidden="1" customHeight="1" x14ac:dyDescent="0.25">
      <c r="A7159" s="48">
        <v>44843</v>
      </c>
      <c r="B7159" s="63" t="s">
        <v>6834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5"/>
        <v>300000</v>
      </c>
      <c r="H7159" s="42" t="s">
        <v>6835</v>
      </c>
    </row>
    <row r="7160" spans="1:8" ht="15" hidden="1" customHeight="1" x14ac:dyDescent="0.25">
      <c r="A7160" s="48">
        <v>44843</v>
      </c>
      <c r="B7160" s="33" t="s">
        <v>6836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5"/>
        <v>800000</v>
      </c>
      <c r="H7160" s="42" t="s">
        <v>6835</v>
      </c>
    </row>
    <row r="7161" spans="1:8" ht="15" hidden="1" customHeight="1" x14ac:dyDescent="0.25">
      <c r="A7161" s="48">
        <v>44843</v>
      </c>
      <c r="B7161" s="33" t="s">
        <v>6837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5"/>
        <v>3000000</v>
      </c>
      <c r="H7161" s="42" t="s">
        <v>6835</v>
      </c>
    </row>
    <row r="7162" spans="1:8" ht="15" hidden="1" customHeight="1" x14ac:dyDescent="0.25">
      <c r="A7162" s="48">
        <v>44843</v>
      </c>
      <c r="B7162" s="33" t="s">
        <v>6838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5"/>
        <v>900000</v>
      </c>
      <c r="H7162" s="42" t="s">
        <v>6835</v>
      </c>
    </row>
    <row r="7163" spans="1:8" ht="15" hidden="1" customHeight="1" x14ac:dyDescent="0.25">
      <c r="A7163" s="48">
        <v>44843</v>
      </c>
      <c r="B7163" s="33" t="s">
        <v>6839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5"/>
        <v>800000</v>
      </c>
      <c r="H7163" s="42" t="s">
        <v>6835</v>
      </c>
    </row>
    <row r="7164" spans="1:8" ht="15" hidden="1" customHeight="1" x14ac:dyDescent="0.25">
      <c r="A7164" s="48">
        <v>44843</v>
      </c>
      <c r="B7164" s="33" t="s">
        <v>6840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5"/>
        <v>3600000</v>
      </c>
      <c r="H7164" s="42" t="s">
        <v>6835</v>
      </c>
    </row>
    <row r="7165" spans="1:8" ht="15" hidden="1" customHeight="1" x14ac:dyDescent="0.25">
      <c r="A7165" s="48">
        <v>44843</v>
      </c>
      <c r="B7165" s="36" t="s">
        <v>6841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5"/>
        <v>1100000</v>
      </c>
      <c r="H7165" s="42" t="s">
        <v>6835</v>
      </c>
    </row>
    <row r="7166" spans="1:8" ht="15" hidden="1" customHeight="1" x14ac:dyDescent="0.25">
      <c r="A7166" s="48">
        <v>44843</v>
      </c>
      <c r="B7166" s="33" t="s">
        <v>6842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5"/>
        <v>1250000</v>
      </c>
      <c r="H7166" s="42" t="s">
        <v>6835</v>
      </c>
    </row>
    <row r="7167" spans="1:8" ht="15" hidden="1" customHeight="1" x14ac:dyDescent="0.25">
      <c r="A7167" s="48">
        <v>44843</v>
      </c>
      <c r="B7167" s="33" t="s">
        <v>6843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5"/>
        <v>90000</v>
      </c>
      <c r="H7167" s="42" t="s">
        <v>6835</v>
      </c>
    </row>
    <row r="7168" spans="1:8" ht="15" hidden="1" customHeight="1" x14ac:dyDescent="0.25">
      <c r="A7168" s="48">
        <v>44843</v>
      </c>
      <c r="B7168" s="36" t="s">
        <v>6844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5"/>
        <v>540000</v>
      </c>
      <c r="H7168" s="42" t="s">
        <v>6835</v>
      </c>
    </row>
    <row r="7169" spans="1:8" ht="15" hidden="1" customHeight="1" x14ac:dyDescent="0.25">
      <c r="A7169" s="48">
        <v>44843</v>
      </c>
      <c r="B7169" s="33" t="s">
        <v>6845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5"/>
        <v>300000</v>
      </c>
      <c r="H7169" s="42" t="s">
        <v>6835</v>
      </c>
    </row>
    <row r="7170" spans="1:8" ht="15" hidden="1" customHeight="1" x14ac:dyDescent="0.25">
      <c r="A7170" s="48">
        <v>44843</v>
      </c>
      <c r="B7170" s="56" t="s">
        <v>4794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5"/>
        <v>500000</v>
      </c>
      <c r="H7170" s="42" t="s">
        <v>33</v>
      </c>
    </row>
    <row r="7171" spans="1:8" ht="15" hidden="1" customHeight="1" x14ac:dyDescent="0.25">
      <c r="A7171" s="48">
        <v>44843</v>
      </c>
      <c r="B7171" s="33" t="s">
        <v>6846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5"/>
        <v>600000</v>
      </c>
      <c r="H7171" s="42" t="s">
        <v>33</v>
      </c>
    </row>
    <row r="7172" spans="1:8" ht="15" hidden="1" customHeight="1" x14ac:dyDescent="0.25">
      <c r="A7172" s="48">
        <v>44843</v>
      </c>
      <c r="B7172" s="49" t="s">
        <v>6847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5"/>
        <v>650000</v>
      </c>
      <c r="H7172" s="42" t="s">
        <v>33</v>
      </c>
    </row>
    <row r="7173" spans="1:8" ht="15" hidden="1" customHeight="1" x14ac:dyDescent="0.25">
      <c r="A7173" s="48">
        <v>44843</v>
      </c>
      <c r="B7173" s="33" t="s">
        <v>6848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hidden="1" customHeight="1" x14ac:dyDescent="0.25">
      <c r="A7174" s="48">
        <v>44843</v>
      </c>
      <c r="B7174" s="269" t="s">
        <v>6849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5"/>
        <v>13500000</v>
      </c>
      <c r="H7174" s="42" t="s">
        <v>33</v>
      </c>
    </row>
    <row r="7175" spans="1:8" ht="15" hidden="1" customHeight="1" x14ac:dyDescent="0.25">
      <c r="A7175" s="48">
        <v>44843</v>
      </c>
      <c r="B7175" s="36" t="s">
        <v>6850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5"/>
        <v>8435000</v>
      </c>
      <c r="H7175" s="42" t="s">
        <v>33</v>
      </c>
    </row>
    <row r="7176" spans="1:8" ht="15" hidden="1" customHeight="1" x14ac:dyDescent="0.25">
      <c r="A7176" s="48">
        <v>44904</v>
      </c>
      <c r="B7176" s="80" t="s">
        <v>6851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5"/>
        <v>60000</v>
      </c>
      <c r="H7176" s="42" t="s">
        <v>2861</v>
      </c>
    </row>
    <row r="7177" spans="1:8" ht="15" hidden="1" customHeight="1" x14ac:dyDescent="0.25">
      <c r="A7177" s="48">
        <v>44904</v>
      </c>
      <c r="B7177" s="33" t="s">
        <v>6852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5"/>
        <v>55000</v>
      </c>
      <c r="H7177" s="42" t="s">
        <v>2096</v>
      </c>
    </row>
    <row r="7178" spans="1:8" ht="15" hidden="1" customHeight="1" x14ac:dyDescent="0.25">
      <c r="A7178" s="48">
        <v>44904</v>
      </c>
      <c r="B7178" s="33" t="s">
        <v>6853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5"/>
        <v>30000</v>
      </c>
      <c r="H7178" s="42" t="s">
        <v>606</v>
      </c>
    </row>
    <row r="7179" spans="1:8" ht="15" hidden="1" customHeight="1" x14ac:dyDescent="0.25">
      <c r="A7179" s="48">
        <v>44904</v>
      </c>
      <c r="B7179" s="36" t="s">
        <v>6854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hidden="1" customHeight="1" x14ac:dyDescent="0.25">
      <c r="A7180" s="48">
        <v>44904</v>
      </c>
      <c r="B7180" s="33" t="s">
        <v>6855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6">F7180*D7180</f>
        <v>95000</v>
      </c>
      <c r="H7180" s="42" t="s">
        <v>33</v>
      </c>
    </row>
    <row r="7181" spans="1:8" ht="15" hidden="1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6"/>
        <v>12700000</v>
      </c>
      <c r="H7181" s="42" t="s">
        <v>33</v>
      </c>
    </row>
    <row r="7182" spans="1:8" ht="15" hidden="1" customHeight="1" x14ac:dyDescent="0.25">
      <c r="A7182" s="38" t="s">
        <v>401</v>
      </c>
      <c r="B7182" s="80" t="s">
        <v>4847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6"/>
        <v>56000</v>
      </c>
      <c r="H7182" s="42" t="s">
        <v>33</v>
      </c>
    </row>
    <row r="7183" spans="1:8" ht="15" hidden="1" customHeight="1" x14ac:dyDescent="0.25">
      <c r="A7183" s="38" t="s">
        <v>401</v>
      </c>
      <c r="B7183" s="33" t="s">
        <v>5256</v>
      </c>
      <c r="C7183" s="56" t="s">
        <v>750</v>
      </c>
      <c r="D7183" s="38">
        <v>1</v>
      </c>
      <c r="E7183" s="45" t="s">
        <v>6382</v>
      </c>
      <c r="F7183" s="41">
        <v>6000</v>
      </c>
      <c r="G7183" s="41">
        <f t="shared" si="206"/>
        <v>6000</v>
      </c>
      <c r="H7183" s="42" t="s">
        <v>606</v>
      </c>
    </row>
    <row r="7184" spans="1:8" ht="15" hidden="1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6"/>
        <v>440000</v>
      </c>
      <c r="H7184" s="42" t="s">
        <v>33</v>
      </c>
    </row>
    <row r="7185" spans="1:8" ht="15" hidden="1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hidden="1" customHeight="1" x14ac:dyDescent="0.25">
      <c r="A7186" s="38" t="s">
        <v>401</v>
      </c>
      <c r="B7186" s="33" t="s">
        <v>6856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hidden="1" customHeight="1" x14ac:dyDescent="0.25">
      <c r="A7187" s="38" t="s">
        <v>401</v>
      </c>
      <c r="B7187" s="36" t="s">
        <v>6857</v>
      </c>
      <c r="C7187" s="44" t="s">
        <v>6858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hidden="1" customHeight="1" x14ac:dyDescent="0.25">
      <c r="A7188" s="38" t="s">
        <v>401</v>
      </c>
      <c r="B7188" s="63" t="s">
        <v>6859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hidden="1" customHeight="1" x14ac:dyDescent="0.25">
      <c r="A7189" s="38" t="s">
        <v>401</v>
      </c>
      <c r="B7189" s="63" t="s">
        <v>6730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6"/>
        <v>2600000</v>
      </c>
      <c r="H7189" s="42" t="s">
        <v>2240</v>
      </c>
    </row>
    <row r="7190" spans="1:8" ht="15" hidden="1" customHeight="1" x14ac:dyDescent="0.25">
      <c r="A7190" s="38" t="s">
        <v>401</v>
      </c>
      <c r="B7190" s="36" t="s">
        <v>4151</v>
      </c>
      <c r="C7190" s="33" t="s">
        <v>6860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hidden="1" customHeight="1" x14ac:dyDescent="0.25">
      <c r="A7191" s="38" t="s">
        <v>401</v>
      </c>
      <c r="B7191" s="36" t="s">
        <v>4153</v>
      </c>
      <c r="C7191" s="33" t="s">
        <v>6860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hidden="1" customHeight="1" x14ac:dyDescent="0.25">
      <c r="A7192" s="38" t="s">
        <v>401</v>
      </c>
      <c r="B7192" s="33" t="s">
        <v>6861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6"/>
        <v>143000</v>
      </c>
      <c r="H7192" s="42" t="s">
        <v>2349</v>
      </c>
    </row>
    <row r="7193" spans="1:8" ht="15" hidden="1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hidden="1" customHeight="1" x14ac:dyDescent="0.25">
      <c r="A7194" s="38" t="s">
        <v>401</v>
      </c>
      <c r="B7194" s="33" t="s">
        <v>6862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07">111/100*F7194*D7194</f>
        <v>1878435.2400000002</v>
      </c>
      <c r="H7194" s="42" t="s">
        <v>33</v>
      </c>
    </row>
    <row r="7195" spans="1:8" ht="15" hidden="1" customHeight="1" x14ac:dyDescent="0.25">
      <c r="A7195" s="38" t="s">
        <v>401</v>
      </c>
      <c r="B7195" s="36" t="s">
        <v>6863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07"/>
        <v>16964209.920000002</v>
      </c>
      <c r="H7195" s="42" t="s">
        <v>33</v>
      </c>
    </row>
    <row r="7196" spans="1:8" ht="15" hidden="1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07"/>
        <v>1077676.8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6864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07"/>
        <v>2898884.8800000004</v>
      </c>
      <c r="H7197" s="42" t="s">
        <v>33</v>
      </c>
    </row>
    <row r="7198" spans="1:8" ht="15" hidden="1" customHeight="1" x14ac:dyDescent="0.25">
      <c r="A7198" s="38" t="s">
        <v>401</v>
      </c>
      <c r="B7198" s="36" t="s">
        <v>6865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07"/>
        <v>1280069.76</v>
      </c>
      <c r="H7198" s="42" t="s">
        <v>33</v>
      </c>
    </row>
    <row r="7199" spans="1:8" ht="15" hidden="1" customHeight="1" x14ac:dyDescent="0.25">
      <c r="A7199" s="38" t="s">
        <v>401</v>
      </c>
      <c r="B7199" s="33" t="s">
        <v>6866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07"/>
        <v>493497.12000000005</v>
      </c>
      <c r="H7199" s="42" t="s">
        <v>33</v>
      </c>
    </row>
    <row r="7200" spans="1:8" ht="15" hidden="1" customHeight="1" x14ac:dyDescent="0.25">
      <c r="A7200" s="38" t="s">
        <v>401</v>
      </c>
      <c r="B7200" s="56" t="s">
        <v>6867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07"/>
        <v>2087341.6800000002</v>
      </c>
      <c r="H7200" s="42" t="s">
        <v>33</v>
      </c>
    </row>
    <row r="7201" spans="1:8" ht="15" hidden="1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hidden="1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hidden="1" customHeight="1" x14ac:dyDescent="0.25">
      <c r="A7203" s="38" t="s">
        <v>401</v>
      </c>
      <c r="B7203" s="269" t="s">
        <v>6868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6869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hidden="1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07"/>
        <v>8452206.0000000019</v>
      </c>
      <c r="H7205" s="42" t="s">
        <v>33</v>
      </c>
    </row>
    <row r="7206" spans="1:8" ht="15" hidden="1" customHeight="1" x14ac:dyDescent="0.25">
      <c r="A7206" s="38" t="s">
        <v>364</v>
      </c>
      <c r="B7206" s="80" t="s">
        <v>4466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08">F7206*D7206</f>
        <v>60000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4466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08"/>
        <v>92000</v>
      </c>
      <c r="H7207" s="42" t="s">
        <v>33</v>
      </c>
    </row>
    <row r="7208" spans="1:8" ht="15" hidden="1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08"/>
        <v>52500</v>
      </c>
      <c r="H7208" s="42" t="s">
        <v>33</v>
      </c>
    </row>
    <row r="7209" spans="1:8" ht="15" hidden="1" customHeight="1" x14ac:dyDescent="0.25">
      <c r="A7209" s="38" t="s">
        <v>364</v>
      </c>
      <c r="B7209" s="36" t="s">
        <v>4089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hidden="1" customHeight="1" x14ac:dyDescent="0.25">
      <c r="A7210" s="38" t="s">
        <v>364</v>
      </c>
      <c r="B7210" s="33" t="s">
        <v>6870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hidden="1" customHeight="1" x14ac:dyDescent="0.25">
      <c r="A7211" s="38" t="s">
        <v>364</v>
      </c>
      <c r="B7211" s="36" t="s">
        <v>6871</v>
      </c>
      <c r="C7211" s="44" t="s">
        <v>6300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hidden="1" customHeight="1" x14ac:dyDescent="0.25">
      <c r="A7212" s="38" t="s">
        <v>364</v>
      </c>
      <c r="B7212" s="63" t="s">
        <v>6872</v>
      </c>
      <c r="C7212" s="164" t="s">
        <v>6300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6873</v>
      </c>
      <c r="C7213" s="33" t="s">
        <v>6300</v>
      </c>
      <c r="D7213" s="38">
        <v>10</v>
      </c>
      <c r="E7213" s="45" t="s">
        <v>24</v>
      </c>
      <c r="F7213" s="41">
        <v>335000</v>
      </c>
      <c r="G7213" s="41">
        <f t="shared" si="208"/>
        <v>3350000</v>
      </c>
      <c r="H7213" s="42" t="s">
        <v>33</v>
      </c>
    </row>
    <row r="7214" spans="1:8" ht="15" hidden="1" customHeight="1" x14ac:dyDescent="0.25">
      <c r="A7214" s="38" t="s">
        <v>364</v>
      </c>
      <c r="B7214" s="36" t="s">
        <v>6874</v>
      </c>
      <c r="C7214" s="33" t="s">
        <v>6875</v>
      </c>
      <c r="D7214" s="38">
        <v>1</v>
      </c>
      <c r="E7214" s="45" t="s">
        <v>24</v>
      </c>
      <c r="F7214" s="41">
        <v>85000</v>
      </c>
      <c r="G7214" s="41">
        <f t="shared" si="208"/>
        <v>85000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6876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08"/>
        <v>253000</v>
      </c>
      <c r="H7215" s="42" t="s">
        <v>1177</v>
      </c>
    </row>
    <row r="7216" spans="1:8" ht="15" hidden="1" customHeight="1" x14ac:dyDescent="0.25">
      <c r="A7216" s="38" t="s">
        <v>6877</v>
      </c>
      <c r="B7216" s="80" t="s">
        <v>6878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08"/>
        <v>75000</v>
      </c>
      <c r="H7216" s="42" t="s">
        <v>2349</v>
      </c>
    </row>
    <row r="7217" spans="1:8" ht="15" hidden="1" customHeight="1" x14ac:dyDescent="0.25">
      <c r="A7217" s="38" t="s">
        <v>6879</v>
      </c>
      <c r="B7217" s="80" t="s">
        <v>6880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08"/>
        <v>400000</v>
      </c>
      <c r="H7217" s="42" t="s">
        <v>742</v>
      </c>
    </row>
    <row r="7218" spans="1:8" ht="15" hidden="1" customHeight="1" x14ac:dyDescent="0.25">
      <c r="A7218" s="38" t="s">
        <v>6879</v>
      </c>
      <c r="B7218" s="80" t="s">
        <v>6881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08"/>
        <v>25000</v>
      </c>
      <c r="H7218" s="42" t="s">
        <v>742</v>
      </c>
    </row>
    <row r="7219" spans="1:8" ht="15" hidden="1" customHeight="1" x14ac:dyDescent="0.25">
      <c r="A7219" s="38" t="s">
        <v>6879</v>
      </c>
      <c r="B7219" s="33" t="s">
        <v>6882</v>
      </c>
      <c r="C7219" s="33" t="s">
        <v>6720</v>
      </c>
      <c r="D7219" s="38">
        <v>1</v>
      </c>
      <c r="E7219" s="45" t="s">
        <v>72</v>
      </c>
      <c r="F7219" s="35">
        <v>270000</v>
      </c>
      <c r="G7219" s="41">
        <f t="shared" si="208"/>
        <v>270000</v>
      </c>
      <c r="H7219" s="42" t="s">
        <v>2884</v>
      </c>
    </row>
    <row r="7220" spans="1:8" ht="15" hidden="1" customHeight="1" x14ac:dyDescent="0.25">
      <c r="A7220" s="38" t="s">
        <v>6879</v>
      </c>
      <c r="B7220" s="33" t="s">
        <v>4384</v>
      </c>
      <c r="C7220" s="56" t="s">
        <v>6132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hidden="1" customHeight="1" x14ac:dyDescent="0.25">
      <c r="A7221" s="38" t="s">
        <v>6879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6099</v>
      </c>
    </row>
    <row r="7222" spans="1:8" ht="15" hidden="1" customHeight="1" x14ac:dyDescent="0.25">
      <c r="A7222" s="38" t="s">
        <v>6879</v>
      </c>
      <c r="B7222" s="36" t="s">
        <v>6883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4493</v>
      </c>
    </row>
    <row r="7223" spans="1:8" ht="15" hidden="1" customHeight="1" x14ac:dyDescent="0.25">
      <c r="A7223" s="38" t="s">
        <v>6879</v>
      </c>
      <c r="B7223" s="63" t="s">
        <v>6884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4493</v>
      </c>
    </row>
    <row r="7224" spans="1:8" ht="15" hidden="1" customHeight="1" x14ac:dyDescent="0.25">
      <c r="A7224" s="38" t="s">
        <v>6879</v>
      </c>
      <c r="B7224" s="63" t="s">
        <v>6885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08"/>
        <v>125000</v>
      </c>
      <c r="H7224" s="42" t="s">
        <v>4493</v>
      </c>
    </row>
    <row r="7225" spans="1:8" ht="15" hidden="1" customHeight="1" x14ac:dyDescent="0.25">
      <c r="A7225" s="38" t="s">
        <v>6879</v>
      </c>
      <c r="B7225" s="36" t="s">
        <v>6886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08"/>
        <v>30000</v>
      </c>
      <c r="H7225" s="42" t="s">
        <v>4493</v>
      </c>
    </row>
    <row r="7226" spans="1:8" ht="15" hidden="1" customHeight="1" x14ac:dyDescent="0.25">
      <c r="A7226" s="38" t="s">
        <v>6879</v>
      </c>
      <c r="B7226" s="36" t="s">
        <v>6887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08"/>
        <v>30000</v>
      </c>
      <c r="H7226" s="42" t="s">
        <v>2884</v>
      </c>
    </row>
    <row r="7227" spans="1:8" ht="15" hidden="1" customHeight="1" x14ac:dyDescent="0.25">
      <c r="A7227" s="38" t="s">
        <v>6879</v>
      </c>
      <c r="B7227" s="33" t="s">
        <v>6888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08"/>
        <v>275000</v>
      </c>
      <c r="H7227" s="42" t="s">
        <v>33</v>
      </c>
    </row>
    <row r="7228" spans="1:8" ht="15" hidden="1" customHeight="1" x14ac:dyDescent="0.25">
      <c r="A7228" s="38" t="s">
        <v>6879</v>
      </c>
      <c r="B7228" s="33" t="s">
        <v>6889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8"/>
        <v>275000</v>
      </c>
      <c r="H7228" s="42" t="s">
        <v>33</v>
      </c>
    </row>
    <row r="7229" spans="1:8" ht="15" hidden="1" customHeight="1" x14ac:dyDescent="0.25">
      <c r="A7229" s="38" t="s">
        <v>6879</v>
      </c>
      <c r="B7229" s="33" t="s">
        <v>6887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08"/>
        <v>30000</v>
      </c>
      <c r="H7229" s="42" t="s">
        <v>33</v>
      </c>
    </row>
    <row r="7230" spans="1:8" ht="15" hidden="1" customHeight="1" x14ac:dyDescent="0.25">
      <c r="A7230" s="38" t="s">
        <v>6879</v>
      </c>
      <c r="B7230" s="36" t="s">
        <v>6890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08"/>
        <v>4200000</v>
      </c>
      <c r="H7230" s="42" t="s">
        <v>6891</v>
      </c>
    </row>
    <row r="7231" spans="1:8" ht="15" hidden="1" customHeight="1" x14ac:dyDescent="0.25">
      <c r="A7231" s="38" t="s">
        <v>6879</v>
      </c>
      <c r="B7231" s="33" t="s">
        <v>3797</v>
      </c>
      <c r="C7231" s="33" t="s">
        <v>5648</v>
      </c>
      <c r="D7231" s="38">
        <v>12</v>
      </c>
      <c r="E7231" s="45" t="s">
        <v>24</v>
      </c>
      <c r="F7231" s="40">
        <v>99068</v>
      </c>
      <c r="G7231" s="41">
        <f t="shared" si="208"/>
        <v>1188816</v>
      </c>
      <c r="H7231" s="42" t="s">
        <v>33</v>
      </c>
    </row>
    <row r="7232" spans="1:8" ht="15" hidden="1" customHeight="1" x14ac:dyDescent="0.25">
      <c r="A7232" s="38" t="s">
        <v>6879</v>
      </c>
      <c r="B7232" s="33" t="s">
        <v>6892</v>
      </c>
      <c r="C7232" s="33" t="s">
        <v>6893</v>
      </c>
      <c r="D7232" s="38">
        <v>2</v>
      </c>
      <c r="E7232" s="45" t="s">
        <v>24</v>
      </c>
      <c r="F7232" s="46">
        <v>1734930</v>
      </c>
      <c r="G7232" s="41">
        <f t="shared" si="208"/>
        <v>3469860</v>
      </c>
      <c r="H7232" s="42" t="s">
        <v>930</v>
      </c>
    </row>
    <row r="7233" spans="1:8" ht="15" hidden="1" customHeight="1" x14ac:dyDescent="0.25">
      <c r="A7233" s="38" t="s">
        <v>6879</v>
      </c>
      <c r="B7233" s="36" t="s">
        <v>6894</v>
      </c>
      <c r="C7233" s="33" t="s">
        <v>3597</v>
      </c>
      <c r="D7233" s="50">
        <v>2</v>
      </c>
      <c r="E7233" s="51" t="s">
        <v>24</v>
      </c>
      <c r="F7233" s="291">
        <v>60000</v>
      </c>
      <c r="G7233" s="41">
        <f t="shared" si="208"/>
        <v>120000</v>
      </c>
      <c r="H7233" s="42" t="s">
        <v>33</v>
      </c>
    </row>
    <row r="7234" spans="1:8" ht="15" hidden="1" customHeight="1" x14ac:dyDescent="0.25">
      <c r="A7234" s="38" t="s">
        <v>6879</v>
      </c>
      <c r="B7234" s="33" t="s">
        <v>6895</v>
      </c>
      <c r="C7234" s="33" t="s">
        <v>3597</v>
      </c>
      <c r="D7234" s="38">
        <v>2</v>
      </c>
      <c r="E7234" s="51" t="s">
        <v>24</v>
      </c>
      <c r="F7234" s="46">
        <v>60000</v>
      </c>
      <c r="G7234" s="41">
        <f t="shared" si="208"/>
        <v>120000</v>
      </c>
      <c r="H7234" s="42" t="s">
        <v>33</v>
      </c>
    </row>
    <row r="7235" spans="1:8" ht="15" hidden="1" customHeight="1" x14ac:dyDescent="0.25">
      <c r="A7235" s="38" t="s">
        <v>6879</v>
      </c>
      <c r="B7235" s="56" t="s">
        <v>6896</v>
      </c>
      <c r="C7235" s="33" t="s">
        <v>6897</v>
      </c>
      <c r="D7235" s="38">
        <v>1</v>
      </c>
      <c r="E7235" s="56" t="s">
        <v>23</v>
      </c>
      <c r="F7235" s="179">
        <v>3000000</v>
      </c>
      <c r="G7235" s="41">
        <f t="shared" si="208"/>
        <v>3000000</v>
      </c>
      <c r="H7235" s="42" t="s">
        <v>33</v>
      </c>
    </row>
    <row r="7236" spans="1:8" ht="15" hidden="1" customHeight="1" x14ac:dyDescent="0.25">
      <c r="A7236" s="38" t="s">
        <v>6898</v>
      </c>
      <c r="B7236" s="80" t="s">
        <v>6899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08"/>
        <v>16000</v>
      </c>
      <c r="H7236" s="42" t="s">
        <v>606</v>
      </c>
    </row>
    <row r="7237" spans="1:8" ht="15" hidden="1" customHeight="1" x14ac:dyDescent="0.25">
      <c r="A7237" s="38" t="s">
        <v>6898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08"/>
        <v>3310484</v>
      </c>
      <c r="H7237" s="42" t="s">
        <v>33</v>
      </c>
    </row>
    <row r="7238" spans="1:8" ht="15" hidden="1" customHeight="1" x14ac:dyDescent="0.25">
      <c r="A7238" s="38" t="s">
        <v>6898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08"/>
        <v>3552316</v>
      </c>
      <c r="H7238" s="42" t="s">
        <v>33</v>
      </c>
    </row>
    <row r="7239" spans="1:8" ht="15" hidden="1" customHeight="1" x14ac:dyDescent="0.25">
      <c r="A7239" s="38" t="s">
        <v>6898</v>
      </c>
      <c r="B7239" s="36" t="s">
        <v>6900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hidden="1" customHeight="1" x14ac:dyDescent="0.25">
      <c r="A7240" s="38" t="s">
        <v>6898</v>
      </c>
      <c r="B7240" s="33" t="s">
        <v>6901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hidden="1" customHeight="1" x14ac:dyDescent="0.25">
      <c r="A7241" s="38" t="s">
        <v>6898</v>
      </c>
      <c r="B7241" s="36" t="s">
        <v>6902</v>
      </c>
      <c r="C7241" s="44" t="s">
        <v>4873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hidden="1" customHeight="1" x14ac:dyDescent="0.25">
      <c r="A7242" s="38" t="s">
        <v>6898</v>
      </c>
      <c r="B7242" s="63" t="s">
        <v>6903</v>
      </c>
      <c r="C7242" s="44" t="s">
        <v>2926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3877</v>
      </c>
    </row>
    <row r="7243" spans="1:8" ht="15" hidden="1" customHeight="1" x14ac:dyDescent="0.25">
      <c r="A7243" s="38" t="s">
        <v>6898</v>
      </c>
      <c r="B7243" s="63" t="s">
        <v>6904</v>
      </c>
      <c r="C7243" s="44" t="s">
        <v>6905</v>
      </c>
      <c r="D7243" s="38">
        <v>1</v>
      </c>
      <c r="E7243" s="45" t="s">
        <v>24</v>
      </c>
      <c r="F7243" s="41">
        <v>220000</v>
      </c>
      <c r="G7243" s="41">
        <f t="shared" si="208"/>
        <v>220000</v>
      </c>
      <c r="H7243" s="42" t="s">
        <v>472</v>
      </c>
    </row>
    <row r="7244" spans="1:8" ht="15" hidden="1" customHeight="1" x14ac:dyDescent="0.25">
      <c r="A7244" s="38" t="s">
        <v>6898</v>
      </c>
      <c r="B7244" s="36" t="s">
        <v>6906</v>
      </c>
      <c r="C7244" s="44" t="s">
        <v>6905</v>
      </c>
      <c r="D7244" s="38">
        <v>1</v>
      </c>
      <c r="E7244" s="45" t="s">
        <v>24</v>
      </c>
      <c r="F7244" s="41">
        <v>170000</v>
      </c>
      <c r="G7244" s="41">
        <f t="shared" si="208"/>
        <v>170000</v>
      </c>
      <c r="H7244" s="42" t="s">
        <v>472</v>
      </c>
    </row>
    <row r="7245" spans="1:8" ht="15" hidden="1" customHeight="1" x14ac:dyDescent="0.25">
      <c r="A7245" s="38" t="s">
        <v>6898</v>
      </c>
      <c r="B7245" s="36" t="s">
        <v>6907</v>
      </c>
      <c r="C7245" s="33" t="s">
        <v>6908</v>
      </c>
      <c r="D7245" s="33">
        <v>1</v>
      </c>
      <c r="E7245" s="33" t="s">
        <v>24</v>
      </c>
      <c r="F7245" s="34">
        <v>150000</v>
      </c>
      <c r="G7245" s="41">
        <f t="shared" si="208"/>
        <v>150000</v>
      </c>
      <c r="H7245" s="42" t="s">
        <v>1037</v>
      </c>
    </row>
    <row r="7246" spans="1:8" ht="15" hidden="1" customHeight="1" x14ac:dyDescent="0.25">
      <c r="A7246" s="38" t="s">
        <v>6898</v>
      </c>
      <c r="B7246" s="63" t="s">
        <v>4527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08"/>
        <v>33000000</v>
      </c>
      <c r="H7246" s="42" t="s">
        <v>33</v>
      </c>
    </row>
    <row r="7247" spans="1:8" ht="15" hidden="1" customHeight="1" x14ac:dyDescent="0.25">
      <c r="A7247" s="38" t="s">
        <v>6909</v>
      </c>
      <c r="B7247" s="80" t="s">
        <v>6910</v>
      </c>
      <c r="C7247" s="81" t="s">
        <v>3998</v>
      </c>
      <c r="D7247" s="50">
        <v>2</v>
      </c>
      <c r="E7247" s="45" t="s">
        <v>24</v>
      </c>
      <c r="F7247" s="179">
        <v>45000</v>
      </c>
      <c r="G7247" s="41">
        <f t="shared" si="208"/>
        <v>90000</v>
      </c>
      <c r="H7247" s="42" t="s">
        <v>33</v>
      </c>
    </row>
    <row r="7248" spans="1:8" ht="15" hidden="1" customHeight="1" x14ac:dyDescent="0.25">
      <c r="A7248" s="38" t="s">
        <v>6909</v>
      </c>
      <c r="B7248" s="56" t="s">
        <v>6911</v>
      </c>
      <c r="C7248" s="56" t="s">
        <v>3998</v>
      </c>
      <c r="D7248" s="50">
        <v>2</v>
      </c>
      <c r="E7248" s="45" t="s">
        <v>24</v>
      </c>
      <c r="F7248" s="179">
        <v>43000</v>
      </c>
      <c r="G7248" s="41">
        <f t="shared" si="208"/>
        <v>86000</v>
      </c>
      <c r="H7248" s="42" t="s">
        <v>33</v>
      </c>
    </row>
    <row r="7249" spans="1:8" ht="15" hidden="1" customHeight="1" x14ac:dyDescent="0.25">
      <c r="A7249" s="38" t="s">
        <v>6909</v>
      </c>
      <c r="B7249" s="33" t="s">
        <v>6912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08"/>
        <v>310000</v>
      </c>
      <c r="H7249" s="42" t="s">
        <v>6913</v>
      </c>
    </row>
    <row r="7250" spans="1:8" ht="15" hidden="1" customHeight="1" x14ac:dyDescent="0.25">
      <c r="A7250" s="38" t="s">
        <v>6909</v>
      </c>
      <c r="B7250" s="36" t="s">
        <v>6914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hidden="1" customHeight="1" x14ac:dyDescent="0.25">
      <c r="A7251" s="38" t="s">
        <v>6909</v>
      </c>
      <c r="B7251" s="33" t="s">
        <v>3318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hidden="1" customHeight="1" x14ac:dyDescent="0.25">
      <c r="A7252" s="38" t="s">
        <v>6909</v>
      </c>
      <c r="B7252" s="36" t="s">
        <v>6915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hidden="1" customHeight="1" x14ac:dyDescent="0.25">
      <c r="A7253" s="38" t="s">
        <v>6909</v>
      </c>
      <c r="B7253" s="63" t="s">
        <v>6916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6917</v>
      </c>
    </row>
    <row r="7254" spans="1:8" ht="15" hidden="1" customHeight="1" x14ac:dyDescent="0.25">
      <c r="A7254" s="38" t="s">
        <v>6909</v>
      </c>
      <c r="B7254" s="63" t="s">
        <v>6918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08"/>
        <v>20000</v>
      </c>
      <c r="H7254" s="42" t="s">
        <v>2845</v>
      </c>
    </row>
    <row r="7255" spans="1:8" ht="15" hidden="1" customHeight="1" x14ac:dyDescent="0.25">
      <c r="A7255" s="38" t="s">
        <v>6909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08"/>
        <v>180000</v>
      </c>
      <c r="H7255" s="42" t="s">
        <v>33</v>
      </c>
    </row>
    <row r="7256" spans="1:8" ht="15" hidden="1" customHeight="1" x14ac:dyDescent="0.25">
      <c r="A7256" s="38" t="s">
        <v>6909</v>
      </c>
      <c r="B7256" s="36" t="s">
        <v>6919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08"/>
        <v>11000</v>
      </c>
      <c r="H7256" s="42" t="s">
        <v>2284</v>
      </c>
    </row>
    <row r="7257" spans="1:8" ht="15" hidden="1" customHeight="1" x14ac:dyDescent="0.25">
      <c r="A7257" s="38" t="s">
        <v>6909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08"/>
        <v>400000</v>
      </c>
      <c r="H7257" s="42" t="s">
        <v>2884</v>
      </c>
    </row>
    <row r="7258" spans="1:8" ht="15" hidden="1" customHeight="1" x14ac:dyDescent="0.25">
      <c r="A7258" s="38" t="s">
        <v>6909</v>
      </c>
      <c r="B7258" s="33" t="s">
        <v>6107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08"/>
        <v>500000</v>
      </c>
      <c r="H7258" s="42" t="s">
        <v>2349</v>
      </c>
    </row>
    <row r="7259" spans="1:8" ht="15" hidden="1" customHeight="1" x14ac:dyDescent="0.25">
      <c r="A7259" s="38" t="s">
        <v>6909</v>
      </c>
      <c r="B7259" s="33" t="s">
        <v>6920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08"/>
        <v>10000</v>
      </c>
      <c r="H7259" s="42" t="s">
        <v>606</v>
      </c>
    </row>
    <row r="7260" spans="1:8" ht="15" hidden="1" customHeight="1" x14ac:dyDescent="0.25">
      <c r="A7260" s="38" t="s">
        <v>6909</v>
      </c>
      <c r="B7260" s="49" t="s">
        <v>5393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08"/>
        <v>1440000</v>
      </c>
      <c r="H7260" s="42" t="s">
        <v>33</v>
      </c>
    </row>
    <row r="7261" spans="1:8" ht="15" hidden="1" customHeight="1" x14ac:dyDescent="0.25">
      <c r="A7261" s="38" t="s">
        <v>6909</v>
      </c>
      <c r="B7261" s="33" t="s">
        <v>6921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08"/>
        <v>1000000</v>
      </c>
      <c r="H7261" s="42" t="s">
        <v>2018</v>
      </c>
    </row>
    <row r="7262" spans="1:8" ht="15" hidden="1" customHeight="1" x14ac:dyDescent="0.25">
      <c r="A7262" s="38" t="s">
        <v>206</v>
      </c>
      <c r="B7262" s="33" t="s">
        <v>6037</v>
      </c>
      <c r="C7262" s="33" t="s">
        <v>6038</v>
      </c>
      <c r="D7262" s="38">
        <v>1</v>
      </c>
      <c r="E7262" s="45" t="s">
        <v>24</v>
      </c>
      <c r="F7262" s="40">
        <v>550000</v>
      </c>
      <c r="G7262" s="41">
        <f t="shared" si="208"/>
        <v>550000</v>
      </c>
      <c r="H7262" s="84" t="s">
        <v>4550</v>
      </c>
    </row>
    <row r="7263" spans="1:8" ht="15" hidden="1" customHeight="1" x14ac:dyDescent="0.25">
      <c r="A7263" s="38" t="s">
        <v>206</v>
      </c>
      <c r="B7263" s="56" t="s">
        <v>6922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08"/>
        <v>300000</v>
      </c>
      <c r="H7263" s="42" t="s">
        <v>507</v>
      </c>
    </row>
    <row r="7264" spans="1:8" ht="15" hidden="1" customHeight="1" x14ac:dyDescent="0.25">
      <c r="A7264" s="38" t="s">
        <v>206</v>
      </c>
      <c r="B7264" s="33" t="s">
        <v>6923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08"/>
        <v>625000</v>
      </c>
      <c r="H7264" s="42" t="s">
        <v>4493</v>
      </c>
    </row>
    <row r="7265" spans="1:8" ht="15" hidden="1" customHeight="1" x14ac:dyDescent="0.25">
      <c r="A7265" s="38" t="s">
        <v>206</v>
      </c>
      <c r="B7265" s="36" t="s">
        <v>6924</v>
      </c>
      <c r="C7265" s="56" t="s">
        <v>6925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4493</v>
      </c>
    </row>
    <row r="7266" spans="1:8" ht="15" hidden="1" customHeight="1" x14ac:dyDescent="0.25">
      <c r="A7266" s="38" t="s">
        <v>206</v>
      </c>
      <c r="B7266" s="33" t="s">
        <v>6926</v>
      </c>
      <c r="C7266" s="33" t="s">
        <v>6925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4493</v>
      </c>
    </row>
    <row r="7267" spans="1:8" ht="15" hidden="1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hidden="1" customHeight="1" x14ac:dyDescent="0.25">
      <c r="A7268" s="38" t="s">
        <v>206</v>
      </c>
      <c r="B7268" s="63" t="s">
        <v>6927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08"/>
        <v>438000</v>
      </c>
      <c r="H7269" s="42" t="s">
        <v>33</v>
      </c>
    </row>
    <row r="7270" spans="1:8" ht="15" hidden="1" customHeight="1" x14ac:dyDescent="0.25">
      <c r="A7270" s="38" t="s">
        <v>206</v>
      </c>
      <c r="B7270" s="36" t="s">
        <v>6928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09">F7270*D7270</f>
        <v>660000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3451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09"/>
        <v>205000</v>
      </c>
      <c r="H7271" s="42" t="s">
        <v>930</v>
      </c>
    </row>
    <row r="7272" spans="1:8" ht="15" hidden="1" customHeight="1" x14ac:dyDescent="0.25">
      <c r="A7272" s="38" t="s">
        <v>206</v>
      </c>
      <c r="B7272" s="63" t="s">
        <v>3452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09"/>
        <v>87500</v>
      </c>
      <c r="H7272" s="42" t="s">
        <v>930</v>
      </c>
    </row>
    <row r="7273" spans="1:8" ht="15" hidden="1" customHeight="1" x14ac:dyDescent="0.25">
      <c r="A7273" s="38" t="s">
        <v>206</v>
      </c>
      <c r="B7273" s="33" t="s">
        <v>6929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09"/>
        <v>170000</v>
      </c>
      <c r="H7273" s="42" t="s">
        <v>33</v>
      </c>
    </row>
    <row r="7274" spans="1:8" ht="15" hidden="1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09"/>
        <v>255000</v>
      </c>
      <c r="H7274" s="42" t="s">
        <v>6099</v>
      </c>
    </row>
    <row r="7275" spans="1:8" ht="15" hidden="1" customHeight="1" x14ac:dyDescent="0.25">
      <c r="A7275" s="38" t="s">
        <v>6930</v>
      </c>
      <c r="B7275" s="33" t="s">
        <v>6931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09"/>
        <v>22500</v>
      </c>
      <c r="H7275" s="84" t="s">
        <v>6932</v>
      </c>
    </row>
    <row r="7276" spans="1:8" ht="15" hidden="1" customHeight="1" x14ac:dyDescent="0.25">
      <c r="A7276" s="38" t="s">
        <v>6930</v>
      </c>
      <c r="B7276" s="56" t="s">
        <v>6933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09"/>
        <v>350000</v>
      </c>
      <c r="H7276" s="42" t="s">
        <v>606</v>
      </c>
    </row>
    <row r="7277" spans="1:8" ht="15" hidden="1" customHeight="1" x14ac:dyDescent="0.25">
      <c r="A7277" s="38" t="s">
        <v>6930</v>
      </c>
      <c r="B7277" s="33" t="s">
        <v>6934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09"/>
        <v>2600000</v>
      </c>
      <c r="H7277" s="42" t="s">
        <v>2284</v>
      </c>
    </row>
    <row r="7278" spans="1:8" ht="15" hidden="1" customHeight="1" x14ac:dyDescent="0.25">
      <c r="A7278" s="38" t="s">
        <v>6930</v>
      </c>
      <c r="B7278" s="36" t="s">
        <v>6935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hidden="1" customHeight="1" x14ac:dyDescent="0.25">
      <c r="A7279" s="38" t="s">
        <v>6930</v>
      </c>
      <c r="B7279" s="33" t="s">
        <v>6936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hidden="1" customHeight="1" x14ac:dyDescent="0.25">
      <c r="A7280" s="38" t="s">
        <v>6930</v>
      </c>
      <c r="B7280" s="33" t="s">
        <v>6937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hidden="1" customHeight="1" x14ac:dyDescent="0.25">
      <c r="A7281" s="38" t="s">
        <v>6930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6751</v>
      </c>
    </row>
    <row r="7282" spans="1:8" ht="15" hidden="1" customHeight="1" x14ac:dyDescent="0.25">
      <c r="A7282" s="38" t="s">
        <v>6930</v>
      </c>
      <c r="B7282" s="63" t="s">
        <v>6938</v>
      </c>
      <c r="C7282" s="33" t="s">
        <v>524</v>
      </c>
      <c r="D7282" s="38">
        <v>1</v>
      </c>
      <c r="E7282" s="45" t="s">
        <v>5941</v>
      </c>
      <c r="F7282" s="41">
        <v>145000</v>
      </c>
      <c r="G7282" s="41">
        <f t="shared" si="209"/>
        <v>145000</v>
      </c>
      <c r="H7282" s="42" t="s">
        <v>1177</v>
      </c>
    </row>
    <row r="7283" spans="1:8" ht="15" hidden="1" customHeight="1" x14ac:dyDescent="0.25">
      <c r="A7283" s="38" t="s">
        <v>6930</v>
      </c>
      <c r="B7283" s="36" t="s">
        <v>6939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09"/>
        <v>166000</v>
      </c>
      <c r="H7283" s="42" t="s">
        <v>2349</v>
      </c>
    </row>
    <row r="7284" spans="1:8" ht="15" hidden="1" customHeight="1" x14ac:dyDescent="0.25">
      <c r="A7284" s="38" t="s">
        <v>6930</v>
      </c>
      <c r="B7284" s="33" t="s">
        <v>4384</v>
      </c>
      <c r="C7284" s="56" t="s">
        <v>6132</v>
      </c>
      <c r="D7284" s="33">
        <v>5</v>
      </c>
      <c r="E7284" s="33" t="s">
        <v>24</v>
      </c>
      <c r="F7284" s="34">
        <v>100000</v>
      </c>
      <c r="G7284" s="41">
        <f t="shared" si="209"/>
        <v>500000</v>
      </c>
      <c r="H7284" s="42" t="s">
        <v>33</v>
      </c>
    </row>
    <row r="7285" spans="1:8" ht="15" hidden="1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09"/>
        <v>23000</v>
      </c>
      <c r="H7285" s="42" t="s">
        <v>6099</v>
      </c>
    </row>
    <row r="7286" spans="1:8" ht="15" hidden="1" customHeight="1" x14ac:dyDescent="0.25">
      <c r="A7286" s="38" t="s">
        <v>265</v>
      </c>
      <c r="B7286" s="56" t="s">
        <v>3250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09"/>
        <v>32000</v>
      </c>
      <c r="H7286" s="42" t="s">
        <v>6099</v>
      </c>
    </row>
    <row r="7287" spans="1:8" ht="15" hidden="1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09"/>
        <v>110000</v>
      </c>
      <c r="H7287" s="42" t="s">
        <v>33</v>
      </c>
    </row>
    <row r="7288" spans="1:8" ht="15" hidden="1" customHeight="1" x14ac:dyDescent="0.25">
      <c r="A7288" s="38" t="s">
        <v>265</v>
      </c>
      <c r="B7288" s="36" t="s">
        <v>6940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hidden="1" customHeight="1" x14ac:dyDescent="0.25">
      <c r="A7289" s="38" t="s">
        <v>265</v>
      </c>
      <c r="B7289" s="33" t="s">
        <v>6941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hidden="1" customHeight="1" x14ac:dyDescent="0.25">
      <c r="A7291" s="38" t="s">
        <v>265</v>
      </c>
      <c r="B7291" s="63" t="s">
        <v>6942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hidden="1" customHeight="1" x14ac:dyDescent="0.25">
      <c r="A7292" s="38" t="s">
        <v>265</v>
      </c>
      <c r="B7292" s="63" t="s">
        <v>6943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09"/>
        <v>325000</v>
      </c>
      <c r="H7292" s="42" t="s">
        <v>748</v>
      </c>
    </row>
    <row r="7293" spans="1:8" ht="15" hidden="1" customHeight="1" x14ac:dyDescent="0.25">
      <c r="A7293" s="38" t="s">
        <v>265</v>
      </c>
      <c r="B7293" s="36" t="s">
        <v>6186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09"/>
        <v>166000</v>
      </c>
      <c r="H7293" s="42" t="s">
        <v>6099</v>
      </c>
    </row>
    <row r="7294" spans="1:8" ht="15" hidden="1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09"/>
        <v>238000</v>
      </c>
      <c r="H7294" s="42" t="s">
        <v>6099</v>
      </c>
    </row>
    <row r="7295" spans="1:8" ht="15" hidden="1" customHeight="1" x14ac:dyDescent="0.25">
      <c r="A7295" s="38" t="s">
        <v>265</v>
      </c>
      <c r="B7295" s="63" t="s">
        <v>6944</v>
      </c>
      <c r="C7295" s="52" t="s">
        <v>6945</v>
      </c>
      <c r="D7295" s="38">
        <v>1</v>
      </c>
      <c r="E7295" s="45" t="s">
        <v>72</v>
      </c>
      <c r="F7295" s="40">
        <v>270000</v>
      </c>
      <c r="G7295" s="41">
        <f t="shared" si="209"/>
        <v>270000</v>
      </c>
      <c r="H7295" s="42" t="s">
        <v>413</v>
      </c>
    </row>
    <row r="7296" spans="1:8" ht="15" hidden="1" customHeight="1" x14ac:dyDescent="0.25">
      <c r="A7296" s="38" t="s">
        <v>265</v>
      </c>
      <c r="B7296" s="33" t="s">
        <v>6946</v>
      </c>
      <c r="C7296" s="33"/>
      <c r="D7296" s="38">
        <v>1</v>
      </c>
      <c r="E7296" s="45" t="s">
        <v>72</v>
      </c>
      <c r="F7296" s="46">
        <v>275000</v>
      </c>
      <c r="G7296" s="41">
        <f t="shared" si="209"/>
        <v>275000</v>
      </c>
      <c r="H7296" s="42" t="s">
        <v>538</v>
      </c>
    </row>
    <row r="7297" spans="1:8" ht="15" hidden="1" customHeight="1" x14ac:dyDescent="0.25">
      <c r="A7297" s="38" t="s">
        <v>265</v>
      </c>
      <c r="B7297" s="33" t="s">
        <v>6186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09"/>
        <v>152000</v>
      </c>
      <c r="H7297" s="42" t="s">
        <v>33</v>
      </c>
    </row>
    <row r="7298" spans="1:8" ht="15" hidden="1" customHeight="1" x14ac:dyDescent="0.25">
      <c r="A7298" s="38" t="s">
        <v>265</v>
      </c>
      <c r="B7298" s="49" t="s">
        <v>6947</v>
      </c>
      <c r="C7298" s="178" t="s">
        <v>6948</v>
      </c>
      <c r="D7298" s="50">
        <v>1</v>
      </c>
      <c r="E7298" s="45" t="s">
        <v>24</v>
      </c>
      <c r="F7298" s="179">
        <v>38000</v>
      </c>
      <c r="G7298" s="41">
        <f t="shared" si="209"/>
        <v>38000</v>
      </c>
      <c r="H7298" s="42" t="s">
        <v>1855</v>
      </c>
    </row>
    <row r="7299" spans="1:8" ht="15" hidden="1" customHeight="1" x14ac:dyDescent="0.25">
      <c r="A7299" s="38" t="s">
        <v>265</v>
      </c>
      <c r="B7299" s="33" t="s">
        <v>6949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09"/>
        <v>4400000</v>
      </c>
      <c r="H7299" s="42" t="s">
        <v>6950</v>
      </c>
    </row>
    <row r="7300" spans="1:8" ht="15" hidden="1" customHeight="1" x14ac:dyDescent="0.25">
      <c r="A7300" s="38" t="s">
        <v>265</v>
      </c>
      <c r="B7300" s="33" t="s">
        <v>4249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09"/>
        <v>2400000</v>
      </c>
      <c r="H7300" s="42" t="s">
        <v>6950</v>
      </c>
    </row>
    <row r="7301" spans="1:8" ht="15" hidden="1" customHeight="1" x14ac:dyDescent="0.25">
      <c r="A7301" s="38" t="s">
        <v>6951</v>
      </c>
      <c r="B7301" s="109" t="s">
        <v>3933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09"/>
        <v>475000</v>
      </c>
      <c r="H7301" s="42" t="s">
        <v>4188</v>
      </c>
    </row>
    <row r="7302" spans="1:8" ht="15" hidden="1" customHeight="1" x14ac:dyDescent="0.25">
      <c r="A7302" s="38" t="s">
        <v>6951</v>
      </c>
      <c r="B7302" s="63" t="s">
        <v>6952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09"/>
        <v>425000</v>
      </c>
      <c r="H7302" s="42" t="s">
        <v>4188</v>
      </c>
    </row>
    <row r="7303" spans="1:8" ht="15" hidden="1" customHeight="1" x14ac:dyDescent="0.25">
      <c r="A7303" s="38" t="s">
        <v>6951</v>
      </c>
      <c r="B7303" s="33" t="s">
        <v>6953</v>
      </c>
      <c r="C7303" s="56" t="s">
        <v>39</v>
      </c>
      <c r="D7303" s="50">
        <v>1</v>
      </c>
      <c r="E7303" s="45" t="s">
        <v>6954</v>
      </c>
      <c r="F7303" s="46">
        <v>2850000</v>
      </c>
      <c r="G7303" s="41">
        <f t="shared" si="209"/>
        <v>2850000</v>
      </c>
      <c r="H7303" s="42" t="s">
        <v>511</v>
      </c>
    </row>
    <row r="7304" spans="1:8" ht="15" hidden="1" customHeight="1" x14ac:dyDescent="0.25">
      <c r="A7304" s="38" t="s">
        <v>6951</v>
      </c>
      <c r="B7304" s="36" t="s">
        <v>6955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hidden="1" customHeight="1" x14ac:dyDescent="0.25">
      <c r="A7305" s="38" t="s">
        <v>6951</v>
      </c>
      <c r="B7305" s="33" t="s">
        <v>6956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hidden="1" customHeight="1" x14ac:dyDescent="0.25">
      <c r="A7306" s="38" t="s">
        <v>6951</v>
      </c>
      <c r="B7306" s="33" t="s">
        <v>6957</v>
      </c>
      <c r="C7306" s="56" t="s">
        <v>5183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hidden="1" customHeight="1" x14ac:dyDescent="0.25">
      <c r="A7307" s="38" t="s">
        <v>6951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hidden="1" customHeight="1" x14ac:dyDescent="0.25">
      <c r="A7308" s="38" t="s">
        <v>6951</v>
      </c>
      <c r="B7308" s="63" t="s">
        <v>2817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09"/>
        <v>190000</v>
      </c>
      <c r="H7308" s="42" t="s">
        <v>33</v>
      </c>
    </row>
    <row r="7309" spans="1:8" ht="15" hidden="1" customHeight="1" x14ac:dyDescent="0.25">
      <c r="A7309" s="38" t="s">
        <v>6951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09"/>
        <v>1400000</v>
      </c>
      <c r="H7309" s="42" t="s">
        <v>1529</v>
      </c>
    </row>
    <row r="7310" spans="1:8" ht="15" hidden="1" customHeight="1" x14ac:dyDescent="0.25">
      <c r="A7310" s="38" t="s">
        <v>6951</v>
      </c>
      <c r="B7310" s="36" t="s">
        <v>6958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09"/>
        <v>480000</v>
      </c>
      <c r="H7310" s="42" t="s">
        <v>1529</v>
      </c>
    </row>
    <row r="7311" spans="1:8" ht="15" hidden="1" customHeight="1" x14ac:dyDescent="0.25">
      <c r="A7311" s="38" t="s">
        <v>6951</v>
      </c>
      <c r="B7311" s="63" t="s">
        <v>6959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09"/>
        <v>200000</v>
      </c>
      <c r="H7311" s="42" t="s">
        <v>1529</v>
      </c>
    </row>
    <row r="7312" spans="1:8" ht="15" hidden="1" customHeight="1" x14ac:dyDescent="0.25">
      <c r="A7312" s="38" t="s">
        <v>6951</v>
      </c>
      <c r="B7312" s="33" t="s">
        <v>6960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09"/>
        <v>1400000</v>
      </c>
      <c r="H7312" s="42" t="s">
        <v>1529</v>
      </c>
    </row>
    <row r="7313" spans="1:8" ht="15" hidden="1" customHeight="1" x14ac:dyDescent="0.25">
      <c r="A7313" s="38" t="s">
        <v>6951</v>
      </c>
      <c r="B7313" s="33" t="s">
        <v>6961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09"/>
        <v>170000</v>
      </c>
      <c r="H7313" s="42" t="s">
        <v>33</v>
      </c>
    </row>
    <row r="7314" spans="1:8" ht="15" hidden="1" customHeight="1" x14ac:dyDescent="0.25">
      <c r="A7314" s="38" t="s">
        <v>6951</v>
      </c>
      <c r="B7314" s="49" t="s">
        <v>6962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09"/>
        <v>200000</v>
      </c>
      <c r="H7314" s="42" t="s">
        <v>33</v>
      </c>
    </row>
    <row r="7315" spans="1:8" ht="15" hidden="1" customHeight="1" x14ac:dyDescent="0.25">
      <c r="A7315" s="38" t="s">
        <v>6951</v>
      </c>
      <c r="B7315" s="33" t="s">
        <v>6963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09"/>
        <v>55000</v>
      </c>
      <c r="H7315" s="42" t="s">
        <v>1529</v>
      </c>
    </row>
    <row r="7316" spans="1:8" ht="15" hidden="1" customHeight="1" x14ac:dyDescent="0.25">
      <c r="A7316" s="38" t="s">
        <v>6951</v>
      </c>
      <c r="B7316" s="33" t="s">
        <v>6964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09"/>
        <v>75000</v>
      </c>
      <c r="H7316" s="42" t="s">
        <v>1529</v>
      </c>
    </row>
    <row r="7317" spans="1:8" ht="15" hidden="1" customHeight="1" x14ac:dyDescent="0.25">
      <c r="A7317" s="38" t="s">
        <v>6951</v>
      </c>
      <c r="B7317" s="36" t="s">
        <v>6965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09"/>
        <v>360000</v>
      </c>
      <c r="H7317" s="42" t="s">
        <v>1529</v>
      </c>
    </row>
    <row r="7318" spans="1:8" ht="15" hidden="1" customHeight="1" x14ac:dyDescent="0.25">
      <c r="A7318" s="38" t="s">
        <v>6951</v>
      </c>
      <c r="B7318" s="33" t="s">
        <v>6966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09"/>
        <v>150000</v>
      </c>
      <c r="H7318" s="42" t="s">
        <v>33</v>
      </c>
    </row>
    <row r="7319" spans="1:8" ht="15" hidden="1" customHeight="1" x14ac:dyDescent="0.25">
      <c r="A7319" s="38" t="s">
        <v>6951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09"/>
        <v>287500</v>
      </c>
      <c r="H7319" s="42" t="s">
        <v>33</v>
      </c>
    </row>
    <row r="7320" spans="1:8" ht="15" hidden="1" customHeight="1" x14ac:dyDescent="0.25">
      <c r="A7320" s="38" t="s">
        <v>6951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09"/>
        <v>287500</v>
      </c>
      <c r="H7320" s="42" t="s">
        <v>33</v>
      </c>
    </row>
    <row r="7321" spans="1:8" ht="15" hidden="1" customHeight="1" x14ac:dyDescent="0.25">
      <c r="A7321" s="38" t="s">
        <v>6951</v>
      </c>
      <c r="B7321" s="63" t="s">
        <v>6967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09"/>
        <v>460000</v>
      </c>
      <c r="H7321" s="42" t="s">
        <v>33</v>
      </c>
    </row>
    <row r="7322" spans="1:8" ht="15" hidden="1" customHeight="1" x14ac:dyDescent="0.25">
      <c r="A7322" s="38" t="s">
        <v>6951</v>
      </c>
      <c r="B7322" s="269" t="s">
        <v>6968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09"/>
        <v>215000</v>
      </c>
      <c r="H7322" s="42" t="s">
        <v>1529</v>
      </c>
    </row>
    <row r="7323" spans="1:8" ht="15" hidden="1" customHeight="1" x14ac:dyDescent="0.25">
      <c r="A7323" s="38" t="s">
        <v>6951</v>
      </c>
      <c r="B7323" s="269" t="s">
        <v>6969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09"/>
        <v>225000</v>
      </c>
      <c r="H7323" s="42" t="s">
        <v>1529</v>
      </c>
    </row>
    <row r="7324" spans="1:8" ht="15" hidden="1" customHeight="1" x14ac:dyDescent="0.25">
      <c r="A7324" s="38" t="s">
        <v>6951</v>
      </c>
      <c r="B7324" s="36" t="s">
        <v>6970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09"/>
        <v>83000</v>
      </c>
      <c r="H7324" s="42" t="s">
        <v>33</v>
      </c>
    </row>
    <row r="7325" spans="1:8" ht="15" hidden="1" customHeight="1" x14ac:dyDescent="0.25">
      <c r="A7325" s="38" t="s">
        <v>6951</v>
      </c>
      <c r="B7325" s="33" t="s">
        <v>6971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09"/>
        <v>10000</v>
      </c>
      <c r="H7325" s="42" t="s">
        <v>606</v>
      </c>
    </row>
    <row r="7326" spans="1:8" ht="15" customHeight="1" x14ac:dyDescent="0.25">
      <c r="A7326" s="38" t="s">
        <v>6951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09"/>
        <v>65000</v>
      </c>
      <c r="H7326" s="42" t="s">
        <v>33</v>
      </c>
    </row>
    <row r="7327" spans="1:8" ht="15" hidden="1" customHeight="1" x14ac:dyDescent="0.25">
      <c r="A7327" s="38" t="s">
        <v>6951</v>
      </c>
      <c r="B7327" s="36" t="s">
        <v>6972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09"/>
        <v>510000</v>
      </c>
      <c r="H7327" s="42" t="s">
        <v>6973</v>
      </c>
    </row>
    <row r="7328" spans="1:8" ht="15" hidden="1" customHeight="1" x14ac:dyDescent="0.25">
      <c r="A7328" s="38" t="s">
        <v>6951</v>
      </c>
      <c r="B7328" s="52" t="s">
        <v>6974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09"/>
        <v>450000</v>
      </c>
      <c r="H7328" s="42" t="s">
        <v>6973</v>
      </c>
    </row>
    <row r="7329" spans="1:8" ht="15" hidden="1" customHeight="1" x14ac:dyDescent="0.25">
      <c r="A7329" s="38" t="s">
        <v>6951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09"/>
        <v>1525000</v>
      </c>
      <c r="H7329" s="42" t="s">
        <v>33</v>
      </c>
    </row>
    <row r="7330" spans="1:8" ht="15" hidden="1" customHeight="1" x14ac:dyDescent="0.25">
      <c r="A7330" s="38" t="s">
        <v>6951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09"/>
        <v>1725000</v>
      </c>
      <c r="H7330" s="42" t="s">
        <v>33</v>
      </c>
    </row>
    <row r="7331" spans="1:8" ht="15" hidden="1" customHeight="1" x14ac:dyDescent="0.25">
      <c r="A7331" s="38" t="s">
        <v>6951</v>
      </c>
      <c r="B7331" s="52" t="s">
        <v>6975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09"/>
        <v>1430000</v>
      </c>
      <c r="H7331" s="42" t="s">
        <v>33</v>
      </c>
    </row>
    <row r="7332" spans="1:8" ht="15" hidden="1" customHeight="1" x14ac:dyDescent="0.25">
      <c r="A7332" s="38" t="s">
        <v>6951</v>
      </c>
      <c r="B7332" s="52" t="s">
        <v>6976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09"/>
        <v>6000000</v>
      </c>
      <c r="H7332" s="42" t="s">
        <v>33</v>
      </c>
    </row>
    <row r="7333" spans="1:8" ht="15" hidden="1" customHeight="1" x14ac:dyDescent="0.25">
      <c r="A7333" s="38" t="s">
        <v>6951</v>
      </c>
      <c r="B7333" s="52" t="s">
        <v>3775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09"/>
        <v>4550000</v>
      </c>
      <c r="H7333" s="42" t="s">
        <v>33</v>
      </c>
    </row>
    <row r="7334" spans="1:8" ht="15" hidden="1" customHeight="1" x14ac:dyDescent="0.25">
      <c r="A7334" s="38" t="s">
        <v>6977</v>
      </c>
      <c r="B7334" s="109" t="s">
        <v>6978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10">F7334*D7334</f>
        <v>315000</v>
      </c>
      <c r="H7334" s="11" t="s">
        <v>2861</v>
      </c>
    </row>
    <row r="7335" spans="1:8" ht="15" hidden="1" customHeight="1" x14ac:dyDescent="0.25">
      <c r="A7335" s="38" t="s">
        <v>6977</v>
      </c>
      <c r="B7335" s="63" t="s">
        <v>6979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10"/>
        <v>65000</v>
      </c>
      <c r="H7335" s="42" t="s">
        <v>6973</v>
      </c>
    </row>
    <row r="7336" spans="1:8" ht="15" hidden="1" customHeight="1" x14ac:dyDescent="0.25">
      <c r="A7336" s="38" t="s">
        <v>6977</v>
      </c>
      <c r="B7336" s="33" t="s">
        <v>6980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10"/>
        <v>65000</v>
      </c>
      <c r="H7336" s="42" t="s">
        <v>6973</v>
      </c>
    </row>
    <row r="7337" spans="1:8" ht="15" hidden="1" customHeight="1" x14ac:dyDescent="0.25">
      <c r="A7337" s="38" t="s">
        <v>6977</v>
      </c>
      <c r="B7337" s="36" t="s">
        <v>6981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2861</v>
      </c>
    </row>
    <row r="7338" spans="1:8" ht="15" hidden="1" customHeight="1" x14ac:dyDescent="0.25">
      <c r="A7338" s="38" t="s">
        <v>6977</v>
      </c>
      <c r="B7338" s="33" t="s">
        <v>6982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hidden="1" customHeight="1" x14ac:dyDescent="0.25">
      <c r="A7339" s="38" t="s">
        <v>6977</v>
      </c>
      <c r="B7339" s="33" t="s">
        <v>6983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6973</v>
      </c>
    </row>
    <row r="7340" spans="1:8" ht="15" hidden="1" customHeight="1" x14ac:dyDescent="0.25">
      <c r="A7340" s="38" t="s">
        <v>6977</v>
      </c>
      <c r="B7340" s="56" t="s">
        <v>5590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hidden="1" customHeight="1" x14ac:dyDescent="0.25">
      <c r="A7341" s="38" t="s">
        <v>6977</v>
      </c>
      <c r="B7341" s="33" t="s">
        <v>5094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10"/>
        <v>980000</v>
      </c>
      <c r="H7341" s="42" t="s">
        <v>33</v>
      </c>
    </row>
    <row r="7342" spans="1:8" ht="15" hidden="1" customHeight="1" x14ac:dyDescent="0.25">
      <c r="A7342" s="38" t="s">
        <v>6977</v>
      </c>
      <c r="B7342" s="36" t="s">
        <v>6984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10"/>
        <v>390000</v>
      </c>
      <c r="H7342" s="42" t="s">
        <v>33</v>
      </c>
    </row>
    <row r="7343" spans="1:8" ht="15" hidden="1" customHeight="1" x14ac:dyDescent="0.25">
      <c r="A7343" s="38" t="s">
        <v>6977</v>
      </c>
      <c r="B7343" s="36" t="s">
        <v>6985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10"/>
        <v>175000</v>
      </c>
      <c r="H7343" s="42" t="s">
        <v>551</v>
      </c>
    </row>
    <row r="7344" spans="1:8" ht="15" hidden="1" customHeight="1" x14ac:dyDescent="0.25">
      <c r="A7344" s="38" t="s">
        <v>6977</v>
      </c>
      <c r="B7344" s="63" t="s">
        <v>2886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10"/>
        <v>75000</v>
      </c>
      <c r="H7344" s="42" t="s">
        <v>551</v>
      </c>
    </row>
    <row r="7345" spans="1:8" ht="15" hidden="1" customHeight="1" x14ac:dyDescent="0.25">
      <c r="A7345" s="38" t="s">
        <v>6986</v>
      </c>
      <c r="B7345" s="109" t="s">
        <v>6987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10"/>
        <v>7500</v>
      </c>
      <c r="H7345" s="84" t="s">
        <v>6099</v>
      </c>
    </row>
    <row r="7346" spans="1:8" ht="15" hidden="1" customHeight="1" x14ac:dyDescent="0.25">
      <c r="A7346" s="38" t="s">
        <v>6986</v>
      </c>
      <c r="B7346" s="63" t="s">
        <v>6988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10"/>
        <v>27000</v>
      </c>
      <c r="H7346" s="84" t="s">
        <v>6099</v>
      </c>
    </row>
    <row r="7347" spans="1:8" ht="15" hidden="1" customHeight="1" x14ac:dyDescent="0.25">
      <c r="A7347" s="38" t="s">
        <v>6986</v>
      </c>
      <c r="B7347" s="33" t="s">
        <v>4527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10"/>
        <v>14500000</v>
      </c>
      <c r="H7347" s="42" t="s">
        <v>33</v>
      </c>
    </row>
    <row r="7348" spans="1:8" ht="15" hidden="1" customHeight="1" x14ac:dyDescent="0.25">
      <c r="A7348" s="38" t="s">
        <v>6986</v>
      </c>
      <c r="B7348" s="33" t="s">
        <v>6303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hidden="1" customHeight="1" x14ac:dyDescent="0.25">
      <c r="A7349" s="38" t="s">
        <v>6986</v>
      </c>
      <c r="B7349" s="36" t="s">
        <v>6989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hidden="1" customHeight="1" x14ac:dyDescent="0.25">
      <c r="A7350" s="38" t="s">
        <v>6986</v>
      </c>
      <c r="B7350" s="33" t="s">
        <v>6990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6099</v>
      </c>
    </row>
    <row r="7351" spans="1:8" ht="15" hidden="1" customHeight="1" x14ac:dyDescent="0.25">
      <c r="A7351" s="38" t="s">
        <v>6986</v>
      </c>
      <c r="B7351" s="56" t="s">
        <v>6991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hidden="1" customHeight="1" x14ac:dyDescent="0.25">
      <c r="A7352" s="38" t="s">
        <v>6986</v>
      </c>
      <c r="B7352" s="33" t="s">
        <v>6992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10"/>
        <v>37500</v>
      </c>
      <c r="H7352" s="42" t="s">
        <v>33</v>
      </c>
    </row>
    <row r="7353" spans="1:8" ht="15" hidden="1" customHeight="1" x14ac:dyDescent="0.25">
      <c r="A7353" s="38" t="s">
        <v>6986</v>
      </c>
      <c r="B7353" s="36" t="s">
        <v>6993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10"/>
        <v>15000</v>
      </c>
      <c r="H7353" s="84" t="s">
        <v>6099</v>
      </c>
    </row>
    <row r="7354" spans="1:8" ht="15" hidden="1" customHeight="1" x14ac:dyDescent="0.25">
      <c r="A7354" s="38" t="s">
        <v>6986</v>
      </c>
      <c r="B7354" s="36" t="s">
        <v>6994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10"/>
        <v>22000</v>
      </c>
      <c r="H7354" s="84" t="s">
        <v>6099</v>
      </c>
    </row>
    <row r="7355" spans="1:8" ht="15" hidden="1" customHeight="1" x14ac:dyDescent="0.25">
      <c r="A7355" s="38" t="s">
        <v>6986</v>
      </c>
      <c r="B7355" s="63" t="s">
        <v>6995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10"/>
        <v>250000</v>
      </c>
      <c r="H7355" s="84" t="s">
        <v>6835</v>
      </c>
    </row>
    <row r="7356" spans="1:8" ht="15" hidden="1" customHeight="1" x14ac:dyDescent="0.25">
      <c r="A7356" s="38" t="s">
        <v>6986</v>
      </c>
      <c r="B7356" s="33" t="s">
        <v>6996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10"/>
        <v>225000</v>
      </c>
      <c r="H7356" s="84" t="s">
        <v>6835</v>
      </c>
    </row>
    <row r="7357" spans="1:8" ht="15" hidden="1" customHeight="1" x14ac:dyDescent="0.25">
      <c r="A7357" s="38" t="s">
        <v>6986</v>
      </c>
      <c r="B7357" s="33" t="s">
        <v>6997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10"/>
        <v>80000</v>
      </c>
      <c r="H7357" s="84" t="s">
        <v>6835</v>
      </c>
    </row>
    <row r="7358" spans="1:8" ht="15" hidden="1" customHeight="1" x14ac:dyDescent="0.25">
      <c r="A7358" s="38" t="s">
        <v>6986</v>
      </c>
      <c r="B7358" s="49" t="s">
        <v>6998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10"/>
        <v>155000</v>
      </c>
      <c r="H7358" s="84" t="s">
        <v>6099</v>
      </c>
    </row>
    <row r="7359" spans="1:8" ht="15" hidden="1" customHeight="1" x14ac:dyDescent="0.25">
      <c r="A7359" s="38" t="s">
        <v>6986</v>
      </c>
      <c r="B7359" s="33" t="s">
        <v>6999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10"/>
        <v>280000</v>
      </c>
      <c r="H7359" s="84" t="s">
        <v>6099</v>
      </c>
    </row>
    <row r="7360" spans="1:8" ht="15" hidden="1" customHeight="1" x14ac:dyDescent="0.25">
      <c r="A7360" s="38" t="s">
        <v>6986</v>
      </c>
      <c r="B7360" s="33" t="s">
        <v>7000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10"/>
        <v>60000</v>
      </c>
      <c r="H7360" s="42" t="s">
        <v>6835</v>
      </c>
    </row>
    <row r="7361" spans="1:8" ht="15" hidden="1" customHeight="1" x14ac:dyDescent="0.25">
      <c r="A7361" s="38" t="s">
        <v>6986</v>
      </c>
      <c r="B7361" s="33" t="s">
        <v>7001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10"/>
        <v>225000</v>
      </c>
      <c r="H7361" s="84" t="s">
        <v>6099</v>
      </c>
    </row>
    <row r="7362" spans="1:8" ht="15" hidden="1" customHeight="1" x14ac:dyDescent="0.25">
      <c r="A7362" s="38" t="s">
        <v>6986</v>
      </c>
      <c r="B7362" s="33" t="s">
        <v>7002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10"/>
        <v>13000</v>
      </c>
      <c r="H7362" s="84" t="s">
        <v>6099</v>
      </c>
    </row>
    <row r="7363" spans="1:8" ht="15" hidden="1" customHeight="1" x14ac:dyDescent="0.25">
      <c r="A7363" s="38" t="s">
        <v>6986</v>
      </c>
      <c r="B7363" s="80" t="s">
        <v>7003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10"/>
        <v>2200000</v>
      </c>
      <c r="H7363" s="42" t="s">
        <v>748</v>
      </c>
    </row>
    <row r="7364" spans="1:8" ht="15" hidden="1" customHeight="1" x14ac:dyDescent="0.25">
      <c r="A7364" s="38" t="s">
        <v>6986</v>
      </c>
      <c r="B7364" s="36" t="s">
        <v>4249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10"/>
        <v>1200000</v>
      </c>
      <c r="H7364" s="42" t="s">
        <v>748</v>
      </c>
    </row>
    <row r="7365" spans="1:8" ht="15" hidden="1" customHeight="1" x14ac:dyDescent="0.25">
      <c r="A7365" s="38" t="s">
        <v>7004</v>
      </c>
      <c r="B7365" s="109" t="s">
        <v>7005</v>
      </c>
      <c r="C7365" s="44" t="s">
        <v>7006</v>
      </c>
      <c r="D7365" s="38">
        <v>1</v>
      </c>
      <c r="E7365" s="45" t="s">
        <v>24</v>
      </c>
      <c r="F7365" s="40">
        <v>300000</v>
      </c>
      <c r="G7365" s="41">
        <f t="shared" si="210"/>
        <v>300000</v>
      </c>
      <c r="H7365" s="84" t="s">
        <v>6099</v>
      </c>
    </row>
    <row r="7366" spans="1:8" ht="15" hidden="1" customHeight="1" x14ac:dyDescent="0.25">
      <c r="A7366" s="38" t="s">
        <v>7004</v>
      </c>
      <c r="B7366" s="63" t="s">
        <v>7007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10"/>
        <v>250000</v>
      </c>
      <c r="H7366" s="84" t="s">
        <v>6099</v>
      </c>
    </row>
    <row r="7367" spans="1:8" ht="15" hidden="1" customHeight="1" x14ac:dyDescent="0.25">
      <c r="A7367" s="38" t="s">
        <v>7004</v>
      </c>
      <c r="B7367" s="33" t="s">
        <v>7008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10"/>
        <v>800000</v>
      </c>
      <c r="H7367" s="42" t="s">
        <v>930</v>
      </c>
    </row>
    <row r="7368" spans="1:8" ht="15" hidden="1" customHeight="1" x14ac:dyDescent="0.25">
      <c r="A7368" s="38" t="s">
        <v>7004</v>
      </c>
      <c r="B7368" s="33" t="s">
        <v>7009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2882</v>
      </c>
    </row>
    <row r="7369" spans="1:8" ht="15" hidden="1" customHeight="1" x14ac:dyDescent="0.25">
      <c r="A7369" s="38" t="s">
        <v>7004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2882</v>
      </c>
    </row>
    <row r="7370" spans="1:8" ht="15" hidden="1" customHeight="1" x14ac:dyDescent="0.25">
      <c r="A7370" s="38" t="s">
        <v>7004</v>
      </c>
      <c r="B7370" s="33" t="s">
        <v>7010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6099</v>
      </c>
    </row>
    <row r="7371" spans="1:8" ht="15" hidden="1" customHeight="1" x14ac:dyDescent="0.25">
      <c r="A7371" s="38" t="s">
        <v>7004</v>
      </c>
      <c r="B7371" s="56" t="s">
        <v>7011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6099</v>
      </c>
    </row>
    <row r="7372" spans="1:8" ht="15" hidden="1" customHeight="1" x14ac:dyDescent="0.25">
      <c r="A7372" s="38" t="s">
        <v>7004</v>
      </c>
      <c r="B7372" s="33" t="s">
        <v>7012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10"/>
        <v>50000</v>
      </c>
      <c r="H7372" s="42" t="s">
        <v>2882</v>
      </c>
    </row>
    <row r="7373" spans="1:8" ht="15" hidden="1" customHeight="1" x14ac:dyDescent="0.25">
      <c r="A7373" s="38" t="s">
        <v>7004</v>
      </c>
      <c r="B7373" s="36" t="s">
        <v>7013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10"/>
        <v>50000</v>
      </c>
      <c r="H7373" s="84" t="s">
        <v>2882</v>
      </c>
    </row>
    <row r="7374" spans="1:8" ht="15" hidden="1" customHeight="1" x14ac:dyDescent="0.25">
      <c r="A7374" s="38" t="s">
        <v>7004</v>
      </c>
      <c r="B7374" s="36" t="s">
        <v>7014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10"/>
        <v>6000</v>
      </c>
      <c r="H7374" s="84" t="s">
        <v>2882</v>
      </c>
    </row>
    <row r="7375" spans="1:8" ht="15" hidden="1" customHeight="1" x14ac:dyDescent="0.25">
      <c r="A7375" s="38" t="s">
        <v>7004</v>
      </c>
      <c r="B7375" s="63" t="s">
        <v>5169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10"/>
        <v>870000</v>
      </c>
      <c r="H7375" s="84" t="s">
        <v>33</v>
      </c>
    </row>
    <row r="7376" spans="1:8" ht="15" hidden="1" customHeight="1" x14ac:dyDescent="0.25">
      <c r="A7376" s="38" t="s">
        <v>7004</v>
      </c>
      <c r="B7376" s="33" t="s">
        <v>7015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10"/>
        <v>350000</v>
      </c>
      <c r="H7376" s="84" t="s">
        <v>33</v>
      </c>
    </row>
    <row r="7377" spans="1:8" ht="15" hidden="1" customHeight="1" x14ac:dyDescent="0.25">
      <c r="A7377" s="38" t="s">
        <v>7004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10"/>
        <v>480000</v>
      </c>
      <c r="H7377" s="84" t="s">
        <v>33</v>
      </c>
    </row>
    <row r="7378" spans="1:8" ht="15" hidden="1" customHeight="1" x14ac:dyDescent="0.25">
      <c r="A7378" s="38" t="s">
        <v>7004</v>
      </c>
      <c r="B7378" s="36" t="s">
        <v>7016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10"/>
        <v>19000</v>
      </c>
      <c r="H7378" s="84" t="s">
        <v>6099</v>
      </c>
    </row>
    <row r="7379" spans="1:8" ht="15" hidden="1" customHeight="1" x14ac:dyDescent="0.25">
      <c r="A7379" s="38" t="s">
        <v>7004</v>
      </c>
      <c r="B7379" s="33" t="s">
        <v>7017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10"/>
        <v>33000</v>
      </c>
      <c r="H7379" s="84" t="s">
        <v>7018</v>
      </c>
    </row>
    <row r="7380" spans="1:8" ht="15" hidden="1" customHeight="1" x14ac:dyDescent="0.25">
      <c r="A7380" s="38" t="s">
        <v>7004</v>
      </c>
      <c r="B7380" s="33" t="s">
        <v>7019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10"/>
        <v>95000</v>
      </c>
      <c r="H7380" s="42" t="s">
        <v>1263</v>
      </c>
    </row>
    <row r="7381" spans="1:8" ht="15" hidden="1" customHeight="1" x14ac:dyDescent="0.25">
      <c r="A7381" s="38" t="s">
        <v>7004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10"/>
        <v>160000</v>
      </c>
      <c r="H7381" s="42" t="s">
        <v>1263</v>
      </c>
    </row>
    <row r="7382" spans="1:8" ht="15" hidden="1" customHeight="1" x14ac:dyDescent="0.25">
      <c r="A7382" s="38" t="s">
        <v>7004</v>
      </c>
      <c r="B7382" s="33" t="s">
        <v>4055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10"/>
        <v>155000</v>
      </c>
      <c r="H7382" s="42" t="s">
        <v>33</v>
      </c>
    </row>
    <row r="7383" spans="1:8" ht="15" hidden="1" customHeight="1" x14ac:dyDescent="0.25">
      <c r="A7383" s="38" t="s">
        <v>7004</v>
      </c>
      <c r="B7383" s="80" t="s">
        <v>7020</v>
      </c>
      <c r="C7383" s="33" t="s">
        <v>3536</v>
      </c>
      <c r="D7383" s="38">
        <v>1</v>
      </c>
      <c r="E7383" s="56" t="s">
        <v>23</v>
      </c>
      <c r="F7383" s="179">
        <v>950000</v>
      </c>
      <c r="G7383" s="41">
        <f t="shared" si="210"/>
        <v>950000</v>
      </c>
      <c r="H7383" s="42" t="s">
        <v>6835</v>
      </c>
    </row>
    <row r="7384" spans="1:8" ht="15" hidden="1" customHeight="1" x14ac:dyDescent="0.25">
      <c r="A7384" s="38" t="s">
        <v>7004</v>
      </c>
      <c r="B7384" s="36" t="s">
        <v>7021</v>
      </c>
      <c r="C7384" s="33" t="s">
        <v>3536</v>
      </c>
      <c r="D7384" s="38">
        <v>1</v>
      </c>
      <c r="E7384" s="51" t="s">
        <v>24</v>
      </c>
      <c r="F7384" s="46">
        <v>1200000</v>
      </c>
      <c r="G7384" s="41">
        <f t="shared" si="210"/>
        <v>1200000</v>
      </c>
      <c r="H7384" s="42" t="s">
        <v>6835</v>
      </c>
    </row>
    <row r="7385" spans="1:8" ht="15" hidden="1" customHeight="1" x14ac:dyDescent="0.25">
      <c r="A7385" s="38" t="s">
        <v>7004</v>
      </c>
      <c r="B7385" s="63" t="s">
        <v>5173</v>
      </c>
      <c r="C7385" s="33" t="s">
        <v>3536</v>
      </c>
      <c r="D7385" s="38">
        <v>2</v>
      </c>
      <c r="E7385" s="51" t="s">
        <v>24</v>
      </c>
      <c r="F7385" s="185">
        <v>110000</v>
      </c>
      <c r="G7385" s="41">
        <f t="shared" si="210"/>
        <v>220000</v>
      </c>
      <c r="H7385" s="42" t="s">
        <v>33</v>
      </c>
    </row>
    <row r="7386" spans="1:8" ht="15" hidden="1" customHeight="1" x14ac:dyDescent="0.25">
      <c r="A7386" s="38" t="s">
        <v>7022</v>
      </c>
      <c r="B7386" s="109" t="s">
        <v>2816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10"/>
        <v>150000</v>
      </c>
      <c r="H7386" s="84" t="s">
        <v>7023</v>
      </c>
    </row>
    <row r="7387" spans="1:8" ht="15" hidden="1" customHeight="1" x14ac:dyDescent="0.25">
      <c r="A7387" s="38" t="s">
        <v>7022</v>
      </c>
      <c r="B7387" s="63" t="s">
        <v>7024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10"/>
        <v>900000</v>
      </c>
      <c r="H7387" s="84" t="s">
        <v>520</v>
      </c>
    </row>
    <row r="7388" spans="1:8" ht="15" hidden="1" customHeight="1" x14ac:dyDescent="0.25">
      <c r="A7388" s="38" t="s">
        <v>7022</v>
      </c>
      <c r="B7388" s="33" t="s">
        <v>7025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10"/>
        <v>612700</v>
      </c>
      <c r="H7388" s="42" t="s">
        <v>606</v>
      </c>
    </row>
    <row r="7389" spans="1:8" ht="15" hidden="1" customHeight="1" x14ac:dyDescent="0.25">
      <c r="A7389" s="38" t="s">
        <v>7022</v>
      </c>
      <c r="B7389" s="33" t="s">
        <v>7026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hidden="1" customHeight="1" x14ac:dyDescent="0.25">
      <c r="A7390" s="38" t="s">
        <v>7022</v>
      </c>
      <c r="B7390" s="36" t="s">
        <v>7027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6099</v>
      </c>
    </row>
    <row r="7391" spans="1:8" ht="15" hidden="1" customHeight="1" x14ac:dyDescent="0.25">
      <c r="A7391" s="38" t="s">
        <v>7022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6099</v>
      </c>
    </row>
    <row r="7392" spans="1:8" ht="15" hidden="1" customHeight="1" x14ac:dyDescent="0.25">
      <c r="A7392" s="38" t="s">
        <v>7022</v>
      </c>
      <c r="B7392" s="56" t="s">
        <v>7028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6099</v>
      </c>
    </row>
    <row r="7393" spans="1:8" ht="15" hidden="1" customHeight="1" x14ac:dyDescent="0.25">
      <c r="A7393" s="38" t="s">
        <v>7022</v>
      </c>
      <c r="B7393" s="33" t="s">
        <v>7029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10"/>
        <v>272000</v>
      </c>
      <c r="H7393" s="42" t="s">
        <v>33</v>
      </c>
    </row>
    <row r="7394" spans="1:8" ht="15" hidden="1" customHeight="1" x14ac:dyDescent="0.25">
      <c r="A7394" s="38" t="s">
        <v>7022</v>
      </c>
      <c r="B7394" s="36" t="s">
        <v>7030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10"/>
        <v>616000</v>
      </c>
      <c r="H7394" s="84" t="s">
        <v>33</v>
      </c>
    </row>
    <row r="7395" spans="1:8" ht="15" hidden="1" customHeight="1" x14ac:dyDescent="0.25">
      <c r="A7395" s="38" t="s">
        <v>7022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10"/>
        <v>12600000</v>
      </c>
      <c r="H7395" s="84" t="s">
        <v>33</v>
      </c>
    </row>
    <row r="7396" spans="1:8" ht="15" hidden="1" customHeight="1" x14ac:dyDescent="0.25">
      <c r="A7396" s="38" t="s">
        <v>7022</v>
      </c>
      <c r="B7396" s="33" t="s">
        <v>5730</v>
      </c>
      <c r="C7396" s="44" t="s">
        <v>3180</v>
      </c>
      <c r="D7396" s="50">
        <v>25</v>
      </c>
      <c r="E7396" s="45" t="s">
        <v>96</v>
      </c>
      <c r="F7396" s="179">
        <v>16000</v>
      </c>
      <c r="G7396" s="41">
        <f t="shared" si="210"/>
        <v>400000</v>
      </c>
      <c r="H7396" s="84" t="s">
        <v>433</v>
      </c>
    </row>
    <row r="7397" spans="1:8" ht="15" hidden="1" customHeight="1" x14ac:dyDescent="0.25">
      <c r="A7397" s="38" t="s">
        <v>7022</v>
      </c>
      <c r="B7397" s="33" t="s">
        <v>7031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10"/>
        <v>20000</v>
      </c>
      <c r="H7397" s="84" t="s">
        <v>7032</v>
      </c>
    </row>
    <row r="7398" spans="1:8" ht="15" hidden="1" customHeight="1" x14ac:dyDescent="0.25">
      <c r="A7398" s="38" t="s">
        <v>7022</v>
      </c>
      <c r="B7398" s="33" t="s">
        <v>7033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10"/>
        <v>29000</v>
      </c>
      <c r="H7398" s="84" t="s">
        <v>7032</v>
      </c>
    </row>
    <row r="7399" spans="1:8" ht="15" hidden="1" customHeight="1" x14ac:dyDescent="0.25">
      <c r="A7399" s="38" t="s">
        <v>7022</v>
      </c>
      <c r="B7399" s="33" t="s">
        <v>7034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10"/>
        <v>37500</v>
      </c>
      <c r="H7399" s="84" t="s">
        <v>7032</v>
      </c>
    </row>
    <row r="7400" spans="1:8" ht="15" hidden="1" customHeight="1" x14ac:dyDescent="0.25">
      <c r="A7400" s="38" t="s">
        <v>7022</v>
      </c>
      <c r="B7400" s="33" t="s">
        <v>4791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1">F7400*D7400</f>
        <v>55000</v>
      </c>
      <c r="H7400" s="84" t="s">
        <v>3503</v>
      </c>
    </row>
    <row r="7401" spans="1:8" ht="15" hidden="1" customHeight="1" x14ac:dyDescent="0.25">
      <c r="A7401" s="38" t="s">
        <v>7022</v>
      </c>
      <c r="B7401" s="33" t="s">
        <v>6344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1"/>
        <v>40000</v>
      </c>
      <c r="H7401" s="84" t="s">
        <v>3503</v>
      </c>
    </row>
    <row r="7402" spans="1:8" ht="15" hidden="1" customHeight="1" x14ac:dyDescent="0.25">
      <c r="A7402" s="38" t="s">
        <v>7022</v>
      </c>
      <c r="B7402" s="33" t="s">
        <v>7035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1"/>
        <v>5000</v>
      </c>
      <c r="H7402" s="84" t="s">
        <v>3503</v>
      </c>
    </row>
    <row r="7403" spans="1:8" ht="15" hidden="1" customHeight="1" x14ac:dyDescent="0.25">
      <c r="A7403" s="38" t="s">
        <v>7022</v>
      </c>
      <c r="B7403" s="80" t="s">
        <v>7036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1"/>
        <v>126000</v>
      </c>
      <c r="H7403" s="42" t="s">
        <v>6099</v>
      </c>
    </row>
    <row r="7404" spans="1:8" ht="15" hidden="1" customHeight="1" x14ac:dyDescent="0.25">
      <c r="A7404" s="38" t="s">
        <v>7022</v>
      </c>
      <c r="B7404" s="36" t="s">
        <v>7037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1"/>
        <v>45000</v>
      </c>
      <c r="H7404" s="42" t="s">
        <v>28</v>
      </c>
    </row>
    <row r="7405" spans="1:8" ht="15" hidden="1" customHeight="1" x14ac:dyDescent="0.25">
      <c r="A7405" s="38" t="s">
        <v>7022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1"/>
        <v>12900000</v>
      </c>
      <c r="H7405" s="42" t="s">
        <v>33</v>
      </c>
    </row>
    <row r="7406" spans="1:8" ht="15" hidden="1" customHeight="1" x14ac:dyDescent="0.25">
      <c r="A7406" s="38" t="s">
        <v>7038</v>
      </c>
      <c r="B7406" s="56" t="s">
        <v>3330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1"/>
        <v>6850000</v>
      </c>
      <c r="H7406" s="84" t="s">
        <v>33</v>
      </c>
    </row>
    <row r="7407" spans="1:8" ht="15" hidden="1" customHeight="1" x14ac:dyDescent="0.25">
      <c r="A7407" s="38" t="s">
        <v>7038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1"/>
        <v>900000</v>
      </c>
      <c r="H7407" s="84" t="s">
        <v>33</v>
      </c>
    </row>
    <row r="7408" spans="1:8" ht="15" hidden="1" customHeight="1" x14ac:dyDescent="0.25">
      <c r="A7408" s="38" t="s">
        <v>7038</v>
      </c>
      <c r="B7408" s="33" t="s">
        <v>7039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1"/>
        <v>70000</v>
      </c>
      <c r="H7408" s="42" t="s">
        <v>2736</v>
      </c>
    </row>
    <row r="7409" spans="1:8" ht="15" hidden="1" customHeight="1" x14ac:dyDescent="0.25">
      <c r="A7409" s="38" t="s">
        <v>7038</v>
      </c>
      <c r="B7409" s="33" t="s">
        <v>7040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hidden="1" customHeight="1" x14ac:dyDescent="0.25">
      <c r="A7410" s="38" t="s">
        <v>7038</v>
      </c>
      <c r="B7410" s="36" t="s">
        <v>7041</v>
      </c>
      <c r="C7410" s="44" t="s">
        <v>7042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7043</v>
      </c>
    </row>
    <row r="7411" spans="1:8" ht="15" hidden="1" customHeight="1" x14ac:dyDescent="0.25">
      <c r="A7411" s="38" t="s">
        <v>7038</v>
      </c>
      <c r="B7411" s="33" t="s">
        <v>7044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hidden="1" customHeight="1" x14ac:dyDescent="0.25">
      <c r="A7412" s="38" t="s">
        <v>7038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hidden="1" customHeight="1" x14ac:dyDescent="0.25">
      <c r="A7413" s="38" t="s">
        <v>7038</v>
      </c>
      <c r="B7413" s="33" t="s">
        <v>7045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1"/>
        <v>1750000</v>
      </c>
      <c r="H7413" s="42" t="s">
        <v>827</v>
      </c>
    </row>
    <row r="7414" spans="1:8" ht="15" hidden="1" customHeight="1" x14ac:dyDescent="0.25">
      <c r="A7414" s="38" t="s">
        <v>7038</v>
      </c>
      <c r="B7414" s="36" t="s">
        <v>5770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1"/>
        <v>70000</v>
      </c>
      <c r="H7414" s="84" t="s">
        <v>33</v>
      </c>
    </row>
    <row r="7415" spans="1:8" ht="15" hidden="1" customHeight="1" x14ac:dyDescent="0.25">
      <c r="A7415" s="38" t="s">
        <v>7038</v>
      </c>
      <c r="B7415" s="33" t="s">
        <v>5026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1"/>
        <v>630000</v>
      </c>
      <c r="H7415" s="84" t="s">
        <v>33</v>
      </c>
    </row>
    <row r="7416" spans="1:8" ht="15" hidden="1" customHeight="1" x14ac:dyDescent="0.25">
      <c r="A7416" s="38" t="s">
        <v>7038</v>
      </c>
      <c r="B7416" s="33" t="s">
        <v>7046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1"/>
        <v>300000</v>
      </c>
      <c r="H7416" s="84" t="s">
        <v>33</v>
      </c>
    </row>
    <row r="7417" spans="1:8" ht="15" hidden="1" customHeight="1" x14ac:dyDescent="0.25">
      <c r="A7417" s="38" t="s">
        <v>7038</v>
      </c>
      <c r="B7417" s="33" t="s">
        <v>7047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1"/>
        <v>175000</v>
      </c>
      <c r="H7417" s="84" t="s">
        <v>33</v>
      </c>
    </row>
    <row r="7418" spans="1:8" ht="15" hidden="1" customHeight="1" x14ac:dyDescent="0.25">
      <c r="A7418" s="38" t="s">
        <v>7038</v>
      </c>
      <c r="B7418" s="33" t="s">
        <v>5375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1"/>
        <v>185000</v>
      </c>
      <c r="H7418" s="84" t="s">
        <v>33</v>
      </c>
    </row>
    <row r="7419" spans="1:8" ht="15" hidden="1" customHeight="1" x14ac:dyDescent="0.25">
      <c r="A7419" s="38" t="s">
        <v>7038</v>
      </c>
      <c r="B7419" s="63" t="s">
        <v>7048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1"/>
        <v>520000</v>
      </c>
      <c r="H7419" s="84" t="s">
        <v>33</v>
      </c>
    </row>
    <row r="7420" spans="1:8" ht="15" hidden="1" customHeight="1" x14ac:dyDescent="0.25">
      <c r="A7420" s="38" t="s">
        <v>7038</v>
      </c>
      <c r="B7420" s="33" t="s">
        <v>7049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1"/>
        <v>195000</v>
      </c>
      <c r="H7420" s="84" t="s">
        <v>33</v>
      </c>
    </row>
    <row r="7421" spans="1:8" ht="15" hidden="1" customHeight="1" x14ac:dyDescent="0.25">
      <c r="A7421" s="38" t="s">
        <v>7038</v>
      </c>
      <c r="B7421" s="33" t="s">
        <v>7050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1"/>
        <v>220000</v>
      </c>
      <c r="H7421" s="84" t="s">
        <v>33</v>
      </c>
    </row>
    <row r="7422" spans="1:8" ht="15" hidden="1" customHeight="1" x14ac:dyDescent="0.25">
      <c r="A7422" s="38" t="s">
        <v>7038</v>
      </c>
      <c r="B7422" s="33" t="s">
        <v>7051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1"/>
        <v>110000</v>
      </c>
      <c r="H7422" s="84" t="s">
        <v>7052</v>
      </c>
    </row>
    <row r="7423" spans="1:8" ht="15" hidden="1" customHeight="1" x14ac:dyDescent="0.25">
      <c r="A7423" s="38" t="s">
        <v>7038</v>
      </c>
      <c r="B7423" s="80" t="s">
        <v>7053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1"/>
        <v>15000</v>
      </c>
      <c r="H7423" s="42" t="s">
        <v>606</v>
      </c>
    </row>
    <row r="7424" spans="1:8" ht="15" hidden="1" customHeight="1" x14ac:dyDescent="0.25">
      <c r="A7424" s="38" t="s">
        <v>7038</v>
      </c>
      <c r="B7424" s="36" t="s">
        <v>7054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1"/>
        <v>50000</v>
      </c>
      <c r="H7424" s="42" t="s">
        <v>930</v>
      </c>
    </row>
    <row r="7425" spans="1:8" ht="15" hidden="1" customHeight="1" x14ac:dyDescent="0.25">
      <c r="A7425" s="38" t="s">
        <v>7038</v>
      </c>
      <c r="B7425" s="36" t="s">
        <v>4466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1"/>
        <v>45000</v>
      </c>
      <c r="H7425" s="42" t="s">
        <v>33</v>
      </c>
    </row>
    <row r="7426" spans="1:8" ht="15" hidden="1" customHeight="1" x14ac:dyDescent="0.25">
      <c r="A7426" s="38" t="s">
        <v>7038</v>
      </c>
      <c r="B7426" s="269" t="s">
        <v>7055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1"/>
        <v>480000</v>
      </c>
      <c r="H7426" s="42" t="s">
        <v>433</v>
      </c>
    </row>
    <row r="7427" spans="1:8" ht="15" hidden="1" customHeight="1" x14ac:dyDescent="0.25">
      <c r="A7427" s="38" t="s">
        <v>7038</v>
      </c>
      <c r="B7427" s="269" t="s">
        <v>7056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1"/>
        <v>1730000</v>
      </c>
      <c r="H7427" s="42" t="s">
        <v>7043</v>
      </c>
    </row>
    <row r="7428" spans="1:8" ht="15" hidden="1" customHeight="1" x14ac:dyDescent="0.25">
      <c r="A7428" s="38" t="s">
        <v>7038</v>
      </c>
      <c r="B7428" s="36" t="s">
        <v>7057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1"/>
        <v>1067500</v>
      </c>
      <c r="H7428" s="42" t="s">
        <v>2674</v>
      </c>
    </row>
    <row r="7429" spans="1:8" ht="15" hidden="1" customHeight="1" x14ac:dyDescent="0.25">
      <c r="A7429" s="38" t="s">
        <v>7038</v>
      </c>
      <c r="B7429" s="33" t="s">
        <v>7058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1"/>
        <v>256500</v>
      </c>
      <c r="H7429" s="42" t="s">
        <v>930</v>
      </c>
    </row>
    <row r="7430" spans="1:8" ht="15" hidden="1" customHeight="1" x14ac:dyDescent="0.25">
      <c r="A7430" s="38" t="s">
        <v>7038</v>
      </c>
      <c r="B7430" s="33" t="s">
        <v>7059</v>
      </c>
      <c r="C7430" s="33" t="s">
        <v>7060</v>
      </c>
      <c r="D7430" s="38">
        <v>1</v>
      </c>
      <c r="E7430" s="51" t="s">
        <v>72</v>
      </c>
      <c r="F7430" s="46">
        <v>600000</v>
      </c>
      <c r="G7430" s="41">
        <f t="shared" si="211"/>
        <v>600000</v>
      </c>
      <c r="H7430" s="42" t="s">
        <v>6751</v>
      </c>
    </row>
    <row r="7431" spans="1:8" ht="15" hidden="1" customHeight="1" x14ac:dyDescent="0.25">
      <c r="A7431" s="38" t="s">
        <v>7061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1"/>
        <v>105000</v>
      </c>
      <c r="H7431" s="84" t="s">
        <v>33</v>
      </c>
    </row>
    <row r="7432" spans="1:8" ht="15" hidden="1" customHeight="1" x14ac:dyDescent="0.25">
      <c r="A7432" s="38" t="s">
        <v>7061</v>
      </c>
      <c r="B7432" s="80" t="s">
        <v>4466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1"/>
        <v>115000</v>
      </c>
      <c r="H7432" s="84" t="s">
        <v>33</v>
      </c>
    </row>
    <row r="7433" spans="1:8" ht="15" hidden="1" customHeight="1" x14ac:dyDescent="0.25">
      <c r="A7433" s="38" t="s">
        <v>7061</v>
      </c>
      <c r="B7433" s="33" t="s">
        <v>7062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1"/>
        <v>45000</v>
      </c>
      <c r="H7433" s="42" t="s">
        <v>930</v>
      </c>
    </row>
    <row r="7434" spans="1:8" ht="15" hidden="1" customHeight="1" x14ac:dyDescent="0.25">
      <c r="A7434" s="38" t="s">
        <v>7061</v>
      </c>
      <c r="B7434" s="33" t="s">
        <v>7063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hidden="1" customHeight="1" x14ac:dyDescent="0.25">
      <c r="A7435" s="38" t="s">
        <v>7061</v>
      </c>
      <c r="B7435" s="36" t="s">
        <v>7064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hidden="1" customHeight="1" x14ac:dyDescent="0.25">
      <c r="A7436" s="38" t="s">
        <v>7061</v>
      </c>
      <c r="B7436" s="33" t="s">
        <v>7065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hidden="1" customHeight="1" x14ac:dyDescent="0.25">
      <c r="A7437" s="38" t="s">
        <v>7061</v>
      </c>
      <c r="B7437" s="33" t="s">
        <v>7066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7067</v>
      </c>
    </row>
    <row r="7438" spans="1:8" ht="15" hidden="1" customHeight="1" x14ac:dyDescent="0.25">
      <c r="A7438" s="38" t="s">
        <v>7061</v>
      </c>
      <c r="B7438" s="33" t="s">
        <v>7068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1"/>
        <v>2163000</v>
      </c>
      <c r="H7438" s="42" t="s">
        <v>4188</v>
      </c>
    </row>
    <row r="7439" spans="1:8" ht="15" hidden="1" customHeight="1" x14ac:dyDescent="0.25">
      <c r="A7439" s="38" t="s">
        <v>7061</v>
      </c>
      <c r="B7439" s="36" t="s">
        <v>7069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1"/>
        <v>280000</v>
      </c>
      <c r="H7439" s="84" t="s">
        <v>2674</v>
      </c>
    </row>
    <row r="7440" spans="1:8" ht="15" hidden="1" customHeight="1" x14ac:dyDescent="0.25">
      <c r="A7440" s="38" t="s">
        <v>7061</v>
      </c>
      <c r="B7440" s="33" t="s">
        <v>7070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1"/>
        <v>142500</v>
      </c>
      <c r="H7440" s="84" t="s">
        <v>7071</v>
      </c>
    </row>
    <row r="7441" spans="1:8" ht="15" hidden="1" customHeight="1" x14ac:dyDescent="0.25">
      <c r="A7441" s="38" t="s">
        <v>7061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1"/>
        <v>2400000</v>
      </c>
      <c r="H7441" s="84" t="s">
        <v>33</v>
      </c>
    </row>
    <row r="7442" spans="1:8" ht="15" hidden="1" customHeight="1" x14ac:dyDescent="0.25">
      <c r="A7442" s="38" t="s">
        <v>7061</v>
      </c>
      <c r="B7442" s="33" t="s">
        <v>267</v>
      </c>
      <c r="C7442" s="33" t="s">
        <v>7072</v>
      </c>
      <c r="D7442" s="38">
        <v>5</v>
      </c>
      <c r="E7442" s="51" t="s">
        <v>23</v>
      </c>
      <c r="F7442" s="46">
        <v>357000</v>
      </c>
      <c r="G7442" s="41">
        <f t="shared" si="211"/>
        <v>1785000</v>
      </c>
      <c r="H7442" s="84" t="s">
        <v>33</v>
      </c>
    </row>
    <row r="7443" spans="1:8" ht="15" hidden="1" customHeight="1" x14ac:dyDescent="0.25">
      <c r="A7443" s="38" t="s">
        <v>7061</v>
      </c>
      <c r="B7443" s="63" t="s">
        <v>270</v>
      </c>
      <c r="C7443" s="33" t="s">
        <v>7073</v>
      </c>
      <c r="D7443" s="38">
        <v>5</v>
      </c>
      <c r="E7443" s="51" t="s">
        <v>23</v>
      </c>
      <c r="F7443" s="46">
        <v>350000</v>
      </c>
      <c r="G7443" s="41">
        <f t="shared" si="211"/>
        <v>1750000</v>
      </c>
      <c r="H7443" s="84" t="s">
        <v>33</v>
      </c>
    </row>
    <row r="7444" spans="1:8" ht="15" hidden="1" customHeight="1" x14ac:dyDescent="0.25">
      <c r="A7444" s="38" t="s">
        <v>7061</v>
      </c>
      <c r="B7444" s="63" t="s">
        <v>7074</v>
      </c>
      <c r="C7444" s="56" t="s">
        <v>7075</v>
      </c>
      <c r="D7444" s="50">
        <v>1</v>
      </c>
      <c r="E7444" s="45" t="s">
        <v>24</v>
      </c>
      <c r="F7444" s="179">
        <v>1</v>
      </c>
      <c r="G7444" s="41">
        <f t="shared" si="211"/>
        <v>1</v>
      </c>
      <c r="H7444" s="84" t="s">
        <v>7076</v>
      </c>
    </row>
    <row r="7445" spans="1:8" ht="15" hidden="1" customHeight="1" x14ac:dyDescent="0.25">
      <c r="A7445" s="38" t="s">
        <v>7061</v>
      </c>
      <c r="B7445" s="33" t="s">
        <v>7077</v>
      </c>
      <c r="C7445" s="56" t="s">
        <v>7075</v>
      </c>
      <c r="D7445" s="38">
        <v>2</v>
      </c>
      <c r="E7445" s="45" t="s">
        <v>24</v>
      </c>
      <c r="F7445" s="40">
        <v>1</v>
      </c>
      <c r="G7445" s="41">
        <f t="shared" si="211"/>
        <v>2</v>
      </c>
      <c r="H7445" s="84" t="s">
        <v>7078</v>
      </c>
    </row>
    <row r="7446" spans="1:8" ht="15" hidden="1" customHeight="1" x14ac:dyDescent="0.25">
      <c r="A7446" s="268">
        <v>44571</v>
      </c>
      <c r="B7446" s="33" t="s">
        <v>4527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1"/>
        <v>16500000</v>
      </c>
      <c r="H7446" s="84" t="s">
        <v>33</v>
      </c>
    </row>
    <row r="7447" spans="1:8" ht="15" hidden="1" customHeight="1" x14ac:dyDescent="0.25">
      <c r="A7447" s="48">
        <v>44571</v>
      </c>
      <c r="B7447" s="80" t="s">
        <v>7079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1"/>
        <v>7500</v>
      </c>
      <c r="H7447" s="84" t="s">
        <v>7071</v>
      </c>
    </row>
    <row r="7448" spans="1:8" ht="15" hidden="1" customHeight="1" x14ac:dyDescent="0.25">
      <c r="A7448" s="48">
        <v>44571</v>
      </c>
      <c r="B7448" s="33" t="s">
        <v>7080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1"/>
        <v>16000</v>
      </c>
      <c r="H7448" s="84" t="s">
        <v>7071</v>
      </c>
    </row>
    <row r="7449" spans="1:8" ht="15" hidden="1" customHeight="1" x14ac:dyDescent="0.25">
      <c r="A7449" s="48">
        <v>44571</v>
      </c>
      <c r="B7449" s="33" t="s">
        <v>7081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7071</v>
      </c>
    </row>
    <row r="7450" spans="1:8" ht="15" hidden="1" customHeight="1" x14ac:dyDescent="0.25">
      <c r="A7450" s="48">
        <v>44571</v>
      </c>
      <c r="B7450" s="36" t="s">
        <v>7082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2908</v>
      </c>
    </row>
    <row r="7451" spans="1:8" ht="15" hidden="1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7083</v>
      </c>
    </row>
    <row r="7452" spans="1:8" ht="15" hidden="1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hidden="1" customHeight="1" x14ac:dyDescent="0.25">
      <c r="A7453" s="48">
        <v>44571</v>
      </c>
      <c r="B7453" s="33" t="s">
        <v>7084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1"/>
        <v>300000</v>
      </c>
      <c r="H7453" s="42" t="s">
        <v>33</v>
      </c>
    </row>
    <row r="7454" spans="1:8" ht="15" hidden="1" customHeight="1" x14ac:dyDescent="0.25">
      <c r="A7454" s="48">
        <v>44571</v>
      </c>
      <c r="B7454" s="36" t="s">
        <v>7085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1"/>
        <v>2500000</v>
      </c>
      <c r="H7454" s="84" t="s">
        <v>33</v>
      </c>
    </row>
    <row r="7455" spans="1:8" ht="15" hidden="1" customHeight="1" x14ac:dyDescent="0.25">
      <c r="A7455" s="48">
        <v>44630</v>
      </c>
      <c r="B7455" s="33" t="s">
        <v>7086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1"/>
        <v>175000</v>
      </c>
      <c r="H7455" s="84" t="s">
        <v>2908</v>
      </c>
    </row>
    <row r="7456" spans="1:8" ht="15" hidden="1" customHeight="1" x14ac:dyDescent="0.25">
      <c r="A7456" s="48">
        <v>44630</v>
      </c>
      <c r="B7456" s="80" t="s">
        <v>7087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1"/>
        <v>125000</v>
      </c>
      <c r="H7456" s="84" t="s">
        <v>1006</v>
      </c>
    </row>
    <row r="7457" spans="1:8" ht="15" hidden="1" customHeight="1" x14ac:dyDescent="0.25">
      <c r="A7457" s="48">
        <v>44630</v>
      </c>
      <c r="B7457" s="33" t="s">
        <v>7088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1"/>
        <v>500000</v>
      </c>
      <c r="H7457" s="84" t="s">
        <v>33</v>
      </c>
    </row>
    <row r="7458" spans="1:8" ht="15" hidden="1" customHeight="1" x14ac:dyDescent="0.25">
      <c r="A7458" s="48">
        <v>44630</v>
      </c>
      <c r="B7458" s="33" t="s">
        <v>7089</v>
      </c>
      <c r="C7458" s="44" t="s">
        <v>7090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hidden="1" customHeight="1" x14ac:dyDescent="0.25">
      <c r="A7459" s="48">
        <v>44630</v>
      </c>
      <c r="B7459" s="36" t="s">
        <v>7091</v>
      </c>
      <c r="C7459" s="44" t="s">
        <v>7092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hidden="1" customHeight="1" x14ac:dyDescent="0.25">
      <c r="A7460" s="48">
        <v>44630</v>
      </c>
      <c r="B7460" s="33" t="s">
        <v>7093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hidden="1" customHeight="1" x14ac:dyDescent="0.25">
      <c r="A7462" s="48">
        <v>44630</v>
      </c>
      <c r="B7462" s="33" t="s">
        <v>7094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1"/>
        <v>230000</v>
      </c>
      <c r="H7462" s="42" t="s">
        <v>2908</v>
      </c>
    </row>
    <row r="7463" spans="1:8" ht="15" hidden="1" customHeight="1" x14ac:dyDescent="0.25">
      <c r="A7463" s="48">
        <v>44630</v>
      </c>
      <c r="B7463" s="36" t="s">
        <v>7095</v>
      </c>
      <c r="C7463" s="56" t="s">
        <v>7090</v>
      </c>
      <c r="D7463" s="38">
        <v>2</v>
      </c>
      <c r="E7463" s="45" t="s">
        <v>24</v>
      </c>
      <c r="F7463" s="41">
        <v>25000</v>
      </c>
      <c r="G7463" s="41">
        <f t="shared" si="211"/>
        <v>50000</v>
      </c>
      <c r="H7463" s="84" t="s">
        <v>7096</v>
      </c>
    </row>
    <row r="7464" spans="1:8" ht="15" hidden="1" customHeight="1" x14ac:dyDescent="0.25">
      <c r="A7464" s="48">
        <v>44630</v>
      </c>
      <c r="B7464" s="33" t="s">
        <v>7097</v>
      </c>
      <c r="C7464" s="56" t="s">
        <v>7090</v>
      </c>
      <c r="D7464" s="33">
        <v>2</v>
      </c>
      <c r="E7464" s="33" t="s">
        <v>24</v>
      </c>
      <c r="F7464" s="34">
        <v>25000</v>
      </c>
      <c r="G7464" s="41">
        <f t="shared" ref="G7464:G7469" si="212">F7464*D7464</f>
        <v>50000</v>
      </c>
      <c r="H7464" s="84" t="s">
        <v>7096</v>
      </c>
    </row>
    <row r="7465" spans="1:8" ht="15" hidden="1" customHeight="1" x14ac:dyDescent="0.25">
      <c r="A7465" s="48">
        <v>44630</v>
      </c>
      <c r="B7465" s="36" t="s">
        <v>7098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2"/>
        <v>2346500</v>
      </c>
      <c r="H7465" s="84" t="s">
        <v>7099</v>
      </c>
    </row>
    <row r="7466" spans="1:8" ht="15" hidden="1" customHeight="1" x14ac:dyDescent="0.25">
      <c r="A7466" s="48">
        <v>44630</v>
      </c>
      <c r="B7466" s="33" t="s">
        <v>6442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2"/>
        <v>120000</v>
      </c>
      <c r="H7466" s="84" t="s">
        <v>882</v>
      </c>
    </row>
    <row r="7467" spans="1:8" ht="15" hidden="1" customHeight="1" x14ac:dyDescent="0.25">
      <c r="A7467" s="48">
        <v>44661</v>
      </c>
      <c r="B7467" s="33" t="s">
        <v>7100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2"/>
        <v>180000</v>
      </c>
      <c r="H7467" s="84" t="s">
        <v>7101</v>
      </c>
    </row>
    <row r="7468" spans="1:8" ht="15" hidden="1" customHeight="1" x14ac:dyDescent="0.25">
      <c r="A7468" s="48">
        <v>44661</v>
      </c>
      <c r="B7468" s="80" t="s">
        <v>7102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2"/>
        <v>45000</v>
      </c>
      <c r="H7468" s="84" t="s">
        <v>1177</v>
      </c>
    </row>
    <row r="7469" spans="1:8" ht="15" hidden="1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2"/>
        <v>8400000</v>
      </c>
      <c r="H7469" s="84" t="s">
        <v>33</v>
      </c>
    </row>
    <row r="7470" spans="1:8" ht="15" hidden="1" customHeight="1" x14ac:dyDescent="0.25">
      <c r="A7470" s="48">
        <v>44661</v>
      </c>
      <c r="B7470" s="33" t="s">
        <v>7103</v>
      </c>
      <c r="C7470" s="44" t="s">
        <v>7104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hidden="1" customHeight="1" x14ac:dyDescent="0.25">
      <c r="A7471" s="48">
        <v>44661</v>
      </c>
      <c r="B7471" s="36" t="s">
        <v>7105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3500</v>
      </c>
    </row>
    <row r="7472" spans="1:8" ht="15" hidden="1" customHeight="1" x14ac:dyDescent="0.25">
      <c r="A7472" s="48">
        <v>44661</v>
      </c>
      <c r="B7472" s="56" t="s">
        <v>3330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hidden="1" customHeight="1" x14ac:dyDescent="0.25">
      <c r="A7473" s="48">
        <v>44691</v>
      </c>
      <c r="B7473" s="33" t="s">
        <v>7106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3">F7473*D7473</f>
        <v>250000</v>
      </c>
      <c r="H7473" s="84" t="s">
        <v>33</v>
      </c>
    </row>
    <row r="7474" spans="1:8" ht="15" hidden="1" customHeight="1" x14ac:dyDescent="0.25">
      <c r="A7474" s="48">
        <v>44691</v>
      </c>
      <c r="B7474" s="80" t="s">
        <v>7107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3"/>
        <v>200000</v>
      </c>
      <c r="H7474" s="84" t="s">
        <v>33</v>
      </c>
    </row>
    <row r="7475" spans="1:8" ht="15" hidden="1" customHeight="1" x14ac:dyDescent="0.25">
      <c r="A7475" s="48">
        <v>44691</v>
      </c>
      <c r="B7475" s="33" t="s">
        <v>3074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3"/>
        <v>180000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6318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3"/>
        <v>51000</v>
      </c>
      <c r="H7476" s="84" t="s">
        <v>33</v>
      </c>
    </row>
    <row r="7477" spans="1:8" ht="15" hidden="1" customHeight="1" x14ac:dyDescent="0.25">
      <c r="A7477" s="48">
        <v>44691</v>
      </c>
      <c r="B7477" s="36" t="s">
        <v>7108</v>
      </c>
      <c r="C7477" s="44" t="s">
        <v>4083</v>
      </c>
      <c r="D7477" s="38">
        <v>1</v>
      </c>
      <c r="E7477" s="45" t="s">
        <v>72</v>
      </c>
      <c r="F7477" s="40">
        <v>6000000</v>
      </c>
      <c r="G7477" s="41">
        <f t="shared" si="213"/>
        <v>6000000</v>
      </c>
      <c r="H7477" s="42" t="s">
        <v>2018</v>
      </c>
    </row>
    <row r="7478" spans="1:8" ht="15" hidden="1" customHeight="1" x14ac:dyDescent="0.25">
      <c r="A7478" s="48">
        <v>44691</v>
      </c>
      <c r="B7478" s="56" t="s">
        <v>7109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3"/>
        <v>3320000</v>
      </c>
      <c r="H7478" s="42" t="s">
        <v>7110</v>
      </c>
    </row>
    <row r="7479" spans="1:8" ht="15" hidden="1" customHeight="1" x14ac:dyDescent="0.25">
      <c r="A7479" s="48">
        <v>44691</v>
      </c>
      <c r="B7479" s="33" t="s">
        <v>7111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3"/>
        <v>350000</v>
      </c>
      <c r="H7479" s="42" t="s">
        <v>2096</v>
      </c>
    </row>
    <row r="7480" spans="1:8" ht="15" hidden="1" customHeight="1" x14ac:dyDescent="0.25">
      <c r="A7480" s="48">
        <v>44691</v>
      </c>
      <c r="B7480" s="33" t="s">
        <v>7112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3"/>
        <v>55000</v>
      </c>
      <c r="H7480" s="42" t="s">
        <v>33</v>
      </c>
    </row>
    <row r="7481" spans="1:8" ht="15" hidden="1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3"/>
        <v>40000</v>
      </c>
      <c r="H7481" s="84" t="s">
        <v>33</v>
      </c>
    </row>
    <row r="7482" spans="1:8" ht="15" hidden="1" customHeight="1" x14ac:dyDescent="0.25">
      <c r="A7482" s="48">
        <v>44691</v>
      </c>
      <c r="B7482" s="36" t="s">
        <v>7113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3"/>
        <v>185000</v>
      </c>
      <c r="H7482" s="84" t="s">
        <v>2018</v>
      </c>
    </row>
    <row r="7483" spans="1:8" ht="15" hidden="1" customHeight="1" x14ac:dyDescent="0.25">
      <c r="A7483" s="48">
        <v>44691</v>
      </c>
      <c r="B7483" s="33" t="s">
        <v>5075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3"/>
        <v>340000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7114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3"/>
        <v>80000</v>
      </c>
      <c r="H7484" s="84" t="s">
        <v>2018</v>
      </c>
    </row>
    <row r="7485" spans="1:8" ht="15" hidden="1" customHeight="1" x14ac:dyDescent="0.25">
      <c r="A7485" s="48">
        <v>44691</v>
      </c>
      <c r="B7485" s="63" t="s">
        <v>7115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3"/>
        <v>760000</v>
      </c>
      <c r="H7485" s="84" t="s">
        <v>33</v>
      </c>
    </row>
    <row r="7486" spans="1:8" ht="15" hidden="1" customHeight="1" x14ac:dyDescent="0.25">
      <c r="A7486" s="48">
        <v>44691</v>
      </c>
      <c r="B7486" s="63" t="s">
        <v>7111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3"/>
        <v>350000</v>
      </c>
      <c r="H7486" s="84" t="s">
        <v>2096</v>
      </c>
    </row>
    <row r="7487" spans="1:8" ht="15" hidden="1" customHeight="1" x14ac:dyDescent="0.25">
      <c r="A7487" s="48">
        <v>44691</v>
      </c>
      <c r="B7487" s="33" t="s">
        <v>7116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3"/>
        <v>340000</v>
      </c>
      <c r="H7487" s="84" t="s">
        <v>33</v>
      </c>
    </row>
    <row r="7488" spans="1:8" ht="15" hidden="1" customHeight="1" x14ac:dyDescent="0.25">
      <c r="A7488" s="48">
        <v>44722</v>
      </c>
      <c r="B7488" s="33" t="s">
        <v>7117</v>
      </c>
      <c r="C7488" s="44" t="s">
        <v>5364</v>
      </c>
      <c r="D7488" s="38">
        <v>1</v>
      </c>
      <c r="E7488" s="45" t="s">
        <v>24</v>
      </c>
      <c r="F7488" s="35">
        <v>8000</v>
      </c>
      <c r="G7488" s="41">
        <f t="shared" si="213"/>
        <v>8000</v>
      </c>
      <c r="H7488" s="84" t="s">
        <v>606</v>
      </c>
    </row>
    <row r="7489" spans="1:8" ht="15" hidden="1" customHeight="1" x14ac:dyDescent="0.25">
      <c r="A7489" s="48">
        <v>44722</v>
      </c>
      <c r="B7489" s="80" t="s">
        <v>7118</v>
      </c>
      <c r="C7489" s="56" t="s">
        <v>5364</v>
      </c>
      <c r="D7489" s="38">
        <v>1</v>
      </c>
      <c r="E7489" s="45" t="s">
        <v>24</v>
      </c>
      <c r="F7489" s="41">
        <v>172500</v>
      </c>
      <c r="G7489" s="41">
        <f t="shared" si="213"/>
        <v>172500</v>
      </c>
      <c r="H7489" s="84" t="s">
        <v>606</v>
      </c>
    </row>
    <row r="7490" spans="1:8" ht="15" hidden="1" customHeight="1" x14ac:dyDescent="0.25">
      <c r="A7490" s="48">
        <v>44722</v>
      </c>
      <c r="B7490" s="33" t="s">
        <v>7119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3"/>
        <v>900000</v>
      </c>
      <c r="H7490" s="84" t="s">
        <v>7120</v>
      </c>
    </row>
    <row r="7491" spans="1:8" ht="15" hidden="1" customHeight="1" x14ac:dyDescent="0.25">
      <c r="A7491" s="48">
        <v>44722</v>
      </c>
      <c r="B7491" s="33" t="s">
        <v>7121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hidden="1" customHeight="1" x14ac:dyDescent="0.25">
      <c r="A7492" s="48">
        <v>44722</v>
      </c>
      <c r="B7492" s="36" t="s">
        <v>5243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hidden="1" customHeight="1" x14ac:dyDescent="0.25">
      <c r="A7493" s="48">
        <v>44722</v>
      </c>
      <c r="B7493" s="56" t="s">
        <v>7122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3355</v>
      </c>
    </row>
    <row r="7494" spans="1:8" ht="15" hidden="1" customHeight="1" x14ac:dyDescent="0.25">
      <c r="A7494" s="48">
        <v>44722</v>
      </c>
      <c r="B7494" s="33" t="s">
        <v>7123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hidden="1" customHeight="1" x14ac:dyDescent="0.25">
      <c r="A7495" s="48">
        <v>44722</v>
      </c>
      <c r="B7495" s="33" t="s">
        <v>2876</v>
      </c>
      <c r="C7495" s="56" t="s">
        <v>7124</v>
      </c>
      <c r="D7495" s="50">
        <v>1</v>
      </c>
      <c r="E7495" s="45" t="s">
        <v>843</v>
      </c>
      <c r="F7495" s="41">
        <v>72000</v>
      </c>
      <c r="G7495" s="41">
        <f t="shared" si="213"/>
        <v>72000</v>
      </c>
      <c r="H7495" s="42" t="s">
        <v>2674</v>
      </c>
    </row>
    <row r="7496" spans="1:8" ht="15" hidden="1" customHeight="1" x14ac:dyDescent="0.25">
      <c r="A7496" s="48">
        <v>44722</v>
      </c>
      <c r="B7496" s="36" t="s">
        <v>7125</v>
      </c>
      <c r="C7496" s="56" t="s">
        <v>7126</v>
      </c>
      <c r="D7496" s="38">
        <v>1</v>
      </c>
      <c r="E7496" s="45" t="s">
        <v>24</v>
      </c>
      <c r="F7496" s="41">
        <v>75000</v>
      </c>
      <c r="G7496" s="41">
        <f t="shared" si="213"/>
        <v>75000</v>
      </c>
      <c r="H7496" s="84" t="s">
        <v>606</v>
      </c>
    </row>
    <row r="7497" spans="1:8" ht="15" hidden="1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3"/>
        <v>375000</v>
      </c>
      <c r="H7497" s="84" t="s">
        <v>33</v>
      </c>
    </row>
    <row r="7498" spans="1:8" ht="15" hidden="1" customHeight="1" x14ac:dyDescent="0.25">
      <c r="A7498" s="48">
        <v>44722</v>
      </c>
      <c r="B7498" s="33" t="s">
        <v>7127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3"/>
        <v>50000</v>
      </c>
      <c r="H7498" s="84" t="s">
        <v>7128</v>
      </c>
    </row>
    <row r="7499" spans="1:8" ht="15" hidden="1" customHeight="1" x14ac:dyDescent="0.25">
      <c r="A7499" s="48">
        <v>44722</v>
      </c>
      <c r="B7499" s="33" t="s">
        <v>7129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3"/>
        <v>28000</v>
      </c>
      <c r="H7499" s="84" t="s">
        <v>7128</v>
      </c>
    </row>
    <row r="7500" spans="1:8" ht="15" hidden="1" customHeight="1" x14ac:dyDescent="0.25">
      <c r="A7500" s="48">
        <v>44722</v>
      </c>
      <c r="B7500" s="63" t="s">
        <v>7130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3"/>
        <v>300000</v>
      </c>
      <c r="H7500" s="84" t="s">
        <v>33</v>
      </c>
    </row>
    <row r="7501" spans="1:8" ht="15" hidden="1" customHeight="1" x14ac:dyDescent="0.25">
      <c r="A7501" s="48">
        <v>44722</v>
      </c>
      <c r="B7501" s="63" t="s">
        <v>7131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3"/>
        <v>300000</v>
      </c>
      <c r="H7501" s="84" t="s">
        <v>3355</v>
      </c>
    </row>
    <row r="7502" spans="1:8" ht="15" hidden="1" customHeight="1" x14ac:dyDescent="0.25">
      <c r="A7502" s="48">
        <v>44722</v>
      </c>
      <c r="B7502" s="33" t="s">
        <v>6371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3"/>
        <v>440000</v>
      </c>
      <c r="H7502" s="84" t="s">
        <v>2908</v>
      </c>
    </row>
    <row r="7503" spans="1:8" ht="15" hidden="1" customHeight="1" x14ac:dyDescent="0.25">
      <c r="A7503" s="48">
        <v>44722</v>
      </c>
      <c r="B7503" s="33" t="s">
        <v>7119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3"/>
        <v>915000</v>
      </c>
      <c r="H7503" s="84" t="s">
        <v>33</v>
      </c>
    </row>
    <row r="7504" spans="1:8" ht="15" hidden="1" customHeight="1" x14ac:dyDescent="0.25">
      <c r="A7504" s="48">
        <v>44722</v>
      </c>
      <c r="B7504" s="33" t="s">
        <v>7132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3"/>
        <v>380000</v>
      </c>
      <c r="H7504" s="84" t="s">
        <v>7133</v>
      </c>
    </row>
    <row r="7505" spans="1:8" ht="15" hidden="1" customHeight="1" x14ac:dyDescent="0.25">
      <c r="A7505" s="48">
        <v>44722</v>
      </c>
      <c r="B7505" s="33" t="s">
        <v>7134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hidden="1" customHeight="1" x14ac:dyDescent="0.25">
      <c r="A7506" s="48">
        <v>44752</v>
      </c>
      <c r="B7506" s="33" t="s">
        <v>7135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4">F7506*D7506</f>
        <v>90000</v>
      </c>
      <c r="H7506" s="84" t="s">
        <v>1263</v>
      </c>
    </row>
    <row r="7507" spans="1:8" ht="15" hidden="1" customHeight="1" x14ac:dyDescent="0.25">
      <c r="A7507" s="48">
        <v>44752</v>
      </c>
      <c r="B7507" s="80" t="s">
        <v>3836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4"/>
        <v>549000</v>
      </c>
      <c r="H7507" s="84" t="s">
        <v>930</v>
      </c>
    </row>
    <row r="7508" spans="1:8" ht="15" hidden="1" customHeight="1" x14ac:dyDescent="0.25">
      <c r="A7508" s="48">
        <v>44752</v>
      </c>
      <c r="B7508" s="33" t="s">
        <v>7136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4"/>
        <v>80000</v>
      </c>
      <c r="H7508" s="84" t="s">
        <v>33</v>
      </c>
    </row>
    <row r="7509" spans="1:8" ht="15" hidden="1" customHeight="1" x14ac:dyDescent="0.25">
      <c r="A7509" s="48">
        <v>44752</v>
      </c>
      <c r="B7509" s="36" t="s">
        <v>7134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4"/>
        <v>600000</v>
      </c>
      <c r="H7509" s="42" t="s">
        <v>930</v>
      </c>
    </row>
    <row r="7510" spans="1:8" ht="15" hidden="1" customHeight="1" x14ac:dyDescent="0.25">
      <c r="A7510" s="48">
        <v>44752</v>
      </c>
      <c r="B7510" s="56" t="s">
        <v>7137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4"/>
        <v>45000</v>
      </c>
      <c r="H7510" s="42" t="s">
        <v>7138</v>
      </c>
    </row>
    <row r="7511" spans="1:8" ht="15" hidden="1" customHeight="1" x14ac:dyDescent="0.25">
      <c r="A7511" s="48">
        <v>44752</v>
      </c>
      <c r="B7511" s="33" t="s">
        <v>7137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4"/>
        <v>90000</v>
      </c>
      <c r="H7511" s="42" t="s">
        <v>7138</v>
      </c>
    </row>
    <row r="7512" spans="1:8" ht="15" hidden="1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4"/>
        <v>87500</v>
      </c>
      <c r="H7512" s="42" t="s">
        <v>756</v>
      </c>
    </row>
    <row r="7513" spans="1:8" ht="15" hidden="1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4"/>
        <v>19050000</v>
      </c>
      <c r="H7513" s="84" t="s">
        <v>33</v>
      </c>
    </row>
    <row r="7514" spans="1:8" ht="15" hidden="1" customHeight="1" x14ac:dyDescent="0.25">
      <c r="A7514" s="48">
        <v>44752</v>
      </c>
      <c r="B7514" s="56" t="s">
        <v>3330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4"/>
        <v>6750000</v>
      </c>
      <c r="H7514" s="84" t="s">
        <v>33</v>
      </c>
    </row>
    <row r="7515" spans="1:8" ht="15" hidden="1" customHeight="1" x14ac:dyDescent="0.25">
      <c r="A7515" s="48">
        <v>44752</v>
      </c>
      <c r="B7515" s="33" t="s">
        <v>7139</v>
      </c>
      <c r="C7515" s="33" t="s">
        <v>7140</v>
      </c>
      <c r="D7515" s="38">
        <v>35</v>
      </c>
      <c r="E7515" s="45" t="s">
        <v>24</v>
      </c>
      <c r="F7515" s="46">
        <v>1700000</v>
      </c>
      <c r="G7515" s="41">
        <f t="shared" si="214"/>
        <v>59500000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7141</v>
      </c>
      <c r="C7516" s="33" t="s">
        <v>7140</v>
      </c>
      <c r="D7516" s="38">
        <v>35</v>
      </c>
      <c r="E7516" s="51" t="s">
        <v>23</v>
      </c>
      <c r="F7516" s="46">
        <v>175000</v>
      </c>
      <c r="G7516" s="41">
        <f t="shared" si="214"/>
        <v>6125000</v>
      </c>
      <c r="H7516" s="84" t="s">
        <v>33</v>
      </c>
    </row>
    <row r="7517" spans="1:8" ht="15" hidden="1" customHeight="1" x14ac:dyDescent="0.25">
      <c r="A7517" s="48">
        <v>44752</v>
      </c>
      <c r="B7517" s="63" t="s">
        <v>7142</v>
      </c>
      <c r="C7517" s="33" t="s">
        <v>7140</v>
      </c>
      <c r="D7517" s="38">
        <v>10</v>
      </c>
      <c r="E7517" s="51" t="s">
        <v>23</v>
      </c>
      <c r="F7517" s="46">
        <v>165000</v>
      </c>
      <c r="G7517" s="41">
        <f t="shared" si="214"/>
        <v>1650000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7143</v>
      </c>
      <c r="C7518" s="33" t="s">
        <v>7140</v>
      </c>
      <c r="D7518" s="50">
        <v>20</v>
      </c>
      <c r="E7518" s="45" t="s">
        <v>24</v>
      </c>
      <c r="F7518" s="179">
        <v>290000</v>
      </c>
      <c r="G7518" s="41">
        <f t="shared" si="214"/>
        <v>5800000</v>
      </c>
      <c r="H7518" s="84" t="s">
        <v>33</v>
      </c>
    </row>
    <row r="7519" spans="1:8" ht="15" hidden="1" customHeight="1" x14ac:dyDescent="0.25">
      <c r="A7519" s="48">
        <v>44752</v>
      </c>
      <c r="B7519" s="33" t="s">
        <v>2589</v>
      </c>
      <c r="C7519" s="33" t="s">
        <v>7140</v>
      </c>
      <c r="D7519" s="38">
        <v>20</v>
      </c>
      <c r="E7519" s="45" t="s">
        <v>24</v>
      </c>
      <c r="F7519" s="40">
        <v>85000</v>
      </c>
      <c r="G7519" s="41">
        <f t="shared" si="214"/>
        <v>1700000</v>
      </c>
      <c r="H7519" s="84" t="s">
        <v>33</v>
      </c>
    </row>
    <row r="7520" spans="1:8" ht="15" hidden="1" customHeight="1" x14ac:dyDescent="0.25">
      <c r="A7520" s="48">
        <v>44844</v>
      </c>
      <c r="B7520" s="33" t="s">
        <v>7144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4"/>
        <v>300000</v>
      </c>
      <c r="H7520" s="84" t="s">
        <v>33</v>
      </c>
    </row>
    <row r="7521" spans="1:8" ht="15" hidden="1" customHeight="1" x14ac:dyDescent="0.25">
      <c r="A7521" s="48">
        <v>44844</v>
      </c>
      <c r="B7521" s="80" t="s">
        <v>7145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4"/>
        <v>80000</v>
      </c>
      <c r="H7521" s="84" t="s">
        <v>33</v>
      </c>
    </row>
    <row r="7522" spans="1:8" ht="15" hidden="1" customHeight="1" x14ac:dyDescent="0.25">
      <c r="A7522" s="48">
        <v>44844</v>
      </c>
      <c r="B7522" s="33" t="s">
        <v>7146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4"/>
        <v>650000</v>
      </c>
      <c r="H7522" s="84" t="s">
        <v>995</v>
      </c>
    </row>
    <row r="7523" spans="1:8" ht="15" hidden="1" customHeight="1" x14ac:dyDescent="0.25">
      <c r="A7523" s="48">
        <v>44844</v>
      </c>
      <c r="B7523" s="36" t="s">
        <v>3277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4"/>
        <v>95000</v>
      </c>
      <c r="H7523" s="42" t="s">
        <v>33</v>
      </c>
    </row>
    <row r="7524" spans="1:8" ht="15" hidden="1" customHeight="1" x14ac:dyDescent="0.25">
      <c r="A7524" s="48">
        <v>44844</v>
      </c>
      <c r="B7524" s="56" t="s">
        <v>3278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4"/>
        <v>125000</v>
      </c>
      <c r="H7524" s="42" t="s">
        <v>33</v>
      </c>
    </row>
    <row r="7525" spans="1:8" ht="15" hidden="1" customHeight="1" x14ac:dyDescent="0.25">
      <c r="A7525" s="48">
        <v>44844</v>
      </c>
      <c r="B7525" s="33" t="s">
        <v>7147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4"/>
        <v>50000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7148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4"/>
        <v>475000</v>
      </c>
      <c r="H7526" s="42" t="s">
        <v>33</v>
      </c>
    </row>
    <row r="7527" spans="1:8" ht="15" hidden="1" customHeight="1" x14ac:dyDescent="0.25">
      <c r="A7527" s="48">
        <v>44844</v>
      </c>
      <c r="B7527" s="36" t="s">
        <v>7149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4"/>
        <v>1500000</v>
      </c>
      <c r="H7527" s="84" t="s">
        <v>509</v>
      </c>
    </row>
    <row r="7528" spans="1:8" ht="15" hidden="1" customHeight="1" x14ac:dyDescent="0.25">
      <c r="A7528" s="48">
        <v>44844</v>
      </c>
      <c r="B7528" s="33" t="s">
        <v>3453</v>
      </c>
      <c r="C7528" s="33" t="s">
        <v>3454</v>
      </c>
      <c r="D7528" s="33">
        <v>3</v>
      </c>
      <c r="E7528" s="33" t="s">
        <v>24</v>
      </c>
      <c r="F7528" s="33">
        <v>250000</v>
      </c>
      <c r="G7528" s="41">
        <f t="shared" si="214"/>
        <v>750000</v>
      </c>
      <c r="H7528" s="84" t="s">
        <v>2349</v>
      </c>
    </row>
    <row r="7529" spans="1:8" ht="15" hidden="1" customHeight="1" x14ac:dyDescent="0.25">
      <c r="A7529" s="48">
        <v>44844</v>
      </c>
      <c r="B7529" s="33" t="s">
        <v>6247</v>
      </c>
      <c r="C7529" s="33" t="s">
        <v>3454</v>
      </c>
      <c r="D7529" s="33">
        <v>10</v>
      </c>
      <c r="E7529" s="33" t="s">
        <v>24</v>
      </c>
      <c r="F7529" s="33">
        <v>8200</v>
      </c>
      <c r="G7529" s="41">
        <f t="shared" si="214"/>
        <v>82000</v>
      </c>
      <c r="H7529" s="84" t="s">
        <v>33</v>
      </c>
    </row>
    <row r="7530" spans="1:8" ht="15" hidden="1" customHeight="1" x14ac:dyDescent="0.25">
      <c r="A7530" s="48">
        <v>44875</v>
      </c>
      <c r="B7530" s="33" t="s">
        <v>7150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4"/>
        <v>100000</v>
      </c>
      <c r="H7530" s="84" t="s">
        <v>509</v>
      </c>
    </row>
    <row r="7531" spans="1:8" ht="15" hidden="1" customHeight="1" x14ac:dyDescent="0.25">
      <c r="A7531" s="48">
        <v>44875</v>
      </c>
      <c r="B7531" s="80" t="s">
        <v>7151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4"/>
        <v>1700000</v>
      </c>
      <c r="H7531" s="84" t="s">
        <v>509</v>
      </c>
    </row>
    <row r="7532" spans="1:8" ht="15" hidden="1" customHeight="1" x14ac:dyDescent="0.25">
      <c r="A7532" s="48">
        <v>44875</v>
      </c>
      <c r="B7532" s="33" t="s">
        <v>7152</v>
      </c>
      <c r="C7532" s="44" t="s">
        <v>3637</v>
      </c>
      <c r="D7532" s="50">
        <v>2</v>
      </c>
      <c r="E7532" s="45" t="s">
        <v>24</v>
      </c>
      <c r="F7532" s="46">
        <v>30000</v>
      </c>
      <c r="G7532" s="41">
        <f t="shared" si="214"/>
        <v>60000</v>
      </c>
      <c r="H7532" s="84" t="s">
        <v>2349</v>
      </c>
    </row>
    <row r="7533" spans="1:8" ht="15" hidden="1" customHeight="1" x14ac:dyDescent="0.25">
      <c r="A7533" s="48">
        <v>44875</v>
      </c>
      <c r="B7533" s="36" t="s">
        <v>7153</v>
      </c>
      <c r="C7533" s="44" t="s">
        <v>7154</v>
      </c>
      <c r="D7533" s="38">
        <v>4</v>
      </c>
      <c r="E7533" s="51" t="s">
        <v>1470</v>
      </c>
      <c r="F7533" s="40">
        <v>1580000</v>
      </c>
      <c r="G7533" s="41">
        <f t="shared" si="214"/>
        <v>6320000</v>
      </c>
      <c r="H7533" s="42" t="s">
        <v>3355</v>
      </c>
    </row>
    <row r="7534" spans="1:8" ht="15" hidden="1" customHeight="1" x14ac:dyDescent="0.25">
      <c r="A7534" s="48">
        <v>44875</v>
      </c>
      <c r="B7534" s="56" t="s">
        <v>5837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4"/>
        <v>308000</v>
      </c>
      <c r="H7534" s="42" t="s">
        <v>911</v>
      </c>
    </row>
    <row r="7535" spans="1:8" ht="15" hidden="1" customHeight="1" x14ac:dyDescent="0.25">
      <c r="A7535" s="48">
        <v>44875</v>
      </c>
      <c r="B7535" s="33" t="s">
        <v>7155</v>
      </c>
      <c r="C7535" s="56" t="s">
        <v>7156</v>
      </c>
      <c r="D7535" s="33">
        <v>2</v>
      </c>
      <c r="E7535" s="39" t="s">
        <v>83</v>
      </c>
      <c r="F7535" s="34">
        <v>300000</v>
      </c>
      <c r="G7535" s="41">
        <f t="shared" si="214"/>
        <v>600000</v>
      </c>
      <c r="H7535" s="42" t="s">
        <v>7043</v>
      </c>
    </row>
    <row r="7536" spans="1:8" ht="15" hidden="1" customHeight="1" x14ac:dyDescent="0.25">
      <c r="A7536" s="48">
        <v>44875</v>
      </c>
      <c r="B7536" s="33" t="s">
        <v>3712</v>
      </c>
      <c r="C7536" s="56" t="s">
        <v>7156</v>
      </c>
      <c r="D7536" s="50">
        <v>1</v>
      </c>
      <c r="E7536" s="45" t="s">
        <v>83</v>
      </c>
      <c r="F7536" s="41">
        <v>471000</v>
      </c>
      <c r="G7536" s="41">
        <f t="shared" si="214"/>
        <v>471000</v>
      </c>
      <c r="H7536" s="42" t="s">
        <v>2674</v>
      </c>
    </row>
    <row r="7537" spans="1:8" ht="15" hidden="1" customHeight="1" x14ac:dyDescent="0.25">
      <c r="A7537" s="48">
        <v>44875</v>
      </c>
      <c r="B7537" s="36" t="s">
        <v>6280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4"/>
        <v>2200000</v>
      </c>
      <c r="H7537" s="84" t="s">
        <v>3355</v>
      </c>
    </row>
    <row r="7538" spans="1:8" ht="15" hidden="1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4"/>
        <v>465000</v>
      </c>
      <c r="H7538" s="42" t="s">
        <v>33</v>
      </c>
    </row>
    <row r="7539" spans="1:8" ht="15" hidden="1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4"/>
        <v>438000</v>
      </c>
      <c r="H7539" s="42" t="s">
        <v>33</v>
      </c>
    </row>
    <row r="7540" spans="1:8" ht="15" hidden="1" customHeight="1" x14ac:dyDescent="0.25">
      <c r="A7540" s="48">
        <v>44905</v>
      </c>
      <c r="B7540" s="33" t="s">
        <v>7157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4"/>
        <v>232500</v>
      </c>
      <c r="H7540" s="42" t="s">
        <v>33</v>
      </c>
    </row>
    <row r="7541" spans="1:8" ht="15" hidden="1" customHeight="1" x14ac:dyDescent="0.25">
      <c r="A7541" s="48">
        <v>44905</v>
      </c>
      <c r="B7541" s="36" t="s">
        <v>7158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4"/>
        <v>667500</v>
      </c>
      <c r="H7541" s="42" t="s">
        <v>33</v>
      </c>
    </row>
    <row r="7542" spans="1:8" ht="15" hidden="1" customHeight="1" x14ac:dyDescent="0.25">
      <c r="A7542" s="48">
        <v>44905</v>
      </c>
      <c r="B7542" s="56" t="s">
        <v>6278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4"/>
        <v>232500</v>
      </c>
      <c r="H7542" s="42" t="s">
        <v>33</v>
      </c>
    </row>
    <row r="7543" spans="1:8" ht="15" hidden="1" customHeight="1" x14ac:dyDescent="0.25">
      <c r="A7543" s="48">
        <v>44905</v>
      </c>
      <c r="B7543" s="33" t="s">
        <v>7159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4"/>
        <v>57500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7160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4"/>
        <v>75000</v>
      </c>
      <c r="H7544" s="42" t="s">
        <v>7161</v>
      </c>
    </row>
    <row r="7545" spans="1:8" ht="15" hidden="1" customHeight="1" x14ac:dyDescent="0.25">
      <c r="A7545" s="48">
        <v>44905</v>
      </c>
      <c r="B7545" s="36" t="s">
        <v>7162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4"/>
        <v>117600</v>
      </c>
      <c r="H7545" s="84" t="s">
        <v>511</v>
      </c>
    </row>
    <row r="7546" spans="1:8" ht="15" hidden="1" customHeight="1" x14ac:dyDescent="0.25">
      <c r="A7546" s="48">
        <v>44905</v>
      </c>
      <c r="B7546" s="63" t="s">
        <v>4772</v>
      </c>
      <c r="C7546" s="33" t="s">
        <v>7163</v>
      </c>
      <c r="D7546" s="38">
        <v>2</v>
      </c>
      <c r="E7546" s="45" t="s">
        <v>24</v>
      </c>
      <c r="F7546" s="40">
        <v>205000</v>
      </c>
      <c r="G7546" s="41">
        <f t="shared" si="214"/>
        <v>410000</v>
      </c>
      <c r="H7546" s="84" t="s">
        <v>33</v>
      </c>
    </row>
    <row r="7547" spans="1:8" ht="15" hidden="1" customHeight="1" x14ac:dyDescent="0.25">
      <c r="A7547" s="48">
        <v>44905</v>
      </c>
      <c r="B7547" s="33" t="s">
        <v>6742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4"/>
        <v>155000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7164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4"/>
        <v>15000</v>
      </c>
      <c r="H7548" s="84" t="s">
        <v>7165</v>
      </c>
    </row>
    <row r="7549" spans="1:8" ht="15" hidden="1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4"/>
        <v>15000</v>
      </c>
      <c r="H7549" s="84" t="s">
        <v>7161</v>
      </c>
    </row>
    <row r="7550" spans="1:8" ht="15" hidden="1" customHeight="1" x14ac:dyDescent="0.25">
      <c r="A7550" s="48">
        <v>44905</v>
      </c>
      <c r="B7550" s="63" t="s">
        <v>7166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4"/>
        <v>10000</v>
      </c>
      <c r="H7550" s="84" t="s">
        <v>7161</v>
      </c>
    </row>
    <row r="7551" spans="1:8" ht="15" hidden="1" customHeight="1" x14ac:dyDescent="0.25">
      <c r="A7551" s="48">
        <v>44905</v>
      </c>
      <c r="B7551" s="33" t="s">
        <v>7167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4"/>
        <v>6000</v>
      </c>
      <c r="H7551" s="84" t="s">
        <v>7161</v>
      </c>
    </row>
    <row r="7552" spans="1:8" ht="15" hidden="1" customHeight="1" x14ac:dyDescent="0.25">
      <c r="A7552" s="48">
        <v>44905</v>
      </c>
      <c r="B7552" s="33" t="s">
        <v>7168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4"/>
        <v>200000</v>
      </c>
      <c r="H7552" s="84" t="s">
        <v>2018</v>
      </c>
    </row>
    <row r="7553" spans="1:8" ht="15" hidden="1" customHeight="1" x14ac:dyDescent="0.25">
      <c r="A7553" s="48">
        <v>44905</v>
      </c>
      <c r="B7553" s="33" t="s">
        <v>4527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4"/>
        <v>33000000</v>
      </c>
      <c r="H7553" s="84" t="s">
        <v>33</v>
      </c>
    </row>
    <row r="7554" spans="1:8" ht="15" hidden="1" customHeight="1" x14ac:dyDescent="0.25">
      <c r="A7554" s="48">
        <v>44905</v>
      </c>
      <c r="B7554" s="80" t="s">
        <v>5685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4"/>
        <v>5328474</v>
      </c>
      <c r="H7554" s="84" t="s">
        <v>33</v>
      </c>
    </row>
    <row r="7555" spans="1:8" ht="15" hidden="1" customHeight="1" x14ac:dyDescent="0.25">
      <c r="A7555" s="38" t="s">
        <v>7169</v>
      </c>
      <c r="B7555" s="33" t="s">
        <v>6592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4"/>
        <v>28000</v>
      </c>
      <c r="H7555" s="42" t="s">
        <v>930</v>
      </c>
    </row>
    <row r="7556" spans="1:8" ht="15" hidden="1" customHeight="1" x14ac:dyDescent="0.25">
      <c r="A7556" s="38" t="s">
        <v>7169</v>
      </c>
      <c r="B7556" s="80" t="s">
        <v>7170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4"/>
        <v>58000</v>
      </c>
      <c r="H7556" s="42" t="s">
        <v>930</v>
      </c>
    </row>
    <row r="7557" spans="1:8" ht="15" hidden="1" customHeight="1" x14ac:dyDescent="0.25">
      <c r="A7557" s="38" t="s">
        <v>7169</v>
      </c>
      <c r="B7557" s="33" t="s">
        <v>6241</v>
      </c>
      <c r="C7557" s="44" t="s">
        <v>524</v>
      </c>
      <c r="D7557" s="50">
        <v>1</v>
      </c>
      <c r="E7557" s="45" t="s">
        <v>5941</v>
      </c>
      <c r="F7557" s="46">
        <v>145000</v>
      </c>
      <c r="G7557" s="41">
        <f t="shared" si="214"/>
        <v>145000</v>
      </c>
      <c r="H7557" s="42" t="s">
        <v>3500</v>
      </c>
    </row>
    <row r="7558" spans="1:8" ht="15" hidden="1" customHeight="1" x14ac:dyDescent="0.25">
      <c r="A7558" s="38" t="s">
        <v>7169</v>
      </c>
      <c r="B7558" s="36" t="s">
        <v>7171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4"/>
        <v>75000</v>
      </c>
      <c r="H7558" s="42" t="s">
        <v>4044</v>
      </c>
    </row>
    <row r="7559" spans="1:8" ht="15" hidden="1" customHeight="1" x14ac:dyDescent="0.25">
      <c r="A7559" s="38" t="s">
        <v>7169</v>
      </c>
      <c r="B7559" s="56" t="s">
        <v>3314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4"/>
        <v>22500</v>
      </c>
      <c r="H7559" s="42" t="s">
        <v>930</v>
      </c>
    </row>
    <row r="7560" spans="1:8" ht="15" hidden="1" customHeight="1" x14ac:dyDescent="0.25">
      <c r="A7560" s="38" t="s">
        <v>7169</v>
      </c>
      <c r="B7560" s="33" t="s">
        <v>3452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4"/>
        <v>52500</v>
      </c>
      <c r="H7560" s="42" t="s">
        <v>930</v>
      </c>
    </row>
    <row r="7561" spans="1:8" ht="15" hidden="1" customHeight="1" x14ac:dyDescent="0.25">
      <c r="A7561" s="38" t="s">
        <v>7169</v>
      </c>
      <c r="B7561" s="33" t="s">
        <v>7172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4"/>
        <v>850000</v>
      </c>
      <c r="H7561" s="42" t="s">
        <v>7173</v>
      </c>
    </row>
    <row r="7562" spans="1:8" ht="15" hidden="1" customHeight="1" x14ac:dyDescent="0.25">
      <c r="A7562" s="38" t="s">
        <v>7169</v>
      </c>
      <c r="B7562" s="36" t="s">
        <v>7174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4"/>
        <v>2000000</v>
      </c>
      <c r="H7562" s="84" t="s">
        <v>7175</v>
      </c>
    </row>
    <row r="7563" spans="1:8" ht="15" hidden="1" customHeight="1" x14ac:dyDescent="0.25">
      <c r="A7563" s="38" t="s">
        <v>7169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4"/>
        <v>360000</v>
      </c>
      <c r="H7563" s="84" t="s">
        <v>3279</v>
      </c>
    </row>
    <row r="7564" spans="1:8" ht="15" hidden="1" customHeight="1" x14ac:dyDescent="0.25">
      <c r="A7564" s="38" t="s">
        <v>7169</v>
      </c>
      <c r="B7564" s="33" t="s">
        <v>7176</v>
      </c>
      <c r="C7564" s="33" t="s">
        <v>7177</v>
      </c>
      <c r="D7564" s="38">
        <v>1</v>
      </c>
      <c r="E7564" s="45" t="s">
        <v>24</v>
      </c>
      <c r="F7564" s="46">
        <v>12000</v>
      </c>
      <c r="G7564" s="41">
        <f t="shared" si="214"/>
        <v>12000</v>
      </c>
      <c r="H7564" s="84" t="s">
        <v>7178</v>
      </c>
    </row>
    <row r="7565" spans="1:8" ht="15" hidden="1" customHeight="1" x14ac:dyDescent="0.25">
      <c r="A7565" s="38" t="s">
        <v>7169</v>
      </c>
      <c r="B7565" s="33" t="s">
        <v>3626</v>
      </c>
      <c r="C7565" s="33" t="s">
        <v>7177</v>
      </c>
      <c r="D7565" s="38">
        <v>1</v>
      </c>
      <c r="E7565" s="51" t="s">
        <v>23</v>
      </c>
      <c r="F7565" s="46">
        <v>17000</v>
      </c>
      <c r="G7565" s="41">
        <f t="shared" si="214"/>
        <v>17000</v>
      </c>
      <c r="H7565" s="84" t="s">
        <v>1279</v>
      </c>
    </row>
    <row r="7566" spans="1:8" ht="15" hidden="1" customHeight="1" x14ac:dyDescent="0.25">
      <c r="A7566" s="38" t="s">
        <v>7169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4"/>
        <v>255000</v>
      </c>
      <c r="H7566" s="84" t="s">
        <v>7173</v>
      </c>
    </row>
    <row r="7567" spans="1:8" ht="15" hidden="1" customHeight="1" x14ac:dyDescent="0.25">
      <c r="A7567" s="38" t="s">
        <v>7169</v>
      </c>
      <c r="B7567" s="63" t="s">
        <v>7179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4"/>
        <v>110000</v>
      </c>
      <c r="H7567" s="84" t="s">
        <v>7173</v>
      </c>
    </row>
    <row r="7568" spans="1:8" ht="15" hidden="1" customHeight="1" x14ac:dyDescent="0.25">
      <c r="A7568" s="38" t="s">
        <v>7169</v>
      </c>
      <c r="B7568" s="33" t="s">
        <v>7180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4"/>
        <v>62000</v>
      </c>
      <c r="H7568" s="84" t="s">
        <v>930</v>
      </c>
    </row>
    <row r="7569" spans="1:8" ht="15" hidden="1" customHeight="1" x14ac:dyDescent="0.25">
      <c r="A7569" s="38" t="s">
        <v>7169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4"/>
        <v>10000</v>
      </c>
      <c r="H7569" s="84" t="s">
        <v>930</v>
      </c>
    </row>
    <row r="7570" spans="1:8" ht="15" hidden="1" customHeight="1" x14ac:dyDescent="0.25">
      <c r="A7570" s="38" t="s">
        <v>7169</v>
      </c>
      <c r="B7570" s="33" t="s">
        <v>7181</v>
      </c>
      <c r="C7570" s="44" t="s">
        <v>7182</v>
      </c>
      <c r="D7570" s="38">
        <v>155</v>
      </c>
      <c r="E7570" s="45" t="s">
        <v>107</v>
      </c>
      <c r="F7570" s="35">
        <v>150000</v>
      </c>
      <c r="G7570" s="41">
        <f t="shared" ref="G7570:G7633" si="215">F7570*D7570</f>
        <v>23250000</v>
      </c>
      <c r="H7570" s="84" t="s">
        <v>33</v>
      </c>
    </row>
    <row r="7571" spans="1:8" ht="15" hidden="1" customHeight="1" x14ac:dyDescent="0.25">
      <c r="A7571" s="38" t="s">
        <v>7183</v>
      </c>
      <c r="B7571" s="33" t="s">
        <v>6186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5"/>
        <v>249000</v>
      </c>
      <c r="H7571" s="42" t="s">
        <v>33</v>
      </c>
    </row>
    <row r="7572" spans="1:8" ht="15" hidden="1" customHeight="1" x14ac:dyDescent="0.25">
      <c r="A7572" s="38" t="s">
        <v>7183</v>
      </c>
      <c r="B7572" s="33" t="s">
        <v>7088</v>
      </c>
      <c r="C7572" s="44" t="s">
        <v>7184</v>
      </c>
      <c r="D7572" s="38">
        <v>2</v>
      </c>
      <c r="E7572" s="45" t="s">
        <v>24</v>
      </c>
      <c r="F7572" s="41">
        <v>100000</v>
      </c>
      <c r="G7572" s="41">
        <f t="shared" si="215"/>
        <v>200000</v>
      </c>
      <c r="H7572" s="42" t="s">
        <v>33</v>
      </c>
    </row>
    <row r="7573" spans="1:8" ht="15" hidden="1" customHeight="1" x14ac:dyDescent="0.25">
      <c r="A7573" s="38" t="s">
        <v>7183</v>
      </c>
      <c r="B7573" s="33" t="s">
        <v>3584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5"/>
        <v>102000</v>
      </c>
      <c r="H7573" s="42" t="s">
        <v>7173</v>
      </c>
    </row>
    <row r="7574" spans="1:8" ht="15" hidden="1" customHeight="1" x14ac:dyDescent="0.25">
      <c r="A7574" s="38" t="s">
        <v>7183</v>
      </c>
      <c r="B7574" s="36" t="s">
        <v>7185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5"/>
        <v>157500</v>
      </c>
      <c r="H7574" s="42" t="s">
        <v>7173</v>
      </c>
    </row>
    <row r="7575" spans="1:8" ht="15" hidden="1" customHeight="1" x14ac:dyDescent="0.25">
      <c r="A7575" s="38" t="s">
        <v>7183</v>
      </c>
      <c r="B7575" s="56" t="s">
        <v>7186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5"/>
        <v>500000</v>
      </c>
      <c r="H7575" s="42" t="s">
        <v>930</v>
      </c>
    </row>
    <row r="7576" spans="1:8" ht="15" hidden="1" customHeight="1" x14ac:dyDescent="0.25">
      <c r="A7576" s="38" t="s">
        <v>7183</v>
      </c>
      <c r="B7576" s="33" t="s">
        <v>7187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5"/>
        <v>40000</v>
      </c>
      <c r="H7576" s="42" t="s">
        <v>930</v>
      </c>
    </row>
    <row r="7577" spans="1:8" ht="15" hidden="1" customHeight="1" x14ac:dyDescent="0.25">
      <c r="A7577" s="38" t="s">
        <v>7183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5"/>
        <v>2711000</v>
      </c>
      <c r="H7577" s="42" t="s">
        <v>7188</v>
      </c>
    </row>
    <row r="7578" spans="1:8" ht="15" hidden="1" customHeight="1" x14ac:dyDescent="0.25">
      <c r="A7578" s="38" t="s">
        <v>7183</v>
      </c>
      <c r="B7578" s="36" t="s">
        <v>5631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5"/>
        <v>575000</v>
      </c>
      <c r="H7578" s="84" t="s">
        <v>33</v>
      </c>
    </row>
    <row r="7579" spans="1:8" ht="15" hidden="1" customHeight="1" x14ac:dyDescent="0.25">
      <c r="A7579" s="38" t="s">
        <v>7183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5"/>
        <v>575000</v>
      </c>
      <c r="H7579" s="84" t="s">
        <v>33</v>
      </c>
    </row>
    <row r="7580" spans="1:8" ht="15" hidden="1" customHeight="1" x14ac:dyDescent="0.25">
      <c r="A7580" s="38" t="s">
        <v>7183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5"/>
        <v>6800000</v>
      </c>
      <c r="H7580" s="84" t="s">
        <v>33</v>
      </c>
    </row>
    <row r="7581" spans="1:8" ht="15" hidden="1" customHeight="1" x14ac:dyDescent="0.25">
      <c r="A7581" s="38" t="s">
        <v>7183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5"/>
        <v>16800000</v>
      </c>
      <c r="H7581" s="84" t="s">
        <v>33</v>
      </c>
    </row>
    <row r="7582" spans="1:8" ht="15" hidden="1" customHeight="1" x14ac:dyDescent="0.25">
      <c r="A7582" s="38" t="s">
        <v>7183</v>
      </c>
      <c r="B7582" s="33" t="s">
        <v>4847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5"/>
        <v>112000</v>
      </c>
      <c r="H7582" s="84" t="s">
        <v>33</v>
      </c>
    </row>
    <row r="7583" spans="1:8" ht="15" hidden="1" customHeight="1" x14ac:dyDescent="0.25">
      <c r="A7583" s="38" t="s">
        <v>7183</v>
      </c>
      <c r="B7583" s="63" t="s">
        <v>7189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5"/>
        <v>2</v>
      </c>
      <c r="H7583" s="84" t="s">
        <v>33</v>
      </c>
    </row>
    <row r="7584" spans="1:8" ht="15" hidden="1" customHeight="1" x14ac:dyDescent="0.25">
      <c r="A7584" s="38" t="s">
        <v>7183</v>
      </c>
      <c r="B7584" s="33" t="s">
        <v>7190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5"/>
        <v>145000</v>
      </c>
      <c r="H7584" s="84" t="s">
        <v>606</v>
      </c>
    </row>
    <row r="7585" spans="1:8" ht="15" hidden="1" customHeight="1" x14ac:dyDescent="0.25">
      <c r="A7585" s="38" t="s">
        <v>7183</v>
      </c>
      <c r="B7585" s="33" t="s">
        <v>3028</v>
      </c>
      <c r="C7585" s="33" t="s">
        <v>7006</v>
      </c>
      <c r="D7585" s="38">
        <v>1</v>
      </c>
      <c r="E7585" s="45" t="s">
        <v>24</v>
      </c>
      <c r="F7585" s="46">
        <v>145000</v>
      </c>
      <c r="G7585" s="41">
        <f t="shared" si="215"/>
        <v>145000</v>
      </c>
      <c r="H7585" s="42" t="s">
        <v>7173</v>
      </c>
    </row>
    <row r="7586" spans="1:8" ht="15" hidden="1" customHeight="1" x14ac:dyDescent="0.25">
      <c r="A7586" s="38" t="s">
        <v>7183</v>
      </c>
      <c r="B7586" s="33" t="s">
        <v>3028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5"/>
        <v>145000</v>
      </c>
      <c r="H7586" s="42" t="s">
        <v>7173</v>
      </c>
    </row>
    <row r="7587" spans="1:8" ht="15" hidden="1" customHeight="1" x14ac:dyDescent="0.25">
      <c r="A7587" s="38" t="s">
        <v>7183</v>
      </c>
      <c r="B7587" s="80" t="s">
        <v>7191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5"/>
        <v>800000</v>
      </c>
      <c r="H7587" s="84" t="s">
        <v>7192</v>
      </c>
    </row>
    <row r="7588" spans="1:8" ht="15" hidden="1" customHeight="1" x14ac:dyDescent="0.25">
      <c r="A7588" s="38" t="s">
        <v>7183</v>
      </c>
      <c r="B7588" s="36" t="s">
        <v>7193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5"/>
        <v>100000</v>
      </c>
      <c r="H7588" s="42" t="s">
        <v>33</v>
      </c>
    </row>
    <row r="7589" spans="1:8" ht="15" hidden="1" customHeight="1" x14ac:dyDescent="0.25">
      <c r="A7589" s="38" t="s">
        <v>7183</v>
      </c>
      <c r="B7589" s="36" t="s">
        <v>7194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5"/>
        <v>65000</v>
      </c>
      <c r="H7589" s="42" t="s">
        <v>33</v>
      </c>
    </row>
    <row r="7590" spans="1:8" ht="15" hidden="1" customHeight="1" x14ac:dyDescent="0.25">
      <c r="A7590" s="38" t="s">
        <v>7183</v>
      </c>
      <c r="B7590" s="269" t="s">
        <v>7195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5"/>
        <v>60000</v>
      </c>
      <c r="H7590" s="42" t="s">
        <v>33</v>
      </c>
    </row>
    <row r="7591" spans="1:8" ht="15" hidden="1" customHeight="1" x14ac:dyDescent="0.25">
      <c r="A7591" s="38" t="s">
        <v>344</v>
      </c>
      <c r="B7591" s="33" t="s">
        <v>7196</v>
      </c>
      <c r="C7591" s="44" t="s">
        <v>7197</v>
      </c>
      <c r="D7591" s="38">
        <v>2</v>
      </c>
      <c r="E7591" s="45" t="s">
        <v>24</v>
      </c>
      <c r="F7591" s="35">
        <v>5000</v>
      </c>
      <c r="G7591" s="41">
        <f t="shared" si="215"/>
        <v>10000</v>
      </c>
      <c r="H7591" s="42" t="s">
        <v>33</v>
      </c>
    </row>
    <row r="7592" spans="1:8" ht="15" hidden="1" customHeight="1" x14ac:dyDescent="0.25">
      <c r="A7592" s="38" t="s">
        <v>344</v>
      </c>
      <c r="B7592" s="80" t="s">
        <v>7198</v>
      </c>
      <c r="C7592" s="44" t="s">
        <v>7197</v>
      </c>
      <c r="D7592" s="38">
        <v>1</v>
      </c>
      <c r="E7592" s="45" t="s">
        <v>24</v>
      </c>
      <c r="F7592" s="41">
        <v>10000</v>
      </c>
      <c r="G7592" s="41">
        <f t="shared" si="215"/>
        <v>10000</v>
      </c>
      <c r="H7592" s="42" t="s">
        <v>7173</v>
      </c>
    </row>
    <row r="7593" spans="1:8" ht="15" hidden="1" customHeight="1" x14ac:dyDescent="0.25">
      <c r="A7593" s="38" t="s">
        <v>344</v>
      </c>
      <c r="B7593" s="33" t="s">
        <v>7199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5"/>
        <v>785000</v>
      </c>
      <c r="H7593" s="42" t="s">
        <v>7173</v>
      </c>
    </row>
    <row r="7594" spans="1:8" ht="15" hidden="1" customHeight="1" x14ac:dyDescent="0.25">
      <c r="A7594" s="38" t="s">
        <v>344</v>
      </c>
      <c r="B7594" s="36" t="s">
        <v>7200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5"/>
        <v>240000</v>
      </c>
      <c r="H7594" s="42" t="s">
        <v>33</v>
      </c>
    </row>
    <row r="7595" spans="1:8" ht="15" hidden="1" customHeight="1" x14ac:dyDescent="0.25">
      <c r="A7595" s="38" t="s">
        <v>344</v>
      </c>
      <c r="B7595" s="56" t="s">
        <v>7201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5"/>
        <v>165000</v>
      </c>
      <c r="H7595" s="42" t="s">
        <v>7202</v>
      </c>
    </row>
    <row r="7596" spans="1:8" ht="15" hidden="1" customHeight="1" x14ac:dyDescent="0.25">
      <c r="A7596" s="38" t="s">
        <v>344</v>
      </c>
      <c r="B7596" s="33" t="s">
        <v>7203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5"/>
        <v>20000</v>
      </c>
      <c r="H7596" s="42" t="s">
        <v>7202</v>
      </c>
    </row>
    <row r="7597" spans="1:8" ht="15" hidden="1" customHeight="1" x14ac:dyDescent="0.25">
      <c r="A7597" s="38" t="s">
        <v>344</v>
      </c>
      <c r="B7597" s="33" t="s">
        <v>7204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5"/>
        <v>14000</v>
      </c>
      <c r="H7597" s="42" t="s">
        <v>7202</v>
      </c>
    </row>
    <row r="7598" spans="1:8" ht="15" hidden="1" customHeight="1" x14ac:dyDescent="0.25">
      <c r="A7598" s="38" t="s">
        <v>344</v>
      </c>
      <c r="B7598" s="36" t="s">
        <v>7205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5"/>
        <v>7000</v>
      </c>
      <c r="H7598" s="42" t="s">
        <v>7202</v>
      </c>
    </row>
    <row r="7599" spans="1:8" ht="15" hidden="1" customHeight="1" x14ac:dyDescent="0.25">
      <c r="A7599" s="38" t="s">
        <v>344</v>
      </c>
      <c r="B7599" s="63" t="s">
        <v>7206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5"/>
        <v>4000</v>
      </c>
      <c r="H7599" s="42" t="s">
        <v>7202</v>
      </c>
    </row>
    <row r="7600" spans="1:8" ht="15" hidden="1" customHeight="1" x14ac:dyDescent="0.25">
      <c r="A7600" s="38" t="s">
        <v>344</v>
      </c>
      <c r="B7600" s="63" t="s">
        <v>7207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5"/>
        <v>250000</v>
      </c>
      <c r="H7600" s="42" t="s">
        <v>7202</v>
      </c>
    </row>
    <row r="7601" spans="1:8" ht="15" hidden="1" customHeight="1" x14ac:dyDescent="0.25">
      <c r="A7601" s="38" t="s">
        <v>344</v>
      </c>
      <c r="B7601" s="33" t="s">
        <v>7208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5"/>
        <v>115000</v>
      </c>
      <c r="H7601" s="84" t="s">
        <v>7209</v>
      </c>
    </row>
    <row r="7602" spans="1:8" ht="15" hidden="1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5"/>
        <v>85000</v>
      </c>
      <c r="H7602" s="84" t="s">
        <v>7209</v>
      </c>
    </row>
    <row r="7603" spans="1:8" ht="15" hidden="1" customHeight="1" x14ac:dyDescent="0.25">
      <c r="A7603" s="38" t="s">
        <v>344</v>
      </c>
      <c r="B7603" s="63" t="s">
        <v>7210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5"/>
        <v>1500000</v>
      </c>
      <c r="H7603" s="84" t="s">
        <v>7209</v>
      </c>
    </row>
    <row r="7604" spans="1:8" ht="15" hidden="1" customHeight="1" x14ac:dyDescent="0.25">
      <c r="A7604" s="38" t="s">
        <v>344</v>
      </c>
      <c r="B7604" s="33" t="s">
        <v>7211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5"/>
        <v>250000</v>
      </c>
      <c r="H7604" s="84" t="s">
        <v>7209</v>
      </c>
    </row>
    <row r="7605" spans="1:8" ht="15" hidden="1" customHeight="1" x14ac:dyDescent="0.25">
      <c r="A7605" s="38" t="s">
        <v>344</v>
      </c>
      <c r="B7605" s="33" t="s">
        <v>7212</v>
      </c>
      <c r="C7605" s="33" t="s">
        <v>7213</v>
      </c>
      <c r="D7605" s="38">
        <v>20</v>
      </c>
      <c r="E7605" s="45" t="s">
        <v>24</v>
      </c>
      <c r="F7605" s="46">
        <v>40000</v>
      </c>
      <c r="G7605" s="41">
        <f t="shared" si="215"/>
        <v>800000</v>
      </c>
      <c r="H7605" s="42" t="s">
        <v>33</v>
      </c>
    </row>
    <row r="7606" spans="1:8" ht="15" hidden="1" customHeight="1" x14ac:dyDescent="0.25">
      <c r="A7606" s="38" t="s">
        <v>344</v>
      </c>
      <c r="B7606" s="33" t="s">
        <v>7214</v>
      </c>
      <c r="C7606" s="33" t="s">
        <v>7213</v>
      </c>
      <c r="D7606" s="38">
        <v>20</v>
      </c>
      <c r="E7606" s="45" t="s">
        <v>24</v>
      </c>
      <c r="F7606" s="35">
        <v>58000</v>
      </c>
      <c r="G7606" s="41">
        <f t="shared" si="215"/>
        <v>1160000</v>
      </c>
      <c r="H7606" s="42" t="s">
        <v>33</v>
      </c>
    </row>
    <row r="7607" spans="1:8" ht="15" hidden="1" customHeight="1" x14ac:dyDescent="0.25">
      <c r="A7607" s="38" t="s">
        <v>344</v>
      </c>
      <c r="B7607" s="80" t="s">
        <v>7215</v>
      </c>
      <c r="C7607" s="33" t="s">
        <v>7213</v>
      </c>
      <c r="D7607" s="38">
        <v>20</v>
      </c>
      <c r="E7607" s="51" t="s">
        <v>24</v>
      </c>
      <c r="F7607" s="46">
        <v>58000</v>
      </c>
      <c r="G7607" s="41">
        <f t="shared" si="215"/>
        <v>1160000</v>
      </c>
      <c r="H7607" s="84" t="s">
        <v>33</v>
      </c>
    </row>
    <row r="7608" spans="1:8" ht="15" hidden="1" customHeight="1" x14ac:dyDescent="0.25">
      <c r="A7608" s="38" t="s">
        <v>344</v>
      </c>
      <c r="B7608" s="36" t="s">
        <v>3800</v>
      </c>
      <c r="C7608" s="33" t="s">
        <v>7216</v>
      </c>
      <c r="D7608" s="38">
        <v>6</v>
      </c>
      <c r="E7608" s="56" t="s">
        <v>23</v>
      </c>
      <c r="F7608" s="179">
        <v>337500</v>
      </c>
      <c r="G7608" s="41">
        <f t="shared" si="215"/>
        <v>2025000</v>
      </c>
      <c r="H7608" s="42" t="s">
        <v>33</v>
      </c>
    </row>
    <row r="7609" spans="1:8" ht="15" hidden="1" customHeight="1" x14ac:dyDescent="0.25">
      <c r="A7609" s="38" t="s">
        <v>344</v>
      </c>
      <c r="B7609" s="36" t="s">
        <v>3800</v>
      </c>
      <c r="C7609" s="33" t="s">
        <v>5648</v>
      </c>
      <c r="D7609" s="38">
        <v>6</v>
      </c>
      <c r="E7609" s="51" t="s">
        <v>24</v>
      </c>
      <c r="F7609" s="46">
        <v>380000</v>
      </c>
      <c r="G7609" s="41">
        <f t="shared" si="215"/>
        <v>2280000</v>
      </c>
      <c r="H7609" s="42" t="s">
        <v>33</v>
      </c>
    </row>
    <row r="7610" spans="1:8" ht="15" hidden="1" customHeight="1" x14ac:dyDescent="0.25">
      <c r="A7610" s="38" t="s">
        <v>344</v>
      </c>
      <c r="B7610" s="33" t="s">
        <v>7217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5"/>
        <v>3630000</v>
      </c>
      <c r="H7610" s="42" t="s">
        <v>33</v>
      </c>
    </row>
    <row r="7611" spans="1:8" ht="15" hidden="1" customHeight="1" x14ac:dyDescent="0.25">
      <c r="A7611" s="38" t="s">
        <v>344</v>
      </c>
      <c r="B7611" s="63" t="s">
        <v>7218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5"/>
        <v>3760000</v>
      </c>
      <c r="H7611" s="42" t="s">
        <v>33</v>
      </c>
    </row>
    <row r="7612" spans="1:8" ht="15" hidden="1" customHeight="1" x14ac:dyDescent="0.25">
      <c r="A7612" s="38" t="s">
        <v>344</v>
      </c>
      <c r="B7612" s="36" t="s">
        <v>7219</v>
      </c>
      <c r="C7612" s="33" t="s">
        <v>7220</v>
      </c>
      <c r="D7612" s="38">
        <v>2</v>
      </c>
      <c r="E7612" s="51" t="s">
        <v>24</v>
      </c>
      <c r="F7612" s="46">
        <v>272000</v>
      </c>
      <c r="G7612" s="41">
        <f t="shared" si="215"/>
        <v>544000</v>
      </c>
      <c r="H7612" s="42" t="s">
        <v>930</v>
      </c>
    </row>
    <row r="7613" spans="1:8" ht="15" hidden="1" customHeight="1" x14ac:dyDescent="0.25">
      <c r="A7613" s="38" t="s">
        <v>344</v>
      </c>
      <c r="B7613" s="33" t="s">
        <v>7221</v>
      </c>
      <c r="C7613" s="33" t="s">
        <v>7220</v>
      </c>
      <c r="D7613" s="38">
        <v>2</v>
      </c>
      <c r="E7613" s="51" t="s">
        <v>24</v>
      </c>
      <c r="F7613" s="46">
        <v>546000</v>
      </c>
      <c r="G7613" s="41">
        <f t="shared" si="215"/>
        <v>1092000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5"/>
        <v>155000</v>
      </c>
      <c r="H7614" s="42" t="s">
        <v>33</v>
      </c>
    </row>
    <row r="7615" spans="1:8" ht="15" customHeight="1" x14ac:dyDescent="0.25">
      <c r="A7615" s="38" t="s">
        <v>344</v>
      </c>
      <c r="B7615" s="36" t="s">
        <v>5761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5"/>
        <v>64000</v>
      </c>
      <c r="H7615" s="42" t="s">
        <v>33</v>
      </c>
    </row>
    <row r="7616" spans="1:8" ht="15" hidden="1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5"/>
        <v>222500</v>
      </c>
      <c r="H7616" s="42" t="s">
        <v>33</v>
      </c>
    </row>
    <row r="7617" spans="1:8" ht="15" hidden="1" customHeight="1" x14ac:dyDescent="0.25">
      <c r="A7617" s="38" t="s">
        <v>344</v>
      </c>
      <c r="B7617" s="33" t="s">
        <v>6694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5"/>
        <v>156000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4466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5"/>
        <v>1150000</v>
      </c>
      <c r="H7618" s="42" t="s">
        <v>33</v>
      </c>
    </row>
    <row r="7619" spans="1:8" ht="15" hidden="1" customHeight="1" x14ac:dyDescent="0.25">
      <c r="A7619" s="38" t="s">
        <v>344</v>
      </c>
      <c r="B7619" s="52" t="s">
        <v>7222</v>
      </c>
      <c r="C7619" s="33" t="s">
        <v>7223</v>
      </c>
      <c r="D7619" s="38">
        <v>4</v>
      </c>
      <c r="E7619" s="51" t="s">
        <v>24</v>
      </c>
      <c r="F7619" s="46">
        <v>40000</v>
      </c>
      <c r="G7619" s="62">
        <f t="shared" si="215"/>
        <v>160000</v>
      </c>
      <c r="H7619" s="42" t="s">
        <v>7224</v>
      </c>
    </row>
    <row r="7620" spans="1:8" ht="15" hidden="1" customHeight="1" x14ac:dyDescent="0.25">
      <c r="A7620" s="38" t="s">
        <v>344</v>
      </c>
      <c r="B7620" s="52" t="s">
        <v>7225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5"/>
        <v>375000</v>
      </c>
      <c r="H7620" s="42" t="s">
        <v>7226</v>
      </c>
    </row>
    <row r="7621" spans="1:8" ht="15" hidden="1" customHeight="1" x14ac:dyDescent="0.25">
      <c r="A7621" s="38" t="s">
        <v>344</v>
      </c>
      <c r="B7621" s="52" t="s">
        <v>7227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5"/>
        <v>75000</v>
      </c>
      <c r="H7621" s="42" t="s">
        <v>7202</v>
      </c>
    </row>
    <row r="7622" spans="1:8" ht="15" hidden="1" customHeight="1" x14ac:dyDescent="0.25">
      <c r="A7622" s="38" t="s">
        <v>344</v>
      </c>
      <c r="B7622" s="52" t="s">
        <v>7228</v>
      </c>
      <c r="C7622" s="33" t="s">
        <v>7229</v>
      </c>
      <c r="D7622" s="38">
        <v>1</v>
      </c>
      <c r="E7622" s="51" t="s">
        <v>72</v>
      </c>
      <c r="F7622" s="46">
        <v>300000</v>
      </c>
      <c r="G7622" s="62">
        <f t="shared" si="215"/>
        <v>300000</v>
      </c>
      <c r="H7622" s="42" t="s">
        <v>7202</v>
      </c>
    </row>
    <row r="7623" spans="1:8" ht="15" hidden="1" customHeight="1" x14ac:dyDescent="0.25">
      <c r="A7623" s="38" t="s">
        <v>7230</v>
      </c>
      <c r="B7623" s="33" t="s">
        <v>7231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5"/>
        <v>100000</v>
      </c>
      <c r="H7623" s="42" t="s">
        <v>7232</v>
      </c>
    </row>
    <row r="7624" spans="1:8" ht="15" hidden="1" customHeight="1" x14ac:dyDescent="0.25">
      <c r="A7624" s="38" t="s">
        <v>7230</v>
      </c>
      <c r="B7624" s="36" t="s">
        <v>4089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5"/>
        <v>60000</v>
      </c>
      <c r="H7624" s="42" t="s">
        <v>33</v>
      </c>
    </row>
    <row r="7625" spans="1:8" ht="15" hidden="1" customHeight="1" x14ac:dyDescent="0.25">
      <c r="A7625" s="38" t="s">
        <v>7230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5"/>
        <v>222000</v>
      </c>
      <c r="H7625" s="42" t="s">
        <v>2349</v>
      </c>
    </row>
    <row r="7626" spans="1:8" ht="15" hidden="1" customHeight="1" x14ac:dyDescent="0.25">
      <c r="A7626" s="38" t="s">
        <v>7230</v>
      </c>
      <c r="B7626" s="36" t="s">
        <v>7233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5"/>
        <v>200000</v>
      </c>
      <c r="H7626" s="42" t="s">
        <v>33</v>
      </c>
    </row>
    <row r="7627" spans="1:8" ht="15" hidden="1" customHeight="1" x14ac:dyDescent="0.25">
      <c r="A7627" s="38" t="s">
        <v>7230</v>
      </c>
      <c r="B7627" s="56" t="s">
        <v>7234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5"/>
        <v>100000</v>
      </c>
      <c r="H7627" s="42" t="s">
        <v>33</v>
      </c>
    </row>
    <row r="7628" spans="1:8" ht="15" hidden="1" customHeight="1" x14ac:dyDescent="0.25">
      <c r="A7628" s="38" t="s">
        <v>7230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5"/>
        <v>106000</v>
      </c>
      <c r="H7628" s="42" t="s">
        <v>33</v>
      </c>
    </row>
    <row r="7629" spans="1:8" ht="15" hidden="1" customHeight="1" x14ac:dyDescent="0.25">
      <c r="A7629" s="38" t="s">
        <v>7230</v>
      </c>
      <c r="B7629" s="33" t="s">
        <v>7235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5"/>
        <v>82500</v>
      </c>
      <c r="H7629" s="42" t="s">
        <v>33</v>
      </c>
    </row>
    <row r="7630" spans="1:8" ht="15" hidden="1" customHeight="1" x14ac:dyDescent="0.25">
      <c r="A7630" s="38" t="s">
        <v>7230</v>
      </c>
      <c r="B7630" s="36" t="s">
        <v>7236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5"/>
        <v>165000</v>
      </c>
      <c r="H7630" s="42" t="s">
        <v>7202</v>
      </c>
    </row>
    <row r="7631" spans="1:8" ht="15" hidden="1" customHeight="1" x14ac:dyDescent="0.25">
      <c r="A7631" s="38" t="s">
        <v>7230</v>
      </c>
      <c r="B7631" s="63" t="s">
        <v>2749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5"/>
        <v>140000</v>
      </c>
      <c r="H7631" s="42" t="s">
        <v>33</v>
      </c>
    </row>
    <row r="7632" spans="1:8" ht="15" hidden="1" customHeight="1" x14ac:dyDescent="0.25">
      <c r="A7632" s="38" t="s">
        <v>7230</v>
      </c>
      <c r="B7632" s="63" t="s">
        <v>2826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5"/>
        <v>530000</v>
      </c>
      <c r="H7632" s="42" t="s">
        <v>33</v>
      </c>
    </row>
    <row r="7633" spans="1:8" ht="15" hidden="1" customHeight="1" x14ac:dyDescent="0.25">
      <c r="A7633" s="38" t="s">
        <v>7230</v>
      </c>
      <c r="B7633" s="33" t="s">
        <v>7237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5"/>
        <v>180000</v>
      </c>
      <c r="H7633" s="84" t="s">
        <v>33</v>
      </c>
    </row>
    <row r="7634" spans="1:8" ht="15" hidden="1" customHeight="1" x14ac:dyDescent="0.25">
      <c r="A7634" s="38" t="s">
        <v>7230</v>
      </c>
      <c r="B7634" s="33" t="s">
        <v>7238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6">F7634*D7634</f>
        <v>70000</v>
      </c>
      <c r="H7634" s="84" t="s">
        <v>33</v>
      </c>
    </row>
    <row r="7635" spans="1:8" ht="15" hidden="1" customHeight="1" x14ac:dyDescent="0.25">
      <c r="A7635" s="38" t="s">
        <v>7230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6"/>
        <v>1680000</v>
      </c>
      <c r="H7635" s="84" t="s">
        <v>33</v>
      </c>
    </row>
    <row r="7636" spans="1:8" ht="15" hidden="1" customHeight="1" x14ac:dyDescent="0.25">
      <c r="A7636" s="38" t="s">
        <v>7230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6"/>
        <v>820000</v>
      </c>
      <c r="H7636" s="84" t="s">
        <v>33</v>
      </c>
    </row>
    <row r="7637" spans="1:8" ht="15" hidden="1" customHeight="1" x14ac:dyDescent="0.25">
      <c r="A7637" s="38" t="s">
        <v>7230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6"/>
        <v>1100000</v>
      </c>
      <c r="H7637" s="84" t="s">
        <v>33</v>
      </c>
    </row>
    <row r="7638" spans="1:8" ht="15" hidden="1" customHeight="1" x14ac:dyDescent="0.25">
      <c r="A7638" s="38" t="s">
        <v>7230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6"/>
        <v>1300000</v>
      </c>
      <c r="H7638" s="84" t="s">
        <v>33</v>
      </c>
    </row>
    <row r="7639" spans="1:8" ht="15" hidden="1" customHeight="1" x14ac:dyDescent="0.25">
      <c r="A7639" s="38" t="s">
        <v>7230</v>
      </c>
      <c r="B7639" s="33" t="s">
        <v>2780</v>
      </c>
      <c r="C7639" s="33" t="s">
        <v>7239</v>
      </c>
      <c r="D7639" s="38">
        <v>5</v>
      </c>
      <c r="E7639" s="51" t="s">
        <v>24</v>
      </c>
      <c r="F7639" s="35">
        <v>140000</v>
      </c>
      <c r="G7639" s="41">
        <f t="shared" si="216"/>
        <v>700000</v>
      </c>
      <c r="H7639" s="84" t="s">
        <v>33</v>
      </c>
    </row>
    <row r="7640" spans="1:8" ht="15" hidden="1" customHeight="1" x14ac:dyDescent="0.25">
      <c r="A7640" s="38" t="s">
        <v>7230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6"/>
        <v>980000</v>
      </c>
      <c r="H7640" s="84" t="s">
        <v>33</v>
      </c>
    </row>
    <row r="7641" spans="1:8" ht="15" hidden="1" customHeight="1" x14ac:dyDescent="0.25">
      <c r="A7641" s="38" t="s">
        <v>7240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6"/>
        <v>10500000</v>
      </c>
      <c r="H7641" s="42" t="s">
        <v>33</v>
      </c>
    </row>
    <row r="7642" spans="1:8" ht="15" hidden="1" customHeight="1" x14ac:dyDescent="0.25">
      <c r="A7642" s="38" t="s">
        <v>7240</v>
      </c>
      <c r="B7642" s="36" t="s">
        <v>7241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6"/>
        <v>30000</v>
      </c>
      <c r="H7642" s="42" t="s">
        <v>7242</v>
      </c>
    </row>
    <row r="7643" spans="1:8" ht="15" hidden="1" customHeight="1" x14ac:dyDescent="0.25">
      <c r="A7643" s="38" t="s">
        <v>7240</v>
      </c>
      <c r="B7643" s="33" t="s">
        <v>7243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6"/>
        <v>42000</v>
      </c>
      <c r="H7643" s="42" t="s">
        <v>7232</v>
      </c>
    </row>
    <row r="7644" spans="1:8" ht="15" hidden="1" customHeight="1" x14ac:dyDescent="0.25">
      <c r="A7644" s="38" t="s">
        <v>7240</v>
      </c>
      <c r="B7644" s="36" t="s">
        <v>6806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6"/>
        <v>8000</v>
      </c>
      <c r="H7644" s="42" t="s">
        <v>7232</v>
      </c>
    </row>
    <row r="7645" spans="1:8" ht="15" hidden="1" customHeight="1" x14ac:dyDescent="0.25">
      <c r="A7645" s="38" t="s">
        <v>7240</v>
      </c>
      <c r="B7645" s="56" t="s">
        <v>6807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6"/>
        <v>3000</v>
      </c>
      <c r="H7645" s="42" t="s">
        <v>7232</v>
      </c>
    </row>
    <row r="7646" spans="1:8" ht="15" hidden="1" customHeight="1" x14ac:dyDescent="0.25">
      <c r="A7646" s="38" t="s">
        <v>7240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6"/>
        <v>2400000</v>
      </c>
      <c r="H7646" s="42" t="s">
        <v>647</v>
      </c>
    </row>
    <row r="7647" spans="1:8" ht="15" hidden="1" customHeight="1" x14ac:dyDescent="0.25">
      <c r="A7647" s="38" t="s">
        <v>7240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6"/>
        <v>17955000</v>
      </c>
      <c r="H7647" s="42" t="s">
        <v>647</v>
      </c>
    </row>
    <row r="7648" spans="1:8" ht="15" hidden="1" customHeight="1" x14ac:dyDescent="0.25">
      <c r="A7648" s="38" t="s">
        <v>7240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6"/>
        <v>2187000</v>
      </c>
      <c r="H7648" s="42" t="s">
        <v>647</v>
      </c>
    </row>
    <row r="7649" spans="1:8" ht="15" hidden="1" customHeight="1" x14ac:dyDescent="0.25">
      <c r="A7649" s="38" t="s">
        <v>7240</v>
      </c>
      <c r="B7649" s="269" t="s">
        <v>7244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6"/>
        <v>2420000</v>
      </c>
      <c r="H7649" s="42" t="s">
        <v>647</v>
      </c>
    </row>
    <row r="7650" spans="1:8" ht="15" hidden="1" customHeight="1" x14ac:dyDescent="0.25">
      <c r="A7650" s="38" t="s">
        <v>7240</v>
      </c>
      <c r="B7650" s="63" t="s">
        <v>7245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6"/>
        <v>2691500</v>
      </c>
      <c r="H7650" s="42" t="s">
        <v>647</v>
      </c>
    </row>
    <row r="7651" spans="1:8" ht="15" hidden="1" customHeight="1" x14ac:dyDescent="0.25">
      <c r="A7651" s="38" t="s">
        <v>7240</v>
      </c>
      <c r="B7651" s="33" t="s">
        <v>6055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6"/>
        <v>2105500</v>
      </c>
      <c r="H7651" s="42" t="s">
        <v>647</v>
      </c>
    </row>
    <row r="7652" spans="1:8" ht="15" hidden="1" customHeight="1" x14ac:dyDescent="0.25">
      <c r="A7652" s="38" t="s">
        <v>408</v>
      </c>
      <c r="B7652" s="33" t="s">
        <v>7246</v>
      </c>
      <c r="C7652" s="33" t="s">
        <v>7229</v>
      </c>
      <c r="D7652" s="38">
        <v>1</v>
      </c>
      <c r="E7652" s="45" t="s">
        <v>24</v>
      </c>
      <c r="F7652" s="35">
        <v>25000</v>
      </c>
      <c r="G7652" s="41">
        <f t="shared" si="216"/>
        <v>25000</v>
      </c>
      <c r="H7652" s="42" t="s">
        <v>7232</v>
      </c>
    </row>
    <row r="7653" spans="1:8" ht="15" hidden="1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6"/>
        <v>365000</v>
      </c>
      <c r="H7653" s="42" t="s">
        <v>33</v>
      </c>
    </row>
    <row r="7654" spans="1:8" ht="15" hidden="1" customHeight="1" x14ac:dyDescent="0.25">
      <c r="A7654" s="38" t="s">
        <v>408</v>
      </c>
      <c r="B7654" s="33" t="s">
        <v>6902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6"/>
        <v>212000</v>
      </c>
      <c r="H7654" s="42" t="s">
        <v>33</v>
      </c>
    </row>
    <row r="7655" spans="1:8" ht="15" hidden="1" customHeight="1" x14ac:dyDescent="0.25">
      <c r="A7655" s="38" t="s">
        <v>408</v>
      </c>
      <c r="B7655" s="36" t="s">
        <v>7247</v>
      </c>
      <c r="C7655" s="44"/>
      <c r="D7655" s="38">
        <v>6</v>
      </c>
      <c r="E7655" s="51" t="s">
        <v>1225</v>
      </c>
      <c r="F7655" s="40">
        <v>35000</v>
      </c>
      <c r="G7655" s="41">
        <f t="shared" si="216"/>
        <v>210000</v>
      </c>
      <c r="H7655" s="42" t="s">
        <v>33</v>
      </c>
    </row>
    <row r="7656" spans="1:8" ht="15" hidden="1" customHeight="1" x14ac:dyDescent="0.25">
      <c r="A7656" s="38" t="s">
        <v>408</v>
      </c>
      <c r="B7656" s="56" t="s">
        <v>4089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6"/>
        <v>75000</v>
      </c>
      <c r="H7656" s="42" t="s">
        <v>33</v>
      </c>
    </row>
    <row r="7657" spans="1:8" ht="15" hidden="1" customHeight="1" x14ac:dyDescent="0.25">
      <c r="A7657" s="38" t="s">
        <v>408</v>
      </c>
      <c r="B7657" s="33" t="s">
        <v>7248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6"/>
        <v>455000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6"/>
        <v>200000</v>
      </c>
      <c r="H7658" s="42" t="s">
        <v>33</v>
      </c>
    </row>
    <row r="7659" spans="1:8" ht="15" hidden="1" customHeight="1" x14ac:dyDescent="0.25">
      <c r="A7659" s="38" t="s">
        <v>408</v>
      </c>
      <c r="B7659" s="36" t="s">
        <v>7249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6"/>
        <v>20000</v>
      </c>
      <c r="H7659" s="42" t="s">
        <v>7224</v>
      </c>
    </row>
    <row r="7660" spans="1:8" ht="15" hidden="1" customHeight="1" x14ac:dyDescent="0.25">
      <c r="A7660" s="38" t="s">
        <v>408</v>
      </c>
      <c r="B7660" s="63" t="s">
        <v>3314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6"/>
        <v>14000</v>
      </c>
      <c r="H7660" s="42" t="s">
        <v>930</v>
      </c>
    </row>
    <row r="7661" spans="1:8" ht="15" hidden="1" customHeight="1" x14ac:dyDescent="0.25">
      <c r="A7661" s="38" t="s">
        <v>408</v>
      </c>
      <c r="B7661" s="63" t="s">
        <v>7250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6"/>
        <v>28000</v>
      </c>
      <c r="H7661" s="42" t="s">
        <v>606</v>
      </c>
    </row>
    <row r="7662" spans="1:8" ht="15" hidden="1" customHeight="1" x14ac:dyDescent="0.25">
      <c r="A7662" s="38" t="s">
        <v>408</v>
      </c>
      <c r="B7662" s="33" t="s">
        <v>7251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6"/>
        <v>570000</v>
      </c>
      <c r="H7662" s="84" t="s">
        <v>930</v>
      </c>
    </row>
    <row r="7663" spans="1:8" ht="15" hidden="1" customHeight="1" x14ac:dyDescent="0.25">
      <c r="A7663" s="38" t="s">
        <v>408</v>
      </c>
      <c r="B7663" s="33" t="s">
        <v>7252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6"/>
        <v>570000</v>
      </c>
      <c r="H7663" s="84" t="s">
        <v>33</v>
      </c>
    </row>
    <row r="7664" spans="1:8" ht="15" hidden="1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6"/>
        <v>8000000</v>
      </c>
      <c r="H7664" s="84" t="s">
        <v>33</v>
      </c>
    </row>
    <row r="7665" spans="1:8" ht="15" hidden="1" customHeight="1" x14ac:dyDescent="0.25">
      <c r="A7665" s="38" t="s">
        <v>7253</v>
      </c>
      <c r="B7665" s="33" t="s">
        <v>7254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hidden="1" customHeight="1" x14ac:dyDescent="0.25">
      <c r="A7666" s="38" t="s">
        <v>7253</v>
      </c>
      <c r="B7666" s="33" t="s">
        <v>7255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hidden="1" customHeight="1" x14ac:dyDescent="0.25">
      <c r="A7667" s="38" t="s">
        <v>7253</v>
      </c>
      <c r="B7667" s="33" t="s">
        <v>7256</v>
      </c>
      <c r="C7667" s="44" t="s">
        <v>7257</v>
      </c>
      <c r="D7667" s="50">
        <v>2</v>
      </c>
      <c r="E7667" s="45" t="s">
        <v>24</v>
      </c>
      <c r="F7667" s="46">
        <v>6000</v>
      </c>
      <c r="G7667" s="41">
        <f t="shared" ref="G7667:G7674" si="217">F7667*D7667</f>
        <v>12000</v>
      </c>
      <c r="H7667" s="42" t="s">
        <v>606</v>
      </c>
    </row>
    <row r="7668" spans="1:8" ht="15" hidden="1" customHeight="1" x14ac:dyDescent="0.25">
      <c r="A7668" s="38" t="s">
        <v>7253</v>
      </c>
      <c r="B7668" s="36" t="s">
        <v>7258</v>
      </c>
      <c r="C7668" s="44" t="s">
        <v>7259</v>
      </c>
      <c r="D7668" s="38">
        <v>1</v>
      </c>
      <c r="E7668" s="51" t="s">
        <v>24</v>
      </c>
      <c r="F7668" s="40">
        <v>18000</v>
      </c>
      <c r="G7668" s="41">
        <f t="shared" si="217"/>
        <v>18000</v>
      </c>
      <c r="H7668" s="42" t="s">
        <v>606</v>
      </c>
    </row>
    <row r="7669" spans="1:8" ht="15" hidden="1" customHeight="1" x14ac:dyDescent="0.25">
      <c r="A7669" s="38" t="s">
        <v>7253</v>
      </c>
      <c r="B7669" s="56" t="s">
        <v>7260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17"/>
        <v>425000</v>
      </c>
      <c r="H7669" s="42" t="s">
        <v>1633</v>
      </c>
    </row>
    <row r="7670" spans="1:8" ht="15" hidden="1" customHeight="1" x14ac:dyDescent="0.25">
      <c r="A7670" s="38" t="s">
        <v>7253</v>
      </c>
      <c r="B7670" s="33" t="s">
        <v>7261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17"/>
        <v>2600000</v>
      </c>
      <c r="H7670" s="42" t="s">
        <v>2240</v>
      </c>
    </row>
    <row r="7671" spans="1:8" ht="15" hidden="1" customHeight="1" x14ac:dyDescent="0.25">
      <c r="A7671" s="38" t="s">
        <v>7253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17"/>
        <v>50000</v>
      </c>
      <c r="H7671" s="42" t="s">
        <v>33</v>
      </c>
    </row>
    <row r="7672" spans="1:8" ht="15" hidden="1" customHeight="1" x14ac:dyDescent="0.25">
      <c r="A7672" s="38" t="s">
        <v>7253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17"/>
        <v>111000</v>
      </c>
      <c r="H7672" s="42" t="s">
        <v>33</v>
      </c>
    </row>
    <row r="7673" spans="1:8" ht="15" hidden="1" customHeight="1" x14ac:dyDescent="0.25">
      <c r="A7673" s="38" t="s">
        <v>7253</v>
      </c>
      <c r="B7673" s="63" t="s">
        <v>7262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17"/>
        <v>30000</v>
      </c>
      <c r="H7673" s="42" t="s">
        <v>7232</v>
      </c>
    </row>
    <row r="7674" spans="1:8" ht="15" hidden="1" customHeight="1" x14ac:dyDescent="0.25">
      <c r="A7674" s="38" t="s">
        <v>7253</v>
      </c>
      <c r="B7674" s="63" t="s">
        <v>7263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17"/>
        <v>12000</v>
      </c>
      <c r="H7674" s="42" t="s">
        <v>7232</v>
      </c>
    </row>
    <row r="7675" spans="1:8" ht="15" hidden="1" customHeight="1" x14ac:dyDescent="0.25">
      <c r="A7675" s="38" t="s">
        <v>7264</v>
      </c>
      <c r="B7675" s="33" t="s">
        <v>7265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hidden="1" customHeight="1" x14ac:dyDescent="0.25">
      <c r="A7676" s="38" t="s">
        <v>7264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7232</v>
      </c>
    </row>
    <row r="7677" spans="1:8" ht="15" hidden="1" customHeight="1" x14ac:dyDescent="0.25">
      <c r="A7677" s="38" t="s">
        <v>7264</v>
      </c>
      <c r="B7677" s="33" t="s">
        <v>7266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18">F7677*D7677</f>
        <v>15000</v>
      </c>
      <c r="H7677" s="42" t="s">
        <v>7232</v>
      </c>
    </row>
    <row r="7678" spans="1:8" ht="15" hidden="1" customHeight="1" x14ac:dyDescent="0.25">
      <c r="A7678" s="38" t="s">
        <v>7264</v>
      </c>
      <c r="B7678" s="36" t="s">
        <v>7267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18"/>
        <v>3000</v>
      </c>
      <c r="H7678" s="42" t="s">
        <v>7232</v>
      </c>
    </row>
    <row r="7679" spans="1:8" ht="15" hidden="1" customHeight="1" x14ac:dyDescent="0.25">
      <c r="A7679" s="38" t="s">
        <v>7264</v>
      </c>
      <c r="B7679" s="56" t="s">
        <v>2869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18"/>
        <v>5000</v>
      </c>
      <c r="H7679" s="42" t="s">
        <v>7232</v>
      </c>
    </row>
    <row r="7680" spans="1:8" ht="15" hidden="1" customHeight="1" x14ac:dyDescent="0.25">
      <c r="A7680" s="38" t="s">
        <v>7264</v>
      </c>
      <c r="B7680" s="33" t="s">
        <v>7268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18"/>
        <v>10000</v>
      </c>
      <c r="H7680" s="42" t="s">
        <v>7232</v>
      </c>
    </row>
    <row r="7681" spans="1:8" ht="15" hidden="1" customHeight="1" x14ac:dyDescent="0.25">
      <c r="A7681" s="38" t="s">
        <v>7264</v>
      </c>
      <c r="B7681" s="33" t="s">
        <v>7269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18"/>
        <v>2000</v>
      </c>
      <c r="H7681" s="42" t="s">
        <v>7232</v>
      </c>
    </row>
    <row r="7682" spans="1:8" ht="15" hidden="1" customHeight="1" x14ac:dyDescent="0.25">
      <c r="A7682" s="38" t="s">
        <v>7264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18"/>
        <v>10500000</v>
      </c>
      <c r="H7682" s="42" t="s">
        <v>33</v>
      </c>
    </row>
    <row r="7683" spans="1:8" ht="15" hidden="1" customHeight="1" x14ac:dyDescent="0.25">
      <c r="A7683" s="38" t="s">
        <v>7264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18"/>
        <v>297500</v>
      </c>
      <c r="H7683" s="42" t="s">
        <v>7232</v>
      </c>
    </row>
    <row r="7684" spans="1:8" ht="15" hidden="1" customHeight="1" x14ac:dyDescent="0.25">
      <c r="A7684" s="38" t="s">
        <v>7264</v>
      </c>
      <c r="B7684" s="63" t="s">
        <v>7270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18"/>
        <v>128000</v>
      </c>
      <c r="H7684" s="42" t="s">
        <v>33</v>
      </c>
    </row>
    <row r="7685" spans="1:8" ht="15" hidden="1" customHeight="1" x14ac:dyDescent="0.25">
      <c r="A7685" s="38" t="s">
        <v>7264</v>
      </c>
      <c r="B7685" s="33" t="s">
        <v>7271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18"/>
        <v>240000</v>
      </c>
      <c r="H7685" s="84" t="s">
        <v>33</v>
      </c>
    </row>
    <row r="7686" spans="1:8" ht="15" hidden="1" customHeight="1" x14ac:dyDescent="0.25">
      <c r="A7686" s="38" t="s">
        <v>7264</v>
      </c>
      <c r="B7686" s="33" t="s">
        <v>7272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18"/>
        <v>50000</v>
      </c>
      <c r="H7686" s="84" t="s">
        <v>2701</v>
      </c>
    </row>
    <row r="7687" spans="1:8" ht="15" hidden="1" customHeight="1" x14ac:dyDescent="0.25">
      <c r="A7687" s="38" t="s">
        <v>7264</v>
      </c>
      <c r="B7687" s="33" t="s">
        <v>7273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18"/>
        <v>230000</v>
      </c>
      <c r="H7687" s="84" t="s">
        <v>2701</v>
      </c>
    </row>
    <row r="7688" spans="1:8" ht="15" hidden="1" customHeight="1" x14ac:dyDescent="0.25">
      <c r="A7688" s="38" t="s">
        <v>7264</v>
      </c>
      <c r="B7688" s="33" t="s">
        <v>7274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18"/>
        <v>135000</v>
      </c>
      <c r="H7688" s="84" t="s">
        <v>520</v>
      </c>
    </row>
    <row r="7689" spans="1:8" ht="15" hidden="1" customHeight="1" x14ac:dyDescent="0.25">
      <c r="A7689" s="38" t="s">
        <v>7264</v>
      </c>
      <c r="B7689" s="36" t="s">
        <v>7275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18"/>
        <v>225000</v>
      </c>
      <c r="H7689" s="84" t="s">
        <v>520</v>
      </c>
    </row>
    <row r="7690" spans="1:8" ht="15" hidden="1" customHeight="1" x14ac:dyDescent="0.25">
      <c r="A7690" s="38" t="s">
        <v>7264</v>
      </c>
      <c r="B7690" s="33" t="s">
        <v>7276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18"/>
        <v>75000</v>
      </c>
      <c r="H7690" s="84" t="s">
        <v>7277</v>
      </c>
    </row>
    <row r="7691" spans="1:8" ht="15" hidden="1" customHeight="1" x14ac:dyDescent="0.25">
      <c r="A7691" s="38" t="s">
        <v>7264</v>
      </c>
      <c r="B7691" s="80" t="s">
        <v>7278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18"/>
        <v>25000</v>
      </c>
      <c r="H7691" s="42" t="s">
        <v>7279</v>
      </c>
    </row>
    <row r="7692" spans="1:8" ht="15" hidden="1" customHeight="1" x14ac:dyDescent="0.25">
      <c r="A7692" s="38" t="s">
        <v>7264</v>
      </c>
      <c r="B7692" s="36" t="s">
        <v>7280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18"/>
        <v>20000</v>
      </c>
      <c r="H7692" s="42" t="s">
        <v>7279</v>
      </c>
    </row>
    <row r="7693" spans="1:8" ht="15" hidden="1" customHeight="1" x14ac:dyDescent="0.25">
      <c r="A7693" s="38" t="s">
        <v>7264</v>
      </c>
      <c r="B7693" s="36" t="s">
        <v>7281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18"/>
        <v>160000</v>
      </c>
      <c r="H7693" s="42" t="s">
        <v>7279</v>
      </c>
    </row>
    <row r="7694" spans="1:8" ht="15" hidden="1" customHeight="1" x14ac:dyDescent="0.25">
      <c r="A7694" s="38" t="s">
        <v>7264</v>
      </c>
      <c r="B7694" s="33" t="s">
        <v>7282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18"/>
        <v>30000</v>
      </c>
      <c r="H7694" s="42" t="s">
        <v>7279</v>
      </c>
    </row>
    <row r="7695" spans="1:8" ht="15" hidden="1" customHeight="1" x14ac:dyDescent="0.25">
      <c r="A7695" s="38" t="s">
        <v>7264</v>
      </c>
      <c r="B7695" s="63" t="s">
        <v>7283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18"/>
        <v>62500</v>
      </c>
      <c r="H7695" s="42" t="s">
        <v>7279</v>
      </c>
    </row>
    <row r="7696" spans="1:8" ht="15" hidden="1" customHeight="1" x14ac:dyDescent="0.25">
      <c r="A7696" s="38" t="s">
        <v>7264</v>
      </c>
      <c r="B7696" s="36" t="s">
        <v>7284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18"/>
        <v>23000</v>
      </c>
      <c r="H7696" s="42" t="s">
        <v>7279</v>
      </c>
    </row>
    <row r="7697" spans="1:8" ht="15" hidden="1" customHeight="1" x14ac:dyDescent="0.25">
      <c r="A7697" s="38" t="s">
        <v>7285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hidden="1" customHeight="1" x14ac:dyDescent="0.25">
      <c r="A7698" s="38" t="s">
        <v>7285</v>
      </c>
      <c r="B7698" s="33" t="s">
        <v>7286</v>
      </c>
      <c r="C7698" s="33" t="s">
        <v>5072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7232</v>
      </c>
    </row>
    <row r="7699" spans="1:8" ht="15" hidden="1" customHeight="1" x14ac:dyDescent="0.25">
      <c r="A7699" s="38" t="s">
        <v>7285</v>
      </c>
      <c r="B7699" s="33" t="s">
        <v>948</v>
      </c>
      <c r="C7699" s="33" t="s">
        <v>5072</v>
      </c>
      <c r="D7699" s="50">
        <v>3</v>
      </c>
      <c r="E7699" s="45" t="s">
        <v>24</v>
      </c>
      <c r="F7699" s="46">
        <v>30000</v>
      </c>
      <c r="G7699" s="41">
        <f t="shared" ref="G7699:G7719" si="219">F7699*D7699</f>
        <v>90000</v>
      </c>
      <c r="H7699" s="42" t="s">
        <v>33</v>
      </c>
    </row>
    <row r="7700" spans="1:8" ht="15" hidden="1" customHeight="1" x14ac:dyDescent="0.25">
      <c r="A7700" s="38" t="s">
        <v>7285</v>
      </c>
      <c r="B7700" s="36" t="s">
        <v>1748</v>
      </c>
      <c r="C7700" s="33" t="s">
        <v>5072</v>
      </c>
      <c r="D7700" s="38">
        <v>5</v>
      </c>
      <c r="E7700" s="51" t="s">
        <v>843</v>
      </c>
      <c r="F7700" s="40">
        <v>4000</v>
      </c>
      <c r="G7700" s="41">
        <f t="shared" si="219"/>
        <v>20000</v>
      </c>
      <c r="H7700" s="42" t="s">
        <v>7287</v>
      </c>
    </row>
    <row r="7701" spans="1:8" ht="15" hidden="1" customHeight="1" x14ac:dyDescent="0.25">
      <c r="A7701" s="38" t="s">
        <v>7285</v>
      </c>
      <c r="B7701" s="56" t="s">
        <v>7288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19"/>
        <v>18000</v>
      </c>
      <c r="H7701" s="42" t="s">
        <v>2349</v>
      </c>
    </row>
    <row r="7702" spans="1:8" ht="15" hidden="1" customHeight="1" x14ac:dyDescent="0.25">
      <c r="A7702" s="38" t="s">
        <v>7285</v>
      </c>
      <c r="B7702" s="33" t="s">
        <v>7289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19"/>
        <v>10000</v>
      </c>
      <c r="H7702" s="42" t="s">
        <v>2349</v>
      </c>
    </row>
    <row r="7703" spans="1:8" ht="15" hidden="1" customHeight="1" x14ac:dyDescent="0.25">
      <c r="A7703" s="38" t="s">
        <v>7285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19"/>
        <v>87500</v>
      </c>
      <c r="H7703" s="42" t="s">
        <v>756</v>
      </c>
    </row>
    <row r="7704" spans="1:8" ht="15" hidden="1" customHeight="1" x14ac:dyDescent="0.25">
      <c r="A7704" s="38" t="s">
        <v>7285</v>
      </c>
      <c r="B7704" s="33" t="s">
        <v>7290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19"/>
        <v>438000</v>
      </c>
      <c r="H7704" s="42" t="s">
        <v>33</v>
      </c>
    </row>
    <row r="7705" spans="1:8" ht="15" hidden="1" customHeight="1" x14ac:dyDescent="0.25">
      <c r="A7705" s="38" t="s">
        <v>7285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19"/>
        <v>387500</v>
      </c>
      <c r="H7705" s="42" t="s">
        <v>33</v>
      </c>
    </row>
    <row r="7706" spans="1:8" ht="15" hidden="1" customHeight="1" x14ac:dyDescent="0.25">
      <c r="A7706" s="38" t="s">
        <v>7285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19"/>
        <v>310000</v>
      </c>
      <c r="H7706" s="42" t="s">
        <v>33</v>
      </c>
    </row>
    <row r="7707" spans="1:8" ht="15" hidden="1" customHeight="1" x14ac:dyDescent="0.25">
      <c r="A7707" s="38" t="s">
        <v>7285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19"/>
        <v>212000</v>
      </c>
      <c r="H7707" s="42" t="s">
        <v>33</v>
      </c>
    </row>
    <row r="7708" spans="1:8" ht="15" hidden="1" customHeight="1" x14ac:dyDescent="0.25">
      <c r="A7708" s="38" t="s">
        <v>7285</v>
      </c>
      <c r="B7708" s="33" t="s">
        <v>7291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19"/>
        <v>175000</v>
      </c>
      <c r="H7708" s="84" t="s">
        <v>2240</v>
      </c>
    </row>
    <row r="7709" spans="1:8" ht="15" hidden="1" customHeight="1" x14ac:dyDescent="0.25">
      <c r="A7709" s="38" t="s">
        <v>7285</v>
      </c>
      <c r="B7709" s="33" t="s">
        <v>7292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19"/>
        <v>250000</v>
      </c>
      <c r="H7709" s="84" t="s">
        <v>1263</v>
      </c>
    </row>
    <row r="7710" spans="1:8" ht="15" hidden="1" customHeight="1" x14ac:dyDescent="0.25">
      <c r="A7710" s="38" t="s">
        <v>7285</v>
      </c>
      <c r="B7710" s="33" t="s">
        <v>7293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19"/>
        <v>350000</v>
      </c>
      <c r="H7710" s="84" t="s">
        <v>33</v>
      </c>
    </row>
    <row r="7711" spans="1:8" ht="15" hidden="1" customHeight="1" x14ac:dyDescent="0.25">
      <c r="A7711" s="38" t="s">
        <v>7285</v>
      </c>
      <c r="B7711" s="36" t="s">
        <v>7294</v>
      </c>
      <c r="C7711" s="44" t="s">
        <v>6519</v>
      </c>
      <c r="D7711" s="38">
        <v>1</v>
      </c>
      <c r="E7711" s="45" t="s">
        <v>24</v>
      </c>
      <c r="F7711" s="46">
        <v>150000</v>
      </c>
      <c r="G7711" s="41">
        <f t="shared" si="219"/>
        <v>150000</v>
      </c>
      <c r="H7711" s="84" t="s">
        <v>1633</v>
      </c>
    </row>
    <row r="7712" spans="1:8" ht="15" hidden="1" customHeight="1" x14ac:dyDescent="0.25">
      <c r="A7712" s="38" t="s">
        <v>7285</v>
      </c>
      <c r="B7712" s="33" t="s">
        <v>7295</v>
      </c>
      <c r="C7712" s="44" t="s">
        <v>6519</v>
      </c>
      <c r="D7712" s="38">
        <v>1</v>
      </c>
      <c r="E7712" s="45" t="s">
        <v>24</v>
      </c>
      <c r="F7712" s="46">
        <v>70000</v>
      </c>
      <c r="G7712" s="41">
        <f t="shared" si="219"/>
        <v>70000</v>
      </c>
      <c r="H7712" s="84" t="s">
        <v>1633</v>
      </c>
    </row>
    <row r="7713" spans="1:8" ht="15" hidden="1" customHeight="1" x14ac:dyDescent="0.25">
      <c r="A7713" s="38" t="s">
        <v>7285</v>
      </c>
      <c r="B7713" s="80" t="s">
        <v>7296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19"/>
        <v>1750000</v>
      </c>
      <c r="H7713" s="42" t="s">
        <v>1855</v>
      </c>
    </row>
    <row r="7714" spans="1:8" ht="15" hidden="1" customHeight="1" x14ac:dyDescent="0.25">
      <c r="A7714" s="38" t="s">
        <v>7285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19"/>
        <v>750000</v>
      </c>
      <c r="H7714" s="42" t="s">
        <v>2018</v>
      </c>
    </row>
    <row r="7715" spans="1:8" ht="15" hidden="1" customHeight="1" x14ac:dyDescent="0.25">
      <c r="A7715" s="38" t="s">
        <v>7285</v>
      </c>
      <c r="B7715" s="36" t="s">
        <v>1121</v>
      </c>
      <c r="C7715" s="33" t="s">
        <v>5072</v>
      </c>
      <c r="D7715" s="38">
        <v>17</v>
      </c>
      <c r="E7715" s="51" t="s">
        <v>27</v>
      </c>
      <c r="F7715" s="46">
        <v>17500</v>
      </c>
      <c r="G7715" s="41">
        <f t="shared" si="219"/>
        <v>297500</v>
      </c>
      <c r="H7715" s="42" t="s">
        <v>7232</v>
      </c>
    </row>
    <row r="7716" spans="1:8" ht="15" hidden="1" customHeight="1" x14ac:dyDescent="0.25">
      <c r="A7716" s="38" t="s">
        <v>7285</v>
      </c>
      <c r="B7716" s="33" t="s">
        <v>4733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19"/>
        <v>270000</v>
      </c>
      <c r="H7716" s="42" t="s">
        <v>33</v>
      </c>
    </row>
    <row r="7717" spans="1:8" ht="15" hidden="1" customHeight="1" x14ac:dyDescent="0.25">
      <c r="A7717" s="38" t="s">
        <v>7285</v>
      </c>
      <c r="B7717" s="63" t="s">
        <v>7297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19"/>
        <v>475000</v>
      </c>
      <c r="H7717" s="42" t="s">
        <v>33</v>
      </c>
    </row>
    <row r="7718" spans="1:8" ht="15" hidden="1" customHeight="1" x14ac:dyDescent="0.25">
      <c r="A7718" s="38" t="s">
        <v>7285</v>
      </c>
      <c r="B7718" s="36" t="s">
        <v>7298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19"/>
        <v>3100000</v>
      </c>
      <c r="H7718" s="42" t="s">
        <v>33</v>
      </c>
    </row>
    <row r="7719" spans="1:8" ht="15" hidden="1" customHeight="1" x14ac:dyDescent="0.25">
      <c r="A7719" s="38" t="s">
        <v>7285</v>
      </c>
      <c r="B7719" s="33" t="s">
        <v>7299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19"/>
        <v>1750000</v>
      </c>
      <c r="H7719" s="42" t="s">
        <v>33</v>
      </c>
    </row>
    <row r="7720" spans="1:8" ht="15" hidden="1" customHeight="1" x14ac:dyDescent="0.25">
      <c r="A7720" s="38" t="s">
        <v>7300</v>
      </c>
      <c r="B7720" s="33" t="s">
        <v>7301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7232</v>
      </c>
    </row>
    <row r="7721" spans="1:8" ht="15" hidden="1" customHeight="1" x14ac:dyDescent="0.25">
      <c r="A7721" s="38" t="s">
        <v>7300</v>
      </c>
      <c r="B7721" s="33" t="s">
        <v>7302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7232</v>
      </c>
    </row>
    <row r="7722" spans="1:8" ht="15" hidden="1" customHeight="1" x14ac:dyDescent="0.25">
      <c r="A7722" s="38" t="s">
        <v>7300</v>
      </c>
      <c r="B7722" s="33" t="s">
        <v>7303</v>
      </c>
      <c r="C7722" s="33" t="s">
        <v>7304</v>
      </c>
      <c r="D7722" s="50">
        <v>1</v>
      </c>
      <c r="E7722" s="45" t="s">
        <v>24</v>
      </c>
      <c r="F7722" s="46">
        <v>78000</v>
      </c>
      <c r="G7722" s="41">
        <f t="shared" ref="G7722:G7738" si="220">F7722*D7722</f>
        <v>78000</v>
      </c>
      <c r="H7722" s="42" t="s">
        <v>33</v>
      </c>
    </row>
    <row r="7723" spans="1:8" ht="15" hidden="1" customHeight="1" x14ac:dyDescent="0.25">
      <c r="A7723" s="38" t="s">
        <v>7300</v>
      </c>
      <c r="B7723" s="36" t="s">
        <v>7305</v>
      </c>
      <c r="C7723" s="33" t="s">
        <v>7304</v>
      </c>
      <c r="D7723" s="38">
        <v>1</v>
      </c>
      <c r="E7723" s="51" t="s">
        <v>24</v>
      </c>
      <c r="F7723" s="40">
        <v>97500</v>
      </c>
      <c r="G7723" s="41">
        <f t="shared" si="220"/>
        <v>97500</v>
      </c>
      <c r="H7723" s="42" t="s">
        <v>33</v>
      </c>
    </row>
    <row r="7724" spans="1:8" ht="15" hidden="1" customHeight="1" x14ac:dyDescent="0.25">
      <c r="A7724" s="38" t="s">
        <v>7300</v>
      </c>
      <c r="B7724" s="56" t="s">
        <v>7306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20"/>
        <v>110000</v>
      </c>
      <c r="H7724" s="42" t="s">
        <v>930</v>
      </c>
    </row>
    <row r="7725" spans="1:8" ht="15" hidden="1" customHeight="1" x14ac:dyDescent="0.25">
      <c r="A7725" s="38" t="s">
        <v>7300</v>
      </c>
      <c r="B7725" s="33" t="s">
        <v>4262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20"/>
        <v>90000</v>
      </c>
      <c r="H7725" s="42" t="s">
        <v>930</v>
      </c>
    </row>
    <row r="7726" spans="1:8" ht="15" hidden="1" customHeight="1" x14ac:dyDescent="0.25">
      <c r="A7726" s="38" t="s">
        <v>7300</v>
      </c>
      <c r="B7726" s="33" t="s">
        <v>7307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20"/>
        <v>133000</v>
      </c>
      <c r="H7726" s="42" t="s">
        <v>930</v>
      </c>
    </row>
    <row r="7727" spans="1:8" ht="15" hidden="1" customHeight="1" x14ac:dyDescent="0.25">
      <c r="A7727" s="38" t="s">
        <v>7300</v>
      </c>
      <c r="B7727" s="33" t="s">
        <v>7308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20"/>
        <v>90000</v>
      </c>
      <c r="H7727" s="42" t="s">
        <v>33</v>
      </c>
    </row>
    <row r="7728" spans="1:8" ht="15" hidden="1" customHeight="1" x14ac:dyDescent="0.25">
      <c r="A7728" s="38" t="s">
        <v>7300</v>
      </c>
      <c r="B7728" s="63" t="s">
        <v>7309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20"/>
        <v>100000</v>
      </c>
      <c r="H7728" s="42" t="s">
        <v>33</v>
      </c>
    </row>
    <row r="7729" spans="1:8" ht="15" hidden="1" customHeight="1" x14ac:dyDescent="0.25">
      <c r="A7729" s="38" t="s">
        <v>7300</v>
      </c>
      <c r="B7729" s="63" t="s">
        <v>7310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20"/>
        <v>100000</v>
      </c>
      <c r="H7729" s="42" t="s">
        <v>33</v>
      </c>
    </row>
    <row r="7730" spans="1:8" ht="15" hidden="1" customHeight="1" x14ac:dyDescent="0.25">
      <c r="A7730" s="38" t="s">
        <v>7300</v>
      </c>
      <c r="B7730" s="33" t="s">
        <v>6962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20"/>
        <v>200000</v>
      </c>
      <c r="H7730" s="42" t="s">
        <v>33</v>
      </c>
    </row>
    <row r="7731" spans="1:8" ht="15" hidden="1" customHeight="1" x14ac:dyDescent="0.25">
      <c r="A7731" s="38" t="s">
        <v>7300</v>
      </c>
      <c r="B7731" s="33" t="s">
        <v>7311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20"/>
        <v>80000</v>
      </c>
      <c r="H7731" s="84" t="s">
        <v>33</v>
      </c>
    </row>
    <row r="7732" spans="1:8" ht="15" hidden="1" customHeight="1" x14ac:dyDescent="0.25">
      <c r="A7732" s="38" t="s">
        <v>7300</v>
      </c>
      <c r="B7732" s="33" t="s">
        <v>7312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20"/>
        <v>67500</v>
      </c>
      <c r="H7732" s="84" t="s">
        <v>33</v>
      </c>
    </row>
    <row r="7733" spans="1:8" ht="15" hidden="1" customHeight="1" x14ac:dyDescent="0.25">
      <c r="A7733" s="38" t="s">
        <v>7300</v>
      </c>
      <c r="B7733" s="33" t="s">
        <v>7313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20"/>
        <v>8000</v>
      </c>
      <c r="H7733" s="84" t="s">
        <v>7232</v>
      </c>
    </row>
    <row r="7734" spans="1:8" ht="15" hidden="1" customHeight="1" x14ac:dyDescent="0.25">
      <c r="A7734" s="38" t="s">
        <v>7300</v>
      </c>
      <c r="B7734" s="36" t="s">
        <v>7314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20"/>
        <v>32500</v>
      </c>
      <c r="H7734" s="84" t="s">
        <v>7232</v>
      </c>
    </row>
    <row r="7735" spans="1:8" ht="15" hidden="1" customHeight="1" x14ac:dyDescent="0.25">
      <c r="A7735" s="38" t="s">
        <v>7300</v>
      </c>
      <c r="B7735" s="36" t="s">
        <v>7236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20"/>
        <v>330000</v>
      </c>
      <c r="H7735" s="84" t="s">
        <v>33</v>
      </c>
    </row>
    <row r="7736" spans="1:8" ht="15" hidden="1" customHeight="1" x14ac:dyDescent="0.25">
      <c r="A7736" s="38" t="s">
        <v>7300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20"/>
        <v>12700000</v>
      </c>
      <c r="H7736" s="42" t="s">
        <v>33</v>
      </c>
    </row>
    <row r="7737" spans="1:8" ht="15" hidden="1" customHeight="1" x14ac:dyDescent="0.25">
      <c r="A7737" s="38" t="s">
        <v>7300</v>
      </c>
      <c r="B7737" s="56" t="s">
        <v>3330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20"/>
        <v>6750000</v>
      </c>
      <c r="H7737" s="42" t="s">
        <v>33</v>
      </c>
    </row>
    <row r="7738" spans="1:8" ht="15" hidden="1" customHeight="1" x14ac:dyDescent="0.25">
      <c r="A7738" s="38" t="s">
        <v>7300</v>
      </c>
      <c r="B7738" s="36" t="s">
        <v>5200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20"/>
        <v>1100000</v>
      </c>
      <c r="H7738" s="42" t="s">
        <v>33</v>
      </c>
    </row>
    <row r="7739" spans="1:8" ht="15" hidden="1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hidden="1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hidden="1" customHeight="1" x14ac:dyDescent="0.25">
      <c r="A7741" s="38" t="s">
        <v>316</v>
      </c>
      <c r="B7741" s="33" t="s">
        <v>7315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1">F7741*D7741</f>
        <v>390000</v>
      </c>
      <c r="H7741" s="42" t="s">
        <v>33</v>
      </c>
    </row>
    <row r="7742" spans="1:8" ht="15" hidden="1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1"/>
        <v>900000</v>
      </c>
      <c r="H7742" s="42" t="s">
        <v>2240</v>
      </c>
    </row>
    <row r="7743" spans="1:8" ht="15" hidden="1" customHeight="1" x14ac:dyDescent="0.25">
      <c r="A7743" s="38" t="s">
        <v>316</v>
      </c>
      <c r="B7743" s="33" t="s">
        <v>7316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1"/>
        <v>275000</v>
      </c>
      <c r="H7743" s="42" t="s">
        <v>33</v>
      </c>
    </row>
    <row r="7744" spans="1:8" ht="15" hidden="1" customHeight="1" x14ac:dyDescent="0.25">
      <c r="A7744" s="38" t="s">
        <v>316</v>
      </c>
      <c r="B7744" s="33" t="s">
        <v>5494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1"/>
        <v>600000</v>
      </c>
      <c r="H7744" s="42" t="s">
        <v>2240</v>
      </c>
    </row>
    <row r="7745" spans="1:8" ht="15" hidden="1" customHeight="1" x14ac:dyDescent="0.25">
      <c r="A7745" s="38" t="s">
        <v>316</v>
      </c>
      <c r="B7745" s="33" t="s">
        <v>6066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1"/>
        <v>1000000</v>
      </c>
      <c r="H7745" s="42" t="s">
        <v>2240</v>
      </c>
    </row>
    <row r="7746" spans="1:8" ht="15" hidden="1" customHeight="1" x14ac:dyDescent="0.25">
      <c r="A7746" s="38" t="s">
        <v>316</v>
      </c>
      <c r="B7746" s="63" t="s">
        <v>3920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1"/>
        <v>50000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7317</v>
      </c>
      <c r="C7747" s="44" t="s">
        <v>7318</v>
      </c>
      <c r="D7747" s="38">
        <v>1</v>
      </c>
      <c r="E7747" s="39" t="s">
        <v>843</v>
      </c>
      <c r="F7747" s="46">
        <v>230000</v>
      </c>
      <c r="G7747" s="41">
        <f t="shared" si="221"/>
        <v>230000</v>
      </c>
      <c r="H7747" s="42" t="s">
        <v>33</v>
      </c>
    </row>
    <row r="7748" spans="1:8" ht="15" hidden="1" customHeight="1" x14ac:dyDescent="0.25">
      <c r="A7748" s="38" t="s">
        <v>316</v>
      </c>
      <c r="B7748" s="36" t="s">
        <v>7319</v>
      </c>
      <c r="C7748" s="44" t="s">
        <v>3837</v>
      </c>
      <c r="D7748" s="38">
        <v>2</v>
      </c>
      <c r="E7748" s="51" t="s">
        <v>24</v>
      </c>
      <c r="F7748" s="46">
        <v>267000</v>
      </c>
      <c r="G7748" s="41">
        <f t="shared" si="221"/>
        <v>534000</v>
      </c>
      <c r="H7748" s="42" t="s">
        <v>930</v>
      </c>
    </row>
    <row r="7749" spans="1:8" ht="15" hidden="1" customHeight="1" x14ac:dyDescent="0.25">
      <c r="A7749" s="38" t="s">
        <v>316</v>
      </c>
      <c r="B7749" s="33" t="s">
        <v>2090</v>
      </c>
      <c r="C7749" s="44" t="s">
        <v>3837</v>
      </c>
      <c r="D7749" s="38">
        <v>2</v>
      </c>
      <c r="E7749" s="51" t="s">
        <v>24</v>
      </c>
      <c r="F7749" s="46">
        <v>546000</v>
      </c>
      <c r="G7749" s="41">
        <f t="shared" si="221"/>
        <v>1092000</v>
      </c>
      <c r="H7749" s="84" t="s">
        <v>930</v>
      </c>
    </row>
    <row r="7750" spans="1:8" ht="15" hidden="1" customHeight="1" x14ac:dyDescent="0.25">
      <c r="A7750" s="38" t="s">
        <v>316</v>
      </c>
      <c r="B7750" s="56" t="s">
        <v>3330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1"/>
        <v>6750000</v>
      </c>
      <c r="H7750" s="84" t="s">
        <v>33</v>
      </c>
    </row>
    <row r="7751" spans="1:8" ht="15" hidden="1" customHeight="1" x14ac:dyDescent="0.25">
      <c r="A7751" s="38" t="s">
        <v>316</v>
      </c>
      <c r="B7751" s="33" t="s">
        <v>7320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1"/>
        <v>90000</v>
      </c>
      <c r="H7751" s="84" t="s">
        <v>33</v>
      </c>
    </row>
    <row r="7752" spans="1:8" ht="15" hidden="1" customHeight="1" x14ac:dyDescent="0.25">
      <c r="A7752" s="38" t="s">
        <v>316</v>
      </c>
      <c r="B7752" s="36" t="s">
        <v>7321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1"/>
        <v>1180000</v>
      </c>
      <c r="H7752" s="84" t="s">
        <v>2736</v>
      </c>
    </row>
    <row r="7753" spans="1:8" ht="15" hidden="1" customHeight="1" x14ac:dyDescent="0.25">
      <c r="A7753" s="38" t="s">
        <v>316</v>
      </c>
      <c r="B7753" s="36" t="s">
        <v>7322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1"/>
        <v>800000</v>
      </c>
      <c r="H7753" s="84" t="s">
        <v>2736</v>
      </c>
    </row>
    <row r="7754" spans="1:8" ht="15" hidden="1" customHeight="1" x14ac:dyDescent="0.25">
      <c r="A7754" s="38" t="s">
        <v>316</v>
      </c>
      <c r="B7754" s="36" t="s">
        <v>7323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1"/>
        <v>1400000</v>
      </c>
      <c r="H7754" s="84" t="s">
        <v>2736</v>
      </c>
    </row>
    <row r="7755" spans="1:8" ht="15" hidden="1" customHeight="1" x14ac:dyDescent="0.25">
      <c r="A7755" s="38" t="s">
        <v>316</v>
      </c>
      <c r="B7755" s="56" t="s">
        <v>7324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1"/>
        <v>410000</v>
      </c>
      <c r="H7755" s="42" t="s">
        <v>2018</v>
      </c>
    </row>
    <row r="7756" spans="1:8" ht="15" hidden="1" customHeight="1" x14ac:dyDescent="0.25">
      <c r="A7756" s="38" t="s">
        <v>316</v>
      </c>
      <c r="B7756" s="36" t="s">
        <v>7325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1"/>
        <v>80000</v>
      </c>
      <c r="H7756" s="42" t="s">
        <v>2018</v>
      </c>
    </row>
    <row r="7757" spans="1:8" ht="15" hidden="1" customHeight="1" x14ac:dyDescent="0.25">
      <c r="A7757" s="38" t="s">
        <v>316</v>
      </c>
      <c r="B7757" s="33" t="s">
        <v>7326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1"/>
        <v>75000</v>
      </c>
      <c r="H7757" s="42" t="s">
        <v>33</v>
      </c>
    </row>
    <row r="7758" spans="1:8" ht="15" hidden="1" customHeight="1" x14ac:dyDescent="0.25">
      <c r="A7758" s="38" t="s">
        <v>316</v>
      </c>
      <c r="B7758" s="63" t="s">
        <v>5564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1"/>
        <v>550000</v>
      </c>
      <c r="H7758" s="42" t="s">
        <v>33</v>
      </c>
    </row>
    <row r="7759" spans="1:8" ht="15" hidden="1" customHeight="1" x14ac:dyDescent="0.25">
      <c r="A7759" s="38" t="s">
        <v>316</v>
      </c>
      <c r="B7759" s="36" t="s">
        <v>7327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1"/>
        <v>160000</v>
      </c>
      <c r="H7759" s="42" t="s">
        <v>33</v>
      </c>
    </row>
    <row r="7760" spans="1:8" ht="15" hidden="1" customHeight="1" x14ac:dyDescent="0.25">
      <c r="A7760" s="38" t="s">
        <v>316</v>
      </c>
      <c r="B7760" s="33" t="s">
        <v>7328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1"/>
        <v>300000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7329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1"/>
        <v>55000</v>
      </c>
      <c r="H7761" s="42" t="s">
        <v>2240</v>
      </c>
    </row>
    <row r="7762" spans="1:8" ht="15" hidden="1" customHeight="1" x14ac:dyDescent="0.25">
      <c r="A7762" s="38" t="s">
        <v>316</v>
      </c>
      <c r="B7762" s="36" t="s">
        <v>7330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1"/>
        <v>55000</v>
      </c>
      <c r="H7762" s="42" t="s">
        <v>2240</v>
      </c>
    </row>
    <row r="7763" spans="1:8" ht="15" hidden="1" customHeight="1" x14ac:dyDescent="0.25">
      <c r="A7763" s="38" t="s">
        <v>7331</v>
      </c>
      <c r="B7763" s="33" t="s">
        <v>7332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hidden="1" customHeight="1" x14ac:dyDescent="0.25">
      <c r="A7764" s="38" t="s">
        <v>7331</v>
      </c>
      <c r="B7764" s="36" t="s">
        <v>6214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2701</v>
      </c>
    </row>
    <row r="7765" spans="1:8" ht="15" hidden="1" customHeight="1" x14ac:dyDescent="0.25">
      <c r="A7765" s="38" t="s">
        <v>7331</v>
      </c>
      <c r="B7765" s="33" t="s">
        <v>7333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2">F7765*D7765</f>
        <v>200000</v>
      </c>
      <c r="H7765" s="42" t="s">
        <v>1268</v>
      </c>
    </row>
    <row r="7766" spans="1:8" ht="15" hidden="1" customHeight="1" x14ac:dyDescent="0.25">
      <c r="A7766" s="38" t="s">
        <v>7331</v>
      </c>
      <c r="B7766" s="56" t="s">
        <v>7334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2"/>
        <v>135000</v>
      </c>
      <c r="H7766" s="42" t="s">
        <v>1268</v>
      </c>
    </row>
    <row r="7767" spans="1:8" ht="15" hidden="1" customHeight="1" x14ac:dyDescent="0.25">
      <c r="A7767" s="38" t="s">
        <v>7331</v>
      </c>
      <c r="B7767" s="33" t="s">
        <v>7335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2"/>
        <v>19000</v>
      </c>
      <c r="H7767" s="42" t="s">
        <v>2701</v>
      </c>
    </row>
    <row r="7768" spans="1:8" ht="15" hidden="1" customHeight="1" x14ac:dyDescent="0.25">
      <c r="A7768" s="38" t="s">
        <v>7331</v>
      </c>
      <c r="B7768" s="33" t="s">
        <v>7336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2"/>
        <v>23500</v>
      </c>
      <c r="H7768" s="42" t="s">
        <v>2701</v>
      </c>
    </row>
    <row r="7769" spans="1:8" ht="15" hidden="1" customHeight="1" x14ac:dyDescent="0.25">
      <c r="A7769" s="38" t="s">
        <v>7331</v>
      </c>
      <c r="B7769" s="33" t="s">
        <v>6882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2"/>
        <v>380000</v>
      </c>
      <c r="H7769" s="42" t="s">
        <v>2701</v>
      </c>
    </row>
    <row r="7770" spans="1:8" ht="15" hidden="1" customHeight="1" x14ac:dyDescent="0.25">
      <c r="A7770" s="38" t="s">
        <v>7331</v>
      </c>
      <c r="B7770" s="63" t="s">
        <v>7337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2"/>
        <v>110000</v>
      </c>
      <c r="H7770" s="42" t="s">
        <v>2701</v>
      </c>
    </row>
    <row r="7771" spans="1:8" ht="15" hidden="1" customHeight="1" x14ac:dyDescent="0.25">
      <c r="A7771" s="38" t="s">
        <v>7331</v>
      </c>
      <c r="B7771" s="63" t="s">
        <v>7338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2"/>
        <v>115000</v>
      </c>
      <c r="H7771" s="42" t="s">
        <v>1006</v>
      </c>
    </row>
    <row r="7772" spans="1:8" ht="15" hidden="1" customHeight="1" x14ac:dyDescent="0.25">
      <c r="A7772" s="38" t="s">
        <v>7331</v>
      </c>
      <c r="B7772" s="63" t="s">
        <v>7339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2"/>
        <v>60000</v>
      </c>
      <c r="H7772" s="42" t="s">
        <v>1006</v>
      </c>
    </row>
    <row r="7773" spans="1:8" ht="15" hidden="1" customHeight="1" x14ac:dyDescent="0.25">
      <c r="A7773" s="38" t="s">
        <v>7331</v>
      </c>
      <c r="B7773" s="36" t="s">
        <v>7340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2"/>
        <v>95000</v>
      </c>
      <c r="H7773" s="42" t="s">
        <v>2018</v>
      </c>
    </row>
    <row r="7774" spans="1:8" ht="15" hidden="1" customHeight="1" x14ac:dyDescent="0.25">
      <c r="A7774" s="38" t="s">
        <v>7331</v>
      </c>
      <c r="B7774" s="33" t="s">
        <v>7341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2"/>
        <v>95000</v>
      </c>
      <c r="H7774" s="42" t="s">
        <v>2018</v>
      </c>
    </row>
    <row r="7775" spans="1:8" ht="15" hidden="1" customHeight="1" x14ac:dyDescent="0.25">
      <c r="A7775" s="38" t="s">
        <v>7331</v>
      </c>
      <c r="B7775" s="56" t="s">
        <v>2732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2"/>
        <v>1045000</v>
      </c>
      <c r="H7775" s="84" t="s">
        <v>33</v>
      </c>
    </row>
    <row r="7776" spans="1:8" ht="15" hidden="1" customHeight="1" x14ac:dyDescent="0.25">
      <c r="A7776" s="38" t="s">
        <v>7331</v>
      </c>
      <c r="B7776" s="33" t="s">
        <v>2791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2"/>
        <v>804000</v>
      </c>
      <c r="H7776" s="84" t="s">
        <v>33</v>
      </c>
    </row>
    <row r="7777" spans="1:8" ht="15" hidden="1" customHeight="1" x14ac:dyDescent="0.25">
      <c r="A7777" s="38" t="s">
        <v>7331</v>
      </c>
      <c r="B7777" s="36" t="s">
        <v>7342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2"/>
        <v>331500</v>
      </c>
      <c r="H7777" s="84" t="s">
        <v>7343</v>
      </c>
    </row>
    <row r="7778" spans="1:8" ht="15" hidden="1" customHeight="1" x14ac:dyDescent="0.25">
      <c r="A7778" s="38" t="s">
        <v>7331</v>
      </c>
      <c r="B7778" s="36" t="s">
        <v>7344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2"/>
        <v>1515000</v>
      </c>
      <c r="H7778" s="84" t="s">
        <v>647</v>
      </c>
    </row>
    <row r="7779" spans="1:8" ht="15" hidden="1" customHeight="1" x14ac:dyDescent="0.25">
      <c r="A7779" s="38" t="s">
        <v>7331</v>
      </c>
      <c r="B7779" s="36" t="s">
        <v>7345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2"/>
        <v>1572000</v>
      </c>
      <c r="H7779" s="84" t="s">
        <v>647</v>
      </c>
    </row>
    <row r="7780" spans="1:8" ht="15" hidden="1" customHeight="1" x14ac:dyDescent="0.25">
      <c r="A7780" s="38" t="s">
        <v>7331</v>
      </c>
      <c r="B7780" s="56" t="s">
        <v>7346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2"/>
        <v>480000</v>
      </c>
      <c r="H7780" s="42" t="s">
        <v>930</v>
      </c>
    </row>
    <row r="7781" spans="1:8" ht="15" hidden="1" customHeight="1" x14ac:dyDescent="0.25">
      <c r="A7781" s="38" t="s">
        <v>7331</v>
      </c>
      <c r="B7781" s="36" t="s">
        <v>7347</v>
      </c>
      <c r="C7781" s="33" t="s">
        <v>7348</v>
      </c>
      <c r="D7781" s="38">
        <v>2</v>
      </c>
      <c r="E7781" s="51" t="s">
        <v>24</v>
      </c>
      <c r="F7781" s="46">
        <v>1</v>
      </c>
      <c r="G7781" s="41">
        <f t="shared" si="222"/>
        <v>2</v>
      </c>
      <c r="H7781" s="42" t="s">
        <v>28</v>
      </c>
    </row>
    <row r="7782" spans="1:8" ht="15" hidden="1" customHeight="1" x14ac:dyDescent="0.25">
      <c r="A7782" s="38" t="s">
        <v>7349</v>
      </c>
      <c r="B7782" s="33" t="s">
        <v>1754</v>
      </c>
      <c r="C7782" s="33" t="s">
        <v>7350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hidden="1" customHeight="1" x14ac:dyDescent="0.25">
      <c r="A7783" s="38" t="s">
        <v>7349</v>
      </c>
      <c r="B7783" s="36" t="s">
        <v>7351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hidden="1" customHeight="1" x14ac:dyDescent="0.25">
      <c r="A7784" s="38" t="s">
        <v>7349</v>
      </c>
      <c r="B7784" s="33" t="s">
        <v>7352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3">F7784*D7784</f>
        <v>935000</v>
      </c>
      <c r="H7784" s="42" t="s">
        <v>7277</v>
      </c>
    </row>
    <row r="7785" spans="1:8" ht="15" hidden="1" customHeight="1" x14ac:dyDescent="0.25">
      <c r="A7785" s="38" t="s">
        <v>7349</v>
      </c>
      <c r="B7785" s="56" t="s">
        <v>7353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3"/>
        <v>165000</v>
      </c>
      <c r="H7785" s="42" t="s">
        <v>33</v>
      </c>
    </row>
    <row r="7786" spans="1:8" ht="15" hidden="1" customHeight="1" x14ac:dyDescent="0.25">
      <c r="A7786" s="38" t="s">
        <v>7349</v>
      </c>
      <c r="B7786" s="33" t="s">
        <v>7296</v>
      </c>
      <c r="C7786" s="33" t="s">
        <v>6310</v>
      </c>
      <c r="D7786" s="33">
        <v>1</v>
      </c>
      <c r="E7786" s="51" t="s">
        <v>72</v>
      </c>
      <c r="F7786" s="34">
        <v>1250000</v>
      </c>
      <c r="G7786" s="41">
        <f t="shared" si="223"/>
        <v>1250000</v>
      </c>
      <c r="H7786" s="42" t="s">
        <v>1006</v>
      </c>
    </row>
    <row r="7787" spans="1:8" ht="15" hidden="1" customHeight="1" x14ac:dyDescent="0.25">
      <c r="A7787" s="38" t="s">
        <v>7349</v>
      </c>
      <c r="B7787" s="80" t="s">
        <v>4466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3"/>
        <v>172500</v>
      </c>
      <c r="H7787" s="42" t="s">
        <v>33</v>
      </c>
    </row>
    <row r="7788" spans="1:8" ht="15" hidden="1" customHeight="1" x14ac:dyDescent="0.25">
      <c r="A7788" s="38" t="s">
        <v>7349</v>
      </c>
      <c r="B7788" s="80" t="s">
        <v>523</v>
      </c>
      <c r="C7788" s="208" t="s">
        <v>524</v>
      </c>
      <c r="D7788" s="38">
        <v>4</v>
      </c>
      <c r="E7788" s="45" t="s">
        <v>5870</v>
      </c>
      <c r="F7788" s="41">
        <v>50000</v>
      </c>
      <c r="G7788" s="41">
        <f t="shared" si="223"/>
        <v>200000</v>
      </c>
      <c r="H7788" s="42" t="s">
        <v>33</v>
      </c>
    </row>
    <row r="7789" spans="1:8" ht="15" hidden="1" customHeight="1" x14ac:dyDescent="0.25">
      <c r="A7789" s="38" t="s">
        <v>7349</v>
      </c>
      <c r="B7789" s="80" t="s">
        <v>7354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3"/>
        <v>24000</v>
      </c>
      <c r="H7789" s="42" t="s">
        <v>33</v>
      </c>
    </row>
    <row r="7790" spans="1:8" ht="15" hidden="1" customHeight="1" x14ac:dyDescent="0.25">
      <c r="A7790" s="38" t="s">
        <v>7349</v>
      </c>
      <c r="B7790" s="33" t="s">
        <v>7355</v>
      </c>
      <c r="C7790" s="44" t="s">
        <v>7356</v>
      </c>
      <c r="D7790" s="53">
        <v>3</v>
      </c>
      <c r="E7790" s="39" t="s">
        <v>24</v>
      </c>
      <c r="F7790" s="46">
        <v>70000</v>
      </c>
      <c r="G7790" s="41">
        <f t="shared" si="223"/>
        <v>210000</v>
      </c>
      <c r="H7790" s="42" t="s">
        <v>33</v>
      </c>
    </row>
    <row r="7791" spans="1:8" ht="15" hidden="1" customHeight="1" x14ac:dyDescent="0.25">
      <c r="A7791" s="38" t="s">
        <v>7349</v>
      </c>
      <c r="B7791" s="63" t="s">
        <v>7357</v>
      </c>
      <c r="C7791" s="44" t="s">
        <v>5894</v>
      </c>
      <c r="D7791" s="38">
        <v>3</v>
      </c>
      <c r="E7791" s="39" t="s">
        <v>24</v>
      </c>
      <c r="F7791" s="40">
        <v>450000</v>
      </c>
      <c r="G7791" s="41">
        <f t="shared" si="223"/>
        <v>1350000</v>
      </c>
      <c r="H7791" s="42" t="s">
        <v>7358</v>
      </c>
    </row>
    <row r="7792" spans="1:8" ht="15" hidden="1" customHeight="1" x14ac:dyDescent="0.25">
      <c r="A7792" s="38" t="s">
        <v>7349</v>
      </c>
      <c r="B7792" s="63" t="s">
        <v>7359</v>
      </c>
      <c r="C7792" s="44" t="s">
        <v>5894</v>
      </c>
      <c r="D7792" s="38">
        <v>3</v>
      </c>
      <c r="E7792" s="39" t="s">
        <v>24</v>
      </c>
      <c r="F7792" s="46">
        <v>275000</v>
      </c>
      <c r="G7792" s="41">
        <f t="shared" si="223"/>
        <v>825000</v>
      </c>
      <c r="H7792" s="42" t="s">
        <v>7358</v>
      </c>
    </row>
    <row r="7793" spans="1:8" ht="15" hidden="1" customHeight="1" x14ac:dyDescent="0.25">
      <c r="A7793" s="38" t="s">
        <v>7349</v>
      </c>
      <c r="B7793" s="63" t="s">
        <v>7360</v>
      </c>
      <c r="C7793" s="44" t="s">
        <v>5894</v>
      </c>
      <c r="D7793" s="38">
        <v>3</v>
      </c>
      <c r="E7793" s="39" t="s">
        <v>24</v>
      </c>
      <c r="F7793" s="46">
        <v>50000</v>
      </c>
      <c r="G7793" s="41">
        <f t="shared" si="223"/>
        <v>150000</v>
      </c>
      <c r="H7793" s="42" t="s">
        <v>7358</v>
      </c>
    </row>
    <row r="7794" spans="1:8" ht="15" hidden="1" customHeight="1" x14ac:dyDescent="0.25">
      <c r="A7794" s="38" t="s">
        <v>7349</v>
      </c>
      <c r="B7794" s="36" t="s">
        <v>7361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3"/>
        <v>230000</v>
      </c>
      <c r="H7794" s="42" t="s">
        <v>2701</v>
      </c>
    </row>
    <row r="7795" spans="1:8" ht="15" hidden="1" customHeight="1" x14ac:dyDescent="0.25">
      <c r="A7795" s="38" t="s">
        <v>7349</v>
      </c>
      <c r="B7795" s="33" t="s">
        <v>5223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3"/>
        <v>230000</v>
      </c>
      <c r="H7795" s="42" t="s">
        <v>1065</v>
      </c>
    </row>
    <row r="7796" spans="1:8" ht="15" hidden="1" customHeight="1" x14ac:dyDescent="0.25">
      <c r="A7796" s="38" t="s">
        <v>7349</v>
      </c>
      <c r="B7796" s="56" t="s">
        <v>7362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3"/>
        <v>180000</v>
      </c>
      <c r="H7796" s="84" t="s">
        <v>2701</v>
      </c>
    </row>
    <row r="7797" spans="1:8" ht="15" hidden="1" customHeight="1" x14ac:dyDescent="0.25">
      <c r="A7797" s="38" t="s">
        <v>7349</v>
      </c>
      <c r="B7797" s="33" t="s">
        <v>7363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3"/>
        <v>40000</v>
      </c>
      <c r="H7797" s="84" t="s">
        <v>1130</v>
      </c>
    </row>
    <row r="7798" spans="1:8" ht="15" hidden="1" customHeight="1" x14ac:dyDescent="0.25">
      <c r="A7798" s="38" t="s">
        <v>7349</v>
      </c>
      <c r="B7798" s="80" t="s">
        <v>7364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3"/>
        <v>175000</v>
      </c>
      <c r="H7798" s="84" t="s">
        <v>974</v>
      </c>
    </row>
    <row r="7799" spans="1:8" ht="15" hidden="1" customHeight="1" x14ac:dyDescent="0.25">
      <c r="A7799" s="38" t="s">
        <v>7349</v>
      </c>
      <c r="B7799" s="36" t="s">
        <v>7365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3"/>
        <v>35000</v>
      </c>
      <c r="H7799" s="84" t="s">
        <v>974</v>
      </c>
    </row>
    <row r="7800" spans="1:8" ht="15" hidden="1" customHeight="1" x14ac:dyDescent="0.25">
      <c r="A7800" s="38" t="s">
        <v>7349</v>
      </c>
      <c r="B7800" s="36" t="s">
        <v>7366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3"/>
        <v>135000</v>
      </c>
      <c r="H7800" s="84" t="s">
        <v>930</v>
      </c>
    </row>
    <row r="7801" spans="1:8" ht="15" hidden="1" customHeight="1" x14ac:dyDescent="0.25">
      <c r="A7801" s="38" t="s">
        <v>7349</v>
      </c>
      <c r="B7801" s="56" t="s">
        <v>7367</v>
      </c>
      <c r="C7801" s="33" t="s">
        <v>7368</v>
      </c>
      <c r="D7801" s="38">
        <v>2</v>
      </c>
      <c r="E7801" s="45" t="s">
        <v>24</v>
      </c>
      <c r="F7801" s="40">
        <v>1612550</v>
      </c>
      <c r="G7801" s="41">
        <f t="shared" si="223"/>
        <v>3225100</v>
      </c>
      <c r="H7801" s="42" t="s">
        <v>930</v>
      </c>
    </row>
    <row r="7802" spans="1:8" ht="15" hidden="1" customHeight="1" x14ac:dyDescent="0.25">
      <c r="A7802" s="38" t="s">
        <v>7369</v>
      </c>
      <c r="B7802" s="33" t="s">
        <v>6241</v>
      </c>
      <c r="C7802" s="33" t="s">
        <v>524</v>
      </c>
      <c r="D7802" s="50">
        <v>1</v>
      </c>
      <c r="E7802" s="45" t="s">
        <v>4014</v>
      </c>
      <c r="F7802" s="179">
        <v>145000</v>
      </c>
      <c r="G7802" s="41">
        <f>F7802*D7802</f>
        <v>145000</v>
      </c>
      <c r="H7802" s="42" t="s">
        <v>3500</v>
      </c>
    </row>
    <row r="7803" spans="1:8" ht="15" hidden="1" customHeight="1" x14ac:dyDescent="0.25">
      <c r="A7803" s="38" t="s">
        <v>7369</v>
      </c>
      <c r="B7803" s="36" t="s">
        <v>3277</v>
      </c>
      <c r="C7803" s="56" t="s">
        <v>7370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3279</v>
      </c>
    </row>
    <row r="7804" spans="1:8" ht="15" hidden="1" customHeight="1" x14ac:dyDescent="0.25">
      <c r="A7804" s="38" t="s">
        <v>7369</v>
      </c>
      <c r="B7804" s="33" t="s">
        <v>7371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4">F7804*D7804</f>
        <v>380000</v>
      </c>
      <c r="H7804" s="42" t="s">
        <v>3279</v>
      </c>
    </row>
    <row r="7805" spans="1:8" ht="15" hidden="1" customHeight="1" x14ac:dyDescent="0.25">
      <c r="A7805" s="38" t="s">
        <v>7369</v>
      </c>
      <c r="B7805" s="56" t="s">
        <v>7372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4"/>
        <v>260000</v>
      </c>
      <c r="H7805" s="42" t="s">
        <v>3279</v>
      </c>
    </row>
    <row r="7806" spans="1:8" ht="15" hidden="1" customHeight="1" x14ac:dyDescent="0.25">
      <c r="A7806" s="38" t="s">
        <v>7369</v>
      </c>
      <c r="B7806" s="33" t="s">
        <v>7373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4"/>
        <v>195000</v>
      </c>
      <c r="H7806" s="42" t="s">
        <v>577</v>
      </c>
    </row>
    <row r="7807" spans="1:8" ht="15" hidden="1" customHeight="1" x14ac:dyDescent="0.25">
      <c r="A7807" s="38" t="s">
        <v>7369</v>
      </c>
      <c r="B7807" s="80" t="s">
        <v>3278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4"/>
        <v>110000</v>
      </c>
      <c r="H7807" s="42" t="s">
        <v>3279</v>
      </c>
    </row>
    <row r="7808" spans="1:8" ht="15" hidden="1" customHeight="1" x14ac:dyDescent="0.25">
      <c r="A7808" s="38" t="s">
        <v>7369</v>
      </c>
      <c r="B7808" s="80" t="s">
        <v>7374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4"/>
        <v>1115500</v>
      </c>
      <c r="H7808" s="42" t="s">
        <v>7375</v>
      </c>
    </row>
    <row r="7809" spans="1:8" ht="15" hidden="1" customHeight="1" x14ac:dyDescent="0.25">
      <c r="A7809" s="38" t="s">
        <v>7369</v>
      </c>
      <c r="B7809" s="80" t="s">
        <v>2791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4"/>
        <v>1206000</v>
      </c>
      <c r="H7809" s="42" t="s">
        <v>7375</v>
      </c>
    </row>
    <row r="7810" spans="1:8" ht="15" hidden="1" customHeight="1" x14ac:dyDescent="0.25">
      <c r="A7810" s="38" t="s">
        <v>7369</v>
      </c>
      <c r="B7810" s="33" t="s">
        <v>7376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4"/>
        <v>769500</v>
      </c>
      <c r="H7810" s="42" t="s">
        <v>7375</v>
      </c>
    </row>
    <row r="7811" spans="1:8" ht="15" hidden="1" customHeight="1" x14ac:dyDescent="0.25">
      <c r="A7811" s="38" t="s">
        <v>7369</v>
      </c>
      <c r="B7811" s="63" t="s">
        <v>7377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4"/>
        <v>280000</v>
      </c>
      <c r="H7811" s="42" t="s">
        <v>3279</v>
      </c>
    </row>
    <row r="7812" spans="1:8" ht="15" hidden="1" customHeight="1" x14ac:dyDescent="0.25">
      <c r="A7812" s="38" t="s">
        <v>7369</v>
      </c>
      <c r="B7812" s="63" t="s">
        <v>7378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4"/>
        <v>260000</v>
      </c>
      <c r="H7812" s="42" t="s">
        <v>3279</v>
      </c>
    </row>
    <row r="7813" spans="1:8" ht="15" hidden="1" customHeight="1" x14ac:dyDescent="0.25">
      <c r="A7813" s="38" t="s">
        <v>7369</v>
      </c>
      <c r="B7813" s="63" t="s">
        <v>7379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4"/>
        <v>260000</v>
      </c>
      <c r="H7813" s="42" t="s">
        <v>3279</v>
      </c>
    </row>
    <row r="7814" spans="1:8" ht="15" hidden="1" customHeight="1" x14ac:dyDescent="0.25">
      <c r="A7814" s="38" t="s">
        <v>7369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4"/>
        <v>230000</v>
      </c>
      <c r="H7814" s="42" t="s">
        <v>3279</v>
      </c>
    </row>
    <row r="7815" spans="1:8" ht="15" hidden="1" customHeight="1" x14ac:dyDescent="0.25">
      <c r="A7815" s="38" t="s">
        <v>7369</v>
      </c>
      <c r="B7815" s="33" t="s">
        <v>2970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4"/>
        <v>195000</v>
      </c>
      <c r="H7815" s="42" t="s">
        <v>3279</v>
      </c>
    </row>
    <row r="7816" spans="1:8" ht="15" hidden="1" customHeight="1" x14ac:dyDescent="0.25">
      <c r="A7816" s="38" t="s">
        <v>7369</v>
      </c>
      <c r="B7816" s="56" t="s">
        <v>3098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4"/>
        <v>440000</v>
      </c>
      <c r="H7816" s="42" t="s">
        <v>3279</v>
      </c>
    </row>
    <row r="7817" spans="1:8" ht="15" hidden="1" customHeight="1" x14ac:dyDescent="0.25">
      <c r="A7817" s="38" t="s">
        <v>7369</v>
      </c>
      <c r="B7817" s="33" t="s">
        <v>7380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4"/>
        <v>40000</v>
      </c>
      <c r="H7817" s="42" t="s">
        <v>3279</v>
      </c>
    </row>
    <row r="7818" spans="1:8" ht="15" hidden="1" customHeight="1" x14ac:dyDescent="0.25">
      <c r="A7818" s="38" t="s">
        <v>7369</v>
      </c>
      <c r="B7818" s="80" t="s">
        <v>7381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4"/>
        <v>1050000</v>
      </c>
      <c r="H7818" s="84" t="s">
        <v>882</v>
      </c>
    </row>
    <row r="7819" spans="1:8" ht="15" hidden="1" customHeight="1" x14ac:dyDescent="0.25">
      <c r="A7819" s="38" t="s">
        <v>7382</v>
      </c>
      <c r="B7819" s="33" t="s">
        <v>7383</v>
      </c>
      <c r="C7819" s="33" t="s">
        <v>7384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hidden="1" customHeight="1" x14ac:dyDescent="0.25">
      <c r="A7820" s="38" t="s">
        <v>7382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hidden="1" customHeight="1" x14ac:dyDescent="0.25">
      <c r="A7821" s="38" t="s">
        <v>7382</v>
      </c>
      <c r="B7821" s="68" t="s">
        <v>6290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5">F7821*D7821</f>
        <v>2460000</v>
      </c>
      <c r="H7821" s="42" t="s">
        <v>33</v>
      </c>
    </row>
    <row r="7822" spans="1:8" ht="15" hidden="1" customHeight="1" x14ac:dyDescent="0.25">
      <c r="A7822" s="38" t="s">
        <v>7382</v>
      </c>
      <c r="B7822" s="56" t="s">
        <v>7385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5"/>
        <v>58000</v>
      </c>
      <c r="H7822" s="42" t="s">
        <v>930</v>
      </c>
    </row>
    <row r="7823" spans="1:8" ht="15" hidden="1" customHeight="1" x14ac:dyDescent="0.25">
      <c r="A7823" s="38" t="s">
        <v>7382</v>
      </c>
      <c r="B7823" s="33" t="s">
        <v>7056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5"/>
        <v>2013000</v>
      </c>
      <c r="H7823" s="42" t="s">
        <v>7386</v>
      </c>
    </row>
    <row r="7824" spans="1:8" ht="15" hidden="1" customHeight="1" x14ac:dyDescent="0.25">
      <c r="A7824" s="38" t="s">
        <v>7382</v>
      </c>
      <c r="B7824" s="80" t="s">
        <v>2968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5"/>
        <v>424000</v>
      </c>
      <c r="H7824" s="42" t="s">
        <v>33</v>
      </c>
    </row>
    <row r="7825" spans="1:8" ht="15" hidden="1" customHeight="1" x14ac:dyDescent="0.25">
      <c r="A7825" s="38" t="s">
        <v>7382</v>
      </c>
      <c r="B7825" s="80" t="s">
        <v>7387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5"/>
        <v>210000</v>
      </c>
      <c r="H7825" s="42" t="s">
        <v>33</v>
      </c>
    </row>
    <row r="7826" spans="1:8" ht="15" hidden="1" customHeight="1" x14ac:dyDescent="0.25">
      <c r="A7826" s="38" t="s">
        <v>7382</v>
      </c>
      <c r="B7826" s="80" t="s">
        <v>3452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5"/>
        <v>70000</v>
      </c>
      <c r="H7826" s="42" t="s">
        <v>930</v>
      </c>
    </row>
    <row r="7827" spans="1:8" ht="15" hidden="1" customHeight="1" x14ac:dyDescent="0.25">
      <c r="A7827" s="38" t="s">
        <v>7382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5"/>
        <v>170000</v>
      </c>
      <c r="H7827" s="42" t="s">
        <v>33</v>
      </c>
    </row>
    <row r="7828" spans="1:8" ht="15" hidden="1" customHeight="1" x14ac:dyDescent="0.25">
      <c r="A7828" s="38" t="s">
        <v>7382</v>
      </c>
      <c r="B7828" s="63" t="s">
        <v>7388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5"/>
        <v>176400</v>
      </c>
      <c r="H7828" s="42" t="s">
        <v>7389</v>
      </c>
    </row>
    <row r="7829" spans="1:8" ht="15" hidden="1" customHeight="1" x14ac:dyDescent="0.25">
      <c r="A7829" s="38" t="s">
        <v>148</v>
      </c>
      <c r="B7829" s="33" t="s">
        <v>7390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hidden="1" customHeight="1" x14ac:dyDescent="0.25">
      <c r="A7830" s="38" t="s">
        <v>148</v>
      </c>
      <c r="B7830" s="33" t="s">
        <v>2816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hidden="1" customHeight="1" x14ac:dyDescent="0.25">
      <c r="A7831" s="38" t="s">
        <v>148</v>
      </c>
      <c r="B7831" s="68" t="s">
        <v>1783</v>
      </c>
      <c r="C7831" s="33" t="s">
        <v>7391</v>
      </c>
      <c r="D7831" s="38">
        <v>6</v>
      </c>
      <c r="E7831" s="45" t="s">
        <v>24</v>
      </c>
      <c r="F7831" s="40">
        <v>77500</v>
      </c>
      <c r="G7831" s="41">
        <f t="shared" ref="G7831:G7854" si="226">F7831*D7831</f>
        <v>465000</v>
      </c>
      <c r="H7831" s="42" t="s">
        <v>33</v>
      </c>
    </row>
    <row r="7832" spans="1:8" ht="15" hidden="1" customHeight="1" x14ac:dyDescent="0.25">
      <c r="A7832" s="38" t="s">
        <v>148</v>
      </c>
      <c r="B7832" s="56" t="s">
        <v>5816</v>
      </c>
      <c r="C7832" s="56" t="s">
        <v>7391</v>
      </c>
      <c r="D7832" s="38">
        <v>6</v>
      </c>
      <c r="E7832" s="51" t="s">
        <v>24</v>
      </c>
      <c r="F7832" s="46">
        <v>73000</v>
      </c>
      <c r="G7832" s="179">
        <f t="shared" si="226"/>
        <v>438000</v>
      </c>
      <c r="H7832" s="42" t="s">
        <v>33</v>
      </c>
    </row>
    <row r="7833" spans="1:8" ht="15" hidden="1" customHeight="1" x14ac:dyDescent="0.25">
      <c r="A7833" s="38" t="s">
        <v>148</v>
      </c>
      <c r="B7833" s="33" t="s">
        <v>1022</v>
      </c>
      <c r="C7833" s="56" t="s">
        <v>7391</v>
      </c>
      <c r="D7833" s="33">
        <v>7</v>
      </c>
      <c r="E7833" s="51" t="s">
        <v>96</v>
      </c>
      <c r="F7833" s="34">
        <v>12500</v>
      </c>
      <c r="G7833" s="41">
        <f t="shared" si="226"/>
        <v>87500</v>
      </c>
      <c r="H7833" s="42" t="s">
        <v>606</v>
      </c>
    </row>
    <row r="7834" spans="1:8" ht="15" customHeight="1" x14ac:dyDescent="0.25">
      <c r="A7834" s="38" t="s">
        <v>148</v>
      </c>
      <c r="B7834" s="80" t="s">
        <v>7392</v>
      </c>
      <c r="C7834" s="56" t="s">
        <v>7391</v>
      </c>
      <c r="D7834" s="38">
        <v>6</v>
      </c>
      <c r="E7834" s="45" t="s">
        <v>24</v>
      </c>
      <c r="F7834" s="41">
        <v>16000</v>
      </c>
      <c r="G7834" s="41">
        <f t="shared" si="226"/>
        <v>96000</v>
      </c>
      <c r="H7834" s="42" t="s">
        <v>33</v>
      </c>
    </row>
    <row r="7835" spans="1:8" ht="15" hidden="1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6"/>
        <v>200000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6966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6"/>
        <v>180000</v>
      </c>
      <c r="H7836" s="42" t="s">
        <v>33</v>
      </c>
    </row>
    <row r="7837" spans="1:8" ht="15" hidden="1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6"/>
        <v>150000</v>
      </c>
      <c r="H7837" s="42" t="s">
        <v>33</v>
      </c>
    </row>
    <row r="7838" spans="1:8" ht="15" hidden="1" customHeight="1" x14ac:dyDescent="0.25">
      <c r="A7838" s="38" t="s">
        <v>148</v>
      </c>
      <c r="B7838" s="63" t="s">
        <v>7393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6"/>
        <v>110000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6"/>
        <v>350000</v>
      </c>
      <c r="H7839" s="42" t="s">
        <v>7394</v>
      </c>
    </row>
    <row r="7840" spans="1:8" ht="15" hidden="1" customHeight="1" x14ac:dyDescent="0.25">
      <c r="A7840" s="38" t="s">
        <v>148</v>
      </c>
      <c r="B7840" s="52" t="s">
        <v>6976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6"/>
        <v>6000000</v>
      </c>
      <c r="H7840" s="42" t="s">
        <v>33</v>
      </c>
    </row>
    <row r="7841" spans="1:8" ht="15" hidden="1" customHeight="1" x14ac:dyDescent="0.25">
      <c r="A7841" s="38" t="s">
        <v>148</v>
      </c>
      <c r="B7841" s="52" t="s">
        <v>3775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6"/>
        <v>3600000</v>
      </c>
      <c r="H7841" s="42" t="s">
        <v>33</v>
      </c>
    </row>
    <row r="7842" spans="1:8" ht="15" hidden="1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6"/>
        <v>1450000</v>
      </c>
      <c r="H7842" s="42" t="s">
        <v>33</v>
      </c>
    </row>
    <row r="7843" spans="1:8" ht="15" hidden="1" customHeight="1" x14ac:dyDescent="0.25">
      <c r="A7843" s="38" t="s">
        <v>148</v>
      </c>
      <c r="B7843" s="56" t="s">
        <v>7395</v>
      </c>
      <c r="C7843" s="56" t="s">
        <v>7391</v>
      </c>
      <c r="D7843" s="38">
        <v>2</v>
      </c>
      <c r="E7843" s="306" t="s">
        <v>24</v>
      </c>
      <c r="F7843" s="40">
        <v>45000</v>
      </c>
      <c r="G7843" s="41">
        <f t="shared" si="226"/>
        <v>90000</v>
      </c>
      <c r="H7843" s="42" t="s">
        <v>33</v>
      </c>
    </row>
    <row r="7844" spans="1:8" ht="15" hidden="1" customHeight="1" x14ac:dyDescent="0.25">
      <c r="A7844" s="38" t="s">
        <v>148</v>
      </c>
      <c r="B7844" s="33" t="s">
        <v>7396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6"/>
        <v>16000</v>
      </c>
      <c r="H7844" s="42" t="s">
        <v>7397</v>
      </c>
    </row>
    <row r="7845" spans="1:8" ht="15" hidden="1" customHeight="1" x14ac:dyDescent="0.25">
      <c r="A7845" s="38" t="s">
        <v>148</v>
      </c>
      <c r="B7845" s="80" t="s">
        <v>7398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6"/>
        <v>12000</v>
      </c>
      <c r="H7845" s="42" t="s">
        <v>7397</v>
      </c>
    </row>
    <row r="7846" spans="1:8" ht="15" hidden="1" customHeight="1" x14ac:dyDescent="0.25">
      <c r="A7846" s="38" t="s">
        <v>148</v>
      </c>
      <c r="B7846" s="36" t="s">
        <v>7399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6"/>
        <v>20000</v>
      </c>
      <c r="H7846" s="42" t="s">
        <v>7397</v>
      </c>
    </row>
    <row r="7847" spans="1:8" ht="15" hidden="1" customHeight="1" x14ac:dyDescent="0.25">
      <c r="A7847" s="38" t="s">
        <v>148</v>
      </c>
      <c r="B7847" s="36" t="s">
        <v>7400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6"/>
        <v>4000</v>
      </c>
      <c r="H7847" s="42" t="s">
        <v>7397</v>
      </c>
    </row>
    <row r="7848" spans="1:8" ht="15" hidden="1" customHeight="1" x14ac:dyDescent="0.25">
      <c r="A7848" s="38" t="s">
        <v>148</v>
      </c>
      <c r="B7848" s="56" t="s">
        <v>7401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6"/>
        <v>4000</v>
      </c>
      <c r="H7848" s="42" t="s">
        <v>7397</v>
      </c>
    </row>
    <row r="7849" spans="1:8" ht="15" hidden="1" customHeight="1" x14ac:dyDescent="0.25">
      <c r="A7849" s="38" t="s">
        <v>148</v>
      </c>
      <c r="B7849" s="36" t="s">
        <v>7402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6"/>
        <v>337500</v>
      </c>
      <c r="H7849" s="42" t="s">
        <v>33</v>
      </c>
    </row>
    <row r="7850" spans="1:8" ht="15" hidden="1" customHeight="1" x14ac:dyDescent="0.25">
      <c r="A7850" s="38" t="s">
        <v>148</v>
      </c>
      <c r="B7850" s="33" t="s">
        <v>7403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6"/>
        <v>240000</v>
      </c>
      <c r="H7850" s="42" t="s">
        <v>577</v>
      </c>
    </row>
    <row r="7851" spans="1:8" ht="15" hidden="1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6"/>
        <v>180000</v>
      </c>
      <c r="H7851" s="42" t="s">
        <v>33</v>
      </c>
    </row>
    <row r="7852" spans="1:8" ht="15" hidden="1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6"/>
        <v>50000</v>
      </c>
      <c r="H7852" s="42" t="s">
        <v>33</v>
      </c>
    </row>
    <row r="7853" spans="1:8" ht="15" hidden="1" customHeight="1" x14ac:dyDescent="0.25">
      <c r="A7853" s="38" t="s">
        <v>148</v>
      </c>
      <c r="B7853" s="33" t="s">
        <v>7404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6"/>
        <v>250000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7405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6"/>
        <v>235000</v>
      </c>
      <c r="H7854" s="42" t="s">
        <v>577</v>
      </c>
    </row>
    <row r="7855" spans="1:8" ht="15" hidden="1" customHeight="1" x14ac:dyDescent="0.25">
      <c r="A7855" s="225">
        <v>44572</v>
      </c>
      <c r="B7855" s="33" t="s">
        <v>5392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hidden="1" customHeight="1" x14ac:dyDescent="0.25">
      <c r="A7856" s="48">
        <v>44572</v>
      </c>
      <c r="B7856" s="33" t="s">
        <v>7406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hidden="1" customHeight="1" x14ac:dyDescent="0.25">
      <c r="A7857" s="48">
        <v>44572</v>
      </c>
      <c r="B7857" s="68" t="s">
        <v>7407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27">F7857*D7857</f>
        <v>160000</v>
      </c>
      <c r="H7857" s="42" t="s">
        <v>7408</v>
      </c>
    </row>
    <row r="7858" spans="1:8" ht="15" hidden="1" customHeight="1" x14ac:dyDescent="0.25">
      <c r="A7858" s="48">
        <v>44572</v>
      </c>
      <c r="B7858" s="56" t="s">
        <v>7409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27"/>
        <v>4200000</v>
      </c>
      <c r="H7858" s="42" t="s">
        <v>507</v>
      </c>
    </row>
    <row r="7859" spans="1:8" ht="15" hidden="1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27"/>
        <v>350000</v>
      </c>
      <c r="H7859" s="42" t="s">
        <v>7410</v>
      </c>
    </row>
    <row r="7860" spans="1:8" ht="15" hidden="1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27"/>
        <v>10500000</v>
      </c>
      <c r="H7860" s="42" t="s">
        <v>33</v>
      </c>
    </row>
    <row r="7861" spans="1:8" ht="15" hidden="1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27"/>
        <v>17250000</v>
      </c>
      <c r="H7861" s="42" t="s">
        <v>33</v>
      </c>
    </row>
    <row r="7862" spans="1:8" ht="15" hidden="1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27"/>
        <v>198000</v>
      </c>
      <c r="H7862" s="42" t="s">
        <v>33</v>
      </c>
    </row>
    <row r="7863" spans="1:8" ht="15" hidden="1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27"/>
        <v>350000</v>
      </c>
      <c r="H7863" s="42" t="s">
        <v>7410</v>
      </c>
    </row>
    <row r="7864" spans="1:8" ht="15" hidden="1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27"/>
        <v>20000</v>
      </c>
      <c r="H7864" s="42" t="s">
        <v>33</v>
      </c>
    </row>
    <row r="7865" spans="1:8" ht="15" hidden="1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27"/>
        <v>500000</v>
      </c>
      <c r="H7865" s="42" t="s">
        <v>33</v>
      </c>
    </row>
    <row r="7866" spans="1:8" ht="15" hidden="1" customHeight="1" x14ac:dyDescent="0.25">
      <c r="A7866" s="48">
        <v>44572</v>
      </c>
      <c r="B7866" s="52" t="s">
        <v>7411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27"/>
        <v>75000</v>
      </c>
      <c r="H7866" s="42" t="s">
        <v>930</v>
      </c>
    </row>
    <row r="7867" spans="1:8" ht="15" hidden="1" customHeight="1" x14ac:dyDescent="0.25">
      <c r="A7867" s="48">
        <v>44572</v>
      </c>
      <c r="B7867" s="52" t="s">
        <v>7412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27"/>
        <v>100000</v>
      </c>
      <c r="H7867" s="42" t="s">
        <v>930</v>
      </c>
    </row>
    <row r="7868" spans="1:8" ht="15" hidden="1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7397</v>
      </c>
    </row>
    <row r="7869" spans="1:8" ht="15" hidden="1" customHeight="1" x14ac:dyDescent="0.25">
      <c r="A7869" s="48">
        <v>44603</v>
      </c>
      <c r="B7869" s="33" t="s">
        <v>7413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hidden="1" customHeight="1" x14ac:dyDescent="0.25">
      <c r="A7870" s="48">
        <v>44603</v>
      </c>
      <c r="B7870" s="68" t="s">
        <v>4580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28">F7870*D7870</f>
        <v>875000</v>
      </c>
      <c r="H7870" s="42" t="s">
        <v>7414</v>
      </c>
    </row>
    <row r="7871" spans="1:8" ht="15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28"/>
        <v>30000</v>
      </c>
      <c r="H7871" s="42" t="s">
        <v>33</v>
      </c>
    </row>
    <row r="7872" spans="1:8" ht="15" hidden="1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28"/>
        <v>667500</v>
      </c>
      <c r="H7872" s="42" t="s">
        <v>7397</v>
      </c>
    </row>
    <row r="7873" spans="1:8" ht="15" hidden="1" customHeight="1" x14ac:dyDescent="0.25">
      <c r="A7873" s="48">
        <v>44603</v>
      </c>
      <c r="B7873" s="33" t="s">
        <v>3025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28"/>
        <v>465000</v>
      </c>
      <c r="H7873" s="42" t="s">
        <v>33</v>
      </c>
    </row>
    <row r="7874" spans="1:8" ht="15" hidden="1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28"/>
        <v>232500</v>
      </c>
      <c r="H7874" s="42" t="s">
        <v>33</v>
      </c>
    </row>
    <row r="7875" spans="1:8" ht="15" hidden="1" customHeight="1" x14ac:dyDescent="0.25">
      <c r="A7875" s="48">
        <v>44603</v>
      </c>
      <c r="B7875" s="36" t="s">
        <v>4857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8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3" t="s">
        <v>7415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28"/>
        <v>65000</v>
      </c>
      <c r="H7876" s="42" t="s">
        <v>2299</v>
      </c>
    </row>
    <row r="7877" spans="1:8" ht="15" hidden="1" customHeight="1" x14ac:dyDescent="0.25">
      <c r="A7877" s="48">
        <v>44603</v>
      </c>
      <c r="B7877" s="63" t="s">
        <v>7416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28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28"/>
        <v>55000</v>
      </c>
      <c r="H7878" s="42" t="s">
        <v>7397</v>
      </c>
    </row>
    <row r="7879" spans="1:8" ht="15" hidden="1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28"/>
        <v>55000</v>
      </c>
      <c r="H7879" s="42" t="s">
        <v>7397</v>
      </c>
    </row>
    <row r="7880" spans="1:8" ht="15" hidden="1" customHeight="1" x14ac:dyDescent="0.25">
      <c r="A7880" s="48">
        <v>44603</v>
      </c>
      <c r="B7880" s="52" t="s">
        <v>7417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28"/>
        <v>650000</v>
      </c>
      <c r="H7880" s="42" t="s">
        <v>33</v>
      </c>
    </row>
    <row r="7881" spans="1:8" ht="15" hidden="1" customHeight="1" x14ac:dyDescent="0.25">
      <c r="A7881" s="48">
        <v>44603</v>
      </c>
      <c r="B7881" s="33" t="s">
        <v>7418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28"/>
        <v>40000</v>
      </c>
      <c r="H7881" s="42" t="s">
        <v>33</v>
      </c>
    </row>
    <row r="7882" spans="1:8" ht="15" hidden="1" customHeight="1" x14ac:dyDescent="0.25">
      <c r="A7882" s="48">
        <v>44603</v>
      </c>
      <c r="B7882" s="56" t="s">
        <v>7419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28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33" t="s">
        <v>7420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28"/>
        <v>300000</v>
      </c>
      <c r="H7883" s="42" t="s">
        <v>7397</v>
      </c>
    </row>
    <row r="7884" spans="1:8" ht="15" hidden="1" customHeight="1" x14ac:dyDescent="0.25">
      <c r="A7884" s="48">
        <v>44603</v>
      </c>
      <c r="B7884" s="52" t="s">
        <v>7421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28"/>
        <v>565000</v>
      </c>
      <c r="H7884" s="42" t="s">
        <v>33</v>
      </c>
    </row>
    <row r="7885" spans="1:8" ht="15" hidden="1" customHeight="1" x14ac:dyDescent="0.25">
      <c r="A7885" s="48">
        <v>44603</v>
      </c>
      <c r="B7885" s="36" t="s">
        <v>5141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28"/>
        <v>57500</v>
      </c>
      <c r="H7885" s="42" t="s">
        <v>33</v>
      </c>
    </row>
    <row r="7886" spans="1:8" ht="15" hidden="1" customHeight="1" x14ac:dyDescent="0.25">
      <c r="A7886" s="48">
        <v>44603</v>
      </c>
      <c r="B7886" s="68" t="s">
        <v>4580</v>
      </c>
      <c r="C7886" s="33" t="s">
        <v>7422</v>
      </c>
      <c r="D7886" s="38">
        <v>3</v>
      </c>
      <c r="E7886" s="45" t="s">
        <v>24</v>
      </c>
      <c r="F7886" s="40">
        <v>170000</v>
      </c>
      <c r="G7886" s="41">
        <f t="shared" si="228"/>
        <v>510000</v>
      </c>
      <c r="H7886" s="42" t="s">
        <v>33</v>
      </c>
    </row>
    <row r="7887" spans="1:8" ht="15" hidden="1" customHeight="1" x14ac:dyDescent="0.25">
      <c r="A7887" s="48">
        <v>44603</v>
      </c>
      <c r="B7887" s="56" t="s">
        <v>7423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28"/>
        <v>1000000</v>
      </c>
      <c r="H7887" s="42" t="s">
        <v>7424</v>
      </c>
    </row>
    <row r="7888" spans="1:8" ht="15" hidden="1" customHeight="1" x14ac:dyDescent="0.25">
      <c r="A7888" s="48">
        <v>44603</v>
      </c>
      <c r="B7888" s="36" t="s">
        <v>7425</v>
      </c>
      <c r="C7888" s="33" t="s">
        <v>7426</v>
      </c>
      <c r="D7888" s="38">
        <v>40</v>
      </c>
      <c r="E7888" s="51" t="s">
        <v>24</v>
      </c>
      <c r="F7888" s="46">
        <v>500</v>
      </c>
      <c r="G7888" s="41">
        <f t="shared" si="228"/>
        <v>20000</v>
      </c>
      <c r="H7888" s="42" t="s">
        <v>7397</v>
      </c>
    </row>
    <row r="7889" spans="1:8" ht="15" hidden="1" customHeight="1" x14ac:dyDescent="0.25">
      <c r="A7889" s="48">
        <v>44603</v>
      </c>
      <c r="B7889" s="33" t="s">
        <v>4330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28"/>
        <v>297500</v>
      </c>
      <c r="H7889" s="42" t="s">
        <v>2299</v>
      </c>
    </row>
    <row r="7890" spans="1:8" ht="15" hidden="1" customHeight="1" x14ac:dyDescent="0.25">
      <c r="A7890" s="48">
        <v>44603</v>
      </c>
      <c r="B7890" s="63" t="s">
        <v>6484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28"/>
        <v>52000</v>
      </c>
      <c r="H7890" s="42" t="s">
        <v>638</v>
      </c>
    </row>
    <row r="7891" spans="1:8" ht="15" hidden="1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28"/>
        <v>99000</v>
      </c>
      <c r="H7891" s="42" t="s">
        <v>638</v>
      </c>
    </row>
    <row r="7892" spans="1:8" ht="15" hidden="1" customHeight="1" x14ac:dyDescent="0.25">
      <c r="A7892" s="48">
        <v>44603</v>
      </c>
      <c r="B7892" s="33" t="s">
        <v>2806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28"/>
        <v>10000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7427</v>
      </c>
      <c r="C7893" s="44" t="s">
        <v>543</v>
      </c>
      <c r="D7893" s="38">
        <v>1</v>
      </c>
      <c r="E7893" s="51" t="s">
        <v>2835</v>
      </c>
      <c r="F7893" s="46">
        <v>55000</v>
      </c>
      <c r="G7893" s="41">
        <f t="shared" si="228"/>
        <v>55000</v>
      </c>
      <c r="H7893" s="42" t="s">
        <v>930</v>
      </c>
    </row>
    <row r="7894" spans="1:8" ht="15" hidden="1" customHeight="1" x14ac:dyDescent="0.25">
      <c r="A7894" s="48">
        <v>44603</v>
      </c>
      <c r="B7894" s="36" t="s">
        <v>7428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28"/>
        <v>200000</v>
      </c>
      <c r="H7894" s="42" t="s">
        <v>647</v>
      </c>
    </row>
    <row r="7895" spans="1:8" ht="15" hidden="1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28"/>
        <v>200000</v>
      </c>
      <c r="H7895" s="42" t="s">
        <v>33</v>
      </c>
    </row>
    <row r="7896" spans="1:8" ht="15" hidden="1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28"/>
        <v>790000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28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52" t="s">
        <v>7429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28"/>
        <v>210000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7430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28"/>
        <v>275000</v>
      </c>
      <c r="H7899" s="42" t="s">
        <v>1263</v>
      </c>
    </row>
    <row r="7900" spans="1:8" ht="15" hidden="1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hidden="1" customHeight="1" x14ac:dyDescent="0.25">
      <c r="A7901" s="48">
        <v>44631</v>
      </c>
      <c r="B7901" s="33" t="s">
        <v>7431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hidden="1" customHeight="1" x14ac:dyDescent="0.25">
      <c r="A7902" s="48">
        <v>44631</v>
      </c>
      <c r="B7902" s="68" t="s">
        <v>7432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29">F7902*D7902</f>
        <v>70000</v>
      </c>
      <c r="H7902" s="42" t="s">
        <v>7433</v>
      </c>
    </row>
    <row r="7903" spans="1:8" ht="15" hidden="1" customHeight="1" x14ac:dyDescent="0.25">
      <c r="A7903" s="48">
        <v>44631</v>
      </c>
      <c r="B7903" s="56" t="s">
        <v>7434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29"/>
        <v>25000</v>
      </c>
      <c r="H7903" s="42" t="s">
        <v>756</v>
      </c>
    </row>
    <row r="7904" spans="1:8" ht="15" hidden="1" customHeight="1" x14ac:dyDescent="0.25">
      <c r="A7904" s="48">
        <v>44631</v>
      </c>
      <c r="B7904" s="52" t="s">
        <v>7435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29"/>
        <v>70000</v>
      </c>
      <c r="H7904" s="42" t="s">
        <v>7436</v>
      </c>
    </row>
    <row r="7905" spans="1:8" ht="15" hidden="1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29"/>
        <v>297500</v>
      </c>
      <c r="H7905" s="42" t="s">
        <v>2299</v>
      </c>
    </row>
    <row r="7906" spans="1:8" ht="15" hidden="1" customHeight="1" x14ac:dyDescent="0.25">
      <c r="A7906" s="48">
        <v>44631</v>
      </c>
      <c r="B7906" s="68" t="s">
        <v>1783</v>
      </c>
      <c r="C7906" s="33" t="s">
        <v>7391</v>
      </c>
      <c r="D7906" s="38">
        <v>3</v>
      </c>
      <c r="E7906" s="78" t="s">
        <v>96</v>
      </c>
      <c r="F7906" s="41">
        <v>77500</v>
      </c>
      <c r="G7906" s="41">
        <f t="shared" si="229"/>
        <v>232500</v>
      </c>
      <c r="H7906" s="42" t="s">
        <v>33</v>
      </c>
    </row>
    <row r="7907" spans="1:8" ht="15" hidden="1" customHeight="1" x14ac:dyDescent="0.25">
      <c r="A7907" s="48">
        <v>44631</v>
      </c>
      <c r="B7907" s="36" t="s">
        <v>7437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29"/>
        <v>2800000</v>
      </c>
      <c r="H7907" s="42" t="s">
        <v>673</v>
      </c>
    </row>
    <row r="7908" spans="1:8" ht="15" hidden="1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29"/>
        <v>675000</v>
      </c>
      <c r="H7908" s="42" t="s">
        <v>33</v>
      </c>
    </row>
    <row r="7909" spans="1:8" ht="15" hidden="1" customHeight="1" x14ac:dyDescent="0.25">
      <c r="A7909" s="48">
        <v>44631</v>
      </c>
      <c r="B7909" s="63" t="s">
        <v>7438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29"/>
        <v>240000</v>
      </c>
      <c r="H7909" s="42" t="s">
        <v>673</v>
      </c>
    </row>
    <row r="7910" spans="1:8" ht="15" hidden="1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29"/>
        <v>370000</v>
      </c>
      <c r="H7910" s="42" t="s">
        <v>33</v>
      </c>
    </row>
    <row r="7911" spans="1:8" ht="15" hidden="1" customHeight="1" x14ac:dyDescent="0.25">
      <c r="A7911" s="48">
        <v>44631</v>
      </c>
      <c r="B7911" s="36" t="s">
        <v>6890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29"/>
        <v>4200000</v>
      </c>
      <c r="H7911" s="42" t="s">
        <v>673</v>
      </c>
    </row>
    <row r="7912" spans="1:8" ht="15" hidden="1" customHeight="1" x14ac:dyDescent="0.25">
      <c r="A7912" s="48">
        <v>44631</v>
      </c>
      <c r="B7912" s="52" t="s">
        <v>7439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29"/>
        <v>20000</v>
      </c>
      <c r="H7912" s="42" t="s">
        <v>7440</v>
      </c>
    </row>
    <row r="7913" spans="1:8" ht="15" hidden="1" customHeight="1" x14ac:dyDescent="0.25">
      <c r="A7913" s="48">
        <v>44631</v>
      </c>
      <c r="B7913" s="33" t="s">
        <v>7441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29"/>
        <v>15000</v>
      </c>
      <c r="H7913" s="42" t="s">
        <v>7442</v>
      </c>
    </row>
    <row r="7914" spans="1:8" ht="15" hidden="1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29"/>
        <v>249000</v>
      </c>
      <c r="H7914" s="42" t="s">
        <v>33</v>
      </c>
    </row>
    <row r="7915" spans="1:8" ht="15" hidden="1" customHeight="1" x14ac:dyDescent="0.25">
      <c r="A7915" s="48">
        <v>44631</v>
      </c>
      <c r="B7915" s="33" t="s">
        <v>7443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29"/>
        <v>20000</v>
      </c>
      <c r="H7915" s="42" t="s">
        <v>7442</v>
      </c>
    </row>
    <row r="7916" spans="1:8" ht="15" hidden="1" customHeight="1" x14ac:dyDescent="0.25">
      <c r="A7916" s="48">
        <v>44631</v>
      </c>
      <c r="B7916" s="52" t="s">
        <v>7444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29"/>
        <v>68000</v>
      </c>
      <c r="H7916" s="42" t="s">
        <v>7442</v>
      </c>
    </row>
    <row r="7917" spans="1:8" ht="15" hidden="1" customHeight="1" x14ac:dyDescent="0.25">
      <c r="A7917" s="48">
        <v>44631</v>
      </c>
      <c r="B7917" s="36" t="s">
        <v>7445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29"/>
        <v>9500</v>
      </c>
      <c r="H7917" s="42" t="s">
        <v>7442</v>
      </c>
    </row>
    <row r="7918" spans="1:8" ht="15" hidden="1" customHeight="1" x14ac:dyDescent="0.25">
      <c r="A7918" s="48">
        <v>44631</v>
      </c>
      <c r="B7918" s="68" t="s">
        <v>7446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29"/>
        <v>60000</v>
      </c>
      <c r="H7918" s="42" t="s">
        <v>7447</v>
      </c>
    </row>
    <row r="7919" spans="1:8" ht="15" hidden="1" customHeight="1" x14ac:dyDescent="0.25">
      <c r="A7919" s="48">
        <v>44631</v>
      </c>
      <c r="B7919" s="56" t="s">
        <v>7448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29"/>
        <v>22500</v>
      </c>
      <c r="H7919" s="42" t="s">
        <v>7442</v>
      </c>
    </row>
    <row r="7920" spans="1:8" ht="15" hidden="1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29"/>
        <v>297500</v>
      </c>
      <c r="H7920" s="42" t="s">
        <v>7449</v>
      </c>
    </row>
    <row r="7921" spans="1:8" ht="15" hidden="1" customHeight="1" x14ac:dyDescent="0.25">
      <c r="A7921" s="48">
        <v>44662</v>
      </c>
      <c r="B7921" s="33" t="s">
        <v>7088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29"/>
        <v>500000</v>
      </c>
      <c r="H7921" s="42" t="s">
        <v>33</v>
      </c>
    </row>
    <row r="7922" spans="1:8" ht="15" hidden="1" customHeight="1" x14ac:dyDescent="0.25">
      <c r="A7922" s="48">
        <v>44662</v>
      </c>
      <c r="B7922" s="68" t="s">
        <v>7450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29"/>
        <v>215000</v>
      </c>
      <c r="H7922" s="42" t="s">
        <v>1268</v>
      </c>
    </row>
    <row r="7923" spans="1:8" ht="15" hidden="1" customHeight="1" x14ac:dyDescent="0.25">
      <c r="A7923" s="48">
        <v>44662</v>
      </c>
      <c r="B7923" s="56" t="s">
        <v>7451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29"/>
        <v>350000</v>
      </c>
      <c r="H7923" s="42" t="s">
        <v>7449</v>
      </c>
    </row>
    <row r="7924" spans="1:8" ht="15" hidden="1" customHeight="1" x14ac:dyDescent="0.25">
      <c r="A7924" s="48">
        <v>44662</v>
      </c>
      <c r="B7924" s="52" t="s">
        <v>1752</v>
      </c>
      <c r="C7924" s="56" t="s">
        <v>6300</v>
      </c>
      <c r="D7924" s="33">
        <v>20</v>
      </c>
      <c r="E7924" s="51" t="s">
        <v>24</v>
      </c>
      <c r="F7924" s="34">
        <v>1700000</v>
      </c>
      <c r="G7924" s="41">
        <f t="shared" si="229"/>
        <v>34000000</v>
      </c>
      <c r="H7924" s="42" t="s">
        <v>33</v>
      </c>
    </row>
    <row r="7925" spans="1:8" ht="15" hidden="1" customHeight="1" x14ac:dyDescent="0.25">
      <c r="A7925" s="48">
        <v>44662</v>
      </c>
      <c r="B7925" s="33" t="s">
        <v>2590</v>
      </c>
      <c r="C7925" s="36" t="s">
        <v>6300</v>
      </c>
      <c r="D7925" s="53">
        <v>15</v>
      </c>
      <c r="E7925" s="51" t="s">
        <v>24</v>
      </c>
      <c r="F7925" s="41">
        <v>1400000</v>
      </c>
      <c r="G7925" s="41">
        <f t="shared" si="229"/>
        <v>21000000</v>
      </c>
      <c r="H7925" s="42" t="s">
        <v>33</v>
      </c>
    </row>
    <row r="7926" spans="1:8" ht="15" hidden="1" customHeight="1" x14ac:dyDescent="0.25">
      <c r="A7926" s="48">
        <v>44662</v>
      </c>
      <c r="B7926" s="68" t="s">
        <v>4699</v>
      </c>
      <c r="C7926" s="33" t="s">
        <v>6300</v>
      </c>
      <c r="D7926" s="38">
        <v>6</v>
      </c>
      <c r="E7926" s="51" t="s">
        <v>24</v>
      </c>
      <c r="F7926" s="41">
        <v>3700000</v>
      </c>
      <c r="G7926" s="41">
        <f t="shared" si="229"/>
        <v>22200000</v>
      </c>
      <c r="H7926" s="42" t="s">
        <v>33</v>
      </c>
    </row>
    <row r="7927" spans="1:8" ht="15" hidden="1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29"/>
        <v>12700000</v>
      </c>
      <c r="H7927" s="42" t="s">
        <v>33</v>
      </c>
    </row>
    <row r="7928" spans="1:8" ht="15" hidden="1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29"/>
        <v>13500000</v>
      </c>
      <c r="H7928" s="42" t="s">
        <v>33</v>
      </c>
    </row>
    <row r="7929" spans="1:8" ht="15" hidden="1" customHeight="1" x14ac:dyDescent="0.25">
      <c r="A7929" s="48">
        <v>44692</v>
      </c>
      <c r="B7929" s="68" t="s">
        <v>7452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29"/>
        <v>13000</v>
      </c>
      <c r="H7929" s="42" t="s">
        <v>3101</v>
      </c>
    </row>
    <row r="7930" spans="1:8" ht="15" hidden="1" customHeight="1" x14ac:dyDescent="0.25">
      <c r="A7930" s="48">
        <v>44692</v>
      </c>
      <c r="B7930" s="56" t="s">
        <v>7453</v>
      </c>
      <c r="C7930" s="56" t="s">
        <v>7454</v>
      </c>
      <c r="D7930" s="38">
        <v>1</v>
      </c>
      <c r="E7930" s="51" t="s">
        <v>72</v>
      </c>
      <c r="F7930" s="46">
        <v>1200000</v>
      </c>
      <c r="G7930" s="179">
        <f t="shared" si="229"/>
        <v>1200000</v>
      </c>
      <c r="H7930" s="42" t="s">
        <v>631</v>
      </c>
    </row>
    <row r="7931" spans="1:8" ht="15" hidden="1" customHeight="1" x14ac:dyDescent="0.25">
      <c r="A7931" s="48">
        <v>44692</v>
      </c>
      <c r="B7931" s="52" t="s">
        <v>5846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29"/>
        <v>438000</v>
      </c>
      <c r="H7931" s="42" t="s">
        <v>33</v>
      </c>
    </row>
    <row r="7932" spans="1:8" ht="15" hidden="1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29"/>
        <v>155000</v>
      </c>
      <c r="H7932" s="42" t="s">
        <v>33</v>
      </c>
    </row>
    <row r="7933" spans="1:8" ht="15" hidden="1" customHeight="1" x14ac:dyDescent="0.25">
      <c r="A7933" s="48">
        <v>44692</v>
      </c>
      <c r="B7933" s="68" t="s">
        <v>7455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29"/>
        <v>1750000</v>
      </c>
      <c r="H7933" s="42" t="s">
        <v>1006</v>
      </c>
    </row>
    <row r="7934" spans="1:8" ht="15" hidden="1" customHeight="1" x14ac:dyDescent="0.25">
      <c r="A7934" s="48">
        <v>44692</v>
      </c>
      <c r="B7934" s="36" t="s">
        <v>7456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29"/>
        <v>200000</v>
      </c>
      <c r="H7934" s="42" t="s">
        <v>33</v>
      </c>
    </row>
    <row r="7935" spans="1:8" ht="15" hidden="1" customHeight="1" x14ac:dyDescent="0.25">
      <c r="A7935" s="48">
        <v>44692</v>
      </c>
      <c r="B7935" s="33" t="s">
        <v>7457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29"/>
        <v>190000</v>
      </c>
      <c r="H7935" s="42" t="s">
        <v>968</v>
      </c>
    </row>
    <row r="7936" spans="1:8" ht="15" hidden="1" customHeight="1" x14ac:dyDescent="0.25">
      <c r="A7936" s="48">
        <v>44692</v>
      </c>
      <c r="B7936" s="63" t="s">
        <v>7458</v>
      </c>
      <c r="C7936" s="56" t="s">
        <v>7042</v>
      </c>
      <c r="D7936" s="38">
        <v>4</v>
      </c>
      <c r="E7936" s="39" t="s">
        <v>24</v>
      </c>
      <c r="F7936" s="40">
        <v>8500</v>
      </c>
      <c r="G7936" s="41">
        <f t="shared" si="229"/>
        <v>34000</v>
      </c>
      <c r="H7936" s="42" t="s">
        <v>7440</v>
      </c>
    </row>
    <row r="7937" spans="1:8" ht="15" hidden="1" customHeight="1" x14ac:dyDescent="0.25">
      <c r="A7937" s="48">
        <v>44692</v>
      </c>
      <c r="B7937" s="63" t="s">
        <v>3314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29"/>
        <v>28000</v>
      </c>
      <c r="H7937" s="42" t="s">
        <v>930</v>
      </c>
    </row>
    <row r="7938" spans="1:8" ht="15" hidden="1" customHeight="1" x14ac:dyDescent="0.25">
      <c r="A7938" s="48">
        <v>44692</v>
      </c>
      <c r="B7938" s="36" t="s">
        <v>7459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29"/>
        <v>56000</v>
      </c>
      <c r="H7938" s="42" t="s">
        <v>930</v>
      </c>
    </row>
    <row r="7939" spans="1:8" ht="15" hidden="1" customHeight="1" x14ac:dyDescent="0.25">
      <c r="A7939" s="48">
        <v>44692</v>
      </c>
      <c r="B7939" s="52" t="s">
        <v>7460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29"/>
        <v>50000</v>
      </c>
      <c r="H7939" s="42" t="s">
        <v>930</v>
      </c>
    </row>
    <row r="7940" spans="1:8" ht="15" hidden="1" customHeight="1" x14ac:dyDescent="0.25">
      <c r="A7940" s="48">
        <v>44692</v>
      </c>
      <c r="B7940" s="33" t="s">
        <v>7461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29"/>
        <v>50000</v>
      </c>
      <c r="H7940" s="42" t="s">
        <v>930</v>
      </c>
    </row>
    <row r="7941" spans="1:8" ht="15" hidden="1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hidden="1" customHeight="1" x14ac:dyDescent="0.25">
      <c r="A7942" s="48">
        <v>44753</v>
      </c>
      <c r="B7942" s="68" t="s">
        <v>6290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hidden="1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30">F7943*D7943</f>
        <v>8435000</v>
      </c>
      <c r="H7943" s="42" t="s">
        <v>33</v>
      </c>
    </row>
    <row r="7944" spans="1:8" ht="15" hidden="1" customHeight="1" x14ac:dyDescent="0.25">
      <c r="A7944" s="48">
        <v>44753</v>
      </c>
      <c r="B7944" s="56" t="s">
        <v>3313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30"/>
        <v>206000</v>
      </c>
      <c r="H7944" s="42" t="s">
        <v>7462</v>
      </c>
    </row>
    <row r="7945" spans="1:8" ht="15" hidden="1" customHeight="1" x14ac:dyDescent="0.25">
      <c r="A7945" s="48">
        <v>44753</v>
      </c>
      <c r="B7945" s="52" t="s">
        <v>7463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30"/>
        <v>14000</v>
      </c>
      <c r="H7945" s="42" t="s">
        <v>7462</v>
      </c>
    </row>
    <row r="7946" spans="1:8" ht="15" hidden="1" customHeight="1" x14ac:dyDescent="0.25">
      <c r="A7946" s="48">
        <v>44753</v>
      </c>
      <c r="B7946" s="33" t="s">
        <v>7464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30"/>
        <v>22000</v>
      </c>
      <c r="H7946" s="42" t="s">
        <v>7462</v>
      </c>
    </row>
    <row r="7947" spans="1:8" ht="15" hidden="1" customHeight="1" x14ac:dyDescent="0.25">
      <c r="A7947" s="48">
        <v>44753</v>
      </c>
      <c r="B7947" s="68" t="s">
        <v>7306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30"/>
        <v>220000</v>
      </c>
      <c r="H7947" s="42" t="s">
        <v>930</v>
      </c>
    </row>
    <row r="7948" spans="1:8" ht="15" hidden="1" customHeight="1" x14ac:dyDescent="0.25">
      <c r="A7948" s="48">
        <v>44753</v>
      </c>
      <c r="B7948" s="36" t="s">
        <v>7465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30"/>
        <v>90000</v>
      </c>
      <c r="H7948" s="42" t="s">
        <v>911</v>
      </c>
    </row>
    <row r="7949" spans="1:8" ht="15" hidden="1" customHeight="1" x14ac:dyDescent="0.25">
      <c r="A7949" s="48">
        <v>44753</v>
      </c>
      <c r="B7949" s="33" t="s">
        <v>7466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30"/>
        <v>5000</v>
      </c>
      <c r="H7949" s="42" t="s">
        <v>911</v>
      </c>
    </row>
    <row r="7950" spans="1:8" ht="15" hidden="1" customHeight="1" x14ac:dyDescent="0.25">
      <c r="A7950" s="48">
        <v>44753</v>
      </c>
      <c r="B7950" s="63" t="s">
        <v>7467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30"/>
        <v>266000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7468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30"/>
        <v>125000</v>
      </c>
      <c r="H7951" s="42" t="s">
        <v>911</v>
      </c>
    </row>
    <row r="7952" spans="1:8" ht="15" hidden="1" customHeight="1" x14ac:dyDescent="0.25">
      <c r="A7952" s="48">
        <v>44784</v>
      </c>
      <c r="B7952" s="36" t="s">
        <v>6924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7469</v>
      </c>
    </row>
    <row r="7953" spans="1:8" ht="15" hidden="1" customHeight="1" x14ac:dyDescent="0.25">
      <c r="A7953" s="48">
        <v>44784</v>
      </c>
      <c r="B7953" s="33" t="s">
        <v>6926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7469</v>
      </c>
    </row>
    <row r="7954" spans="1:8" ht="15" hidden="1" customHeight="1" x14ac:dyDescent="0.25">
      <c r="A7954" s="48">
        <v>44784</v>
      </c>
      <c r="B7954" s="33" t="s">
        <v>5590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1">F7954*D7954</f>
        <v>210000</v>
      </c>
      <c r="H7954" s="42" t="s">
        <v>911</v>
      </c>
    </row>
    <row r="7955" spans="1:8" ht="15" hidden="1" customHeight="1" x14ac:dyDescent="0.25">
      <c r="A7955" s="48">
        <v>44784</v>
      </c>
      <c r="B7955" s="56" t="s">
        <v>7470</v>
      </c>
      <c r="C7955" s="56" t="s">
        <v>2880</v>
      </c>
      <c r="D7955" s="38">
        <v>1</v>
      </c>
      <c r="E7955" s="78" t="s">
        <v>24</v>
      </c>
      <c r="F7955" s="46">
        <v>25000</v>
      </c>
      <c r="G7955" s="179">
        <f t="shared" si="231"/>
        <v>25000</v>
      </c>
      <c r="H7955" s="42" t="s">
        <v>606</v>
      </c>
    </row>
    <row r="7956" spans="1:8" ht="15" hidden="1" customHeight="1" x14ac:dyDescent="0.25">
      <c r="A7956" s="48">
        <v>44784</v>
      </c>
      <c r="B7956" s="52" t="s">
        <v>7471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1"/>
        <v>22500</v>
      </c>
      <c r="H7956" s="42" t="s">
        <v>911</v>
      </c>
    </row>
    <row r="7957" spans="1:8" ht="15" hidden="1" customHeight="1" x14ac:dyDescent="0.25">
      <c r="A7957" s="48">
        <v>44784</v>
      </c>
      <c r="B7957" s="33" t="s">
        <v>7472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1"/>
        <v>160000</v>
      </c>
      <c r="H7957" s="42" t="s">
        <v>33</v>
      </c>
    </row>
    <row r="7958" spans="1:8" ht="15" hidden="1" customHeight="1" x14ac:dyDescent="0.25">
      <c r="A7958" s="48">
        <v>44784</v>
      </c>
      <c r="B7958" s="68" t="s">
        <v>7473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1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36" t="s">
        <v>7474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1"/>
        <v>400000</v>
      </c>
      <c r="H7959" s="42" t="s">
        <v>33</v>
      </c>
    </row>
    <row r="7960" spans="1:8" ht="15" hidden="1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1"/>
        <v>370000</v>
      </c>
      <c r="H7960" s="42" t="s">
        <v>33</v>
      </c>
    </row>
    <row r="7961" spans="1:8" ht="15" hidden="1" customHeight="1" x14ac:dyDescent="0.25">
      <c r="A7961" s="48">
        <v>44784</v>
      </c>
      <c r="B7961" s="63" t="s">
        <v>7475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1"/>
        <v>140000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7476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1"/>
        <v>250000</v>
      </c>
      <c r="H7962" s="42" t="s">
        <v>33</v>
      </c>
    </row>
    <row r="7963" spans="1:8" ht="15" hidden="1" customHeight="1" x14ac:dyDescent="0.25">
      <c r="A7963" s="48">
        <v>44784</v>
      </c>
      <c r="B7963" s="36" t="s">
        <v>2749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1"/>
        <v>105000</v>
      </c>
      <c r="H7963" s="42" t="s">
        <v>33</v>
      </c>
    </row>
    <row r="7964" spans="1:8" ht="15" hidden="1" customHeight="1" x14ac:dyDescent="0.25">
      <c r="A7964" s="48">
        <v>44784</v>
      </c>
      <c r="B7964" s="52" t="s">
        <v>6205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1"/>
        <v>300000</v>
      </c>
      <c r="H7964" s="42" t="s">
        <v>33</v>
      </c>
    </row>
    <row r="7965" spans="1:8" ht="15" hidden="1" customHeight="1" x14ac:dyDescent="0.25">
      <c r="A7965" s="48">
        <v>44784</v>
      </c>
      <c r="B7965" s="33" t="s">
        <v>7477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1"/>
        <v>2300000</v>
      </c>
      <c r="H7965" s="42" t="s">
        <v>7478</v>
      </c>
    </row>
    <row r="7966" spans="1:8" ht="15" hidden="1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1"/>
        <v>260000</v>
      </c>
      <c r="H7966" s="42" t="s">
        <v>33</v>
      </c>
    </row>
    <row r="7967" spans="1:8" ht="15" hidden="1" customHeight="1" x14ac:dyDescent="0.25">
      <c r="A7967" s="48">
        <v>44784</v>
      </c>
      <c r="B7967" s="68" t="s">
        <v>7479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1"/>
        <v>195000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7480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1"/>
        <v>140000</v>
      </c>
      <c r="H7968" s="42" t="s">
        <v>33</v>
      </c>
    </row>
    <row r="7969" spans="1:8" ht="15" hidden="1" customHeight="1" x14ac:dyDescent="0.25">
      <c r="A7969" s="48">
        <v>44784</v>
      </c>
      <c r="B7969" s="36" t="s">
        <v>2912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1"/>
        <v>1030000</v>
      </c>
      <c r="H7969" s="42" t="s">
        <v>33</v>
      </c>
    </row>
    <row r="7970" spans="1:8" ht="15" hidden="1" customHeight="1" x14ac:dyDescent="0.25">
      <c r="A7970" s="48">
        <v>44784</v>
      </c>
      <c r="B7970" s="68" t="s">
        <v>2791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1"/>
        <v>798000</v>
      </c>
      <c r="H7970" s="42" t="s">
        <v>33</v>
      </c>
    </row>
    <row r="7971" spans="1:8" ht="15" hidden="1" customHeight="1" x14ac:dyDescent="0.25">
      <c r="A7971" s="48">
        <v>44784</v>
      </c>
      <c r="B7971" s="56" t="s">
        <v>3364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1"/>
        <v>328500</v>
      </c>
      <c r="H7971" s="42" t="s">
        <v>33</v>
      </c>
    </row>
    <row r="7972" spans="1:8" ht="15" hidden="1" customHeight="1" x14ac:dyDescent="0.25">
      <c r="A7972" s="48">
        <v>44784</v>
      </c>
      <c r="B7972" s="36" t="s">
        <v>7481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1"/>
        <v>1009500</v>
      </c>
      <c r="H7972" s="42" t="s">
        <v>33</v>
      </c>
    </row>
    <row r="7973" spans="1:8" ht="15" hidden="1" customHeight="1" x14ac:dyDescent="0.25">
      <c r="A7973" s="48">
        <v>44784</v>
      </c>
      <c r="B7973" s="33" t="s">
        <v>7482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1"/>
        <v>1170000</v>
      </c>
      <c r="H7973" s="42" t="s">
        <v>2750</v>
      </c>
    </row>
    <row r="7974" spans="1:8" ht="15" hidden="1" customHeight="1" x14ac:dyDescent="0.25">
      <c r="A7974" s="48">
        <v>44784</v>
      </c>
      <c r="B7974" s="63" t="s">
        <v>7483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1"/>
        <v>900000</v>
      </c>
      <c r="H7974" s="42" t="s">
        <v>2845</v>
      </c>
    </row>
    <row r="7975" spans="1:8" ht="15" hidden="1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1"/>
        <v>10500000</v>
      </c>
      <c r="H7975" s="42" t="s">
        <v>33</v>
      </c>
    </row>
    <row r="7976" spans="1:8" ht="15" hidden="1" customHeight="1" x14ac:dyDescent="0.25">
      <c r="A7976" s="48">
        <v>44784</v>
      </c>
      <c r="B7976" s="33" t="s">
        <v>7484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1"/>
        <v>240000</v>
      </c>
      <c r="H7976" s="42" t="s">
        <v>33</v>
      </c>
    </row>
    <row r="7977" spans="1:8" ht="15" hidden="1" customHeight="1" x14ac:dyDescent="0.25">
      <c r="A7977" s="48">
        <v>44815</v>
      </c>
      <c r="B7977" s="36" t="s">
        <v>5837</v>
      </c>
      <c r="C7977" s="56" t="s">
        <v>2926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hidden="1" customHeight="1" x14ac:dyDescent="0.25">
      <c r="A7978" s="48">
        <v>44815</v>
      </c>
      <c r="B7978" s="33" t="s">
        <v>7485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7486</v>
      </c>
    </row>
    <row r="7979" spans="1:8" ht="15" hidden="1" customHeight="1" x14ac:dyDescent="0.25">
      <c r="A7979" s="48">
        <v>44815</v>
      </c>
      <c r="B7979" s="33" t="s">
        <v>7487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2">F7979*D7979</f>
        <v>52000</v>
      </c>
      <c r="H7979" s="42" t="s">
        <v>7486</v>
      </c>
    </row>
    <row r="7980" spans="1:8" ht="15" hidden="1" customHeight="1" x14ac:dyDescent="0.25">
      <c r="A7980" s="48">
        <v>44815</v>
      </c>
      <c r="B7980" s="56" t="s">
        <v>7488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2"/>
        <v>15000</v>
      </c>
      <c r="H7980" s="42" t="s">
        <v>7486</v>
      </c>
    </row>
    <row r="7981" spans="1:8" ht="15" hidden="1" customHeight="1" x14ac:dyDescent="0.25">
      <c r="A7981" s="48">
        <v>44815</v>
      </c>
      <c r="B7981" s="52" t="s">
        <v>7489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2"/>
        <v>7500</v>
      </c>
      <c r="H7981" s="42" t="s">
        <v>7486</v>
      </c>
    </row>
    <row r="7982" spans="1:8" ht="15" hidden="1" customHeight="1" x14ac:dyDescent="0.25">
      <c r="A7982" s="48">
        <v>44815</v>
      </c>
      <c r="B7982" s="33" t="s">
        <v>7490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2"/>
        <v>2200</v>
      </c>
      <c r="H7982" s="42" t="s">
        <v>7486</v>
      </c>
    </row>
    <row r="7983" spans="1:8" ht="15" hidden="1" customHeight="1" x14ac:dyDescent="0.25">
      <c r="A7983" s="48">
        <v>44815</v>
      </c>
      <c r="B7983" s="68" t="s">
        <v>7491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2"/>
        <v>3300</v>
      </c>
      <c r="H7983" s="42" t="s">
        <v>7486</v>
      </c>
    </row>
    <row r="7984" spans="1:8" ht="15" hidden="1" customHeight="1" x14ac:dyDescent="0.25">
      <c r="A7984" s="48">
        <v>44815</v>
      </c>
      <c r="B7984" s="36" t="s">
        <v>7492</v>
      </c>
      <c r="C7984" s="36" t="s">
        <v>7493</v>
      </c>
      <c r="D7984" s="38">
        <v>5</v>
      </c>
      <c r="E7984" s="78" t="s">
        <v>24</v>
      </c>
      <c r="F7984" s="41">
        <v>18000</v>
      </c>
      <c r="G7984" s="41">
        <f t="shared" si="232"/>
        <v>90000</v>
      </c>
      <c r="H7984" s="42" t="s">
        <v>7494</v>
      </c>
    </row>
    <row r="7985" spans="1:8" ht="15" hidden="1" customHeight="1" x14ac:dyDescent="0.25">
      <c r="A7985" s="48">
        <v>44815</v>
      </c>
      <c r="B7985" s="33" t="s">
        <v>7495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2"/>
        <v>90000</v>
      </c>
      <c r="H7985" s="42" t="s">
        <v>7496</v>
      </c>
    </row>
    <row r="7986" spans="1:8" ht="15" hidden="1" customHeight="1" x14ac:dyDescent="0.25">
      <c r="A7986" s="48">
        <v>44815</v>
      </c>
      <c r="B7986" s="63" t="s">
        <v>1338</v>
      </c>
      <c r="C7986" s="56" t="s">
        <v>7497</v>
      </c>
      <c r="D7986" s="38">
        <v>1</v>
      </c>
      <c r="E7986" s="39" t="s">
        <v>24</v>
      </c>
      <c r="F7986" s="40">
        <v>11500</v>
      </c>
      <c r="G7986" s="41">
        <f t="shared" si="232"/>
        <v>11500</v>
      </c>
      <c r="H7986" s="42" t="s">
        <v>7494</v>
      </c>
    </row>
    <row r="7987" spans="1:8" ht="15" hidden="1" customHeight="1" x14ac:dyDescent="0.25">
      <c r="A7987" s="48">
        <v>44815</v>
      </c>
      <c r="B7987" s="63" t="s">
        <v>7498</v>
      </c>
      <c r="C7987" s="56" t="s">
        <v>7497</v>
      </c>
      <c r="D7987" s="38">
        <v>2</v>
      </c>
      <c r="E7987" s="39" t="s">
        <v>24</v>
      </c>
      <c r="F7987" s="46">
        <v>20000</v>
      </c>
      <c r="G7987" s="41">
        <f t="shared" si="232"/>
        <v>40000</v>
      </c>
      <c r="H7987" s="42" t="s">
        <v>7494</v>
      </c>
    </row>
    <row r="7988" spans="1:8" ht="15" hidden="1" customHeight="1" x14ac:dyDescent="0.25">
      <c r="A7988" s="48">
        <v>44815</v>
      </c>
      <c r="B7988" s="36" t="s">
        <v>7499</v>
      </c>
      <c r="C7988" s="56" t="s">
        <v>6042</v>
      </c>
      <c r="D7988" s="38">
        <v>1</v>
      </c>
      <c r="E7988" s="51" t="s">
        <v>72</v>
      </c>
      <c r="F7988" s="46">
        <v>325000</v>
      </c>
      <c r="G7988" s="62">
        <f t="shared" si="232"/>
        <v>325000</v>
      </c>
      <c r="H7988" s="42" t="s">
        <v>1006</v>
      </c>
    </row>
    <row r="7989" spans="1:8" ht="15" hidden="1" customHeight="1" x14ac:dyDescent="0.25">
      <c r="A7989" s="48">
        <v>44815</v>
      </c>
      <c r="B7989" s="52" t="s">
        <v>7500</v>
      </c>
      <c r="C7989" s="56" t="s">
        <v>6042</v>
      </c>
      <c r="D7989" s="38">
        <v>1</v>
      </c>
      <c r="E7989" s="51" t="s">
        <v>24</v>
      </c>
      <c r="F7989" s="46">
        <v>325000</v>
      </c>
      <c r="G7989" s="62">
        <f t="shared" si="232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33" t="s">
        <v>7501</v>
      </c>
      <c r="C7990" s="56" t="s">
        <v>6042</v>
      </c>
      <c r="D7990" s="38">
        <v>1</v>
      </c>
      <c r="E7990" s="51" t="s">
        <v>24</v>
      </c>
      <c r="F7990" s="191">
        <v>125000</v>
      </c>
      <c r="G7990" s="41">
        <f t="shared" si="232"/>
        <v>125000</v>
      </c>
      <c r="H7990" s="42" t="s">
        <v>911</v>
      </c>
    </row>
    <row r="7991" spans="1:8" ht="15" hidden="1" customHeight="1" x14ac:dyDescent="0.25">
      <c r="A7991" s="48">
        <v>44815</v>
      </c>
      <c r="B7991" s="68" t="s">
        <v>7502</v>
      </c>
      <c r="C7991" s="56" t="s">
        <v>6042</v>
      </c>
      <c r="D7991" s="38">
        <v>2</v>
      </c>
      <c r="E7991" s="306" t="s">
        <v>24</v>
      </c>
      <c r="F7991" s="40">
        <v>55000</v>
      </c>
      <c r="G7991" s="41">
        <f t="shared" si="232"/>
        <v>110000</v>
      </c>
      <c r="H7991" s="42" t="s">
        <v>538</v>
      </c>
    </row>
    <row r="7992" spans="1:8" ht="15" hidden="1" customHeight="1" x14ac:dyDescent="0.25">
      <c r="A7992" s="48">
        <v>44815</v>
      </c>
      <c r="B7992" s="68" t="s">
        <v>7503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2"/>
        <v>2350000</v>
      </c>
      <c r="H7992" s="42" t="s">
        <v>1855</v>
      </c>
    </row>
    <row r="7993" spans="1:8" ht="15" hidden="1" customHeight="1" x14ac:dyDescent="0.25">
      <c r="A7993" s="48">
        <v>44815</v>
      </c>
      <c r="B7993" s="68" t="s">
        <v>7504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2"/>
        <v>640000</v>
      </c>
      <c r="H7993" s="42" t="s">
        <v>1855</v>
      </c>
    </row>
    <row r="7994" spans="1:8" ht="15" hidden="1" customHeight="1" x14ac:dyDescent="0.25">
      <c r="A7994" s="48">
        <v>44815</v>
      </c>
      <c r="B7994" s="36" t="s">
        <v>7505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2"/>
        <v>240000</v>
      </c>
      <c r="H7994" s="42" t="s">
        <v>647</v>
      </c>
    </row>
    <row r="7995" spans="1:8" ht="15" hidden="1" customHeight="1" x14ac:dyDescent="0.25">
      <c r="A7995" s="48">
        <v>44815</v>
      </c>
      <c r="B7995" s="68" t="s">
        <v>7506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2"/>
        <v>3591000</v>
      </c>
      <c r="H7995" s="42" t="s">
        <v>647</v>
      </c>
    </row>
    <row r="7996" spans="1:8" ht="15" hidden="1" customHeight="1" x14ac:dyDescent="0.25">
      <c r="A7996" s="48">
        <v>44815</v>
      </c>
      <c r="B7996" s="56" t="s">
        <v>5846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2"/>
        <v>438000</v>
      </c>
      <c r="H7996" s="42" t="s">
        <v>33</v>
      </c>
    </row>
    <row r="7997" spans="1:8" ht="15" hidden="1" customHeight="1" x14ac:dyDescent="0.25">
      <c r="A7997" s="48">
        <v>44815</v>
      </c>
      <c r="B7997" s="36" t="s">
        <v>7507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2"/>
        <v>30000</v>
      </c>
      <c r="H7997" s="42" t="s">
        <v>33</v>
      </c>
    </row>
    <row r="7998" spans="1:8" ht="15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2"/>
        <v>32000</v>
      </c>
      <c r="H7998" s="42" t="s">
        <v>33</v>
      </c>
    </row>
    <row r="7999" spans="1:8" ht="15" hidden="1" customHeight="1" x14ac:dyDescent="0.25">
      <c r="A7999" s="48">
        <v>44815</v>
      </c>
      <c r="B7999" s="63" t="s">
        <v>7508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2"/>
        <v>2045000</v>
      </c>
      <c r="H7999" s="42" t="s">
        <v>647</v>
      </c>
    </row>
    <row r="8000" spans="1:8" ht="15" hidden="1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7509</v>
      </c>
    </row>
    <row r="8001" spans="1:8" ht="15" hidden="1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hidden="1" customHeight="1" x14ac:dyDescent="0.25">
      <c r="A8002" s="48">
        <v>44845</v>
      </c>
      <c r="B8002" s="33" t="s">
        <v>7510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3">F8002*D8002</f>
        <v>110000</v>
      </c>
      <c r="H8002" s="42" t="s">
        <v>7509</v>
      </c>
    </row>
    <row r="8003" spans="1:8" ht="15" hidden="1" customHeight="1" x14ac:dyDescent="0.25">
      <c r="A8003" s="48">
        <v>44845</v>
      </c>
      <c r="B8003" s="56" t="s">
        <v>7511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3"/>
        <v>285000</v>
      </c>
      <c r="H8003" s="42" t="s">
        <v>1006</v>
      </c>
    </row>
    <row r="8004" spans="1:8" ht="15" hidden="1" customHeight="1" x14ac:dyDescent="0.25">
      <c r="A8004" s="48">
        <v>44845</v>
      </c>
      <c r="B8004" s="52" t="s">
        <v>7512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3"/>
        <v>280000</v>
      </c>
      <c r="H8004" s="42" t="s">
        <v>1006</v>
      </c>
    </row>
    <row r="8005" spans="1:8" ht="15" hidden="1" customHeight="1" x14ac:dyDescent="0.25">
      <c r="A8005" s="48">
        <v>44845</v>
      </c>
      <c r="B8005" s="33" t="s">
        <v>7513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3"/>
        <v>260000</v>
      </c>
      <c r="H8005" s="42" t="s">
        <v>7514</v>
      </c>
    </row>
    <row r="8006" spans="1:8" ht="15" hidden="1" customHeight="1" x14ac:dyDescent="0.25">
      <c r="A8006" s="48">
        <v>44845</v>
      </c>
      <c r="B8006" s="68" t="s">
        <v>7515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3"/>
        <v>160000</v>
      </c>
      <c r="H8006" s="42" t="s">
        <v>1006</v>
      </c>
    </row>
    <row r="8007" spans="1:8" ht="15" hidden="1" customHeight="1" x14ac:dyDescent="0.25">
      <c r="A8007" s="48">
        <v>44845</v>
      </c>
      <c r="B8007" s="36" t="s">
        <v>7516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3"/>
        <v>150000</v>
      </c>
      <c r="H8007" s="42" t="s">
        <v>7509</v>
      </c>
    </row>
    <row r="8008" spans="1:8" ht="15" hidden="1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3"/>
        <v>28000</v>
      </c>
      <c r="H8008" s="42" t="s">
        <v>1006</v>
      </c>
    </row>
    <row r="8009" spans="1:8" ht="15" hidden="1" customHeight="1" x14ac:dyDescent="0.25">
      <c r="A8009" s="48">
        <v>44845</v>
      </c>
      <c r="B8009" s="63" t="s">
        <v>7517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3"/>
        <v>110000</v>
      </c>
      <c r="H8009" s="42" t="s">
        <v>7509</v>
      </c>
    </row>
    <row r="8010" spans="1:8" ht="15" hidden="1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7518</v>
      </c>
      <c r="F8010" s="46">
        <v>75000</v>
      </c>
      <c r="G8010" s="41">
        <f t="shared" si="233"/>
        <v>375000</v>
      </c>
      <c r="H8010" s="42" t="s">
        <v>33</v>
      </c>
    </row>
    <row r="8011" spans="1:8" ht="15" hidden="1" customHeight="1" x14ac:dyDescent="0.25">
      <c r="A8011" s="48">
        <v>44845</v>
      </c>
      <c r="B8011" s="36" t="s">
        <v>7519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3"/>
        <v>50000</v>
      </c>
      <c r="H8011" s="42" t="s">
        <v>33</v>
      </c>
    </row>
    <row r="8012" spans="1:8" ht="15" hidden="1" customHeight="1" x14ac:dyDescent="0.25">
      <c r="A8012" s="48">
        <v>44845</v>
      </c>
      <c r="B8012" s="52" t="s">
        <v>3314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3"/>
        <v>30000</v>
      </c>
      <c r="H8012" s="42" t="s">
        <v>930</v>
      </c>
    </row>
    <row r="8013" spans="1:8" ht="15" hidden="1" customHeight="1" x14ac:dyDescent="0.25">
      <c r="A8013" s="48">
        <v>44845</v>
      </c>
      <c r="B8013" s="33" t="s">
        <v>6344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3"/>
        <v>40000</v>
      </c>
      <c r="H8013" s="42" t="s">
        <v>930</v>
      </c>
    </row>
    <row r="8014" spans="1:8" ht="15" hidden="1" customHeight="1" x14ac:dyDescent="0.25">
      <c r="A8014" s="48">
        <v>44845</v>
      </c>
      <c r="B8014" s="68" t="s">
        <v>7520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3"/>
        <v>220000</v>
      </c>
      <c r="H8014" s="42" t="s">
        <v>7521</v>
      </c>
    </row>
    <row r="8015" spans="1:8" ht="15" hidden="1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3"/>
        <v>50000</v>
      </c>
      <c r="H8015" s="42" t="s">
        <v>33</v>
      </c>
    </row>
    <row r="8016" spans="1:8" ht="15" hidden="1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3"/>
        <v>37500</v>
      </c>
      <c r="H8016" s="42" t="s">
        <v>33</v>
      </c>
    </row>
    <row r="8017" spans="1:8" ht="15" hidden="1" customHeight="1" x14ac:dyDescent="0.25">
      <c r="A8017" s="48">
        <v>44845</v>
      </c>
      <c r="B8017" s="36" t="s">
        <v>7522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3"/>
        <v>45000</v>
      </c>
      <c r="H8017" s="42" t="s">
        <v>7523</v>
      </c>
    </row>
    <row r="8018" spans="1:8" ht="15" hidden="1" customHeight="1" x14ac:dyDescent="0.25">
      <c r="A8018" s="48">
        <v>44876</v>
      </c>
      <c r="B8018" s="36" t="s">
        <v>7524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hidden="1" customHeight="1" x14ac:dyDescent="0.25">
      <c r="A8019" s="48">
        <v>44876</v>
      </c>
      <c r="B8019" s="33" t="s">
        <v>7525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7526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4">F8020*D8020</f>
        <v>680000</v>
      </c>
      <c r="H8020" s="42" t="s">
        <v>7440</v>
      </c>
    </row>
    <row r="8021" spans="1:8" ht="15" hidden="1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4"/>
        <v>70000</v>
      </c>
      <c r="H8021" s="42" t="s">
        <v>2349</v>
      </c>
    </row>
    <row r="8022" spans="1:8" ht="15" hidden="1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4"/>
        <v>140000</v>
      </c>
      <c r="H8022" s="42" t="s">
        <v>433</v>
      </c>
    </row>
    <row r="8023" spans="1:8" ht="15" hidden="1" customHeight="1" x14ac:dyDescent="0.25">
      <c r="A8023" s="48">
        <v>44876</v>
      </c>
      <c r="B8023" s="33" t="s">
        <v>7527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4"/>
        <v>300000</v>
      </c>
      <c r="H8023" s="42" t="s">
        <v>33</v>
      </c>
    </row>
    <row r="8024" spans="1:8" ht="15" hidden="1" customHeight="1" x14ac:dyDescent="0.25">
      <c r="A8024" s="48">
        <v>44876</v>
      </c>
      <c r="B8024" s="36" t="s">
        <v>7522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4"/>
        <v>135000</v>
      </c>
      <c r="H8024" s="42" t="s">
        <v>7528</v>
      </c>
    </row>
    <row r="8025" spans="1:8" ht="15" hidden="1" customHeight="1" x14ac:dyDescent="0.25">
      <c r="A8025" s="48">
        <v>44876</v>
      </c>
      <c r="B8025" s="36" t="s">
        <v>3154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4"/>
        <v>4237000</v>
      </c>
      <c r="H8025" s="42" t="s">
        <v>930</v>
      </c>
    </row>
    <row r="8026" spans="1:8" ht="15" hidden="1" customHeight="1" x14ac:dyDescent="0.25">
      <c r="A8026" s="48">
        <v>44876</v>
      </c>
      <c r="B8026" s="33" t="s">
        <v>173</v>
      </c>
      <c r="C8026" s="56" t="s">
        <v>7529</v>
      </c>
      <c r="D8026" s="33">
        <v>50</v>
      </c>
      <c r="E8026" s="39" t="s">
        <v>24</v>
      </c>
      <c r="F8026" s="34">
        <v>1</v>
      </c>
      <c r="G8026" s="41">
        <f t="shared" si="234"/>
        <v>50</v>
      </c>
      <c r="H8026" s="42" t="s">
        <v>33</v>
      </c>
    </row>
    <row r="8027" spans="1:8" ht="15" hidden="1" customHeight="1" x14ac:dyDescent="0.25">
      <c r="A8027" s="48">
        <v>44876</v>
      </c>
      <c r="B8027" s="33" t="s">
        <v>7530</v>
      </c>
      <c r="C8027" s="56" t="s">
        <v>7529</v>
      </c>
      <c r="D8027" s="38">
        <v>20</v>
      </c>
      <c r="E8027" s="39" t="s">
        <v>24</v>
      </c>
      <c r="F8027" s="40">
        <v>1</v>
      </c>
      <c r="G8027" s="41">
        <f t="shared" si="234"/>
        <v>20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7531</v>
      </c>
      <c r="C8028" s="56" t="s">
        <v>7529</v>
      </c>
      <c r="D8028" s="38">
        <v>12</v>
      </c>
      <c r="E8028" s="39" t="s">
        <v>24</v>
      </c>
      <c r="F8028" s="46">
        <v>1</v>
      </c>
      <c r="G8028" s="41">
        <f t="shared" si="234"/>
        <v>12</v>
      </c>
      <c r="H8028" s="42" t="s">
        <v>33</v>
      </c>
    </row>
    <row r="8029" spans="1:8" ht="15" hidden="1" customHeight="1" x14ac:dyDescent="0.25">
      <c r="A8029" s="48">
        <v>44876</v>
      </c>
      <c r="B8029" s="36" t="s">
        <v>7532</v>
      </c>
      <c r="C8029" s="56" t="s">
        <v>7529</v>
      </c>
      <c r="D8029" s="38">
        <v>15</v>
      </c>
      <c r="E8029" s="51" t="s">
        <v>24</v>
      </c>
      <c r="F8029" s="46">
        <v>1</v>
      </c>
      <c r="G8029" s="62">
        <f t="shared" si="234"/>
        <v>15</v>
      </c>
      <c r="H8029" s="42" t="s">
        <v>33</v>
      </c>
    </row>
    <row r="8030" spans="1:8" ht="15" hidden="1" customHeight="1" x14ac:dyDescent="0.25">
      <c r="A8030" s="48">
        <v>44876</v>
      </c>
      <c r="B8030" s="52" t="s">
        <v>7533</v>
      </c>
      <c r="C8030" s="56" t="s">
        <v>7529</v>
      </c>
      <c r="D8030" s="38">
        <v>2</v>
      </c>
      <c r="E8030" s="51" t="s">
        <v>24</v>
      </c>
      <c r="F8030" s="46">
        <v>1</v>
      </c>
      <c r="G8030" s="62">
        <f t="shared" si="234"/>
        <v>2</v>
      </c>
      <c r="H8030" s="42" t="s">
        <v>638</v>
      </c>
    </row>
    <row r="8031" spans="1:8" ht="15" hidden="1" customHeight="1" x14ac:dyDescent="0.25">
      <c r="A8031" s="48">
        <v>44876</v>
      </c>
      <c r="B8031" s="33" t="s">
        <v>7534</v>
      </c>
      <c r="C8031" s="56" t="s">
        <v>7529</v>
      </c>
      <c r="D8031" s="38">
        <v>40</v>
      </c>
      <c r="E8031" s="51" t="s">
        <v>24</v>
      </c>
      <c r="F8031" s="191">
        <v>1</v>
      </c>
      <c r="G8031" s="41">
        <f t="shared" si="234"/>
        <v>40</v>
      </c>
      <c r="H8031" s="42" t="s">
        <v>33</v>
      </c>
    </row>
    <row r="8032" spans="1:8" ht="15" hidden="1" customHeight="1" x14ac:dyDescent="0.25">
      <c r="A8032" s="48">
        <v>44876</v>
      </c>
      <c r="B8032" s="36" t="s">
        <v>7535</v>
      </c>
      <c r="C8032" s="56" t="s">
        <v>7529</v>
      </c>
      <c r="D8032" s="38">
        <v>15</v>
      </c>
      <c r="E8032" s="306" t="s">
        <v>24</v>
      </c>
      <c r="F8032" s="40">
        <v>1</v>
      </c>
      <c r="G8032" s="41">
        <f t="shared" si="234"/>
        <v>15</v>
      </c>
      <c r="H8032" s="42" t="s">
        <v>33</v>
      </c>
    </row>
    <row r="8033" spans="1:8" ht="15" hidden="1" customHeight="1" x14ac:dyDescent="0.25">
      <c r="A8033" s="48">
        <v>44906</v>
      </c>
      <c r="B8033" s="36" t="s">
        <v>3584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7536</v>
      </c>
    </row>
    <row r="8034" spans="1:8" ht="15" hidden="1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7536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7537</v>
      </c>
      <c r="D8035" s="38">
        <v>4</v>
      </c>
      <c r="E8035" s="45" t="s">
        <v>96</v>
      </c>
      <c r="F8035" s="40">
        <v>77500</v>
      </c>
      <c r="G8035" s="41">
        <f t="shared" ref="G8035:G8054" si="235">F8035*D8035</f>
        <v>310000</v>
      </c>
      <c r="H8035" s="42" t="s">
        <v>33</v>
      </c>
    </row>
    <row r="8036" spans="1:8" ht="15" hidden="1" customHeight="1" x14ac:dyDescent="0.25">
      <c r="A8036" s="48">
        <v>44906</v>
      </c>
      <c r="B8036" s="56" t="s">
        <v>7538</v>
      </c>
      <c r="C8036" s="56" t="s">
        <v>7537</v>
      </c>
      <c r="D8036" s="38">
        <v>4</v>
      </c>
      <c r="E8036" s="78" t="s">
        <v>24</v>
      </c>
      <c r="F8036" s="46">
        <v>225000</v>
      </c>
      <c r="G8036" s="179">
        <f t="shared" si="235"/>
        <v>900000</v>
      </c>
      <c r="H8036" s="42" t="s">
        <v>33</v>
      </c>
    </row>
    <row r="8037" spans="1:8" ht="15" hidden="1" customHeight="1" x14ac:dyDescent="0.25">
      <c r="A8037" s="48">
        <v>44906</v>
      </c>
      <c r="B8037" s="52" t="s">
        <v>1783</v>
      </c>
      <c r="C8037" s="56" t="s">
        <v>7537</v>
      </c>
      <c r="D8037" s="33">
        <v>3</v>
      </c>
      <c r="E8037" s="78" t="s">
        <v>96</v>
      </c>
      <c r="F8037" s="34">
        <v>77500</v>
      </c>
      <c r="G8037" s="41">
        <f t="shared" si="235"/>
        <v>232500</v>
      </c>
      <c r="H8037" s="42" t="s">
        <v>33</v>
      </c>
    </row>
    <row r="8038" spans="1:8" ht="15" hidden="1" customHeight="1" x14ac:dyDescent="0.25">
      <c r="A8038" s="48">
        <v>44906</v>
      </c>
      <c r="B8038" s="33" t="s">
        <v>1022</v>
      </c>
      <c r="C8038" s="56" t="s">
        <v>7537</v>
      </c>
      <c r="D8038" s="53">
        <v>8</v>
      </c>
      <c r="E8038" s="78" t="s">
        <v>96</v>
      </c>
      <c r="F8038" s="41">
        <v>12500</v>
      </c>
      <c r="G8038" s="41">
        <f t="shared" si="235"/>
        <v>100000</v>
      </c>
      <c r="H8038" s="42" t="s">
        <v>606</v>
      </c>
    </row>
    <row r="8039" spans="1:8" ht="15" hidden="1" customHeight="1" x14ac:dyDescent="0.25">
      <c r="A8039" s="48">
        <v>44906</v>
      </c>
      <c r="B8039" s="36" t="s">
        <v>7539</v>
      </c>
      <c r="C8039" s="56" t="s">
        <v>7537</v>
      </c>
      <c r="D8039" s="38">
        <v>3</v>
      </c>
      <c r="E8039" s="45" t="s">
        <v>96</v>
      </c>
      <c r="F8039" s="46">
        <v>77500</v>
      </c>
      <c r="G8039" s="41">
        <f t="shared" si="235"/>
        <v>232500</v>
      </c>
      <c r="H8039" s="42" t="s">
        <v>33</v>
      </c>
    </row>
    <row r="8040" spans="1:8" ht="15" hidden="1" customHeight="1" x14ac:dyDescent="0.25">
      <c r="A8040" s="48">
        <v>44906</v>
      </c>
      <c r="B8040" s="36" t="s">
        <v>7540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5"/>
        <v>330000</v>
      </c>
      <c r="H8040" s="42" t="s">
        <v>930</v>
      </c>
    </row>
    <row r="8041" spans="1:8" ht="15" hidden="1" customHeight="1" x14ac:dyDescent="0.25">
      <c r="A8041" s="48">
        <v>44906</v>
      </c>
      <c r="B8041" s="33" t="s">
        <v>5932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5"/>
        <v>20000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7541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5"/>
        <v>28000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7542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5"/>
        <v>5500</v>
      </c>
      <c r="H8043" s="42" t="s">
        <v>930</v>
      </c>
    </row>
    <row r="8044" spans="1:8" ht="15" hidden="1" customHeight="1" x14ac:dyDescent="0.25">
      <c r="A8044" s="48">
        <v>44906</v>
      </c>
      <c r="B8044" s="36" t="s">
        <v>7543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5"/>
        <v>2000</v>
      </c>
      <c r="H8044" s="42" t="s">
        <v>930</v>
      </c>
    </row>
    <row r="8045" spans="1:8" ht="15" hidden="1" customHeight="1" x14ac:dyDescent="0.25">
      <c r="A8045" s="48">
        <v>44906</v>
      </c>
      <c r="B8045" s="52" t="s">
        <v>7544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5"/>
        <v>10500</v>
      </c>
      <c r="H8045" s="42" t="s">
        <v>930</v>
      </c>
    </row>
    <row r="8046" spans="1:8" ht="15" hidden="1" customHeight="1" x14ac:dyDescent="0.25">
      <c r="A8046" s="48">
        <v>44906</v>
      </c>
      <c r="B8046" s="33" t="s">
        <v>7545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5"/>
        <v>1500</v>
      </c>
      <c r="H8046" s="42" t="s">
        <v>930</v>
      </c>
    </row>
    <row r="8047" spans="1:8" ht="15" hidden="1" customHeight="1" x14ac:dyDescent="0.25">
      <c r="A8047" s="48">
        <v>44906</v>
      </c>
      <c r="B8047" s="36" t="s">
        <v>7546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5"/>
        <v>1000</v>
      </c>
      <c r="H8047" s="42" t="s">
        <v>930</v>
      </c>
    </row>
    <row r="8048" spans="1:8" ht="15" hidden="1" customHeight="1" x14ac:dyDescent="0.25">
      <c r="A8048" s="48">
        <v>44906</v>
      </c>
      <c r="B8048" s="68" t="s">
        <v>7547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5"/>
        <v>1500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7548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5"/>
        <v>225000</v>
      </c>
      <c r="H8049" s="42" t="s">
        <v>33</v>
      </c>
    </row>
    <row r="8050" spans="1:8" ht="15" hidden="1" customHeight="1" x14ac:dyDescent="0.25">
      <c r="A8050" s="48">
        <v>44906</v>
      </c>
      <c r="B8050" s="36" t="s">
        <v>7549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5"/>
        <v>625000</v>
      </c>
      <c r="H8050" s="42" t="s">
        <v>7550</v>
      </c>
    </row>
    <row r="8051" spans="1:8" ht="15" hidden="1" customHeight="1" x14ac:dyDescent="0.25">
      <c r="A8051" s="48">
        <v>44906</v>
      </c>
      <c r="B8051" s="68" t="s">
        <v>7551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5"/>
        <v>650000</v>
      </c>
      <c r="H8051" s="42" t="s">
        <v>1263</v>
      </c>
    </row>
    <row r="8052" spans="1:8" ht="15" hidden="1" customHeight="1" x14ac:dyDescent="0.25">
      <c r="A8052" s="48">
        <v>44906</v>
      </c>
      <c r="B8052" s="56" t="s">
        <v>4527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5"/>
        <v>33000000</v>
      </c>
      <c r="H8052" s="42" t="s">
        <v>33</v>
      </c>
    </row>
    <row r="8053" spans="1:8" ht="15" hidden="1" customHeight="1" x14ac:dyDescent="0.25">
      <c r="A8053" s="48">
        <v>44906</v>
      </c>
      <c r="B8053" s="36" t="s">
        <v>7552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5"/>
        <v>2780000</v>
      </c>
      <c r="H8053" s="42" t="s">
        <v>433</v>
      </c>
    </row>
    <row r="8054" spans="1:8" ht="15" hidden="1" customHeight="1" x14ac:dyDescent="0.25">
      <c r="A8054" s="48">
        <v>44906</v>
      </c>
      <c r="B8054" s="33" t="s">
        <v>7553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5"/>
        <v>374000</v>
      </c>
      <c r="H8054" s="42" t="s">
        <v>433</v>
      </c>
    </row>
    <row r="8055" spans="1:8" ht="15" hidden="1" customHeight="1" x14ac:dyDescent="0.25">
      <c r="A8055" s="38" t="s">
        <v>7554</v>
      </c>
      <c r="B8055" s="36" t="s">
        <v>7555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hidden="1" customHeight="1" x14ac:dyDescent="0.25">
      <c r="A8056" s="38" t="s">
        <v>7554</v>
      </c>
      <c r="B8056" s="33" t="s">
        <v>7556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hidden="1" customHeight="1" x14ac:dyDescent="0.25">
      <c r="A8057" s="38" t="s">
        <v>7554</v>
      </c>
      <c r="B8057" s="33" t="s">
        <v>7557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6">F8057*D8057</f>
        <v>325000</v>
      </c>
      <c r="H8057" s="42" t="s">
        <v>1006</v>
      </c>
    </row>
    <row r="8058" spans="1:8" ht="15" hidden="1" customHeight="1" x14ac:dyDescent="0.25">
      <c r="A8058" s="38" t="s">
        <v>7554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6"/>
        <v>125000</v>
      </c>
      <c r="H8058" s="42" t="s">
        <v>4839</v>
      </c>
    </row>
    <row r="8059" spans="1:8" ht="15" hidden="1" customHeight="1" x14ac:dyDescent="0.25">
      <c r="A8059" s="38" t="s">
        <v>7554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6"/>
        <v>730000</v>
      </c>
      <c r="H8059" s="42" t="s">
        <v>33</v>
      </c>
    </row>
    <row r="8060" spans="1:8" ht="15" hidden="1" customHeight="1" x14ac:dyDescent="0.25">
      <c r="A8060" s="38" t="s">
        <v>7554</v>
      </c>
      <c r="B8060" s="33" t="s">
        <v>7558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6"/>
        <v>350000</v>
      </c>
      <c r="H8060" s="42" t="s">
        <v>7509</v>
      </c>
    </row>
    <row r="8061" spans="1:8" ht="15" hidden="1" customHeight="1" x14ac:dyDescent="0.25">
      <c r="A8061" s="38" t="s">
        <v>7554</v>
      </c>
      <c r="B8061" s="36" t="s">
        <v>7559</v>
      </c>
      <c r="C8061" s="56" t="s">
        <v>7560</v>
      </c>
      <c r="D8061" s="38">
        <v>1</v>
      </c>
      <c r="E8061" s="45" t="s">
        <v>72</v>
      </c>
      <c r="F8061" s="46">
        <v>1114000</v>
      </c>
      <c r="G8061" s="41">
        <f t="shared" si="236"/>
        <v>1114000</v>
      </c>
      <c r="H8061" s="42" t="s">
        <v>28</v>
      </c>
    </row>
    <row r="8062" spans="1:8" ht="15" hidden="1" customHeight="1" x14ac:dyDescent="0.25">
      <c r="A8062" s="38" t="s">
        <v>7554</v>
      </c>
      <c r="B8062" s="36" t="s">
        <v>7561</v>
      </c>
      <c r="C8062" s="56" t="s">
        <v>7562</v>
      </c>
      <c r="D8062" s="38">
        <v>16</v>
      </c>
      <c r="E8062" s="78" t="s">
        <v>24</v>
      </c>
      <c r="F8062" s="41">
        <v>130000</v>
      </c>
      <c r="G8062" s="41">
        <f t="shared" si="236"/>
        <v>2080000</v>
      </c>
      <c r="H8062" s="42" t="s">
        <v>33</v>
      </c>
    </row>
    <row r="8063" spans="1:8" ht="15" hidden="1" customHeight="1" x14ac:dyDescent="0.25">
      <c r="A8063" s="38" t="s">
        <v>7554</v>
      </c>
      <c r="B8063" s="33" t="s">
        <v>7563</v>
      </c>
      <c r="C8063" s="56" t="s">
        <v>7562</v>
      </c>
      <c r="D8063" s="38">
        <v>5</v>
      </c>
      <c r="E8063" s="45" t="s">
        <v>24</v>
      </c>
      <c r="F8063" s="46">
        <v>287000</v>
      </c>
      <c r="G8063" s="41">
        <f t="shared" si="236"/>
        <v>1435000</v>
      </c>
      <c r="H8063" s="42" t="s">
        <v>33</v>
      </c>
    </row>
    <row r="8064" spans="1:8" ht="15" hidden="1" customHeight="1" x14ac:dyDescent="0.25">
      <c r="A8064" s="38" t="s">
        <v>7554</v>
      </c>
      <c r="B8064" s="63" t="s">
        <v>7564</v>
      </c>
      <c r="C8064" s="56" t="s">
        <v>7562</v>
      </c>
      <c r="D8064" s="38">
        <v>6</v>
      </c>
      <c r="E8064" s="78" t="s">
        <v>24</v>
      </c>
      <c r="F8064" s="46">
        <v>79000</v>
      </c>
      <c r="G8064" s="41">
        <f t="shared" si="236"/>
        <v>474000</v>
      </c>
      <c r="H8064" s="42" t="s">
        <v>33</v>
      </c>
    </row>
    <row r="8065" spans="1:8" ht="15" hidden="1" customHeight="1" x14ac:dyDescent="0.25">
      <c r="A8065" s="38" t="s">
        <v>7554</v>
      </c>
      <c r="B8065" s="33" t="s">
        <v>7565</v>
      </c>
      <c r="C8065" s="56" t="s">
        <v>7562</v>
      </c>
      <c r="D8065" s="38">
        <v>6</v>
      </c>
      <c r="E8065" s="39" t="s">
        <v>24</v>
      </c>
      <c r="F8065" s="46">
        <v>325000</v>
      </c>
      <c r="G8065" s="41">
        <f t="shared" si="236"/>
        <v>1950000</v>
      </c>
      <c r="H8065" s="42" t="s">
        <v>33</v>
      </c>
    </row>
    <row r="8066" spans="1:8" ht="15" hidden="1" customHeight="1" x14ac:dyDescent="0.25">
      <c r="A8066" s="38" t="s">
        <v>7566</v>
      </c>
      <c r="B8066" s="36" t="s">
        <v>7567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6"/>
        <v>37000</v>
      </c>
      <c r="H8066" s="42" t="s">
        <v>7568</v>
      </c>
    </row>
    <row r="8067" spans="1:8" ht="15" hidden="1" customHeight="1" x14ac:dyDescent="0.25">
      <c r="A8067" s="38" t="s">
        <v>7566</v>
      </c>
      <c r="B8067" s="33" t="s">
        <v>7569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6"/>
        <v>5000</v>
      </c>
      <c r="H8067" s="42" t="s">
        <v>7568</v>
      </c>
    </row>
    <row r="8068" spans="1:8" ht="15" customHeight="1" x14ac:dyDescent="0.25">
      <c r="A8068" s="38" t="s">
        <v>7566</v>
      </c>
      <c r="B8068" s="33" t="s">
        <v>7570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6"/>
        <v>25000</v>
      </c>
      <c r="H8068" s="42" t="s">
        <v>33</v>
      </c>
    </row>
    <row r="8069" spans="1:8" ht="15" hidden="1" customHeight="1" x14ac:dyDescent="0.25">
      <c r="A8069" s="38" t="s">
        <v>7566</v>
      </c>
      <c r="B8069" s="56" t="s">
        <v>7571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6"/>
        <v>320000</v>
      </c>
      <c r="H8069" s="42" t="s">
        <v>33</v>
      </c>
    </row>
    <row r="8070" spans="1:8" ht="15" hidden="1" customHeight="1" x14ac:dyDescent="0.25">
      <c r="A8070" s="38" t="s">
        <v>7566</v>
      </c>
      <c r="B8070" s="63" t="s">
        <v>7572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6"/>
        <v>100000</v>
      </c>
      <c r="H8070" s="42" t="s">
        <v>33</v>
      </c>
    </row>
    <row r="8071" spans="1:8" ht="15" hidden="1" customHeight="1" x14ac:dyDescent="0.25">
      <c r="A8071" s="38" t="s">
        <v>7566</v>
      </c>
      <c r="B8071" s="33" t="s">
        <v>7573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6"/>
        <v>1500000</v>
      </c>
      <c r="H8071" s="42" t="s">
        <v>7568</v>
      </c>
    </row>
    <row r="8072" spans="1:8" ht="15" customHeight="1" x14ac:dyDescent="0.25">
      <c r="A8072" s="38" t="s">
        <v>7566</v>
      </c>
      <c r="B8072" s="63" t="s">
        <v>5354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6"/>
        <v>78000</v>
      </c>
      <c r="H8072" s="42" t="s">
        <v>33</v>
      </c>
    </row>
    <row r="8073" spans="1:8" ht="15" hidden="1" customHeight="1" x14ac:dyDescent="0.25">
      <c r="A8073" s="38" t="s">
        <v>7566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6"/>
        <v>17250000</v>
      </c>
      <c r="H8073" s="42" t="s">
        <v>33</v>
      </c>
    </row>
    <row r="8074" spans="1:8" ht="15" hidden="1" customHeight="1" x14ac:dyDescent="0.25">
      <c r="A8074" s="38" t="s">
        <v>7566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6"/>
        <v>10500000</v>
      </c>
      <c r="H8074" s="311" t="s">
        <v>33</v>
      </c>
    </row>
    <row r="8075" spans="1:8" ht="15" hidden="1" customHeight="1" x14ac:dyDescent="0.25">
      <c r="A8075" s="38" t="s">
        <v>7566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6"/>
        <v>2300000</v>
      </c>
      <c r="H8075" s="33" t="s">
        <v>7574</v>
      </c>
    </row>
    <row r="8076" spans="1:8" ht="15" hidden="1" customHeight="1" x14ac:dyDescent="0.25">
      <c r="A8076" s="38" t="s">
        <v>7566</v>
      </c>
      <c r="B8076" s="33" t="s">
        <v>7575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6"/>
        <v>4914000</v>
      </c>
      <c r="H8076" s="33" t="s">
        <v>7576</v>
      </c>
    </row>
    <row r="8077" spans="1:8" ht="15" hidden="1" customHeight="1" x14ac:dyDescent="0.25">
      <c r="A8077" s="38" t="s">
        <v>7566</v>
      </c>
      <c r="B8077" s="33" t="s">
        <v>7577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6"/>
        <v>466000</v>
      </c>
      <c r="H8077" s="33" t="s">
        <v>7576</v>
      </c>
    </row>
    <row r="8078" spans="1:8" ht="15" hidden="1" customHeight="1" x14ac:dyDescent="0.25">
      <c r="A8078" s="38" t="s">
        <v>7566</v>
      </c>
      <c r="B8078" s="33" t="s">
        <v>7578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6"/>
        <v>1585000</v>
      </c>
      <c r="H8078" s="33" t="s">
        <v>7576</v>
      </c>
    </row>
    <row r="8079" spans="1:8" ht="15" hidden="1" customHeight="1" x14ac:dyDescent="0.25">
      <c r="A8079" s="38" t="s">
        <v>7579</v>
      </c>
      <c r="B8079" s="36" t="s">
        <v>2589</v>
      </c>
      <c r="C8079" s="56" t="s">
        <v>7580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hidden="1" customHeight="1" x14ac:dyDescent="0.25">
      <c r="A8080" s="38" t="s">
        <v>7579</v>
      </c>
      <c r="B8080" s="33" t="s">
        <v>3584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7581</v>
      </c>
    </row>
    <row r="8081" spans="1:8" ht="15" hidden="1" customHeight="1" x14ac:dyDescent="0.25">
      <c r="A8081" s="38" t="s">
        <v>7579</v>
      </c>
      <c r="B8081" s="33" t="s">
        <v>7582</v>
      </c>
      <c r="C8081" s="56" t="s">
        <v>7537</v>
      </c>
      <c r="D8081" s="38">
        <v>5</v>
      </c>
      <c r="E8081" s="45" t="s">
        <v>72</v>
      </c>
      <c r="F8081" s="40">
        <v>225000</v>
      </c>
      <c r="G8081" s="41">
        <f t="shared" ref="G8081:G8094" si="237">F8081*D8081</f>
        <v>1125000</v>
      </c>
      <c r="H8081" s="42" t="s">
        <v>33</v>
      </c>
    </row>
    <row r="8082" spans="1:8" ht="15" hidden="1" customHeight="1" x14ac:dyDescent="0.25">
      <c r="A8082" s="38" t="s">
        <v>7579</v>
      </c>
      <c r="B8082" s="56" t="s">
        <v>7583</v>
      </c>
      <c r="C8082" s="56" t="s">
        <v>7537</v>
      </c>
      <c r="D8082" s="38">
        <v>5</v>
      </c>
      <c r="E8082" s="78" t="s">
        <v>24</v>
      </c>
      <c r="F8082" s="46">
        <v>77500</v>
      </c>
      <c r="G8082" s="179">
        <f t="shared" si="237"/>
        <v>387500</v>
      </c>
      <c r="H8082" s="42" t="s">
        <v>33</v>
      </c>
    </row>
    <row r="8083" spans="1:8" ht="15" hidden="1" customHeight="1" x14ac:dyDescent="0.25">
      <c r="A8083" s="38" t="s">
        <v>7579</v>
      </c>
      <c r="B8083" s="63" t="s">
        <v>7584</v>
      </c>
      <c r="C8083" s="33" t="s">
        <v>7537</v>
      </c>
      <c r="D8083" s="33">
        <v>5</v>
      </c>
      <c r="E8083" s="78" t="s">
        <v>24</v>
      </c>
      <c r="F8083" s="34">
        <v>77500</v>
      </c>
      <c r="G8083" s="41">
        <f t="shared" si="237"/>
        <v>387500</v>
      </c>
      <c r="H8083" s="42" t="s">
        <v>33</v>
      </c>
    </row>
    <row r="8084" spans="1:8" ht="15" hidden="1" customHeight="1" x14ac:dyDescent="0.25">
      <c r="A8084" s="38" t="s">
        <v>7579</v>
      </c>
      <c r="B8084" s="33" t="s">
        <v>7585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6099</v>
      </c>
    </row>
    <row r="8085" spans="1:8" ht="15" hidden="1" customHeight="1" x14ac:dyDescent="0.25">
      <c r="A8085" s="38" t="s">
        <v>7579</v>
      </c>
      <c r="B8085" s="33" t="s">
        <v>7586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6099</v>
      </c>
    </row>
    <row r="8086" spans="1:8" ht="15" hidden="1" customHeight="1" x14ac:dyDescent="0.25">
      <c r="A8086" s="38" t="s">
        <v>7579</v>
      </c>
      <c r="B8086" s="36" t="s">
        <v>7587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6099</v>
      </c>
    </row>
    <row r="8087" spans="1:8" ht="15" hidden="1" customHeight="1" x14ac:dyDescent="0.25">
      <c r="A8087" s="38" t="s">
        <v>7579</v>
      </c>
      <c r="B8087" s="52" t="s">
        <v>7588</v>
      </c>
      <c r="C8087" s="56" t="s">
        <v>4197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6099</v>
      </c>
    </row>
    <row r="8088" spans="1:8" ht="15" hidden="1" customHeight="1" x14ac:dyDescent="0.25">
      <c r="A8088" s="38" t="s">
        <v>7579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7589</v>
      </c>
    </row>
    <row r="8089" spans="1:8" ht="15" hidden="1" customHeight="1" x14ac:dyDescent="0.25">
      <c r="A8089" s="38" t="s">
        <v>7579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37"/>
        <v>6350000</v>
      </c>
      <c r="H8089" s="312" t="s">
        <v>33</v>
      </c>
    </row>
    <row r="8090" spans="1:8" ht="15" hidden="1" customHeight="1" x14ac:dyDescent="0.25">
      <c r="A8090" s="38" t="s">
        <v>7579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37"/>
        <v>6050000</v>
      </c>
      <c r="H8090" s="42" t="s">
        <v>33</v>
      </c>
    </row>
    <row r="8091" spans="1:8" ht="15" hidden="1" customHeight="1" x14ac:dyDescent="0.25">
      <c r="A8091" s="38" t="s">
        <v>7579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37"/>
        <v>7672500</v>
      </c>
      <c r="H8091" s="42" t="s">
        <v>647</v>
      </c>
    </row>
    <row r="8092" spans="1:8" ht="15" hidden="1" customHeight="1" x14ac:dyDescent="0.25">
      <c r="A8092" s="38" t="s">
        <v>7579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37"/>
        <v>14031500</v>
      </c>
      <c r="H8092" s="42" t="s">
        <v>647</v>
      </c>
    </row>
    <row r="8093" spans="1:8" ht="15" hidden="1" customHeight="1" x14ac:dyDescent="0.25">
      <c r="A8093" s="38" t="s">
        <v>7579</v>
      </c>
      <c r="B8093" s="36" t="s">
        <v>7590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37"/>
        <v>552000</v>
      </c>
      <c r="H8093" s="42" t="s">
        <v>647</v>
      </c>
    </row>
    <row r="8094" spans="1:8" ht="15" hidden="1" customHeight="1" x14ac:dyDescent="0.25">
      <c r="A8094" s="38" t="s">
        <v>7579</v>
      </c>
      <c r="B8094" s="68" t="s">
        <v>2791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37"/>
        <v>798000</v>
      </c>
      <c r="H8094" s="42" t="s">
        <v>647</v>
      </c>
    </row>
    <row r="8095" spans="1:8" ht="15" hidden="1" customHeight="1" x14ac:dyDescent="0.25">
      <c r="A8095" s="38" t="s">
        <v>7591</v>
      </c>
      <c r="B8095" s="36" t="s">
        <v>7592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hidden="1" customHeight="1" x14ac:dyDescent="0.25">
      <c r="A8096" s="38" t="s">
        <v>7591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hidden="1" customHeight="1" x14ac:dyDescent="0.25">
      <c r="A8097" s="38" t="s">
        <v>7591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38">F8097*D8097</f>
        <v>105000</v>
      </c>
      <c r="H8097" s="42" t="s">
        <v>33</v>
      </c>
    </row>
    <row r="8098" spans="1:8" ht="15" hidden="1" customHeight="1" x14ac:dyDescent="0.25">
      <c r="A8098" s="38" t="s">
        <v>7591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38"/>
        <v>67500</v>
      </c>
      <c r="H8098" s="42" t="s">
        <v>33</v>
      </c>
    </row>
    <row r="8099" spans="1:8" ht="15" hidden="1" customHeight="1" x14ac:dyDescent="0.25">
      <c r="A8099" s="38" t="s">
        <v>7591</v>
      </c>
      <c r="B8099" s="63" t="s">
        <v>7593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38"/>
        <v>145000</v>
      </c>
      <c r="H8099" s="42" t="s">
        <v>1177</v>
      </c>
    </row>
    <row r="8100" spans="1:8" ht="15" hidden="1" customHeight="1" x14ac:dyDescent="0.25">
      <c r="A8100" s="38" t="s">
        <v>7591</v>
      </c>
      <c r="B8100" s="33" t="s">
        <v>7594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7595</v>
      </c>
    </row>
    <row r="8101" spans="1:8" ht="15" hidden="1" customHeight="1" x14ac:dyDescent="0.25">
      <c r="A8101" s="38" t="s">
        <v>7591</v>
      </c>
      <c r="B8101" s="33" t="s">
        <v>7596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7595</v>
      </c>
    </row>
    <row r="8102" spans="1:8" ht="15" hidden="1" customHeight="1" x14ac:dyDescent="0.25">
      <c r="A8102" s="38" t="s">
        <v>7591</v>
      </c>
      <c r="B8102" s="36" t="s">
        <v>7597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hidden="1" customHeight="1" x14ac:dyDescent="0.25">
      <c r="A8103" s="38" t="s">
        <v>7591</v>
      </c>
      <c r="B8103" s="52" t="s">
        <v>7598</v>
      </c>
      <c r="C8103" s="56" t="s">
        <v>5344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hidden="1" customHeight="1" x14ac:dyDescent="0.25">
      <c r="A8104" s="38" t="s">
        <v>7591</v>
      </c>
      <c r="B8104" s="33" t="s">
        <v>7599</v>
      </c>
      <c r="C8104" s="33" t="s">
        <v>5344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hidden="1" customHeight="1" x14ac:dyDescent="0.25">
      <c r="A8105" s="38" t="s">
        <v>7591</v>
      </c>
      <c r="B8105" s="36" t="s">
        <v>5473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38"/>
        <v>300000</v>
      </c>
      <c r="H8105" s="312" t="s">
        <v>33</v>
      </c>
    </row>
    <row r="8106" spans="1:8" ht="15" hidden="1" customHeight="1" x14ac:dyDescent="0.25">
      <c r="A8106" s="38" t="s">
        <v>7591</v>
      </c>
      <c r="B8106" s="33" t="s">
        <v>7600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38"/>
        <v>75000</v>
      </c>
      <c r="H8106" s="42" t="s">
        <v>742</v>
      </c>
    </row>
    <row r="8107" spans="1:8" ht="15" hidden="1" customHeight="1" x14ac:dyDescent="0.25">
      <c r="A8107" s="38" t="s">
        <v>7601</v>
      </c>
      <c r="B8107" s="36" t="s">
        <v>7602</v>
      </c>
      <c r="C8107" s="56" t="s">
        <v>7603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3355</v>
      </c>
    </row>
    <row r="8108" spans="1:8" ht="15" hidden="1" customHeight="1" x14ac:dyDescent="0.25">
      <c r="A8108" s="38" t="s">
        <v>7601</v>
      </c>
      <c r="B8108" s="63" t="s">
        <v>7604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3355</v>
      </c>
    </row>
    <row r="8109" spans="1:8" ht="15" hidden="1" customHeight="1" x14ac:dyDescent="0.25">
      <c r="A8109" s="38" t="s">
        <v>7601</v>
      </c>
      <c r="B8109" s="68" t="s">
        <v>7605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39">F8109*D8109</f>
        <v>60000</v>
      </c>
      <c r="H8109" s="42" t="s">
        <v>433</v>
      </c>
    </row>
    <row r="8110" spans="1:8" ht="15" hidden="1" customHeight="1" x14ac:dyDescent="0.25">
      <c r="A8110" s="38" t="s">
        <v>7601</v>
      </c>
      <c r="B8110" s="68" t="s">
        <v>7606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39"/>
        <v>260000</v>
      </c>
      <c r="H8110" s="42" t="s">
        <v>433</v>
      </c>
    </row>
    <row r="8111" spans="1:8" ht="15" hidden="1" customHeight="1" x14ac:dyDescent="0.25">
      <c r="A8111" s="38" t="s">
        <v>7601</v>
      </c>
      <c r="B8111" s="63" t="s">
        <v>7607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39"/>
        <v>110000</v>
      </c>
      <c r="H8111" s="42" t="s">
        <v>433</v>
      </c>
    </row>
    <row r="8112" spans="1:8" ht="15" hidden="1" customHeight="1" x14ac:dyDescent="0.25">
      <c r="A8112" s="38" t="s">
        <v>7601</v>
      </c>
      <c r="B8112" s="33" t="s">
        <v>7608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hidden="1" customHeight="1" x14ac:dyDescent="0.25">
      <c r="A8113" s="38" t="s">
        <v>7601</v>
      </c>
      <c r="B8113" s="33" t="s">
        <v>7609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hidden="1" customHeight="1" x14ac:dyDescent="0.25">
      <c r="A8114" s="38" t="s">
        <v>7601</v>
      </c>
      <c r="B8114" s="36" t="s">
        <v>7610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hidden="1" customHeight="1" x14ac:dyDescent="0.25">
      <c r="A8115" s="38" t="s">
        <v>7601</v>
      </c>
      <c r="B8115" s="52" t="s">
        <v>7611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hidden="1" customHeight="1" x14ac:dyDescent="0.25">
      <c r="A8116" s="38" t="s">
        <v>7601</v>
      </c>
      <c r="B8116" s="33" t="s">
        <v>4847</v>
      </c>
      <c r="C8116" s="33" t="s">
        <v>7612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hidden="1" customHeight="1" x14ac:dyDescent="0.25">
      <c r="A8117" s="38" t="s">
        <v>7601</v>
      </c>
      <c r="B8117" s="36" t="s">
        <v>3751</v>
      </c>
      <c r="C8117" s="44" t="s">
        <v>7613</v>
      </c>
      <c r="D8117" s="53">
        <v>15</v>
      </c>
      <c r="E8117" s="39" t="s">
        <v>23</v>
      </c>
      <c r="F8117" s="55">
        <v>12000</v>
      </c>
      <c r="G8117" s="62">
        <f t="shared" si="239"/>
        <v>180000</v>
      </c>
      <c r="H8117" s="42" t="s">
        <v>33</v>
      </c>
    </row>
    <row r="8118" spans="1:8" ht="15" hidden="1" customHeight="1" x14ac:dyDescent="0.25">
      <c r="A8118" s="38" t="s">
        <v>7601</v>
      </c>
      <c r="B8118" s="33" t="s">
        <v>7614</v>
      </c>
      <c r="C8118" s="33" t="s">
        <v>6132</v>
      </c>
      <c r="D8118" s="38">
        <v>1</v>
      </c>
      <c r="E8118" s="51" t="s">
        <v>24</v>
      </c>
      <c r="F8118" s="46">
        <v>230000</v>
      </c>
      <c r="G8118" s="62">
        <f t="shared" si="239"/>
        <v>230000</v>
      </c>
      <c r="H8118" s="42" t="s">
        <v>974</v>
      </c>
    </row>
    <row r="8119" spans="1:8" ht="15" hidden="1" customHeight="1" x14ac:dyDescent="0.25">
      <c r="A8119" s="38" t="s">
        <v>7601</v>
      </c>
      <c r="B8119" s="52" t="s">
        <v>7615</v>
      </c>
      <c r="C8119" s="33" t="s">
        <v>6132</v>
      </c>
      <c r="D8119" s="38">
        <v>1</v>
      </c>
      <c r="E8119" s="51" t="s">
        <v>24</v>
      </c>
      <c r="F8119" s="46">
        <v>100000</v>
      </c>
      <c r="G8119" s="62">
        <f t="shared" si="239"/>
        <v>100000</v>
      </c>
      <c r="H8119" s="42" t="s">
        <v>3355</v>
      </c>
    </row>
    <row r="8120" spans="1:8" ht="15" hidden="1" customHeight="1" x14ac:dyDescent="0.25">
      <c r="A8120" s="38" t="s">
        <v>7601</v>
      </c>
      <c r="B8120" s="33" t="s">
        <v>7616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39"/>
        <v>20000</v>
      </c>
      <c r="H8120" s="42" t="s">
        <v>1006</v>
      </c>
    </row>
    <row r="8121" spans="1:8" ht="15" hidden="1" customHeight="1" x14ac:dyDescent="0.25">
      <c r="A8121" s="38" t="s">
        <v>7601</v>
      </c>
      <c r="B8121" s="36" t="s">
        <v>7617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39"/>
        <v>15000</v>
      </c>
      <c r="H8121" s="42" t="s">
        <v>1006</v>
      </c>
    </row>
    <row r="8122" spans="1:8" ht="15" hidden="1" customHeight="1" x14ac:dyDescent="0.25">
      <c r="A8122" s="38" t="s">
        <v>7601</v>
      </c>
      <c r="B8122" s="68" t="s">
        <v>7618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39"/>
        <v>6000</v>
      </c>
      <c r="H8122" s="42" t="s">
        <v>1006</v>
      </c>
    </row>
    <row r="8123" spans="1:8" ht="15" hidden="1" customHeight="1" x14ac:dyDescent="0.25">
      <c r="A8123" s="38" t="s">
        <v>7601</v>
      </c>
      <c r="B8123" s="68" t="s">
        <v>7619</v>
      </c>
      <c r="C8123" s="56" t="s">
        <v>7620</v>
      </c>
      <c r="D8123" s="38">
        <v>1</v>
      </c>
      <c r="E8123" s="45" t="s">
        <v>72</v>
      </c>
      <c r="F8123" s="46">
        <v>367500</v>
      </c>
      <c r="G8123" s="41">
        <f t="shared" si="239"/>
        <v>367500</v>
      </c>
      <c r="H8123" s="42" t="s">
        <v>2096</v>
      </c>
    </row>
    <row r="8124" spans="1:8" ht="15" hidden="1" customHeight="1" x14ac:dyDescent="0.25">
      <c r="A8124" s="38" t="s">
        <v>7601</v>
      </c>
      <c r="B8124" s="36" t="s">
        <v>3272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39"/>
        <v>175000</v>
      </c>
      <c r="H8124" s="42" t="s">
        <v>1604</v>
      </c>
    </row>
    <row r="8125" spans="1:8" ht="15" hidden="1" customHeight="1" x14ac:dyDescent="0.25">
      <c r="A8125" s="38" t="s">
        <v>7601</v>
      </c>
      <c r="B8125" s="68" t="s">
        <v>7621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39"/>
        <v>150000</v>
      </c>
      <c r="H8125" s="42" t="s">
        <v>1604</v>
      </c>
    </row>
    <row r="8126" spans="1:8" ht="15" hidden="1" customHeight="1" x14ac:dyDescent="0.25">
      <c r="A8126" s="38" t="s">
        <v>7622</v>
      </c>
      <c r="B8126" s="36" t="s">
        <v>4401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7397</v>
      </c>
    </row>
    <row r="8127" spans="1:8" ht="15" hidden="1" customHeight="1" x14ac:dyDescent="0.25">
      <c r="A8127" s="38" t="s">
        <v>7622</v>
      </c>
      <c r="B8127" s="63" t="s">
        <v>7623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3101</v>
      </c>
    </row>
    <row r="8128" spans="1:8" ht="15" hidden="1" customHeight="1" x14ac:dyDescent="0.25">
      <c r="A8128" s="38" t="s">
        <v>7622</v>
      </c>
      <c r="B8128" s="68" t="s">
        <v>7624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40">F8128*D8128</f>
        <v>4000</v>
      </c>
      <c r="H8128" s="42" t="s">
        <v>3101</v>
      </c>
    </row>
    <row r="8129" spans="1:8" ht="15" hidden="1" customHeight="1" x14ac:dyDescent="0.25">
      <c r="A8129" s="38" t="s">
        <v>7622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40"/>
        <v>297500</v>
      </c>
      <c r="H8129" s="42" t="s">
        <v>7486</v>
      </c>
    </row>
    <row r="8130" spans="1:8" ht="15" hidden="1" customHeight="1" x14ac:dyDescent="0.25">
      <c r="A8130" s="38" t="s">
        <v>7622</v>
      </c>
      <c r="B8130" s="63" t="s">
        <v>7625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40"/>
        <v>240000</v>
      </c>
      <c r="H8130" s="42" t="s">
        <v>7486</v>
      </c>
    </row>
    <row r="8131" spans="1:8" ht="15" hidden="1" customHeight="1" x14ac:dyDescent="0.25">
      <c r="A8131" s="38" t="s">
        <v>7622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hidden="1" customHeight="1" x14ac:dyDescent="0.25">
      <c r="A8132" s="38" t="s">
        <v>7622</v>
      </c>
      <c r="B8132" s="33" t="s">
        <v>7626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hidden="1" customHeight="1" x14ac:dyDescent="0.25">
      <c r="A8133" s="38" t="s">
        <v>7622</v>
      </c>
      <c r="B8133" s="36" t="s">
        <v>7627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hidden="1" customHeight="1" x14ac:dyDescent="0.25">
      <c r="A8134" s="38" t="s">
        <v>7622</v>
      </c>
      <c r="B8134" s="52" t="s">
        <v>7628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hidden="1" customHeight="1" x14ac:dyDescent="0.25">
      <c r="A8135" s="38" t="s">
        <v>7622</v>
      </c>
      <c r="B8135" s="33" t="s">
        <v>1535</v>
      </c>
      <c r="C8135" s="33" t="s">
        <v>7629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hidden="1" customHeight="1" x14ac:dyDescent="0.25">
      <c r="A8136" s="38" t="s">
        <v>7622</v>
      </c>
      <c r="B8136" s="36" t="s">
        <v>7630</v>
      </c>
      <c r="C8136" s="33" t="s">
        <v>7629</v>
      </c>
      <c r="D8136" s="53">
        <v>5</v>
      </c>
      <c r="E8136" s="39" t="s">
        <v>23</v>
      </c>
      <c r="F8136" s="55">
        <v>500000</v>
      </c>
      <c r="G8136" s="62">
        <f t="shared" si="240"/>
        <v>2500000</v>
      </c>
      <c r="H8136" s="42" t="s">
        <v>33</v>
      </c>
    </row>
    <row r="8137" spans="1:8" ht="15" hidden="1" customHeight="1" x14ac:dyDescent="0.25">
      <c r="A8137" s="38" t="s">
        <v>7631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hidden="1" customHeight="1" x14ac:dyDescent="0.25">
      <c r="A8138" s="38" t="s">
        <v>7631</v>
      </c>
      <c r="B8138" s="63" t="s">
        <v>7632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hidden="1" customHeight="1" x14ac:dyDescent="0.25">
      <c r="A8139" s="38" t="s">
        <v>7631</v>
      </c>
      <c r="B8139" s="68" t="s">
        <v>7633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1">F8139*D8139</f>
        <v>22500</v>
      </c>
      <c r="H8139" s="42" t="s">
        <v>33</v>
      </c>
    </row>
    <row r="8140" spans="1:8" ht="15" hidden="1" customHeight="1" x14ac:dyDescent="0.25">
      <c r="A8140" s="38" t="s">
        <v>7631</v>
      </c>
      <c r="B8140" s="68" t="s">
        <v>5846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1"/>
        <v>438000</v>
      </c>
      <c r="H8140" s="42" t="s">
        <v>33</v>
      </c>
    </row>
    <row r="8141" spans="1:8" ht="15" hidden="1" customHeight="1" x14ac:dyDescent="0.25">
      <c r="A8141" s="38" t="s">
        <v>7631</v>
      </c>
      <c r="B8141" s="63" t="s">
        <v>7634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1"/>
        <v>117000</v>
      </c>
      <c r="H8141" s="294" t="s">
        <v>976</v>
      </c>
    </row>
    <row r="8142" spans="1:8" ht="15" hidden="1" customHeight="1" x14ac:dyDescent="0.25">
      <c r="A8142" s="38" t="s">
        <v>7631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7486</v>
      </c>
    </row>
    <row r="8143" spans="1:8" ht="15" hidden="1" customHeight="1" x14ac:dyDescent="0.25">
      <c r="A8143" s="38" t="s">
        <v>7631</v>
      </c>
      <c r="B8143" s="56" t="s">
        <v>7409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hidden="1" customHeight="1" x14ac:dyDescent="0.25">
      <c r="A8144" s="38" t="s">
        <v>7631</v>
      </c>
      <c r="B8144" s="36" t="s">
        <v>7635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hidden="1" customHeight="1" x14ac:dyDescent="0.25">
      <c r="A8145" s="38" t="s">
        <v>7631</v>
      </c>
      <c r="B8145" s="52" t="s">
        <v>7636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hidden="1" customHeight="1" x14ac:dyDescent="0.25">
      <c r="A8146" s="38" t="s">
        <v>7631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7486</v>
      </c>
    </row>
    <row r="8147" spans="1:8" ht="15" hidden="1" customHeight="1" x14ac:dyDescent="0.25">
      <c r="A8147" s="38" t="s">
        <v>7631</v>
      </c>
      <c r="B8147" s="36" t="s">
        <v>7502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1"/>
        <v>192000</v>
      </c>
      <c r="H8147" s="42" t="s">
        <v>33</v>
      </c>
    </row>
    <row r="8148" spans="1:8" ht="15" hidden="1" customHeight="1" x14ac:dyDescent="0.25">
      <c r="A8148" s="38" t="s">
        <v>7631</v>
      </c>
      <c r="B8148" s="33" t="s">
        <v>7637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1"/>
        <v>875000</v>
      </c>
      <c r="H8148" s="42" t="s">
        <v>882</v>
      </c>
    </row>
    <row r="8149" spans="1:8" ht="15" hidden="1" customHeight="1" x14ac:dyDescent="0.25">
      <c r="A8149" s="38" t="s">
        <v>7631</v>
      </c>
      <c r="B8149" s="52" t="s">
        <v>7638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1"/>
        <v>25000</v>
      </c>
      <c r="H8149" s="42" t="s">
        <v>7639</v>
      </c>
    </row>
    <row r="8150" spans="1:8" ht="15" hidden="1" customHeight="1" x14ac:dyDescent="0.25">
      <c r="A8150" s="38" t="s">
        <v>7631</v>
      </c>
      <c r="B8150" s="33" t="s">
        <v>7640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1"/>
        <v>2500000</v>
      </c>
      <c r="H8150" s="42" t="s">
        <v>1006</v>
      </c>
    </row>
    <row r="8151" spans="1:8" ht="15" hidden="1" customHeight="1" x14ac:dyDescent="0.25">
      <c r="A8151" s="38" t="s">
        <v>7631</v>
      </c>
      <c r="B8151" s="36" t="s">
        <v>7641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1"/>
        <v>50000</v>
      </c>
      <c r="H8151" s="42" t="s">
        <v>1006</v>
      </c>
    </row>
    <row r="8152" spans="1:8" ht="15" hidden="1" customHeight="1" x14ac:dyDescent="0.25">
      <c r="A8152" s="38" t="s">
        <v>7631</v>
      </c>
      <c r="B8152" s="68" t="s">
        <v>7642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1"/>
        <v>460000</v>
      </c>
      <c r="H8152" s="42" t="s">
        <v>33</v>
      </c>
    </row>
    <row r="8153" spans="1:8" ht="15" hidden="1" customHeight="1" x14ac:dyDescent="0.25">
      <c r="A8153" s="38" t="s">
        <v>7643</v>
      </c>
      <c r="B8153" s="36" t="s">
        <v>7644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hidden="1" customHeight="1" x14ac:dyDescent="0.25">
      <c r="A8154" s="38" t="s">
        <v>7643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hidden="1" customHeight="1" x14ac:dyDescent="0.25">
      <c r="A8155" s="38" t="s">
        <v>7643</v>
      </c>
      <c r="B8155" s="68" t="s">
        <v>7645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2">F8155*D8155</f>
        <v>84000</v>
      </c>
      <c r="H8155" s="42" t="s">
        <v>33</v>
      </c>
    </row>
    <row r="8156" spans="1:8" ht="15" hidden="1" customHeight="1" x14ac:dyDescent="0.25">
      <c r="A8156" s="38" t="s">
        <v>7643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2"/>
        <v>232500</v>
      </c>
      <c r="H8156" s="42" t="s">
        <v>33</v>
      </c>
    </row>
    <row r="8157" spans="1:8" ht="15" hidden="1" customHeight="1" x14ac:dyDescent="0.25">
      <c r="A8157" s="38" t="s">
        <v>7643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2"/>
        <v>155000</v>
      </c>
      <c r="H8157" s="42" t="s">
        <v>33</v>
      </c>
    </row>
    <row r="8158" spans="1:8" ht="15" hidden="1" customHeight="1" x14ac:dyDescent="0.25">
      <c r="A8158" s="38" t="s">
        <v>7643</v>
      </c>
      <c r="B8158" s="33" t="s">
        <v>7484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7646</v>
      </c>
    </row>
    <row r="8159" spans="1:8" ht="15" hidden="1" customHeight="1" x14ac:dyDescent="0.25">
      <c r="A8159" s="38" t="s">
        <v>7643</v>
      </c>
      <c r="B8159" s="56" t="s">
        <v>7647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hidden="1" customHeight="1" x14ac:dyDescent="0.25">
      <c r="A8160" s="38" t="s">
        <v>7643</v>
      </c>
      <c r="B8160" s="36" t="s">
        <v>7648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7646</v>
      </c>
    </row>
    <row r="8161" spans="1:8" ht="15" hidden="1" customHeight="1" x14ac:dyDescent="0.25">
      <c r="A8161" s="38" t="s">
        <v>7643</v>
      </c>
      <c r="B8161" s="52" t="s">
        <v>7649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7646</v>
      </c>
    </row>
    <row r="8162" spans="1:8" ht="15" hidden="1" customHeight="1" x14ac:dyDescent="0.25">
      <c r="A8162" s="38" t="s">
        <v>7643</v>
      </c>
      <c r="B8162" s="33" t="s">
        <v>7650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7646</v>
      </c>
    </row>
    <row r="8163" spans="1:8" ht="15" hidden="1" customHeight="1" x14ac:dyDescent="0.25">
      <c r="A8163" s="38" t="s">
        <v>7643</v>
      </c>
      <c r="B8163" s="36" t="s">
        <v>7651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2"/>
        <v>350000</v>
      </c>
      <c r="H8163" s="42" t="s">
        <v>33</v>
      </c>
    </row>
    <row r="8164" spans="1:8" ht="15" hidden="1" customHeight="1" x14ac:dyDescent="0.25">
      <c r="A8164" s="38" t="s">
        <v>7643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2"/>
        <v>1000000</v>
      </c>
      <c r="H8164" s="42" t="s">
        <v>33</v>
      </c>
    </row>
    <row r="8165" spans="1:8" ht="15" hidden="1" customHeight="1" x14ac:dyDescent="0.25">
      <c r="A8165" s="38" t="s">
        <v>7643</v>
      </c>
      <c r="B8165" s="52" t="s">
        <v>7652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2"/>
        <v>1750000</v>
      </c>
      <c r="H8165" s="42" t="s">
        <v>33</v>
      </c>
    </row>
    <row r="8166" spans="1:8" ht="15" hidden="1" customHeight="1" x14ac:dyDescent="0.25">
      <c r="A8166" s="38" t="s">
        <v>7643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2"/>
        <v>8400000</v>
      </c>
      <c r="H8166" s="42" t="s">
        <v>33</v>
      </c>
    </row>
    <row r="8167" spans="1:8" ht="15" hidden="1" customHeight="1" x14ac:dyDescent="0.25">
      <c r="A8167" s="38" t="s">
        <v>7643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2"/>
        <v>13800000</v>
      </c>
      <c r="H8167" s="42" t="s">
        <v>33</v>
      </c>
    </row>
    <row r="8168" spans="1:8" ht="15" hidden="1" customHeight="1" x14ac:dyDescent="0.25">
      <c r="A8168" s="38" t="s">
        <v>7643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2"/>
        <v>645000</v>
      </c>
      <c r="H8168" s="42" t="s">
        <v>33</v>
      </c>
    </row>
    <row r="8169" spans="1:8" ht="15" hidden="1" customHeight="1" x14ac:dyDescent="0.25">
      <c r="A8169" s="38" t="s">
        <v>7643</v>
      </c>
      <c r="B8169" s="68" t="s">
        <v>4159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2"/>
        <v>2000000</v>
      </c>
      <c r="H8169" s="42" t="s">
        <v>2882</v>
      </c>
    </row>
    <row r="8170" spans="1:8" ht="15" hidden="1" customHeight="1" x14ac:dyDescent="0.25">
      <c r="A8170" s="38" t="s">
        <v>7643</v>
      </c>
      <c r="B8170" s="36" t="s">
        <v>7653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2"/>
        <v>60000</v>
      </c>
      <c r="H8170" s="42" t="s">
        <v>2882</v>
      </c>
    </row>
    <row r="8171" spans="1:8" ht="15" hidden="1" customHeight="1" x14ac:dyDescent="0.25">
      <c r="A8171" s="38" t="s">
        <v>7643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2"/>
        <v>1700001</v>
      </c>
      <c r="H8171" s="42" t="s">
        <v>7486</v>
      </c>
    </row>
    <row r="8172" spans="1:8" ht="15" hidden="1" customHeight="1" x14ac:dyDescent="0.25">
      <c r="A8172" s="38" t="s">
        <v>7643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2"/>
        <v>600001</v>
      </c>
      <c r="H8172" s="42" t="s">
        <v>7486</v>
      </c>
    </row>
    <row r="8173" spans="1:8" ht="15" hidden="1" customHeight="1" x14ac:dyDescent="0.25">
      <c r="A8173" s="38" t="s">
        <v>7643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2"/>
        <v>1300000</v>
      </c>
      <c r="H8173" s="42" t="s">
        <v>7486</v>
      </c>
    </row>
    <row r="8174" spans="1:8" ht="15" hidden="1" customHeight="1" x14ac:dyDescent="0.25">
      <c r="A8174" s="38" t="s">
        <v>7643</v>
      </c>
      <c r="B8174" s="36" t="s">
        <v>7654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2"/>
        <v>1640000</v>
      </c>
      <c r="H8174" s="42" t="s">
        <v>33</v>
      </c>
    </row>
    <row r="8175" spans="1:8" ht="15" hidden="1" customHeight="1" x14ac:dyDescent="0.25">
      <c r="A8175" s="38" t="s">
        <v>7643</v>
      </c>
      <c r="B8175" s="33" t="s">
        <v>7655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2"/>
        <v>4800000</v>
      </c>
      <c r="H8175" s="42" t="s">
        <v>33</v>
      </c>
    </row>
    <row r="8176" spans="1:8" ht="15" hidden="1" customHeight="1" x14ac:dyDescent="0.25">
      <c r="A8176" s="38" t="s">
        <v>7643</v>
      </c>
      <c r="B8176" s="63" t="s">
        <v>7656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2"/>
        <v>690000</v>
      </c>
      <c r="H8176" s="42" t="s">
        <v>33</v>
      </c>
    </row>
    <row r="8177" spans="1:8" ht="15" hidden="1" customHeight="1" x14ac:dyDescent="0.25">
      <c r="A8177" s="38" t="s">
        <v>7643</v>
      </c>
      <c r="B8177" s="33" t="s">
        <v>7657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2"/>
        <v>1800000</v>
      </c>
      <c r="H8177" s="42" t="s">
        <v>33</v>
      </c>
    </row>
    <row r="8178" spans="1:8" ht="15" hidden="1" customHeight="1" x14ac:dyDescent="0.25">
      <c r="A8178" s="38" t="s">
        <v>7643</v>
      </c>
      <c r="B8178" s="33" t="s">
        <v>7658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2"/>
        <v>1850000</v>
      </c>
      <c r="H8178" s="42" t="s">
        <v>33</v>
      </c>
    </row>
    <row r="8179" spans="1:8" ht="15" hidden="1" customHeight="1" x14ac:dyDescent="0.25">
      <c r="A8179" s="38" t="s">
        <v>7643</v>
      </c>
      <c r="B8179" s="33" t="s">
        <v>7659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2"/>
        <v>896000</v>
      </c>
      <c r="H8179" s="42" t="s">
        <v>33</v>
      </c>
    </row>
    <row r="8180" spans="1:8" ht="15" hidden="1" customHeight="1" x14ac:dyDescent="0.25">
      <c r="A8180" s="38" t="s">
        <v>7643</v>
      </c>
      <c r="B8180" s="33" t="s">
        <v>7660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2"/>
        <v>320000</v>
      </c>
      <c r="H8180" s="42" t="s">
        <v>33</v>
      </c>
    </row>
    <row r="8181" spans="1:8" ht="15" hidden="1" customHeight="1" x14ac:dyDescent="0.25">
      <c r="A8181" s="38" t="s">
        <v>7643</v>
      </c>
      <c r="B8181" s="33" t="s">
        <v>7661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2"/>
        <v>832000</v>
      </c>
      <c r="H8181" s="42" t="s">
        <v>33</v>
      </c>
    </row>
    <row r="8182" spans="1:8" ht="15" hidden="1" customHeight="1" x14ac:dyDescent="0.25">
      <c r="A8182" s="38" t="s">
        <v>7662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7486</v>
      </c>
    </row>
    <row r="8183" spans="1:8" ht="15" hidden="1" customHeight="1" x14ac:dyDescent="0.25">
      <c r="A8183" s="38" t="s">
        <v>7662</v>
      </c>
      <c r="B8183" s="63" t="s">
        <v>7663</v>
      </c>
      <c r="C8183" s="56" t="s">
        <v>5695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hidden="1" customHeight="1" x14ac:dyDescent="0.25">
      <c r="A8184" s="38" t="s">
        <v>7662</v>
      </c>
      <c r="B8184" s="68" t="s">
        <v>7664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3">F8184*D8184</f>
        <v>50000</v>
      </c>
      <c r="H8184" s="42" t="s">
        <v>1855</v>
      </c>
    </row>
    <row r="8185" spans="1:8" ht="15" hidden="1" customHeight="1" x14ac:dyDescent="0.25">
      <c r="A8185" s="38" t="s">
        <v>7662</v>
      </c>
      <c r="B8185" s="36" t="s">
        <v>3277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3"/>
        <v>110000</v>
      </c>
      <c r="H8185" s="42" t="s">
        <v>33</v>
      </c>
    </row>
    <row r="8186" spans="1:8" ht="15" hidden="1" customHeight="1" x14ac:dyDescent="0.25">
      <c r="A8186" s="38" t="s">
        <v>7662</v>
      </c>
      <c r="B8186" s="56" t="s">
        <v>3278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3"/>
        <v>115000</v>
      </c>
      <c r="H8186" s="42" t="s">
        <v>33</v>
      </c>
    </row>
    <row r="8187" spans="1:8" ht="15" hidden="1" customHeight="1" x14ac:dyDescent="0.25">
      <c r="A8187" s="38" t="s">
        <v>7662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hidden="1" customHeight="1" x14ac:dyDescent="0.25">
      <c r="A8188" s="38" t="s">
        <v>7662</v>
      </c>
      <c r="B8188" s="56" t="s">
        <v>7665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hidden="1" customHeight="1" x14ac:dyDescent="0.25">
      <c r="A8189" s="38" t="s">
        <v>7662</v>
      </c>
      <c r="B8189" s="36" t="s">
        <v>7666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7486</v>
      </c>
    </row>
    <row r="8190" spans="1:8" ht="15" hidden="1" customHeight="1" x14ac:dyDescent="0.25">
      <c r="A8190" s="38" t="s">
        <v>7662</v>
      </c>
      <c r="B8190" s="52" t="s">
        <v>7667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7486</v>
      </c>
    </row>
    <row r="8191" spans="1:8" ht="15" hidden="1" customHeight="1" x14ac:dyDescent="0.25">
      <c r="A8191" s="38" t="s">
        <v>7662</v>
      </c>
      <c r="B8191" s="33" t="s">
        <v>7668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7669</v>
      </c>
    </row>
    <row r="8192" spans="1:8" ht="15" hidden="1" customHeight="1" x14ac:dyDescent="0.25">
      <c r="A8192" s="38" t="s">
        <v>7662</v>
      </c>
      <c r="B8192" s="36" t="s">
        <v>5837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3"/>
        <v>93000</v>
      </c>
      <c r="H8192" s="42" t="s">
        <v>33</v>
      </c>
    </row>
    <row r="8193" spans="1:8" ht="15" hidden="1" customHeight="1" x14ac:dyDescent="0.25">
      <c r="A8193" s="38" t="s">
        <v>7662</v>
      </c>
      <c r="B8193" s="33" t="s">
        <v>7670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3"/>
        <v>16000</v>
      </c>
      <c r="H8193" s="42" t="s">
        <v>4156</v>
      </c>
    </row>
    <row r="8194" spans="1:8" ht="15" hidden="1" customHeight="1" x14ac:dyDescent="0.25">
      <c r="A8194" s="38" t="s">
        <v>7662</v>
      </c>
      <c r="B8194" s="52" t="s">
        <v>7671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3"/>
        <v>42500</v>
      </c>
      <c r="H8194" s="42" t="s">
        <v>4156</v>
      </c>
    </row>
    <row r="8195" spans="1:8" ht="15" customHeight="1" x14ac:dyDescent="0.25">
      <c r="A8195" s="38" t="s">
        <v>7662</v>
      </c>
      <c r="B8195" s="33" t="s">
        <v>7672</v>
      </c>
      <c r="C8195" s="33" t="s">
        <v>5695</v>
      </c>
      <c r="D8195" s="38">
        <v>1</v>
      </c>
      <c r="E8195" s="51" t="s">
        <v>24</v>
      </c>
      <c r="F8195" s="191">
        <v>8000</v>
      </c>
      <c r="G8195" s="41">
        <f t="shared" si="243"/>
        <v>8000</v>
      </c>
      <c r="H8195" s="42" t="s">
        <v>1855</v>
      </c>
    </row>
    <row r="8196" spans="1:8" ht="15" hidden="1" customHeight="1" x14ac:dyDescent="0.25">
      <c r="A8196" s="38" t="s">
        <v>7662</v>
      </c>
      <c r="B8196" s="63" t="s">
        <v>7673</v>
      </c>
      <c r="C8196" s="33" t="s">
        <v>5695</v>
      </c>
      <c r="D8196" s="38">
        <v>1</v>
      </c>
      <c r="E8196" s="306" t="s">
        <v>24</v>
      </c>
      <c r="F8196" s="40">
        <v>55000</v>
      </c>
      <c r="G8196" s="41">
        <f t="shared" si="243"/>
        <v>55000</v>
      </c>
      <c r="H8196" s="42" t="s">
        <v>1855</v>
      </c>
    </row>
    <row r="8197" spans="1:8" ht="15" hidden="1" customHeight="1" x14ac:dyDescent="0.25">
      <c r="A8197" s="38" t="s">
        <v>7662</v>
      </c>
      <c r="B8197" s="68" t="s">
        <v>7674</v>
      </c>
      <c r="C8197" s="33" t="s">
        <v>5695</v>
      </c>
      <c r="D8197" s="38">
        <v>1</v>
      </c>
      <c r="E8197" s="45" t="s">
        <v>24</v>
      </c>
      <c r="F8197" s="40">
        <v>45000</v>
      </c>
      <c r="G8197" s="41">
        <f t="shared" si="243"/>
        <v>45000</v>
      </c>
      <c r="H8197" s="42" t="s">
        <v>1855</v>
      </c>
    </row>
    <row r="8198" spans="1:8" ht="15" hidden="1" customHeight="1" x14ac:dyDescent="0.25">
      <c r="A8198" s="38" t="s">
        <v>7662</v>
      </c>
      <c r="B8198" s="68" t="s">
        <v>7675</v>
      </c>
      <c r="C8198" s="56" t="s">
        <v>7006</v>
      </c>
      <c r="D8198" s="38">
        <v>1</v>
      </c>
      <c r="E8198" s="45" t="s">
        <v>24</v>
      </c>
      <c r="F8198" s="46">
        <v>95000</v>
      </c>
      <c r="G8198" s="41">
        <f t="shared" si="243"/>
        <v>95000</v>
      </c>
      <c r="H8198" s="42" t="s">
        <v>7669</v>
      </c>
    </row>
    <row r="8199" spans="1:8" ht="15" hidden="1" customHeight="1" x14ac:dyDescent="0.25">
      <c r="A8199" s="38" t="s">
        <v>7676</v>
      </c>
      <c r="B8199" s="36" t="s">
        <v>1022</v>
      </c>
      <c r="C8199" s="56" t="s">
        <v>7391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hidden="1" customHeight="1" x14ac:dyDescent="0.25">
      <c r="A8200" s="38" t="s">
        <v>7676</v>
      </c>
      <c r="B8200" s="63" t="s">
        <v>7677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hidden="1" customHeight="1" x14ac:dyDescent="0.25">
      <c r="A8201" s="38" t="s">
        <v>7676</v>
      </c>
      <c r="B8201" s="68" t="s">
        <v>7678</v>
      </c>
      <c r="C8201" s="56" t="s">
        <v>7580</v>
      </c>
      <c r="D8201" s="38">
        <v>5</v>
      </c>
      <c r="E8201" s="78" t="s">
        <v>24</v>
      </c>
      <c r="F8201" s="40">
        <v>70000</v>
      </c>
      <c r="G8201" s="41">
        <f t="shared" ref="G8201:G8213" si="244">F8201*D8201</f>
        <v>350000</v>
      </c>
      <c r="H8201" s="42" t="s">
        <v>33</v>
      </c>
    </row>
    <row r="8202" spans="1:8" ht="15" hidden="1" customHeight="1" x14ac:dyDescent="0.25">
      <c r="A8202" s="38" t="s">
        <v>7676</v>
      </c>
      <c r="B8202" s="36" t="s">
        <v>526</v>
      </c>
      <c r="C8202" s="56" t="s">
        <v>7580</v>
      </c>
      <c r="D8202" s="38">
        <v>5</v>
      </c>
      <c r="E8202" s="78" t="s">
        <v>24</v>
      </c>
      <c r="F8202" s="46">
        <v>245000</v>
      </c>
      <c r="G8202" s="179">
        <f t="shared" si="244"/>
        <v>1225000</v>
      </c>
      <c r="H8202" s="42" t="s">
        <v>33</v>
      </c>
    </row>
    <row r="8203" spans="1:8" ht="15" hidden="1" customHeight="1" x14ac:dyDescent="0.25">
      <c r="A8203" s="38" t="s">
        <v>7676</v>
      </c>
      <c r="B8203" s="56" t="s">
        <v>7679</v>
      </c>
      <c r="C8203" s="44" t="s">
        <v>7580</v>
      </c>
      <c r="D8203" s="33">
        <v>2</v>
      </c>
      <c r="E8203" s="78" t="s">
        <v>24</v>
      </c>
      <c r="F8203" s="34">
        <v>75000</v>
      </c>
      <c r="G8203" s="41">
        <f t="shared" si="244"/>
        <v>150000</v>
      </c>
      <c r="H8203" s="42" t="s">
        <v>33</v>
      </c>
    </row>
    <row r="8204" spans="1:8" ht="15" hidden="1" customHeight="1" x14ac:dyDescent="0.25">
      <c r="A8204" s="38" t="s">
        <v>7676</v>
      </c>
      <c r="B8204" s="33" t="s">
        <v>7680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hidden="1" customHeight="1" x14ac:dyDescent="0.25">
      <c r="A8205" s="38" t="s">
        <v>7676</v>
      </c>
      <c r="B8205" s="56" t="s">
        <v>7681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hidden="1" customHeight="1" x14ac:dyDescent="0.25">
      <c r="A8206" s="38" t="s">
        <v>7676</v>
      </c>
      <c r="B8206" s="36" t="s">
        <v>7682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7683</v>
      </c>
    </row>
    <row r="8207" spans="1:8" ht="15" hidden="1" customHeight="1" x14ac:dyDescent="0.25">
      <c r="A8207" s="38" t="s">
        <v>7676</v>
      </c>
      <c r="B8207" s="52" t="s">
        <v>7684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7683</v>
      </c>
    </row>
    <row r="8208" spans="1:8" ht="15" hidden="1" customHeight="1" x14ac:dyDescent="0.25">
      <c r="A8208" s="38" t="s">
        <v>7676</v>
      </c>
      <c r="B8208" s="33" t="s">
        <v>7685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7683</v>
      </c>
    </row>
    <row r="8209" spans="1:8" ht="15" hidden="1" customHeight="1" x14ac:dyDescent="0.25">
      <c r="A8209" s="38" t="s">
        <v>7676</v>
      </c>
      <c r="B8209" s="36" t="s">
        <v>7686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4"/>
        <v>1585000</v>
      </c>
      <c r="H8209" s="42" t="s">
        <v>647</v>
      </c>
    </row>
    <row r="8210" spans="1:8" ht="15" hidden="1" customHeight="1" x14ac:dyDescent="0.25">
      <c r="A8210" s="38" t="s">
        <v>7676</v>
      </c>
      <c r="B8210" s="33" t="s">
        <v>7687</v>
      </c>
      <c r="C8210" s="56" t="s">
        <v>7391</v>
      </c>
      <c r="D8210" s="38">
        <v>1</v>
      </c>
      <c r="E8210" s="51" t="s">
        <v>24</v>
      </c>
      <c r="F8210" s="46">
        <v>57500</v>
      </c>
      <c r="G8210" s="62">
        <f t="shared" si="244"/>
        <v>57500</v>
      </c>
      <c r="H8210" s="42" t="s">
        <v>33</v>
      </c>
    </row>
    <row r="8211" spans="1:8" ht="15" hidden="1" customHeight="1" x14ac:dyDescent="0.25">
      <c r="A8211" s="38" t="s">
        <v>7676</v>
      </c>
      <c r="B8211" s="52" t="s">
        <v>7688</v>
      </c>
      <c r="C8211" s="56" t="s">
        <v>7391</v>
      </c>
      <c r="D8211" s="38">
        <v>1</v>
      </c>
      <c r="E8211" s="51" t="s">
        <v>24</v>
      </c>
      <c r="F8211" s="46">
        <v>50000</v>
      </c>
      <c r="G8211" s="62">
        <f t="shared" si="244"/>
        <v>50000</v>
      </c>
      <c r="H8211" s="42" t="s">
        <v>33</v>
      </c>
    </row>
    <row r="8212" spans="1:8" ht="15" hidden="1" customHeight="1" x14ac:dyDescent="0.25">
      <c r="A8212" s="38" t="s">
        <v>7676</v>
      </c>
      <c r="B8212" s="36" t="s">
        <v>6671</v>
      </c>
      <c r="C8212" s="33" t="s">
        <v>6672</v>
      </c>
      <c r="D8212" s="38">
        <v>1</v>
      </c>
      <c r="E8212" s="45" t="s">
        <v>24</v>
      </c>
      <c r="F8212" s="46">
        <v>1600000</v>
      </c>
      <c r="G8212" s="41">
        <f t="shared" si="244"/>
        <v>1600000</v>
      </c>
      <c r="H8212" s="42" t="s">
        <v>2240</v>
      </c>
    </row>
    <row r="8213" spans="1:8" ht="15" hidden="1" customHeight="1" x14ac:dyDescent="0.25">
      <c r="A8213" s="38" t="s">
        <v>7676</v>
      </c>
      <c r="B8213" s="33" t="s">
        <v>6673</v>
      </c>
      <c r="C8213" s="33" t="s">
        <v>6674</v>
      </c>
      <c r="D8213" s="50">
        <v>1</v>
      </c>
      <c r="E8213" s="51" t="s">
        <v>24</v>
      </c>
      <c r="F8213" s="291">
        <v>330000</v>
      </c>
      <c r="G8213" s="41">
        <f t="shared" si="244"/>
        <v>330000</v>
      </c>
      <c r="H8213" s="42" t="s">
        <v>2240</v>
      </c>
    </row>
    <row r="8214" spans="1:8" ht="15" hidden="1" customHeight="1" x14ac:dyDescent="0.25">
      <c r="A8214" s="38" t="s">
        <v>197</v>
      </c>
      <c r="B8214" s="36" t="s">
        <v>7689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hidden="1" customHeight="1" x14ac:dyDescent="0.25">
      <c r="A8215" s="38" t="s">
        <v>197</v>
      </c>
      <c r="B8215" s="63" t="s">
        <v>3058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hidden="1" customHeight="1" x14ac:dyDescent="0.25">
      <c r="A8216" s="38" t="s">
        <v>197</v>
      </c>
      <c r="B8216" s="68" t="s">
        <v>7690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5">F8216*D8216</f>
        <v>80000</v>
      </c>
      <c r="H8216" s="42" t="s">
        <v>33</v>
      </c>
    </row>
    <row r="8217" spans="1:8" ht="15" hidden="1" customHeight="1" x14ac:dyDescent="0.25">
      <c r="A8217" s="38" t="s">
        <v>197</v>
      </c>
      <c r="B8217" s="36" t="s">
        <v>7691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5"/>
        <v>95000</v>
      </c>
      <c r="H8217" s="42" t="s">
        <v>33</v>
      </c>
    </row>
    <row r="8218" spans="1:8" ht="15" hidden="1" customHeight="1" x14ac:dyDescent="0.25">
      <c r="A8218" s="38" t="s">
        <v>197</v>
      </c>
      <c r="B8218" s="56" t="s">
        <v>6213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5"/>
        <v>75000</v>
      </c>
      <c r="H8218" s="42" t="s">
        <v>33</v>
      </c>
    </row>
    <row r="8219" spans="1:8" ht="15" hidden="1" customHeight="1" x14ac:dyDescent="0.25">
      <c r="A8219" s="38" t="s">
        <v>197</v>
      </c>
      <c r="B8219" s="33" t="s">
        <v>7692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hidden="1" customHeight="1" x14ac:dyDescent="0.25">
      <c r="A8220" s="38" t="s">
        <v>197</v>
      </c>
      <c r="B8220" s="56" t="s">
        <v>7693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hidden="1" customHeight="1" x14ac:dyDescent="0.25">
      <c r="A8221" s="38" t="s">
        <v>197</v>
      </c>
      <c r="B8221" s="36" t="s">
        <v>7236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hidden="1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hidden="1" customHeight="1" x14ac:dyDescent="0.25">
      <c r="A8224" s="38" t="s">
        <v>197</v>
      </c>
      <c r="B8224" s="36" t="s">
        <v>5631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5"/>
        <v>575000</v>
      </c>
      <c r="H8224" s="42" t="s">
        <v>33</v>
      </c>
    </row>
    <row r="8225" spans="1:8" ht="15" hidden="1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4604</v>
      </c>
      <c r="F8225" s="46">
        <v>819000</v>
      </c>
      <c r="G8225" s="62">
        <f t="shared" si="245"/>
        <v>7371000</v>
      </c>
      <c r="H8225" s="42" t="s">
        <v>7694</v>
      </c>
    </row>
    <row r="8226" spans="1:8" ht="15" hidden="1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4604</v>
      </c>
      <c r="F8226" s="46">
        <v>588500</v>
      </c>
      <c r="G8226" s="62">
        <f t="shared" si="245"/>
        <v>3531000</v>
      </c>
      <c r="H8226" s="42" t="s">
        <v>7694</v>
      </c>
    </row>
    <row r="8227" spans="1:8" ht="15" hidden="1" customHeight="1" x14ac:dyDescent="0.25">
      <c r="A8227" s="38" t="s">
        <v>197</v>
      </c>
      <c r="B8227" s="36" t="s">
        <v>7695</v>
      </c>
      <c r="C8227" s="44" t="s">
        <v>1152</v>
      </c>
      <c r="D8227" s="38">
        <v>4</v>
      </c>
      <c r="E8227" s="45" t="s">
        <v>4604</v>
      </c>
      <c r="F8227" s="46">
        <v>3364200</v>
      </c>
      <c r="G8227" s="41">
        <f t="shared" si="245"/>
        <v>13456800</v>
      </c>
      <c r="H8227" s="42" t="s">
        <v>7694</v>
      </c>
    </row>
    <row r="8228" spans="1:8" ht="15" hidden="1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7696</v>
      </c>
      <c r="F8228" s="291">
        <v>1990000</v>
      </c>
      <c r="G8228" s="41">
        <f t="shared" si="245"/>
        <v>23880000</v>
      </c>
      <c r="H8228" s="42" t="s">
        <v>7694</v>
      </c>
    </row>
    <row r="8229" spans="1:8" ht="15" hidden="1" customHeight="1" x14ac:dyDescent="0.25">
      <c r="A8229" s="38" t="s">
        <v>197</v>
      </c>
      <c r="B8229" s="68" t="s">
        <v>7697</v>
      </c>
      <c r="C8229" s="44" t="s">
        <v>1152</v>
      </c>
      <c r="D8229" s="38">
        <v>6</v>
      </c>
      <c r="E8229" s="45" t="s">
        <v>4604</v>
      </c>
      <c r="F8229" s="40">
        <v>144500</v>
      </c>
      <c r="G8229" s="41">
        <f t="shared" si="245"/>
        <v>867000</v>
      </c>
      <c r="H8229" s="42" t="s">
        <v>7694</v>
      </c>
    </row>
    <row r="8230" spans="1:8" ht="15" hidden="1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4604</v>
      </c>
      <c r="F8230" s="46">
        <v>301500</v>
      </c>
      <c r="G8230" s="41">
        <f t="shared" si="245"/>
        <v>1507500</v>
      </c>
      <c r="H8230" s="42" t="s">
        <v>7694</v>
      </c>
    </row>
    <row r="8231" spans="1:8" ht="15" hidden="1" customHeight="1" x14ac:dyDescent="0.25">
      <c r="A8231" s="38" t="s">
        <v>197</v>
      </c>
      <c r="B8231" s="36" t="s">
        <v>4769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5"/>
        <v>40000</v>
      </c>
      <c r="H8231" s="42" t="s">
        <v>7694</v>
      </c>
    </row>
    <row r="8232" spans="1:8" ht="15" hidden="1" customHeight="1" x14ac:dyDescent="0.25">
      <c r="A8232" s="38" t="s">
        <v>7698</v>
      </c>
      <c r="B8232" s="36" t="s">
        <v>7548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hidden="1" customHeight="1" x14ac:dyDescent="0.25">
      <c r="A8233" s="38" t="s">
        <v>7698</v>
      </c>
      <c r="B8233" s="63" t="s">
        <v>7699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7694</v>
      </c>
    </row>
    <row r="8234" spans="1:8" ht="15" hidden="1" customHeight="1" x14ac:dyDescent="0.25">
      <c r="A8234" s="38" t="s">
        <v>7698</v>
      </c>
      <c r="B8234" s="68" t="s">
        <v>7700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6">F8234*D8234</f>
        <v>100000</v>
      </c>
      <c r="H8234" s="42" t="s">
        <v>7694</v>
      </c>
    </row>
    <row r="8235" spans="1:8" ht="15" hidden="1" customHeight="1" x14ac:dyDescent="0.25">
      <c r="A8235" s="38" t="s">
        <v>7698</v>
      </c>
      <c r="B8235" s="36" t="s">
        <v>7701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6"/>
        <v>165000</v>
      </c>
      <c r="H8235" s="42" t="s">
        <v>7694</v>
      </c>
    </row>
    <row r="8236" spans="1:8" ht="15" hidden="1" customHeight="1" x14ac:dyDescent="0.25">
      <c r="A8236" s="38" t="s">
        <v>7698</v>
      </c>
      <c r="B8236" s="56" t="s">
        <v>7702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6"/>
        <v>110000</v>
      </c>
      <c r="H8236" s="42" t="s">
        <v>7694</v>
      </c>
    </row>
    <row r="8237" spans="1:8" ht="15" hidden="1" customHeight="1" x14ac:dyDescent="0.25">
      <c r="A8237" s="38" t="s">
        <v>7698</v>
      </c>
      <c r="B8237" s="33" t="s">
        <v>7703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7704</v>
      </c>
    </row>
    <row r="8238" spans="1:8" ht="15" hidden="1" customHeight="1" x14ac:dyDescent="0.25">
      <c r="A8238" s="38" t="s">
        <v>7698</v>
      </c>
      <c r="B8238" s="56" t="s">
        <v>4733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hidden="1" customHeight="1" x14ac:dyDescent="0.25">
      <c r="A8239" s="38" t="s">
        <v>7698</v>
      </c>
      <c r="B8239" s="36" t="s">
        <v>7705</v>
      </c>
      <c r="C8239" s="44" t="s">
        <v>7706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hidden="1" customHeight="1" x14ac:dyDescent="0.25">
      <c r="A8240" s="38" t="s">
        <v>7698</v>
      </c>
      <c r="B8240" s="36" t="s">
        <v>7707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hidden="1" customHeight="1" x14ac:dyDescent="0.25">
      <c r="A8241" s="38" t="s">
        <v>7698</v>
      </c>
      <c r="B8241" s="33" t="s">
        <v>7708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hidden="1" customHeight="1" x14ac:dyDescent="0.25">
      <c r="A8242" s="38" t="s">
        <v>7698</v>
      </c>
      <c r="B8242" s="36" t="s">
        <v>7709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6"/>
        <v>95000</v>
      </c>
      <c r="H8242" s="42" t="s">
        <v>433</v>
      </c>
    </row>
    <row r="8243" spans="1:8" ht="15" hidden="1" customHeight="1" x14ac:dyDescent="0.25">
      <c r="A8243" s="38" t="s">
        <v>7698</v>
      </c>
      <c r="B8243" s="33" t="s">
        <v>7710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6"/>
        <v>100000</v>
      </c>
      <c r="H8243" s="42" t="s">
        <v>433</v>
      </c>
    </row>
    <row r="8244" spans="1:8" ht="15" hidden="1" customHeight="1" x14ac:dyDescent="0.25">
      <c r="A8244" s="38" t="s">
        <v>7698</v>
      </c>
      <c r="B8244" s="52" t="s">
        <v>7711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6"/>
        <v>50000</v>
      </c>
      <c r="H8244" s="42" t="s">
        <v>1006</v>
      </c>
    </row>
    <row r="8245" spans="1:8" ht="15" hidden="1" customHeight="1" x14ac:dyDescent="0.25">
      <c r="A8245" s="38" t="s">
        <v>7698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6"/>
        <v>410000</v>
      </c>
      <c r="H8245" s="42" t="s">
        <v>433</v>
      </c>
    </row>
    <row r="8246" spans="1:8" ht="15" hidden="1" customHeight="1" x14ac:dyDescent="0.25">
      <c r="A8246" s="38" t="s">
        <v>7698</v>
      </c>
      <c r="B8246" s="33" t="s">
        <v>7712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6"/>
        <v>70000</v>
      </c>
      <c r="H8246" s="42" t="s">
        <v>433</v>
      </c>
    </row>
    <row r="8247" spans="1:8" ht="15" hidden="1" customHeight="1" x14ac:dyDescent="0.25">
      <c r="A8247" s="38" t="s">
        <v>7698</v>
      </c>
      <c r="B8247" s="68" t="s">
        <v>7713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6"/>
        <v>70000</v>
      </c>
      <c r="H8247" s="42" t="s">
        <v>433</v>
      </c>
    </row>
    <row r="8248" spans="1:8" ht="15" hidden="1" customHeight="1" x14ac:dyDescent="0.25">
      <c r="A8248" s="38" t="s">
        <v>7698</v>
      </c>
      <c r="B8248" s="68" t="s">
        <v>4527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6"/>
        <v>9900000</v>
      </c>
      <c r="H8248" s="42" t="s">
        <v>33</v>
      </c>
    </row>
    <row r="8249" spans="1:8" ht="15" hidden="1" customHeight="1" x14ac:dyDescent="0.25">
      <c r="A8249" s="38" t="s">
        <v>7698</v>
      </c>
      <c r="B8249" s="36" t="s">
        <v>7714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6"/>
        <v>8400000</v>
      </c>
      <c r="H8249" s="42" t="s">
        <v>33</v>
      </c>
    </row>
    <row r="8250" spans="1:8" ht="15" hidden="1" customHeight="1" x14ac:dyDescent="0.25">
      <c r="A8250" s="38" t="s">
        <v>7698</v>
      </c>
      <c r="B8250" s="36" t="s">
        <v>7630</v>
      </c>
      <c r="C8250" s="33" t="s">
        <v>7629</v>
      </c>
      <c r="D8250" s="53">
        <v>2</v>
      </c>
      <c r="E8250" s="39" t="s">
        <v>23</v>
      </c>
      <c r="F8250" s="55">
        <v>500000</v>
      </c>
      <c r="G8250" s="41">
        <f t="shared" si="246"/>
        <v>1000000</v>
      </c>
      <c r="H8250" s="42" t="s">
        <v>33</v>
      </c>
    </row>
    <row r="8251" spans="1:8" ht="15" hidden="1" customHeight="1" x14ac:dyDescent="0.25">
      <c r="A8251" s="38" t="s">
        <v>7715</v>
      </c>
      <c r="B8251" s="36" t="s">
        <v>7716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hidden="1" customHeight="1" x14ac:dyDescent="0.25">
      <c r="A8252" s="38" t="s">
        <v>7715</v>
      </c>
      <c r="B8252" s="63" t="s">
        <v>7717</v>
      </c>
      <c r="C8252" s="56" t="s">
        <v>7718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hidden="1" customHeight="1" x14ac:dyDescent="0.25">
      <c r="A8253" s="38" t="s">
        <v>7715</v>
      </c>
      <c r="B8253" s="36" t="s">
        <v>7719</v>
      </c>
      <c r="C8253" s="56" t="s">
        <v>5364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hidden="1" customHeight="1" x14ac:dyDescent="0.25">
      <c r="A8254" s="38" t="s">
        <v>7715</v>
      </c>
      <c r="B8254" s="36" t="s">
        <v>7720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47">F8254*D8254</f>
        <v>65000</v>
      </c>
      <c r="H8254" s="42" t="s">
        <v>7721</v>
      </c>
    </row>
    <row r="8255" spans="1:8" ht="15" hidden="1" customHeight="1" x14ac:dyDescent="0.25">
      <c r="A8255" s="38" t="s">
        <v>7715</v>
      </c>
      <c r="B8255" s="56" t="s">
        <v>7722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47"/>
        <v>350000</v>
      </c>
      <c r="H8255" s="42" t="s">
        <v>1157</v>
      </c>
    </row>
    <row r="8256" spans="1:8" ht="15" hidden="1" customHeight="1" x14ac:dyDescent="0.25">
      <c r="A8256" s="38" t="s">
        <v>7715</v>
      </c>
      <c r="B8256" s="33" t="s">
        <v>7723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hidden="1" customHeight="1" x14ac:dyDescent="0.25">
      <c r="A8257" s="38" t="s">
        <v>7715</v>
      </c>
      <c r="B8257" s="56" t="s">
        <v>7724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7725</v>
      </c>
    </row>
    <row r="8258" spans="1:8" ht="15" hidden="1" customHeight="1" x14ac:dyDescent="0.25">
      <c r="A8258" s="38" t="s">
        <v>7715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hidden="1" customHeight="1" x14ac:dyDescent="0.25">
      <c r="A8259" s="38" t="s">
        <v>7715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hidden="1" customHeight="1" x14ac:dyDescent="0.25">
      <c r="A8260" s="38" t="s">
        <v>7715</v>
      </c>
      <c r="B8260" s="33" t="s">
        <v>3595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hidden="1" customHeight="1" x14ac:dyDescent="0.25">
      <c r="A8261" s="38" t="s">
        <v>7715</v>
      </c>
      <c r="B8261" s="36" t="s">
        <v>7726</v>
      </c>
      <c r="C8261" s="44" t="s">
        <v>5712</v>
      </c>
      <c r="D8261" s="53">
        <v>1</v>
      </c>
      <c r="E8261" s="39" t="s">
        <v>24</v>
      </c>
      <c r="F8261" s="55">
        <v>4414500</v>
      </c>
      <c r="G8261" s="62">
        <f t="shared" si="247"/>
        <v>4414500</v>
      </c>
      <c r="H8261" s="42" t="s">
        <v>1174</v>
      </c>
    </row>
    <row r="8262" spans="1:8" ht="15" hidden="1" customHeight="1" x14ac:dyDescent="0.25">
      <c r="A8262" s="38" t="s">
        <v>7715</v>
      </c>
      <c r="B8262" s="33" t="s">
        <v>7727</v>
      </c>
      <c r="C8262" s="44" t="s">
        <v>5712</v>
      </c>
      <c r="D8262" s="38">
        <v>10</v>
      </c>
      <c r="E8262" s="51" t="s">
        <v>96</v>
      </c>
      <c r="F8262" s="46">
        <v>64900</v>
      </c>
      <c r="G8262" s="62">
        <f t="shared" si="247"/>
        <v>649000</v>
      </c>
      <c r="H8262" s="42" t="s">
        <v>606</v>
      </c>
    </row>
    <row r="8263" spans="1:8" ht="15" hidden="1" customHeight="1" x14ac:dyDescent="0.25">
      <c r="A8263" s="38" t="s">
        <v>7715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47"/>
        <v>4500000</v>
      </c>
      <c r="H8263" s="42" t="s">
        <v>33</v>
      </c>
    </row>
    <row r="8264" spans="1:8" ht="15" hidden="1" customHeight="1" x14ac:dyDescent="0.25">
      <c r="A8264" s="38" t="s">
        <v>259</v>
      </c>
      <c r="B8264" s="36" t="s">
        <v>7728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47"/>
        <v>675000</v>
      </c>
      <c r="H8264" s="42" t="s">
        <v>33</v>
      </c>
    </row>
    <row r="8265" spans="1:8" ht="15" hidden="1" customHeight="1" x14ac:dyDescent="0.25">
      <c r="A8265" s="38" t="s">
        <v>259</v>
      </c>
      <c r="B8265" s="63" t="s">
        <v>7729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47"/>
        <v>418000</v>
      </c>
      <c r="H8265" s="42" t="s">
        <v>7694</v>
      </c>
    </row>
    <row r="8266" spans="1:8" ht="15" hidden="1" customHeight="1" x14ac:dyDescent="0.25">
      <c r="A8266" s="38" t="s">
        <v>259</v>
      </c>
      <c r="B8266" s="36" t="s">
        <v>7730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47"/>
        <v>425000</v>
      </c>
      <c r="H8266" s="42" t="s">
        <v>7440</v>
      </c>
    </row>
    <row r="8267" spans="1:8" ht="15" hidden="1" customHeight="1" x14ac:dyDescent="0.25">
      <c r="A8267" s="38" t="s">
        <v>259</v>
      </c>
      <c r="B8267" s="36" t="s">
        <v>7731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47"/>
        <v>1350000</v>
      </c>
      <c r="H8267" s="42" t="s">
        <v>2833</v>
      </c>
    </row>
    <row r="8268" spans="1:8" ht="15" hidden="1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47"/>
        <v>270000</v>
      </c>
      <c r="H8268" s="42" t="s">
        <v>33</v>
      </c>
    </row>
    <row r="8269" spans="1:8" ht="15" hidden="1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47"/>
        <v>260000</v>
      </c>
      <c r="H8269" s="42" t="s">
        <v>33</v>
      </c>
    </row>
    <row r="8270" spans="1:8" ht="15" hidden="1" customHeight="1" x14ac:dyDescent="0.25">
      <c r="A8270" s="38" t="s">
        <v>259</v>
      </c>
      <c r="B8270" s="56" t="s">
        <v>7732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47"/>
        <v>370000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7479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47"/>
        <v>195000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7480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47"/>
        <v>280000</v>
      </c>
      <c r="H8272" s="42" t="s">
        <v>33</v>
      </c>
    </row>
    <row r="8273" spans="1:8" ht="15" hidden="1" customHeight="1" x14ac:dyDescent="0.25">
      <c r="A8273" s="38" t="s">
        <v>259</v>
      </c>
      <c r="B8273" s="33" t="s">
        <v>7733</v>
      </c>
      <c r="C8273" s="44" t="s">
        <v>7734</v>
      </c>
      <c r="D8273" s="38">
        <v>10</v>
      </c>
      <c r="E8273" s="39" t="s">
        <v>107</v>
      </c>
      <c r="F8273" s="40">
        <v>5000</v>
      </c>
      <c r="G8273" s="41">
        <f t="shared" si="247"/>
        <v>50000</v>
      </c>
      <c r="H8273" s="42" t="s">
        <v>606</v>
      </c>
    </row>
    <row r="8274" spans="1:8" ht="15" hidden="1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47"/>
        <v>120000</v>
      </c>
      <c r="H8274" s="42" t="s">
        <v>606</v>
      </c>
    </row>
    <row r="8275" spans="1:8" ht="15" hidden="1" customHeight="1" x14ac:dyDescent="0.25">
      <c r="A8275" s="38" t="s">
        <v>259</v>
      </c>
      <c r="B8275" s="33" t="s">
        <v>7735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47"/>
        <v>55000</v>
      </c>
      <c r="H8275" s="42" t="s">
        <v>1279</v>
      </c>
    </row>
    <row r="8276" spans="1:8" ht="15" hidden="1" customHeight="1" x14ac:dyDescent="0.25">
      <c r="A8276" s="38" t="s">
        <v>259</v>
      </c>
      <c r="B8276" s="52" t="s">
        <v>4245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47"/>
        <v>20000</v>
      </c>
      <c r="H8276" s="42" t="s">
        <v>606</v>
      </c>
    </row>
    <row r="8277" spans="1:8" ht="15" hidden="1" customHeight="1" x14ac:dyDescent="0.25">
      <c r="A8277" s="38" t="s">
        <v>7736</v>
      </c>
      <c r="B8277" s="36" t="s">
        <v>7737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hidden="1" customHeight="1" x14ac:dyDescent="0.25">
      <c r="A8278" s="38" t="s">
        <v>7736</v>
      </c>
      <c r="B8278" s="63" t="s">
        <v>7738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hidden="1" customHeight="1" x14ac:dyDescent="0.25">
      <c r="A8279" s="38" t="s">
        <v>7736</v>
      </c>
      <c r="B8279" s="36" t="s">
        <v>7739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48">F8279*D8279</f>
        <v>80000</v>
      </c>
      <c r="H8279" s="42" t="s">
        <v>647</v>
      </c>
    </row>
    <row r="8280" spans="1:8" ht="15" hidden="1" customHeight="1" x14ac:dyDescent="0.25">
      <c r="A8280" s="38" t="s">
        <v>7736</v>
      </c>
      <c r="B8280" s="36" t="s">
        <v>7740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48"/>
        <v>1300000</v>
      </c>
      <c r="H8280" s="42" t="s">
        <v>647</v>
      </c>
    </row>
    <row r="8281" spans="1:8" ht="15" hidden="1" customHeight="1" x14ac:dyDescent="0.25">
      <c r="A8281" s="38" t="s">
        <v>7736</v>
      </c>
      <c r="B8281" s="36" t="s">
        <v>7741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48"/>
        <v>72100</v>
      </c>
      <c r="H8281" s="42" t="s">
        <v>606</v>
      </c>
    </row>
    <row r="8282" spans="1:8" ht="15" hidden="1" customHeight="1" x14ac:dyDescent="0.25">
      <c r="A8282" s="38" t="s">
        <v>7736</v>
      </c>
      <c r="B8282" s="56" t="s">
        <v>7742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48"/>
        <v>80000</v>
      </c>
      <c r="H8282" s="42" t="s">
        <v>647</v>
      </c>
    </row>
    <row r="8283" spans="1:8" ht="15" hidden="1" customHeight="1" x14ac:dyDescent="0.25">
      <c r="A8283" s="38" t="s">
        <v>7736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hidden="1" customHeight="1" x14ac:dyDescent="0.25">
      <c r="A8284" s="38" t="s">
        <v>7736</v>
      </c>
      <c r="B8284" s="56" t="s">
        <v>7743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hidden="1" customHeight="1" x14ac:dyDescent="0.25">
      <c r="A8285" s="38" t="s">
        <v>7736</v>
      </c>
      <c r="B8285" s="56" t="s">
        <v>7744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hidden="1" customHeight="1" x14ac:dyDescent="0.25">
      <c r="A8286" s="38" t="s">
        <v>7736</v>
      </c>
      <c r="B8286" s="36" t="s">
        <v>3751</v>
      </c>
      <c r="C8286" s="44" t="s">
        <v>7613</v>
      </c>
      <c r="D8286" s="53">
        <v>25</v>
      </c>
      <c r="E8286" s="39" t="s">
        <v>23</v>
      </c>
      <c r="F8286" s="55">
        <v>11000</v>
      </c>
      <c r="G8286" s="41">
        <f t="shared" ref="G8286" si="249">F8286*D8286</f>
        <v>275000</v>
      </c>
      <c r="H8286" s="42" t="s">
        <v>33</v>
      </c>
    </row>
    <row r="8287" spans="1:8" ht="15" hidden="1" customHeight="1" x14ac:dyDescent="0.25">
      <c r="A8287" s="38" t="s">
        <v>7736</v>
      </c>
      <c r="B8287" s="33" t="s">
        <v>6938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7745</v>
      </c>
    </row>
    <row r="8288" spans="1:8" ht="15" hidden="1" customHeight="1" x14ac:dyDescent="0.25">
      <c r="A8288" s="38" t="s">
        <v>7736</v>
      </c>
      <c r="B8288" s="36" t="s">
        <v>7746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48"/>
        <v>210000</v>
      </c>
      <c r="H8288" s="42" t="s">
        <v>33</v>
      </c>
    </row>
    <row r="8289" spans="1:9" ht="15" hidden="1" customHeight="1" x14ac:dyDescent="0.25">
      <c r="A8289" s="38" t="s">
        <v>7736</v>
      </c>
      <c r="B8289" s="33" t="s">
        <v>7747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48"/>
        <v>285000</v>
      </c>
      <c r="H8289" s="42" t="s">
        <v>33</v>
      </c>
    </row>
    <row r="8290" spans="1:9" ht="15" hidden="1" customHeight="1" x14ac:dyDescent="0.25">
      <c r="A8290" s="38" t="s">
        <v>7736</v>
      </c>
      <c r="B8290" s="36" t="s">
        <v>7748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hidden="1" customHeight="1" x14ac:dyDescent="0.25">
      <c r="A8291" s="38" t="s">
        <v>7736</v>
      </c>
      <c r="B8291" s="36" t="s">
        <v>7749</v>
      </c>
      <c r="C8291" s="44" t="s">
        <v>3441</v>
      </c>
      <c r="D8291" s="38">
        <v>20</v>
      </c>
      <c r="E8291" s="45" t="s">
        <v>24</v>
      </c>
      <c r="F8291" s="46">
        <v>2600</v>
      </c>
      <c r="G8291" s="41">
        <f t="shared" si="248"/>
        <v>52000</v>
      </c>
      <c r="H8291" s="42" t="s">
        <v>565</v>
      </c>
    </row>
    <row r="8292" spans="1:9" ht="15" hidden="1" customHeight="1" x14ac:dyDescent="0.25">
      <c r="A8292" s="38" t="s">
        <v>7736</v>
      </c>
      <c r="B8292" s="33" t="s">
        <v>7750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48"/>
        <v>70000</v>
      </c>
      <c r="H8292" s="42" t="s">
        <v>962</v>
      </c>
    </row>
    <row r="8293" spans="1:9" ht="15" hidden="1" customHeight="1" x14ac:dyDescent="0.25">
      <c r="A8293" s="38" t="s">
        <v>7736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48"/>
        <v>10000</v>
      </c>
      <c r="H8293" s="42" t="s">
        <v>565</v>
      </c>
    </row>
    <row r="8294" spans="1:9" ht="15" hidden="1" customHeight="1" x14ac:dyDescent="0.25">
      <c r="A8294" s="38" t="s">
        <v>7736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48"/>
        <v>16000</v>
      </c>
      <c r="H8294" s="42" t="s">
        <v>962</v>
      </c>
    </row>
    <row r="8295" spans="1:9" ht="15" hidden="1" customHeight="1" x14ac:dyDescent="0.25">
      <c r="A8295" s="38" t="s">
        <v>7736</v>
      </c>
      <c r="B8295" s="36" t="s">
        <v>7751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48"/>
        <v>462000</v>
      </c>
      <c r="H8295" s="42" t="s">
        <v>962</v>
      </c>
    </row>
    <row r="8296" spans="1:9" ht="15" hidden="1" customHeight="1" x14ac:dyDescent="0.25">
      <c r="A8296" s="38" t="s">
        <v>7736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48"/>
        <v>370000</v>
      </c>
      <c r="H8296" s="42" t="s">
        <v>962</v>
      </c>
    </row>
    <row r="8297" spans="1:9" ht="15" hidden="1" customHeight="1" x14ac:dyDescent="0.25">
      <c r="A8297" s="38" t="s">
        <v>7736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48"/>
        <v>360000</v>
      </c>
      <c r="H8297" s="42" t="s">
        <v>962</v>
      </c>
    </row>
    <row r="8298" spans="1:9" ht="15" hidden="1" customHeight="1" x14ac:dyDescent="0.25">
      <c r="A8298" s="38" t="s">
        <v>7736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48"/>
        <v>70000</v>
      </c>
      <c r="H8298" s="42" t="s">
        <v>962</v>
      </c>
    </row>
    <row r="8299" spans="1:9" ht="15" hidden="1" customHeight="1" x14ac:dyDescent="0.25">
      <c r="A8299" s="38" t="s">
        <v>7736</v>
      </c>
      <c r="B8299" s="33" t="s">
        <v>7752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48"/>
        <v>280000</v>
      </c>
      <c r="H8299" s="42" t="s">
        <v>962</v>
      </c>
    </row>
    <row r="8300" spans="1:9" ht="15" hidden="1" customHeight="1" x14ac:dyDescent="0.25">
      <c r="A8300" s="38" t="s">
        <v>7736</v>
      </c>
      <c r="B8300" s="63" t="s">
        <v>7753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48"/>
        <v>3149000</v>
      </c>
      <c r="H8300" s="42" t="s">
        <v>7754</v>
      </c>
    </row>
    <row r="8301" spans="1:9" ht="15" hidden="1" customHeight="1" x14ac:dyDescent="0.25">
      <c r="A8301" s="38" t="s">
        <v>7736</v>
      </c>
      <c r="B8301" s="52" t="s">
        <v>7755</v>
      </c>
      <c r="C8301" s="33" t="s">
        <v>7756</v>
      </c>
      <c r="D8301" s="38">
        <v>1</v>
      </c>
      <c r="E8301" s="51" t="s">
        <v>24</v>
      </c>
      <c r="F8301" s="46">
        <v>100000</v>
      </c>
      <c r="G8301" s="62">
        <f t="shared" si="248"/>
        <v>100000</v>
      </c>
      <c r="H8301" s="42" t="s">
        <v>33</v>
      </c>
    </row>
    <row r="8302" spans="1:9" ht="15" hidden="1" customHeight="1" x14ac:dyDescent="0.25">
      <c r="A8302" s="38" t="s">
        <v>7736</v>
      </c>
      <c r="B8302" s="52" t="s">
        <v>7755</v>
      </c>
      <c r="C8302" s="33" t="s">
        <v>7756</v>
      </c>
      <c r="D8302" s="38">
        <v>1</v>
      </c>
      <c r="E8302" s="51" t="s">
        <v>24</v>
      </c>
      <c r="F8302" s="46">
        <v>248000</v>
      </c>
      <c r="G8302" s="62">
        <f t="shared" si="248"/>
        <v>248000</v>
      </c>
      <c r="H8302" s="42" t="s">
        <v>911</v>
      </c>
    </row>
    <row r="8303" spans="1:9" ht="15" hidden="1" customHeight="1" x14ac:dyDescent="0.25">
      <c r="A8303" s="225">
        <v>44573</v>
      </c>
      <c r="B8303" s="33" t="s">
        <v>7757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48"/>
        <v>150000</v>
      </c>
      <c r="H8303" s="42" t="s">
        <v>7758</v>
      </c>
    </row>
    <row r="8304" spans="1:9" ht="15" hidden="1" customHeight="1" x14ac:dyDescent="0.25">
      <c r="A8304" s="48">
        <v>44573</v>
      </c>
      <c r="B8304" s="33" t="s">
        <v>7759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48"/>
        <v>300000</v>
      </c>
      <c r="H8304" s="42" t="s">
        <v>1999</v>
      </c>
      <c r="I8304" s="294"/>
    </row>
    <row r="8305" spans="1:9" ht="15" hidden="1" customHeight="1" x14ac:dyDescent="0.25">
      <c r="A8305" s="48">
        <v>44573</v>
      </c>
      <c r="B8305" s="33" t="s">
        <v>7760</v>
      </c>
      <c r="C8305" s="56" t="s">
        <v>613</v>
      </c>
      <c r="D8305" s="38">
        <v>2</v>
      </c>
      <c r="E8305" s="51" t="s">
        <v>7761</v>
      </c>
      <c r="F8305" s="46">
        <v>10000</v>
      </c>
      <c r="G8305" s="41">
        <f t="shared" si="248"/>
        <v>20000</v>
      </c>
      <c r="H8305" s="42" t="s">
        <v>3101</v>
      </c>
      <c r="I8305" s="43"/>
    </row>
    <row r="8306" spans="1:9" ht="15" hidden="1" customHeight="1" x14ac:dyDescent="0.25">
      <c r="A8306" s="48">
        <v>44573</v>
      </c>
      <c r="B8306" s="36" t="s">
        <v>7762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48"/>
        <v>3500000</v>
      </c>
      <c r="H8306" s="42" t="s">
        <v>5536</v>
      </c>
      <c r="I8306" s="43"/>
    </row>
    <row r="8307" spans="1:9" ht="15" hidden="1" customHeight="1" x14ac:dyDescent="0.25">
      <c r="A8307" s="48">
        <v>44573</v>
      </c>
      <c r="B8307" s="52" t="s">
        <v>7763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48"/>
        <v>300000</v>
      </c>
      <c r="H8307" s="42" t="s">
        <v>33</v>
      </c>
      <c r="I8307" s="43"/>
    </row>
    <row r="8308" spans="1:9" ht="15" hidden="1" customHeight="1" x14ac:dyDescent="0.25">
      <c r="A8308" s="48">
        <v>44573</v>
      </c>
      <c r="B8308" s="33" t="s">
        <v>7764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48"/>
        <v>375000</v>
      </c>
      <c r="H8308" s="42" t="s">
        <v>7765</v>
      </c>
      <c r="I8308" s="43"/>
    </row>
    <row r="8309" spans="1:9" ht="15" hidden="1" customHeight="1" x14ac:dyDescent="0.25">
      <c r="A8309" s="48">
        <v>44573</v>
      </c>
      <c r="B8309" s="33" t="s">
        <v>7766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48"/>
        <v>37600</v>
      </c>
      <c r="H8309" s="42" t="s">
        <v>565</v>
      </c>
      <c r="I8309" s="43"/>
    </row>
    <row r="8310" spans="1:9" ht="15" hidden="1" customHeight="1" x14ac:dyDescent="0.25">
      <c r="A8310" s="48">
        <v>44573</v>
      </c>
      <c r="B8310" s="52" t="s">
        <v>7767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48"/>
        <v>3000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6" t="s">
        <v>7768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48"/>
        <v>4999995</v>
      </c>
      <c r="H8311" s="42" t="s">
        <v>647</v>
      </c>
      <c r="I8311" s="43"/>
    </row>
    <row r="8312" spans="1:9" ht="15" hidden="1" customHeight="1" x14ac:dyDescent="0.25">
      <c r="A8312" s="48">
        <v>44573</v>
      </c>
      <c r="B8312" s="36" t="s">
        <v>7757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48"/>
        <v>75000</v>
      </c>
      <c r="H8312" s="42" t="s">
        <v>1999</v>
      </c>
      <c r="I8312" s="43"/>
    </row>
    <row r="8313" spans="1:9" ht="15" hidden="1" customHeight="1" x14ac:dyDescent="0.25">
      <c r="A8313" s="48">
        <v>44573</v>
      </c>
      <c r="B8313" s="33" t="s">
        <v>7769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hidden="1" customHeight="1" x14ac:dyDescent="0.25">
      <c r="A8314" s="48">
        <v>44573</v>
      </c>
      <c r="B8314" s="36" t="s">
        <v>7770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50">F8314*D8314</f>
        <v>775000</v>
      </c>
      <c r="H8314" s="42" t="s">
        <v>33</v>
      </c>
      <c r="I8314" s="43"/>
    </row>
    <row r="8315" spans="1:9" ht="15" hidden="1" customHeight="1" x14ac:dyDescent="0.25">
      <c r="A8315" s="48">
        <v>44573</v>
      </c>
      <c r="B8315" s="33" t="s">
        <v>7771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50"/>
        <v>170000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6" t="s">
        <v>7772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7773</v>
      </c>
      <c r="C8317" s="44" t="s">
        <v>5224</v>
      </c>
      <c r="D8317" s="38">
        <v>1</v>
      </c>
      <c r="E8317" s="45" t="s">
        <v>72</v>
      </c>
      <c r="F8317" s="46">
        <v>2100000</v>
      </c>
      <c r="G8317" s="41">
        <f t="shared" si="250"/>
        <v>2100000</v>
      </c>
      <c r="H8317" s="42" t="s">
        <v>7774</v>
      </c>
      <c r="I8317" s="43"/>
    </row>
    <row r="8318" spans="1:9" ht="15" hidden="1" customHeight="1" x14ac:dyDescent="0.25">
      <c r="A8318" s="48">
        <v>44573</v>
      </c>
      <c r="B8318" s="33" t="s">
        <v>7775</v>
      </c>
      <c r="C8318" s="44" t="s">
        <v>5224</v>
      </c>
      <c r="D8318" s="50">
        <v>1</v>
      </c>
      <c r="E8318" s="51" t="s">
        <v>24</v>
      </c>
      <c r="F8318" s="291">
        <v>200000</v>
      </c>
      <c r="G8318" s="41">
        <f t="shared" si="250"/>
        <v>200000</v>
      </c>
      <c r="H8318" s="42" t="s">
        <v>7774</v>
      </c>
      <c r="I8318" s="43"/>
    </row>
    <row r="8319" spans="1:9" ht="15" hidden="1" customHeight="1" x14ac:dyDescent="0.25">
      <c r="A8319" s="48">
        <v>44573</v>
      </c>
      <c r="B8319" s="68" t="s">
        <v>7776</v>
      </c>
      <c r="C8319" s="44" t="s">
        <v>5224</v>
      </c>
      <c r="D8319" s="38">
        <v>1</v>
      </c>
      <c r="E8319" s="45" t="s">
        <v>24</v>
      </c>
      <c r="F8319" s="40">
        <v>1500000</v>
      </c>
      <c r="G8319" s="41">
        <f t="shared" si="250"/>
        <v>1500000</v>
      </c>
      <c r="H8319" s="42" t="s">
        <v>7774</v>
      </c>
      <c r="I8319" s="43"/>
    </row>
    <row r="8320" spans="1:9" ht="15" hidden="1" customHeight="1" x14ac:dyDescent="0.25">
      <c r="A8320" s="48">
        <v>44573</v>
      </c>
      <c r="B8320" s="68" t="s">
        <v>7777</v>
      </c>
      <c r="C8320" s="44" t="s">
        <v>5224</v>
      </c>
      <c r="D8320" s="38">
        <v>1</v>
      </c>
      <c r="E8320" s="45" t="s">
        <v>72</v>
      </c>
      <c r="F8320" s="46">
        <v>260000</v>
      </c>
      <c r="G8320" s="41">
        <f t="shared" si="250"/>
        <v>260000</v>
      </c>
      <c r="H8320" s="42" t="s">
        <v>7774</v>
      </c>
      <c r="I8320" s="43"/>
    </row>
    <row r="8321" spans="1:9" ht="15" hidden="1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50"/>
        <v>1650000</v>
      </c>
      <c r="H8321" s="42" t="s">
        <v>33</v>
      </c>
      <c r="I8321" s="43"/>
    </row>
    <row r="8322" spans="1:9" ht="15" hidden="1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50"/>
        <v>1950000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50"/>
        <v>1600000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7778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50"/>
        <v>1140000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50"/>
        <v>1250000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3" t="s">
        <v>7779</v>
      </c>
      <c r="C8326" s="33" t="s">
        <v>7780</v>
      </c>
      <c r="D8326" s="50">
        <v>2</v>
      </c>
      <c r="E8326" s="45" t="s">
        <v>24</v>
      </c>
      <c r="F8326" s="298">
        <v>1100000</v>
      </c>
      <c r="G8326" s="41">
        <f t="shared" si="250"/>
        <v>2200000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29</v>
      </c>
      <c r="C8327" s="33" t="s">
        <v>7239</v>
      </c>
      <c r="D8327" s="33">
        <v>5</v>
      </c>
      <c r="E8327" s="51" t="s">
        <v>24</v>
      </c>
      <c r="F8327" s="35">
        <v>220000</v>
      </c>
      <c r="G8327" s="41">
        <f t="shared" si="250"/>
        <v>1100000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50"/>
        <v>840000</v>
      </c>
      <c r="H8328" s="42" t="s">
        <v>33</v>
      </c>
      <c r="I8328" s="42"/>
    </row>
    <row r="8329" spans="1:9" ht="15" hidden="1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50"/>
        <v>600000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7781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50"/>
        <v>180000</v>
      </c>
      <c r="H8330" s="42" t="s">
        <v>7782</v>
      </c>
    </row>
    <row r="8331" spans="1:9" ht="15" hidden="1" customHeight="1" x14ac:dyDescent="0.25">
      <c r="A8331" s="48">
        <v>44604</v>
      </c>
      <c r="B8331" s="33" t="s">
        <v>7783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50"/>
        <v>2200000</v>
      </c>
      <c r="H8331" s="42" t="s">
        <v>673</v>
      </c>
    </row>
    <row r="8332" spans="1:9" ht="15" hidden="1" customHeight="1" x14ac:dyDescent="0.25">
      <c r="A8332" s="48">
        <v>44604</v>
      </c>
      <c r="B8332" s="36" t="s">
        <v>7784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50"/>
        <v>1180000</v>
      </c>
      <c r="H8332" s="42" t="s">
        <v>433</v>
      </c>
    </row>
    <row r="8333" spans="1:9" ht="15" hidden="1" customHeight="1" x14ac:dyDescent="0.25">
      <c r="A8333" s="48">
        <v>44604</v>
      </c>
      <c r="B8333" s="52" t="s">
        <v>7785</v>
      </c>
      <c r="C8333" s="56" t="s">
        <v>576</v>
      </c>
      <c r="D8333" s="38">
        <v>1</v>
      </c>
      <c r="E8333" s="51" t="s">
        <v>7786</v>
      </c>
      <c r="F8333" s="46">
        <v>100000</v>
      </c>
      <c r="G8333" s="62">
        <f t="shared" si="250"/>
        <v>100000</v>
      </c>
      <c r="H8333" s="42" t="s">
        <v>433</v>
      </c>
    </row>
    <row r="8334" spans="1:9" ht="15" hidden="1" customHeight="1" x14ac:dyDescent="0.25">
      <c r="A8334" s="48">
        <v>44604</v>
      </c>
      <c r="B8334" s="33" t="s">
        <v>7787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50"/>
        <v>70000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7788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50"/>
        <v>39000</v>
      </c>
      <c r="H8335" s="42" t="s">
        <v>433</v>
      </c>
    </row>
    <row r="8336" spans="1:9" ht="15" hidden="1" customHeight="1" x14ac:dyDescent="0.25">
      <c r="A8336" s="48">
        <v>44604</v>
      </c>
      <c r="B8336" s="52" t="s">
        <v>7789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50"/>
        <v>6000</v>
      </c>
      <c r="H8336" s="42" t="s">
        <v>433</v>
      </c>
    </row>
    <row r="8337" spans="1:8" ht="15" hidden="1" customHeight="1" x14ac:dyDescent="0.25">
      <c r="A8337" s="48">
        <v>44604</v>
      </c>
      <c r="B8337" s="56" t="s">
        <v>7790</v>
      </c>
      <c r="C8337" s="56" t="s">
        <v>7791</v>
      </c>
      <c r="D8337" s="53">
        <v>1</v>
      </c>
      <c r="E8337" s="51" t="s">
        <v>24</v>
      </c>
      <c r="F8337" s="40">
        <v>1</v>
      </c>
      <c r="G8337" s="62">
        <f t="shared" si="250"/>
        <v>1</v>
      </c>
      <c r="H8337" s="42" t="s">
        <v>433</v>
      </c>
    </row>
    <row r="8338" spans="1:8" ht="15" hidden="1" customHeight="1" x14ac:dyDescent="0.25">
      <c r="A8338" s="48">
        <v>44604</v>
      </c>
      <c r="B8338" s="36" t="s">
        <v>7792</v>
      </c>
      <c r="C8338" s="44" t="s">
        <v>7791</v>
      </c>
      <c r="D8338" s="53">
        <v>1</v>
      </c>
      <c r="E8338" s="39" t="s">
        <v>72</v>
      </c>
      <c r="F8338" s="55">
        <v>1</v>
      </c>
      <c r="G8338" s="41">
        <f t="shared" si="250"/>
        <v>1</v>
      </c>
      <c r="H8338" s="42" t="s">
        <v>433</v>
      </c>
    </row>
    <row r="8339" spans="1:8" ht="15" hidden="1" customHeight="1" x14ac:dyDescent="0.25">
      <c r="A8339" s="48">
        <v>44604</v>
      </c>
      <c r="B8339" s="33" t="s">
        <v>7793</v>
      </c>
      <c r="C8339" s="44" t="s">
        <v>7791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hidden="1" customHeight="1" x14ac:dyDescent="0.25">
      <c r="A8340" s="48">
        <v>44604</v>
      </c>
      <c r="B8340" s="36" t="s">
        <v>7794</v>
      </c>
      <c r="C8340" s="44" t="s">
        <v>7791</v>
      </c>
      <c r="D8340" s="53">
        <v>1</v>
      </c>
      <c r="E8340" s="39" t="s">
        <v>24</v>
      </c>
      <c r="F8340" s="55">
        <v>1</v>
      </c>
      <c r="G8340" s="62">
        <f t="shared" ref="G8340:G8380" si="251">F8340*D8340</f>
        <v>1</v>
      </c>
      <c r="H8340" s="42" t="s">
        <v>433</v>
      </c>
    </row>
    <row r="8341" spans="1:8" ht="15" hidden="1" customHeight="1" x14ac:dyDescent="0.25">
      <c r="A8341" s="48">
        <v>44604</v>
      </c>
      <c r="B8341" s="33" t="s">
        <v>7795</v>
      </c>
      <c r="C8341" s="44" t="s">
        <v>7791</v>
      </c>
      <c r="D8341" s="38">
        <v>2</v>
      </c>
      <c r="E8341" s="51" t="s">
        <v>24</v>
      </c>
      <c r="F8341" s="46">
        <v>1</v>
      </c>
      <c r="G8341" s="62">
        <f t="shared" si="251"/>
        <v>2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hidden="1" customHeight="1" x14ac:dyDescent="0.25">
      <c r="A8343" s="48">
        <v>44604</v>
      </c>
      <c r="B8343" s="36" t="s">
        <v>4815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1"/>
        <v>28000</v>
      </c>
      <c r="H8343" s="42" t="s">
        <v>7694</v>
      </c>
    </row>
    <row r="8344" spans="1:8" ht="15" hidden="1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1"/>
        <v>13500000</v>
      </c>
      <c r="H8344" s="42" t="s">
        <v>33</v>
      </c>
    </row>
    <row r="8345" spans="1:8" ht="15" hidden="1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1"/>
        <v>12700000</v>
      </c>
      <c r="H8345" s="42" t="s">
        <v>33</v>
      </c>
    </row>
    <row r="8346" spans="1:8" ht="15" hidden="1" customHeight="1" x14ac:dyDescent="0.25">
      <c r="A8346" s="48">
        <v>44604</v>
      </c>
      <c r="B8346" s="68" t="s">
        <v>7796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1"/>
        <v>1700000</v>
      </c>
      <c r="H8346" s="42" t="s">
        <v>520</v>
      </c>
    </row>
    <row r="8347" spans="1:8" ht="15" hidden="1" customHeight="1" x14ac:dyDescent="0.25">
      <c r="A8347" s="48">
        <v>44604</v>
      </c>
      <c r="B8347" s="36" t="s">
        <v>7797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1"/>
        <v>825000</v>
      </c>
      <c r="H8347" s="42" t="s">
        <v>930</v>
      </c>
    </row>
    <row r="8348" spans="1:8" ht="15" hidden="1" customHeight="1" x14ac:dyDescent="0.25">
      <c r="A8348" s="48">
        <v>44604</v>
      </c>
      <c r="B8348" s="68" t="s">
        <v>7798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1"/>
        <v>140000</v>
      </c>
      <c r="H8348" s="42" t="s">
        <v>7694</v>
      </c>
    </row>
    <row r="8349" spans="1:8" ht="15" hidden="1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1"/>
        <v>370000</v>
      </c>
      <c r="H8349" s="42" t="s">
        <v>7694</v>
      </c>
    </row>
    <row r="8350" spans="1:8" ht="15" hidden="1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1"/>
        <v>360000</v>
      </c>
      <c r="H8350" s="42" t="s">
        <v>7694</v>
      </c>
    </row>
    <row r="8351" spans="1:8" ht="15" hidden="1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1"/>
        <v>70000</v>
      </c>
      <c r="H8351" s="42" t="s">
        <v>7694</v>
      </c>
    </row>
    <row r="8352" spans="1:8" ht="15" hidden="1" customHeight="1" x14ac:dyDescent="0.25">
      <c r="A8352" s="48">
        <v>44604</v>
      </c>
      <c r="B8352" s="63" t="s">
        <v>3982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1"/>
        <v>144000</v>
      </c>
      <c r="H8352" s="42" t="s">
        <v>33</v>
      </c>
    </row>
    <row r="8353" spans="1:8" ht="15" hidden="1" customHeight="1" x14ac:dyDescent="0.25">
      <c r="A8353" s="48">
        <v>44604</v>
      </c>
      <c r="B8353" s="33" t="s">
        <v>6293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1"/>
        <v>196000</v>
      </c>
      <c r="H8353" s="84" t="s">
        <v>33</v>
      </c>
    </row>
    <row r="8354" spans="1:8" ht="15" hidden="1" customHeight="1" x14ac:dyDescent="0.25">
      <c r="A8354" s="48">
        <v>44604</v>
      </c>
      <c r="B8354" s="33" t="s">
        <v>7799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1"/>
        <v>2175000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7800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1"/>
        <v>2400000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7714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1"/>
        <v>787500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4527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1"/>
        <v>16500000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7799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1"/>
        <v>725000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7714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1"/>
        <v>3150000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7299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1"/>
        <v>2300000</v>
      </c>
      <c r="H8360" s="84" t="s">
        <v>33</v>
      </c>
    </row>
    <row r="8361" spans="1:8" ht="15" hidden="1" customHeight="1" x14ac:dyDescent="0.25">
      <c r="A8361" s="48">
        <v>44632</v>
      </c>
      <c r="B8361" s="33" t="s">
        <v>7801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1"/>
        <v>350000</v>
      </c>
      <c r="H8361" s="42" t="s">
        <v>7694</v>
      </c>
    </row>
    <row r="8362" spans="1:8" ht="15" hidden="1" customHeight="1" x14ac:dyDescent="0.25">
      <c r="A8362" s="48">
        <v>44632</v>
      </c>
      <c r="B8362" s="33" t="s">
        <v>7802</v>
      </c>
      <c r="C8362" s="56" t="s">
        <v>560</v>
      </c>
      <c r="D8362" s="38">
        <v>7</v>
      </c>
      <c r="E8362" s="51" t="s">
        <v>7786</v>
      </c>
      <c r="F8362" s="46">
        <v>40000</v>
      </c>
      <c r="G8362" s="41">
        <f t="shared" si="251"/>
        <v>280000</v>
      </c>
      <c r="H8362" s="42" t="s">
        <v>2938</v>
      </c>
    </row>
    <row r="8363" spans="1:8" ht="15" hidden="1" customHeight="1" x14ac:dyDescent="0.25">
      <c r="A8363" s="48">
        <v>44632</v>
      </c>
      <c r="B8363" s="33" t="s">
        <v>7803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1"/>
        <v>55000</v>
      </c>
      <c r="H8363" s="42" t="s">
        <v>2938</v>
      </c>
    </row>
    <row r="8364" spans="1:8" ht="15" hidden="1" customHeight="1" x14ac:dyDescent="0.25">
      <c r="A8364" s="48">
        <v>44632</v>
      </c>
      <c r="B8364" s="36" t="s">
        <v>7804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1"/>
        <v>55000</v>
      </c>
      <c r="H8364" s="42" t="s">
        <v>2938</v>
      </c>
    </row>
    <row r="8365" spans="1:8" ht="15" hidden="1" customHeight="1" x14ac:dyDescent="0.25">
      <c r="A8365" s="48">
        <v>44632</v>
      </c>
      <c r="B8365" s="52" t="s">
        <v>7805</v>
      </c>
      <c r="C8365" s="56" t="s">
        <v>576</v>
      </c>
      <c r="D8365" s="38">
        <v>1</v>
      </c>
      <c r="E8365" s="51" t="s">
        <v>7786</v>
      </c>
      <c r="F8365" s="46">
        <v>85000</v>
      </c>
      <c r="G8365" s="62">
        <f t="shared" si="251"/>
        <v>85000</v>
      </c>
      <c r="H8365" s="42" t="s">
        <v>676</v>
      </c>
    </row>
    <row r="8366" spans="1:8" ht="15" hidden="1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1"/>
        <v>790000</v>
      </c>
      <c r="H8366" s="42" t="s">
        <v>33</v>
      </c>
    </row>
    <row r="8367" spans="1:8" ht="15" hidden="1" customHeight="1" x14ac:dyDescent="0.25">
      <c r="A8367" s="48">
        <v>44632</v>
      </c>
      <c r="B8367" s="33" t="s">
        <v>7806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1"/>
        <v>800000</v>
      </c>
      <c r="H8367" s="42" t="s">
        <v>7807</v>
      </c>
    </row>
    <row r="8368" spans="1:8" ht="15" hidden="1" customHeight="1" x14ac:dyDescent="0.25">
      <c r="A8368" s="48">
        <v>44632</v>
      </c>
      <c r="B8368" s="52" t="s">
        <v>7808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1"/>
        <v>2250000</v>
      </c>
      <c r="H8368" s="42" t="s">
        <v>7807</v>
      </c>
    </row>
    <row r="8369" spans="1:8" ht="15" hidden="1" customHeight="1" x14ac:dyDescent="0.25">
      <c r="A8369" s="48">
        <v>44632</v>
      </c>
      <c r="B8369" s="56" t="s">
        <v>7809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1"/>
        <v>70000</v>
      </c>
      <c r="H8369" s="42" t="s">
        <v>7807</v>
      </c>
    </row>
    <row r="8370" spans="1:8" ht="15" hidden="1" customHeight="1" x14ac:dyDescent="0.25">
      <c r="A8370" s="48">
        <v>44632</v>
      </c>
      <c r="B8370" s="36" t="s">
        <v>4693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1"/>
        <v>120000</v>
      </c>
      <c r="H8370" s="42" t="s">
        <v>7810</v>
      </c>
    </row>
    <row r="8371" spans="1:8" ht="15" hidden="1" customHeight="1" x14ac:dyDescent="0.25">
      <c r="A8371" s="48">
        <v>44693</v>
      </c>
      <c r="B8371" s="33" t="s">
        <v>7811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1"/>
        <v>1750000</v>
      </c>
      <c r="H8371" s="42" t="s">
        <v>7812</v>
      </c>
    </row>
    <row r="8372" spans="1:8" ht="15" hidden="1" customHeight="1" x14ac:dyDescent="0.25">
      <c r="A8372" s="48">
        <v>44693</v>
      </c>
      <c r="B8372" s="33" t="s">
        <v>7813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1"/>
        <v>75000</v>
      </c>
      <c r="H8372" s="42" t="s">
        <v>33</v>
      </c>
    </row>
    <row r="8373" spans="1:8" ht="15" hidden="1" customHeight="1" x14ac:dyDescent="0.25">
      <c r="A8373" s="48">
        <v>44693</v>
      </c>
      <c r="B8373" s="33" t="s">
        <v>7814</v>
      </c>
      <c r="C8373" s="56" t="s">
        <v>7815</v>
      </c>
      <c r="D8373" s="38">
        <v>1</v>
      </c>
      <c r="E8373" s="51" t="s">
        <v>24</v>
      </c>
      <c r="F8373" s="46">
        <v>105000</v>
      </c>
      <c r="G8373" s="41">
        <f t="shared" si="251"/>
        <v>105000</v>
      </c>
      <c r="H8373" s="42" t="s">
        <v>7812</v>
      </c>
    </row>
    <row r="8374" spans="1:8" ht="15" hidden="1" customHeight="1" x14ac:dyDescent="0.25">
      <c r="A8374" s="48">
        <v>44693</v>
      </c>
      <c r="B8374" s="36" t="s">
        <v>7816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1"/>
        <v>175000</v>
      </c>
      <c r="H8374" s="42" t="s">
        <v>7812</v>
      </c>
    </row>
    <row r="8375" spans="1:8" ht="15" hidden="1" customHeight="1" x14ac:dyDescent="0.25">
      <c r="A8375" s="48">
        <v>44693</v>
      </c>
      <c r="B8375" s="52" t="s">
        <v>7817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1"/>
        <v>8000</v>
      </c>
      <c r="H8375" s="42" t="s">
        <v>1006</v>
      </c>
    </row>
    <row r="8376" spans="1:8" ht="15" hidden="1" customHeight="1" x14ac:dyDescent="0.25">
      <c r="A8376" s="48">
        <v>44693</v>
      </c>
      <c r="B8376" s="33" t="s">
        <v>7818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1"/>
        <v>2496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7819</v>
      </c>
      <c r="C8377" s="56" t="s">
        <v>6310</v>
      </c>
      <c r="D8377" s="38">
        <v>1</v>
      </c>
      <c r="E8377" s="62" t="s">
        <v>24</v>
      </c>
      <c r="F8377" s="191">
        <v>90000</v>
      </c>
      <c r="G8377" s="62">
        <f t="shared" si="251"/>
        <v>90000</v>
      </c>
      <c r="H8377" s="42" t="s">
        <v>1006</v>
      </c>
    </row>
    <row r="8378" spans="1:8" ht="15" hidden="1" customHeight="1" x14ac:dyDescent="0.25">
      <c r="A8378" s="48">
        <v>44693</v>
      </c>
      <c r="B8378" s="52" t="s">
        <v>7820</v>
      </c>
      <c r="C8378" s="56" t="s">
        <v>5364</v>
      </c>
      <c r="D8378" s="38">
        <v>1</v>
      </c>
      <c r="E8378" s="51" t="s">
        <v>24</v>
      </c>
      <c r="F8378" s="46">
        <v>10000</v>
      </c>
      <c r="G8378" s="62">
        <f t="shared" si="251"/>
        <v>10000</v>
      </c>
      <c r="H8378" s="42" t="s">
        <v>606</v>
      </c>
    </row>
    <row r="8379" spans="1:8" ht="15" hidden="1" customHeight="1" x14ac:dyDescent="0.25">
      <c r="A8379" s="48">
        <v>44693</v>
      </c>
      <c r="B8379" s="56" t="s">
        <v>7821</v>
      </c>
      <c r="C8379" s="56" t="s">
        <v>5364</v>
      </c>
      <c r="D8379" s="53">
        <v>10</v>
      </c>
      <c r="E8379" s="51" t="s">
        <v>107</v>
      </c>
      <c r="F8379" s="40">
        <v>15000</v>
      </c>
      <c r="G8379" s="62">
        <f t="shared" si="251"/>
        <v>150000</v>
      </c>
      <c r="H8379" s="42" t="s">
        <v>5461</v>
      </c>
    </row>
    <row r="8380" spans="1:8" ht="15" hidden="1" customHeight="1" x14ac:dyDescent="0.25">
      <c r="A8380" s="48">
        <v>44693</v>
      </c>
      <c r="B8380" s="36" t="s">
        <v>7822</v>
      </c>
      <c r="C8380" s="56" t="s">
        <v>5364</v>
      </c>
      <c r="D8380" s="53">
        <v>1</v>
      </c>
      <c r="E8380" s="39" t="s">
        <v>24</v>
      </c>
      <c r="F8380" s="55">
        <v>30000</v>
      </c>
      <c r="G8380" s="41">
        <f t="shared" si="251"/>
        <v>30000</v>
      </c>
      <c r="H8380" s="42" t="s">
        <v>5461</v>
      </c>
    </row>
    <row r="8381" spans="1:8" ht="15" hidden="1" customHeight="1" x14ac:dyDescent="0.25">
      <c r="A8381" s="48">
        <v>44693</v>
      </c>
      <c r="B8381" s="33" t="s">
        <v>1338</v>
      </c>
      <c r="C8381" s="44" t="s">
        <v>5364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5461</v>
      </c>
    </row>
    <row r="8382" spans="1:8" ht="15" hidden="1" customHeight="1" x14ac:dyDescent="0.25">
      <c r="A8382" s="48">
        <v>44693</v>
      </c>
      <c r="B8382" s="36" t="s">
        <v>7823</v>
      </c>
      <c r="C8382" s="44" t="s">
        <v>6768</v>
      </c>
      <c r="D8382" s="53">
        <v>1</v>
      </c>
      <c r="E8382" s="39" t="s">
        <v>24</v>
      </c>
      <c r="F8382" s="55">
        <v>140000</v>
      </c>
      <c r="G8382" s="62">
        <f t="shared" ref="G8382:G8405" si="252">F8382*D8382</f>
        <v>140000</v>
      </c>
      <c r="H8382" s="42" t="s">
        <v>620</v>
      </c>
    </row>
    <row r="8383" spans="1:8" ht="15" hidden="1" customHeight="1" x14ac:dyDescent="0.25">
      <c r="A8383" s="48">
        <v>44693</v>
      </c>
      <c r="B8383" s="33" t="s">
        <v>7824</v>
      </c>
      <c r="C8383" s="44" t="s">
        <v>6768</v>
      </c>
      <c r="D8383" s="38">
        <v>1</v>
      </c>
      <c r="E8383" s="51" t="s">
        <v>24</v>
      </c>
      <c r="F8383" s="46">
        <v>65000</v>
      </c>
      <c r="G8383" s="62">
        <f t="shared" si="252"/>
        <v>65000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3803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7694</v>
      </c>
    </row>
    <row r="8385" spans="1:8" ht="15" hidden="1" customHeight="1" x14ac:dyDescent="0.25">
      <c r="A8385" s="48">
        <v>44693</v>
      </c>
      <c r="B8385" s="36" t="s">
        <v>7825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2"/>
        <v>12000</v>
      </c>
      <c r="H8385" s="42" t="s">
        <v>7694</v>
      </c>
    </row>
    <row r="8386" spans="1:8" ht="15" hidden="1" customHeight="1" x14ac:dyDescent="0.25">
      <c r="A8386" s="48">
        <v>44693</v>
      </c>
      <c r="B8386" s="33" t="s">
        <v>7826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2"/>
        <v>650000</v>
      </c>
      <c r="H8386" s="42" t="s">
        <v>33</v>
      </c>
    </row>
    <row r="8387" spans="1:8" ht="15" hidden="1" customHeight="1" x14ac:dyDescent="0.25">
      <c r="A8387" s="48">
        <v>44693</v>
      </c>
      <c r="B8387" s="36" t="s">
        <v>7827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2"/>
        <v>529000</v>
      </c>
      <c r="H8387" s="42" t="s">
        <v>7694</v>
      </c>
    </row>
    <row r="8388" spans="1:8" ht="15" hidden="1" customHeight="1" x14ac:dyDescent="0.25">
      <c r="A8388" s="48">
        <v>44693</v>
      </c>
      <c r="B8388" s="68" t="s">
        <v>7828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2"/>
        <v>210000</v>
      </c>
      <c r="H8388" s="42" t="s">
        <v>7694</v>
      </c>
    </row>
    <row r="8389" spans="1:8" ht="15" hidden="1" customHeight="1" x14ac:dyDescent="0.25">
      <c r="A8389" s="48">
        <v>44693</v>
      </c>
      <c r="B8389" s="36" t="s">
        <v>7829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2"/>
        <v>3754500</v>
      </c>
      <c r="H8389" s="42" t="s">
        <v>1263</v>
      </c>
    </row>
    <row r="8390" spans="1:8" ht="15" hidden="1" customHeight="1" x14ac:dyDescent="0.25">
      <c r="A8390" s="48">
        <v>44693</v>
      </c>
      <c r="B8390" s="68" t="s">
        <v>7830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2"/>
        <v>1500000</v>
      </c>
      <c r="H8390" s="42" t="s">
        <v>1717</v>
      </c>
    </row>
    <row r="8391" spans="1:8" ht="15" hidden="1" customHeight="1" x14ac:dyDescent="0.25">
      <c r="A8391" s="48">
        <v>44693</v>
      </c>
      <c r="B8391" s="68" t="s">
        <v>7831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2"/>
        <v>125000</v>
      </c>
      <c r="H8391" s="42" t="s">
        <v>647</v>
      </c>
    </row>
    <row r="8392" spans="1:8" ht="15" hidden="1" customHeight="1" x14ac:dyDescent="0.25">
      <c r="A8392" s="48">
        <v>44693</v>
      </c>
      <c r="B8392" s="56" t="s">
        <v>7832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2"/>
        <v>1</v>
      </c>
      <c r="H8392" s="42" t="s">
        <v>33</v>
      </c>
    </row>
    <row r="8393" spans="1:8" ht="15" hidden="1" customHeight="1" x14ac:dyDescent="0.25">
      <c r="A8393" s="48">
        <v>44693</v>
      </c>
      <c r="B8393" s="36" t="s">
        <v>7833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2"/>
        <v>2</v>
      </c>
      <c r="H8393" s="42" t="s">
        <v>33</v>
      </c>
    </row>
    <row r="8394" spans="1:8" ht="15" hidden="1" customHeight="1" x14ac:dyDescent="0.25">
      <c r="A8394" s="48">
        <v>44693</v>
      </c>
      <c r="B8394" s="63" t="s">
        <v>7834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2"/>
        <v>2</v>
      </c>
      <c r="H8394" s="42" t="s">
        <v>33</v>
      </c>
    </row>
    <row r="8395" spans="1:8" ht="15" hidden="1" customHeight="1" x14ac:dyDescent="0.25">
      <c r="A8395" s="48">
        <v>44693</v>
      </c>
      <c r="B8395" s="33" t="s">
        <v>7835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2"/>
        <v>2</v>
      </c>
      <c r="H8395" s="42" t="s">
        <v>33</v>
      </c>
    </row>
    <row r="8396" spans="1:8" ht="15" hidden="1" customHeight="1" x14ac:dyDescent="0.25">
      <c r="A8396" s="48">
        <v>44724</v>
      </c>
      <c r="B8396" s="33" t="s">
        <v>7836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2"/>
        <v>823000</v>
      </c>
      <c r="H8396" s="42" t="s">
        <v>33</v>
      </c>
    </row>
    <row r="8397" spans="1:8" ht="15" hidden="1" customHeight="1" x14ac:dyDescent="0.25">
      <c r="A8397" s="48">
        <v>44724</v>
      </c>
      <c r="B8397" s="36" t="s">
        <v>7837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2"/>
        <v>2574000</v>
      </c>
      <c r="H8397" s="42" t="s">
        <v>33</v>
      </c>
    </row>
    <row r="8398" spans="1:8" ht="15" hidden="1" customHeight="1" x14ac:dyDescent="0.25">
      <c r="A8398" s="48">
        <v>44724</v>
      </c>
      <c r="B8398" s="63" t="s">
        <v>7838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2"/>
        <v>1122000</v>
      </c>
      <c r="H8398" s="42" t="s">
        <v>33</v>
      </c>
    </row>
    <row r="8399" spans="1:8" ht="15" hidden="1" customHeight="1" x14ac:dyDescent="0.25">
      <c r="A8399" s="48">
        <v>44724</v>
      </c>
      <c r="B8399" s="36" t="s">
        <v>6406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2"/>
        <v>864000</v>
      </c>
      <c r="H8399" s="42" t="s">
        <v>33</v>
      </c>
    </row>
    <row r="8400" spans="1:8" ht="15" hidden="1" customHeight="1" x14ac:dyDescent="0.25">
      <c r="A8400" s="48">
        <v>44724</v>
      </c>
      <c r="B8400" s="109" t="s">
        <v>7839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2"/>
        <v>1400000</v>
      </c>
      <c r="H8400" s="42" t="s">
        <v>33</v>
      </c>
    </row>
    <row r="8401" spans="1:8" ht="15" hidden="1" customHeight="1" x14ac:dyDescent="0.25">
      <c r="A8401" s="48">
        <v>44724</v>
      </c>
      <c r="B8401" s="33" t="s">
        <v>7840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2"/>
        <v>1450000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2"/>
        <v>1169000</v>
      </c>
      <c r="H8402" s="42" t="s">
        <v>33</v>
      </c>
    </row>
    <row r="8403" spans="1:8" ht="15" hidden="1" customHeight="1" x14ac:dyDescent="0.25">
      <c r="A8403" s="48">
        <v>44724</v>
      </c>
      <c r="B8403" s="63" t="s">
        <v>7841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2"/>
        <v>1656000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7842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2"/>
        <v>910000</v>
      </c>
      <c r="H8404" s="42" t="s">
        <v>33</v>
      </c>
    </row>
    <row r="8405" spans="1:8" ht="15" hidden="1" customHeight="1" x14ac:dyDescent="0.25">
      <c r="A8405" s="48">
        <v>44724</v>
      </c>
      <c r="B8405" s="33" t="s">
        <v>7843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2"/>
        <v>15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7844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3">F8407*D8407</f>
        <v>1092000</v>
      </c>
      <c r="H8407" s="42" t="s">
        <v>930</v>
      </c>
    </row>
    <row r="8408" spans="1:8" ht="15" hidden="1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3"/>
        <v>210000</v>
      </c>
      <c r="H8408" s="42" t="s">
        <v>1263</v>
      </c>
    </row>
    <row r="8409" spans="1:8" ht="15" hidden="1" customHeight="1" x14ac:dyDescent="0.25">
      <c r="A8409" s="48">
        <v>44724</v>
      </c>
      <c r="B8409" s="68" t="s">
        <v>7642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hidden="1" customHeight="1" x14ac:dyDescent="0.25">
      <c r="A8410" s="48">
        <v>44724</v>
      </c>
      <c r="B8410" s="52" t="s">
        <v>7615</v>
      </c>
      <c r="C8410" s="33" t="s">
        <v>6132</v>
      </c>
      <c r="D8410" s="38">
        <v>1</v>
      </c>
      <c r="E8410" s="51" t="s">
        <v>24</v>
      </c>
      <c r="F8410" s="46">
        <v>100000</v>
      </c>
      <c r="G8410" s="41">
        <f t="shared" si="253"/>
        <v>100000</v>
      </c>
      <c r="H8410" s="42" t="s">
        <v>33</v>
      </c>
    </row>
    <row r="8411" spans="1:8" ht="15" hidden="1" customHeight="1" x14ac:dyDescent="0.25">
      <c r="A8411" s="48">
        <v>44724</v>
      </c>
      <c r="B8411" s="33" t="s">
        <v>7845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3"/>
        <v>575000</v>
      </c>
      <c r="H8411" s="42" t="s">
        <v>33</v>
      </c>
    </row>
    <row r="8412" spans="1:8" ht="15" hidden="1" customHeight="1" x14ac:dyDescent="0.25">
      <c r="A8412" s="48">
        <v>44724</v>
      </c>
      <c r="B8412" s="36" t="s">
        <v>7846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3"/>
        <v>184050</v>
      </c>
      <c r="H8412" s="42" t="s">
        <v>7694</v>
      </c>
    </row>
    <row r="8413" spans="1:8" ht="15" hidden="1" customHeight="1" x14ac:dyDescent="0.25">
      <c r="A8413" s="48">
        <v>44724</v>
      </c>
      <c r="B8413" s="68" t="s">
        <v>7847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3"/>
        <v>15000</v>
      </c>
      <c r="H8413" s="42" t="s">
        <v>7694</v>
      </c>
    </row>
    <row r="8414" spans="1:8" ht="15" hidden="1" customHeight="1" x14ac:dyDescent="0.25">
      <c r="A8414" s="48">
        <v>44724</v>
      </c>
      <c r="B8414" s="36" t="s">
        <v>7848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3"/>
        <v>30000</v>
      </c>
      <c r="H8414" s="42" t="s">
        <v>7694</v>
      </c>
    </row>
    <row r="8415" spans="1:8" ht="15" hidden="1" customHeight="1" x14ac:dyDescent="0.25">
      <c r="A8415" s="48">
        <v>44724</v>
      </c>
      <c r="B8415" s="68" t="s">
        <v>7849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3"/>
        <v>45000</v>
      </c>
      <c r="H8415" s="42" t="s">
        <v>620</v>
      </c>
    </row>
    <row r="8416" spans="1:8" ht="15" hidden="1" customHeight="1" x14ac:dyDescent="0.25">
      <c r="A8416" s="48">
        <v>44724</v>
      </c>
      <c r="B8416" s="68" t="s">
        <v>7850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3"/>
        <v>70500</v>
      </c>
      <c r="H8416" s="42" t="s">
        <v>647</v>
      </c>
    </row>
    <row r="8417" spans="1:8" ht="15" hidden="1" customHeight="1" x14ac:dyDescent="0.25">
      <c r="A8417" s="48">
        <v>44724</v>
      </c>
      <c r="B8417" s="56" t="s">
        <v>7851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3"/>
        <v>850000</v>
      </c>
      <c r="H8417" s="42" t="s">
        <v>647</v>
      </c>
    </row>
    <row r="8418" spans="1:8" ht="15" hidden="1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3"/>
        <v>100000</v>
      </c>
      <c r="H8418" s="42" t="s">
        <v>33</v>
      </c>
    </row>
    <row r="8419" spans="1:8" ht="15" hidden="1" customHeight="1" x14ac:dyDescent="0.25">
      <c r="A8419" s="48">
        <v>44724</v>
      </c>
      <c r="B8419" s="63" t="s">
        <v>7852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3"/>
        <v>65000</v>
      </c>
      <c r="H8419" s="42" t="s">
        <v>7277</v>
      </c>
    </row>
    <row r="8420" spans="1:8" ht="15" hidden="1" customHeight="1" x14ac:dyDescent="0.25">
      <c r="A8420" s="48">
        <v>44724</v>
      </c>
      <c r="B8420" s="33" t="s">
        <v>7853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3"/>
        <v>150000</v>
      </c>
      <c r="H8420" s="84" t="s">
        <v>7277</v>
      </c>
    </row>
    <row r="8421" spans="1:8" ht="15" hidden="1" customHeight="1" x14ac:dyDescent="0.25">
      <c r="A8421" s="48">
        <v>44724</v>
      </c>
      <c r="B8421" s="33" t="s">
        <v>3451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3"/>
        <v>205000</v>
      </c>
      <c r="H8421" s="84" t="s">
        <v>7694</v>
      </c>
    </row>
    <row r="8422" spans="1:8" ht="15" hidden="1" customHeight="1" x14ac:dyDescent="0.25">
      <c r="A8422" s="48">
        <v>44724</v>
      </c>
      <c r="B8422" s="33" t="s">
        <v>7854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3"/>
        <v>55000</v>
      </c>
      <c r="H8422" s="84" t="s">
        <v>7694</v>
      </c>
    </row>
    <row r="8423" spans="1:8" ht="15" hidden="1" customHeight="1" x14ac:dyDescent="0.25">
      <c r="A8423" s="48">
        <v>44724</v>
      </c>
      <c r="B8423" s="33" t="s">
        <v>7855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3"/>
        <v>80000</v>
      </c>
      <c r="H8423" s="84" t="s">
        <v>7856</v>
      </c>
    </row>
    <row r="8424" spans="1:8" ht="15" hidden="1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3"/>
        <v>480000</v>
      </c>
      <c r="H8424" s="84" t="s">
        <v>647</v>
      </c>
    </row>
    <row r="8425" spans="1:8" ht="15" hidden="1" customHeight="1" x14ac:dyDescent="0.25">
      <c r="A8425" s="48">
        <v>44724</v>
      </c>
      <c r="B8425" s="33" t="s">
        <v>7857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3"/>
        <v>210000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3487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3"/>
        <v>50000</v>
      </c>
      <c r="H8426" s="84" t="s">
        <v>33</v>
      </c>
    </row>
    <row r="8427" spans="1:8" ht="15" hidden="1" customHeight="1" x14ac:dyDescent="0.25">
      <c r="A8427" s="48">
        <v>44724</v>
      </c>
      <c r="B8427" s="33" t="s">
        <v>3451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3"/>
        <v>214000</v>
      </c>
      <c r="H8427" s="84" t="s">
        <v>7694</v>
      </c>
    </row>
    <row r="8428" spans="1:8" ht="15" hidden="1" customHeight="1" x14ac:dyDescent="0.25">
      <c r="A8428" s="48">
        <v>44724</v>
      </c>
      <c r="B8428" s="52" t="s">
        <v>3452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3"/>
        <v>186000</v>
      </c>
      <c r="H8428" s="42" t="s">
        <v>7694</v>
      </c>
    </row>
    <row r="8429" spans="1:8" ht="15" hidden="1" customHeight="1" x14ac:dyDescent="0.25">
      <c r="A8429" s="48">
        <v>44754</v>
      </c>
      <c r="B8429" s="33" t="s">
        <v>7858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3"/>
        <v>225000</v>
      </c>
      <c r="H8429" s="42" t="s">
        <v>748</v>
      </c>
    </row>
    <row r="8430" spans="1:8" ht="15" hidden="1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3"/>
        <v>6000000</v>
      </c>
      <c r="H8430" s="42" t="s">
        <v>33</v>
      </c>
    </row>
    <row r="8431" spans="1:8" ht="15" hidden="1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3"/>
        <v>5328474</v>
      </c>
      <c r="H8431" s="42" t="s">
        <v>33</v>
      </c>
    </row>
    <row r="8432" spans="1:8" ht="15" hidden="1" customHeight="1" x14ac:dyDescent="0.25">
      <c r="A8432" s="48">
        <v>44754</v>
      </c>
      <c r="B8432" s="68" t="s">
        <v>6290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3"/>
        <v>2010000</v>
      </c>
      <c r="H8432" s="42" t="s">
        <v>33</v>
      </c>
    </row>
    <row r="8433" spans="1:8" ht="15" hidden="1" customHeight="1" x14ac:dyDescent="0.25">
      <c r="A8433" s="48">
        <v>44785</v>
      </c>
      <c r="B8433" s="33" t="s">
        <v>7859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3"/>
        <v>270000</v>
      </c>
      <c r="H8433" s="42" t="s">
        <v>2938</v>
      </c>
    </row>
    <row r="8434" spans="1:8" ht="15" hidden="1" customHeight="1" x14ac:dyDescent="0.25">
      <c r="A8434" s="48">
        <v>44785</v>
      </c>
      <c r="B8434" s="52" t="s">
        <v>7860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3"/>
        <v>242000</v>
      </c>
      <c r="H8434" s="42" t="s">
        <v>962</v>
      </c>
    </row>
    <row r="8435" spans="1:8" ht="15" hidden="1" customHeight="1" x14ac:dyDescent="0.25">
      <c r="A8435" s="48">
        <v>44785</v>
      </c>
      <c r="B8435" s="33" t="s">
        <v>7861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3"/>
        <v>326000</v>
      </c>
      <c r="H8435" s="42" t="s">
        <v>962</v>
      </c>
    </row>
    <row r="8436" spans="1:8" ht="15" hidden="1" customHeight="1" x14ac:dyDescent="0.25">
      <c r="A8436" s="48">
        <v>44785</v>
      </c>
      <c r="B8436" s="68" t="s">
        <v>7862</v>
      </c>
      <c r="C8436" s="33" t="s">
        <v>7863</v>
      </c>
      <c r="D8436" s="38">
        <v>1</v>
      </c>
      <c r="E8436" s="45" t="s">
        <v>24</v>
      </c>
      <c r="F8436" s="40">
        <v>15000</v>
      </c>
      <c r="G8436" s="46">
        <f t="shared" si="253"/>
        <v>15000</v>
      </c>
      <c r="H8436" s="42" t="s">
        <v>731</v>
      </c>
    </row>
    <row r="8437" spans="1:8" ht="15" hidden="1" customHeight="1" x14ac:dyDescent="0.25">
      <c r="A8437" s="48">
        <v>44785</v>
      </c>
      <c r="B8437" s="109" t="s">
        <v>7864</v>
      </c>
      <c r="C8437" s="33" t="s">
        <v>7863</v>
      </c>
      <c r="D8437" s="38">
        <v>2</v>
      </c>
      <c r="E8437" s="51" t="s">
        <v>24</v>
      </c>
      <c r="F8437" s="46">
        <v>5000</v>
      </c>
      <c r="G8437" s="62">
        <f t="shared" si="253"/>
        <v>10000</v>
      </c>
      <c r="H8437" s="42" t="s">
        <v>625</v>
      </c>
    </row>
    <row r="8438" spans="1:8" ht="15" hidden="1" customHeight="1" x14ac:dyDescent="0.25">
      <c r="A8438" s="48">
        <v>44785</v>
      </c>
      <c r="B8438" s="33" t="s">
        <v>7865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3"/>
        <v>22000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7864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3"/>
        <v>15000</v>
      </c>
      <c r="H8439" s="42" t="s">
        <v>625</v>
      </c>
    </row>
    <row r="8440" spans="1:8" ht="15" hidden="1" customHeight="1" x14ac:dyDescent="0.25">
      <c r="A8440" s="48">
        <v>44785</v>
      </c>
      <c r="B8440" s="63" t="s">
        <v>7866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3"/>
        <v>1550000</v>
      </c>
      <c r="H8440" s="42" t="s">
        <v>571</v>
      </c>
    </row>
    <row r="8441" spans="1:8" ht="15" hidden="1" customHeight="1" x14ac:dyDescent="0.25">
      <c r="A8441" s="48">
        <v>44785</v>
      </c>
      <c r="B8441" s="63" t="s">
        <v>7867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3"/>
        <v>950000</v>
      </c>
      <c r="H8441" s="42" t="s">
        <v>571</v>
      </c>
    </row>
    <row r="8442" spans="1:8" ht="15" hidden="1" customHeight="1" x14ac:dyDescent="0.25">
      <c r="A8442" s="48">
        <v>44785</v>
      </c>
      <c r="B8442" s="33" t="s">
        <v>7868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3"/>
        <v>425000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7869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7870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4">F8444*D8444</f>
        <v>2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7871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4"/>
        <v>2</v>
      </c>
      <c r="H8445" s="42" t="s">
        <v>571</v>
      </c>
    </row>
    <row r="8446" spans="1:8" ht="15" hidden="1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hidden="1" customHeight="1" x14ac:dyDescent="0.25">
      <c r="A8447" s="48">
        <v>44785</v>
      </c>
      <c r="B8447" s="52" t="s">
        <v>7872</v>
      </c>
      <c r="C8447" s="33" t="s">
        <v>7873</v>
      </c>
      <c r="D8447" s="38">
        <v>1</v>
      </c>
      <c r="E8447" s="51" t="s">
        <v>24</v>
      </c>
      <c r="F8447" s="46">
        <v>60000</v>
      </c>
      <c r="G8447" s="41">
        <f t="shared" si="254"/>
        <v>60000</v>
      </c>
      <c r="H8447" s="42" t="s">
        <v>7874</v>
      </c>
    </row>
    <row r="8448" spans="1:8" ht="15" hidden="1" customHeight="1" x14ac:dyDescent="0.25">
      <c r="A8448" s="48">
        <v>44785</v>
      </c>
      <c r="B8448" s="33" t="s">
        <v>7875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4"/>
        <v>549000</v>
      </c>
      <c r="H8448" s="42" t="s">
        <v>962</v>
      </c>
    </row>
    <row r="8449" spans="1:8" ht="15" hidden="1" customHeight="1" x14ac:dyDescent="0.25">
      <c r="A8449" s="48">
        <v>44785</v>
      </c>
      <c r="B8449" s="36" t="s">
        <v>7876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4"/>
        <v>864500</v>
      </c>
      <c r="H8449" s="42" t="s">
        <v>7877</v>
      </c>
    </row>
    <row r="8450" spans="1:8" ht="15" hidden="1" customHeight="1" x14ac:dyDescent="0.25">
      <c r="A8450" s="48">
        <v>44785</v>
      </c>
      <c r="B8450" s="68" t="s">
        <v>7878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4"/>
        <v>865000</v>
      </c>
      <c r="H8450" s="42" t="s">
        <v>7879</v>
      </c>
    </row>
    <row r="8451" spans="1:8" ht="15" hidden="1" customHeight="1" x14ac:dyDescent="0.25">
      <c r="A8451" s="48">
        <v>44785</v>
      </c>
      <c r="B8451" s="36" t="s">
        <v>7880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4"/>
        <v>588500</v>
      </c>
      <c r="H8451" s="42" t="s">
        <v>7881</v>
      </c>
    </row>
    <row r="8452" spans="1:8" ht="15" hidden="1" customHeight="1" x14ac:dyDescent="0.25">
      <c r="A8452" s="48">
        <v>44785</v>
      </c>
      <c r="B8452" s="68" t="s">
        <v>7882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4"/>
        <v>200000</v>
      </c>
      <c r="H8452" s="42" t="s">
        <v>571</v>
      </c>
    </row>
    <row r="8453" spans="1:8" ht="15" hidden="1" customHeight="1" x14ac:dyDescent="0.25">
      <c r="A8453" s="48">
        <v>44785</v>
      </c>
      <c r="B8453" s="68" t="s">
        <v>7883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4"/>
        <v>75000</v>
      </c>
      <c r="H8453" s="42" t="s">
        <v>571</v>
      </c>
    </row>
    <row r="8454" spans="1:8" ht="15" hidden="1" customHeight="1" x14ac:dyDescent="0.25">
      <c r="A8454" s="48">
        <v>44785</v>
      </c>
      <c r="B8454" s="56" t="s">
        <v>7884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4"/>
        <v>60000</v>
      </c>
      <c r="H8454" s="42" t="s">
        <v>571</v>
      </c>
    </row>
    <row r="8455" spans="1:8" ht="15" hidden="1" customHeight="1" x14ac:dyDescent="0.25">
      <c r="A8455" s="48">
        <v>44785</v>
      </c>
      <c r="B8455" s="36" t="s">
        <v>7885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4"/>
        <v>390000</v>
      </c>
      <c r="H8455" s="42" t="s">
        <v>571</v>
      </c>
    </row>
    <row r="8456" spans="1:8" ht="15" hidden="1" customHeight="1" x14ac:dyDescent="0.25">
      <c r="A8456" s="48">
        <v>44785</v>
      </c>
      <c r="B8456" s="63" t="s">
        <v>7886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4"/>
        <v>250000</v>
      </c>
      <c r="H8456" s="42" t="s">
        <v>571</v>
      </c>
    </row>
    <row r="8457" spans="1:8" ht="15" hidden="1" customHeight="1" x14ac:dyDescent="0.25">
      <c r="A8457" s="48">
        <v>44785</v>
      </c>
      <c r="B8457" s="33" t="s">
        <v>7887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4"/>
        <v>340000</v>
      </c>
      <c r="H8457" s="84" t="s">
        <v>571</v>
      </c>
    </row>
    <row r="8458" spans="1:8" ht="15" hidden="1" customHeight="1" x14ac:dyDescent="0.25">
      <c r="A8458" s="48">
        <v>44785</v>
      </c>
      <c r="B8458" s="68" t="s">
        <v>7888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4"/>
        <v>350000</v>
      </c>
      <c r="H8458" s="84" t="s">
        <v>7889</v>
      </c>
    </row>
    <row r="8459" spans="1:8" ht="15" hidden="1" customHeight="1" x14ac:dyDescent="0.25">
      <c r="A8459" s="48">
        <v>44785</v>
      </c>
      <c r="B8459" s="49" t="s">
        <v>7890</v>
      </c>
      <c r="C8459" s="33" t="s">
        <v>7891</v>
      </c>
      <c r="D8459" s="33">
        <v>12</v>
      </c>
      <c r="E8459" s="51" t="s">
        <v>24</v>
      </c>
      <c r="F8459" s="34">
        <v>137500</v>
      </c>
      <c r="G8459" s="41">
        <f t="shared" si="254"/>
        <v>1650000</v>
      </c>
      <c r="H8459" s="84" t="s">
        <v>571</v>
      </c>
    </row>
    <row r="8460" spans="1:8" ht="15" hidden="1" customHeight="1" x14ac:dyDescent="0.25">
      <c r="A8460" s="48">
        <v>44785</v>
      </c>
      <c r="B8460" s="33" t="s">
        <v>7892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4"/>
        <v>150000</v>
      </c>
      <c r="H8460" s="42" t="s">
        <v>509</v>
      </c>
    </row>
    <row r="8461" spans="1:8" ht="15" hidden="1" customHeight="1" x14ac:dyDescent="0.25">
      <c r="A8461" s="48">
        <v>44785</v>
      </c>
      <c r="B8461" s="63" t="s">
        <v>7893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4"/>
        <v>75000</v>
      </c>
      <c r="H8461" s="42" t="s">
        <v>509</v>
      </c>
    </row>
    <row r="8462" spans="1:8" ht="15" hidden="1" customHeight="1" x14ac:dyDescent="0.25">
      <c r="A8462" s="48">
        <v>44785</v>
      </c>
      <c r="B8462" s="36" t="s">
        <v>7894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7895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5">F8463*D8463</f>
        <v>45000</v>
      </c>
      <c r="H8463" s="42" t="s">
        <v>509</v>
      </c>
    </row>
    <row r="8464" spans="1:8" ht="15" hidden="1" customHeight="1" x14ac:dyDescent="0.25">
      <c r="A8464" s="48">
        <v>44785</v>
      </c>
      <c r="B8464" s="33" t="s">
        <v>7896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5"/>
        <v>55000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7897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5"/>
        <v>10000</v>
      </c>
      <c r="H8465" s="42" t="s">
        <v>509</v>
      </c>
    </row>
    <row r="8466" spans="1:8" ht="15" hidden="1" customHeight="1" x14ac:dyDescent="0.25">
      <c r="A8466" s="48">
        <v>44785</v>
      </c>
      <c r="B8466" s="52" t="s">
        <v>7898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4"/>
        <v>20000</v>
      </c>
      <c r="H8466" s="42" t="s">
        <v>7899</v>
      </c>
    </row>
    <row r="8467" spans="1:8" ht="15" hidden="1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4"/>
        <v>375000</v>
      </c>
      <c r="H8467" s="42" t="s">
        <v>571</v>
      </c>
    </row>
    <row r="8468" spans="1:8" ht="15" hidden="1" customHeight="1" x14ac:dyDescent="0.25">
      <c r="A8468" s="48">
        <v>44816</v>
      </c>
      <c r="B8468" s="68" t="s">
        <v>6290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4"/>
        <v>670000</v>
      </c>
      <c r="H8468" s="42" t="s">
        <v>33</v>
      </c>
    </row>
    <row r="8469" spans="1:8" ht="15" hidden="1" customHeight="1" x14ac:dyDescent="0.25">
      <c r="A8469" s="48">
        <v>44816</v>
      </c>
      <c r="B8469" s="52" t="s">
        <v>7900</v>
      </c>
      <c r="C8469" s="44" t="s">
        <v>7901</v>
      </c>
      <c r="D8469" s="38">
        <v>8</v>
      </c>
      <c r="E8469" s="51" t="s">
        <v>24</v>
      </c>
      <c r="F8469" s="46">
        <v>70996</v>
      </c>
      <c r="G8469" s="41">
        <f t="shared" si="254"/>
        <v>567968</v>
      </c>
      <c r="H8469" s="42" t="s">
        <v>7902</v>
      </c>
    </row>
    <row r="8470" spans="1:8" ht="15" hidden="1" customHeight="1" x14ac:dyDescent="0.25">
      <c r="A8470" s="48">
        <v>44816</v>
      </c>
      <c r="B8470" s="33" t="s">
        <v>7903</v>
      </c>
      <c r="C8470" s="44" t="s">
        <v>7901</v>
      </c>
      <c r="D8470" s="38">
        <v>4</v>
      </c>
      <c r="E8470" s="51" t="s">
        <v>24</v>
      </c>
      <c r="F8470" s="46">
        <v>553939</v>
      </c>
      <c r="G8470" s="41">
        <f t="shared" si="254"/>
        <v>2215756</v>
      </c>
      <c r="H8470" s="42" t="s">
        <v>7902</v>
      </c>
    </row>
    <row r="8471" spans="1:8" ht="15" hidden="1" customHeight="1" x14ac:dyDescent="0.25">
      <c r="A8471" s="48">
        <v>44816</v>
      </c>
      <c r="B8471" s="68" t="s">
        <v>7904</v>
      </c>
      <c r="C8471" s="44" t="s">
        <v>7901</v>
      </c>
      <c r="D8471" s="38">
        <v>4</v>
      </c>
      <c r="E8471" s="45" t="s">
        <v>24</v>
      </c>
      <c r="F8471" s="40">
        <v>330736</v>
      </c>
      <c r="G8471" s="46">
        <f t="shared" si="254"/>
        <v>1322944</v>
      </c>
      <c r="H8471" s="42" t="s">
        <v>7902</v>
      </c>
    </row>
    <row r="8472" spans="1:8" ht="15" hidden="1" customHeight="1" x14ac:dyDescent="0.25">
      <c r="A8472" s="48">
        <v>44816</v>
      </c>
      <c r="B8472" s="109" t="s">
        <v>7905</v>
      </c>
      <c r="C8472" s="44" t="s">
        <v>7901</v>
      </c>
      <c r="D8472" s="38">
        <v>4</v>
      </c>
      <c r="E8472" s="51" t="s">
        <v>24</v>
      </c>
      <c r="F8472" s="46">
        <v>166060</v>
      </c>
      <c r="G8472" s="62">
        <f t="shared" si="254"/>
        <v>664240</v>
      </c>
      <c r="H8472" s="42" t="s">
        <v>7902</v>
      </c>
    </row>
    <row r="8473" spans="1:8" ht="15" hidden="1" customHeight="1" x14ac:dyDescent="0.25">
      <c r="A8473" s="48">
        <v>44816</v>
      </c>
      <c r="B8473" s="33" t="s">
        <v>7906</v>
      </c>
      <c r="C8473" s="44" t="s">
        <v>7901</v>
      </c>
      <c r="D8473" s="38">
        <v>4</v>
      </c>
      <c r="E8473" s="51" t="s">
        <v>24</v>
      </c>
      <c r="F8473" s="41">
        <v>164502</v>
      </c>
      <c r="G8473" s="62">
        <f t="shared" si="254"/>
        <v>658008</v>
      </c>
      <c r="H8473" s="42" t="s">
        <v>7902</v>
      </c>
    </row>
    <row r="8474" spans="1:8" ht="15" hidden="1" customHeight="1" x14ac:dyDescent="0.25">
      <c r="A8474" s="48">
        <v>44816</v>
      </c>
      <c r="B8474" s="63" t="s">
        <v>7866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4"/>
        <v>775000</v>
      </c>
      <c r="H8474" s="42" t="s">
        <v>33</v>
      </c>
    </row>
    <row r="8475" spans="1:8" ht="15" hidden="1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4"/>
        <v>10500000</v>
      </c>
      <c r="H8475" s="42" t="s">
        <v>33</v>
      </c>
    </row>
    <row r="8476" spans="1:8" ht="15" hidden="1" customHeight="1" x14ac:dyDescent="0.25">
      <c r="A8476" s="48">
        <v>44816</v>
      </c>
      <c r="B8476" s="36" t="s">
        <v>526</v>
      </c>
      <c r="C8476" s="56" t="s">
        <v>7580</v>
      </c>
      <c r="D8476" s="53">
        <v>20</v>
      </c>
      <c r="E8476" s="51" t="s">
        <v>24</v>
      </c>
      <c r="F8476" s="40">
        <v>235000</v>
      </c>
      <c r="G8476" s="62">
        <f t="shared" si="254"/>
        <v>4700000</v>
      </c>
      <c r="H8476" s="42" t="s">
        <v>33</v>
      </c>
    </row>
    <row r="8477" spans="1:8" ht="15" hidden="1" customHeight="1" x14ac:dyDescent="0.25">
      <c r="A8477" s="48">
        <v>44816</v>
      </c>
      <c r="B8477" s="68" t="s">
        <v>7678</v>
      </c>
      <c r="C8477" s="56" t="s">
        <v>7580</v>
      </c>
      <c r="D8477" s="53">
        <v>20</v>
      </c>
      <c r="E8477" s="39" t="s">
        <v>24</v>
      </c>
      <c r="F8477" s="55">
        <v>65000</v>
      </c>
      <c r="G8477" s="41">
        <f t="shared" si="254"/>
        <v>1300000</v>
      </c>
      <c r="H8477" s="42" t="s">
        <v>33</v>
      </c>
    </row>
    <row r="8478" spans="1:8" ht="15" hidden="1" customHeight="1" x14ac:dyDescent="0.25">
      <c r="A8478" s="48">
        <v>44816</v>
      </c>
      <c r="B8478" s="33" t="s">
        <v>7907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hidden="1" customHeight="1" x14ac:dyDescent="0.25">
      <c r="A8479" s="48">
        <v>44816</v>
      </c>
      <c r="B8479" s="33" t="s">
        <v>7908</v>
      </c>
      <c r="C8479" s="33" t="s">
        <v>7909</v>
      </c>
      <c r="D8479" s="53">
        <v>2</v>
      </c>
      <c r="E8479" s="39" t="s">
        <v>24</v>
      </c>
      <c r="F8479" s="55">
        <v>115000</v>
      </c>
      <c r="G8479" s="62">
        <f t="shared" ref="G8479:G8513" si="256">F8479*D8479</f>
        <v>230000</v>
      </c>
      <c r="H8479" s="42" t="s">
        <v>1263</v>
      </c>
    </row>
    <row r="8480" spans="1:8" ht="15" hidden="1" customHeight="1" x14ac:dyDescent="0.25">
      <c r="A8480" s="48">
        <v>44816</v>
      </c>
      <c r="B8480" s="33" t="s">
        <v>7910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6"/>
        <v>400000</v>
      </c>
      <c r="H8480" s="42" t="s">
        <v>708</v>
      </c>
    </row>
    <row r="8481" spans="1:8" ht="15" hidden="1" customHeight="1" x14ac:dyDescent="0.25">
      <c r="A8481" s="48">
        <v>44816</v>
      </c>
      <c r="B8481" s="63" t="s">
        <v>6730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hidden="1" customHeight="1" x14ac:dyDescent="0.25">
      <c r="A8482" s="48">
        <v>44816</v>
      </c>
      <c r="B8482" s="52" t="s">
        <v>7911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6"/>
        <v>800000</v>
      </c>
      <c r="H8482" s="42" t="s">
        <v>588</v>
      </c>
    </row>
    <row r="8483" spans="1:8" ht="15" hidden="1" customHeight="1" x14ac:dyDescent="0.25">
      <c r="A8483" s="48">
        <v>44816</v>
      </c>
      <c r="B8483" s="33" t="s">
        <v>7912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6"/>
        <v>95000</v>
      </c>
      <c r="H8483" s="42" t="s">
        <v>676</v>
      </c>
    </row>
    <row r="8484" spans="1:8" ht="15" hidden="1" customHeight="1" x14ac:dyDescent="0.25">
      <c r="A8484" s="48">
        <v>44816</v>
      </c>
      <c r="B8484" s="36" t="s">
        <v>2785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6"/>
        <v>60000</v>
      </c>
      <c r="H8484" s="42" t="s">
        <v>676</v>
      </c>
    </row>
    <row r="8485" spans="1:8" ht="15" hidden="1" customHeight="1" x14ac:dyDescent="0.25">
      <c r="A8485" s="48">
        <v>44816</v>
      </c>
      <c r="B8485" s="68" t="s">
        <v>7913</v>
      </c>
      <c r="C8485" s="44" t="s">
        <v>7914</v>
      </c>
      <c r="D8485" s="38">
        <v>2</v>
      </c>
      <c r="E8485" s="45" t="s">
        <v>24</v>
      </c>
      <c r="F8485" s="46">
        <v>12500</v>
      </c>
      <c r="G8485" s="41">
        <f t="shared" si="256"/>
        <v>25000</v>
      </c>
      <c r="H8485" s="42" t="s">
        <v>1263</v>
      </c>
    </row>
    <row r="8486" spans="1:8" ht="15" hidden="1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6"/>
        <v>225000</v>
      </c>
      <c r="H8486" s="42" t="s">
        <v>911</v>
      </c>
    </row>
    <row r="8487" spans="1:8" ht="15" hidden="1" customHeight="1" x14ac:dyDescent="0.25">
      <c r="A8487" s="48">
        <v>44846</v>
      </c>
      <c r="B8487" s="68" t="s">
        <v>7915</v>
      </c>
      <c r="C8487" s="33" t="s">
        <v>7603</v>
      </c>
      <c r="D8487" s="38">
        <v>1</v>
      </c>
      <c r="E8487" s="45" t="s">
        <v>24</v>
      </c>
      <c r="F8487" s="40">
        <v>1</v>
      </c>
      <c r="G8487" s="41">
        <f t="shared" si="256"/>
        <v>1</v>
      </c>
      <c r="H8487" s="42" t="s">
        <v>708</v>
      </c>
    </row>
    <row r="8488" spans="1:8" ht="15" hidden="1" customHeight="1" x14ac:dyDescent="0.25">
      <c r="A8488" s="48">
        <v>44846</v>
      </c>
      <c r="B8488" s="52" t="s">
        <v>7916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6"/>
        <v>25000</v>
      </c>
      <c r="H8488" s="42" t="s">
        <v>7694</v>
      </c>
    </row>
    <row r="8489" spans="1:8" ht="15" hidden="1" customHeight="1" x14ac:dyDescent="0.25">
      <c r="A8489" s="48">
        <v>44846</v>
      </c>
      <c r="B8489" s="33" t="s">
        <v>7917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6"/>
        <v>5000</v>
      </c>
      <c r="H8489" s="42" t="s">
        <v>7694</v>
      </c>
    </row>
    <row r="8490" spans="1:8" ht="15" hidden="1" customHeight="1" x14ac:dyDescent="0.25">
      <c r="A8490" s="48">
        <v>44846</v>
      </c>
      <c r="B8490" s="68" t="s">
        <v>3571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6"/>
        <v>2000</v>
      </c>
      <c r="H8490" s="42" t="s">
        <v>7694</v>
      </c>
    </row>
    <row r="8491" spans="1:8" ht="15" hidden="1" customHeight="1" x14ac:dyDescent="0.25">
      <c r="A8491" s="48">
        <v>44846</v>
      </c>
      <c r="B8491" s="109" t="s">
        <v>7918</v>
      </c>
      <c r="C8491" s="44" t="s">
        <v>3441</v>
      </c>
      <c r="D8491" s="38">
        <v>1</v>
      </c>
      <c r="E8491" s="51" t="s">
        <v>24</v>
      </c>
      <c r="F8491" s="46">
        <v>57000</v>
      </c>
      <c r="G8491" s="62">
        <f t="shared" si="256"/>
        <v>57000</v>
      </c>
      <c r="H8491" s="42" t="s">
        <v>492</v>
      </c>
    </row>
    <row r="8492" spans="1:8" ht="15" hidden="1" customHeight="1" x14ac:dyDescent="0.25">
      <c r="A8492" s="48">
        <v>44846</v>
      </c>
      <c r="B8492" s="33" t="s">
        <v>7919</v>
      </c>
      <c r="C8492" s="44" t="s">
        <v>3441</v>
      </c>
      <c r="D8492" s="38">
        <v>4</v>
      </c>
      <c r="E8492" s="51" t="s">
        <v>24</v>
      </c>
      <c r="F8492" s="41">
        <v>3000</v>
      </c>
      <c r="G8492" s="62">
        <f t="shared" si="256"/>
        <v>12000</v>
      </c>
      <c r="H8492" s="42" t="s">
        <v>492</v>
      </c>
    </row>
    <row r="8493" spans="1:8" ht="15" hidden="1" customHeight="1" x14ac:dyDescent="0.25">
      <c r="A8493" s="48">
        <v>44846</v>
      </c>
      <c r="B8493" s="52" t="s">
        <v>7916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6"/>
        <v>15000</v>
      </c>
      <c r="H8493" s="42" t="s">
        <v>7694</v>
      </c>
    </row>
    <row r="8494" spans="1:8" ht="15" hidden="1" customHeight="1" x14ac:dyDescent="0.25">
      <c r="A8494" s="48">
        <v>44846</v>
      </c>
      <c r="B8494" s="52" t="s">
        <v>7920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6"/>
        <v>38500</v>
      </c>
      <c r="H8494" s="42" t="s">
        <v>7694</v>
      </c>
    </row>
    <row r="8495" spans="1:8" ht="15" hidden="1" customHeight="1" x14ac:dyDescent="0.25">
      <c r="A8495" s="48">
        <v>44846</v>
      </c>
      <c r="B8495" s="33" t="s">
        <v>7917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6"/>
        <v>10000</v>
      </c>
      <c r="H8495" s="42" t="s">
        <v>7694</v>
      </c>
    </row>
    <row r="8496" spans="1:8" ht="15" hidden="1" customHeight="1" x14ac:dyDescent="0.25">
      <c r="A8496" s="48">
        <v>44846</v>
      </c>
      <c r="B8496" s="68" t="s">
        <v>3571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6"/>
        <v>4000</v>
      </c>
      <c r="H8496" s="42" t="s">
        <v>7694</v>
      </c>
    </row>
    <row r="8497" spans="1:8" ht="15" hidden="1" customHeight="1" x14ac:dyDescent="0.25">
      <c r="A8497" s="48">
        <v>44846</v>
      </c>
      <c r="B8497" s="33" t="s">
        <v>7921</v>
      </c>
      <c r="C8497" s="33" t="s">
        <v>7922</v>
      </c>
      <c r="D8497" s="38">
        <v>1</v>
      </c>
      <c r="E8497" s="39" t="s">
        <v>83</v>
      </c>
      <c r="F8497" s="40">
        <v>350000</v>
      </c>
      <c r="G8497" s="41">
        <f t="shared" si="256"/>
        <v>350000</v>
      </c>
      <c r="H8497" s="42" t="s">
        <v>7923</v>
      </c>
    </row>
    <row r="8498" spans="1:8" ht="15" hidden="1" customHeight="1" x14ac:dyDescent="0.25">
      <c r="A8498" s="48">
        <v>44846</v>
      </c>
      <c r="B8498" s="33" t="s">
        <v>7924</v>
      </c>
      <c r="C8498" s="33" t="s">
        <v>7922</v>
      </c>
      <c r="D8498" s="53">
        <v>1</v>
      </c>
      <c r="E8498" s="39" t="s">
        <v>83</v>
      </c>
      <c r="F8498" s="55">
        <v>270000</v>
      </c>
      <c r="G8498" s="62">
        <f t="shared" si="256"/>
        <v>270000</v>
      </c>
      <c r="H8498" s="42" t="s">
        <v>7923</v>
      </c>
    </row>
    <row r="8499" spans="1:8" ht="15" hidden="1" customHeight="1" x14ac:dyDescent="0.25">
      <c r="A8499" s="48">
        <v>44846</v>
      </c>
      <c r="B8499" s="33" t="s">
        <v>7925</v>
      </c>
      <c r="C8499" s="44" t="s">
        <v>7922</v>
      </c>
      <c r="D8499" s="38">
        <v>1</v>
      </c>
      <c r="E8499" s="51" t="s">
        <v>83</v>
      </c>
      <c r="F8499" s="46">
        <v>130000</v>
      </c>
      <c r="G8499" s="62">
        <f t="shared" si="256"/>
        <v>130000</v>
      </c>
      <c r="H8499" s="42" t="s">
        <v>7923</v>
      </c>
    </row>
    <row r="8500" spans="1:8" ht="15" hidden="1" customHeight="1" x14ac:dyDescent="0.25">
      <c r="A8500" s="48">
        <v>44846</v>
      </c>
      <c r="B8500" s="63" t="s">
        <v>4527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6"/>
        <v>23100000</v>
      </c>
      <c r="H8500" s="42" t="s">
        <v>33</v>
      </c>
    </row>
    <row r="8501" spans="1:8" ht="15" hidden="1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6"/>
        <v>787500</v>
      </c>
      <c r="H8501" s="42" t="s">
        <v>520</v>
      </c>
    </row>
    <row r="8502" spans="1:8" ht="15" hidden="1" customHeight="1" x14ac:dyDescent="0.25">
      <c r="A8502" s="48">
        <v>44846</v>
      </c>
      <c r="B8502" s="68" t="s">
        <v>7926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6"/>
        <v>3150000</v>
      </c>
      <c r="H8502" s="42" t="s">
        <v>520</v>
      </c>
    </row>
    <row r="8503" spans="1:8" ht="15" hidden="1" customHeight="1" x14ac:dyDescent="0.25">
      <c r="A8503" s="48">
        <v>44846</v>
      </c>
      <c r="B8503" s="36" t="s">
        <v>7927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6"/>
        <v>7700000</v>
      </c>
      <c r="H8503" s="42" t="s">
        <v>647</v>
      </c>
    </row>
    <row r="8504" spans="1:8" ht="15" hidden="1" customHeight="1" x14ac:dyDescent="0.25">
      <c r="A8504" s="48">
        <v>44907</v>
      </c>
      <c r="B8504" s="68" t="s">
        <v>7928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6"/>
        <v>45000</v>
      </c>
      <c r="H8504" s="42" t="s">
        <v>932</v>
      </c>
    </row>
    <row r="8505" spans="1:8" ht="15" hidden="1" customHeight="1" x14ac:dyDescent="0.25">
      <c r="A8505" s="48">
        <v>44907</v>
      </c>
      <c r="B8505" s="52" t="s">
        <v>7929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6"/>
        <v>10000</v>
      </c>
      <c r="H8505" s="42" t="s">
        <v>932</v>
      </c>
    </row>
    <row r="8506" spans="1:8" ht="15" hidden="1" customHeight="1" x14ac:dyDescent="0.25">
      <c r="A8506" s="48">
        <v>44907</v>
      </c>
      <c r="B8506" s="109" t="s">
        <v>7930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6"/>
        <v>50000</v>
      </c>
      <c r="H8506" s="42" t="s">
        <v>932</v>
      </c>
    </row>
    <row r="8507" spans="1:8" ht="15" hidden="1" customHeight="1" x14ac:dyDescent="0.25">
      <c r="A8507" s="48">
        <v>44907</v>
      </c>
      <c r="B8507" s="33" t="s">
        <v>7931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hidden="1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hidden="1" customHeight="1" x14ac:dyDescent="0.25">
      <c r="A8509" s="48">
        <v>44907</v>
      </c>
      <c r="B8509" s="33" t="s">
        <v>7932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6"/>
        <v>35000</v>
      </c>
      <c r="H8509" s="42" t="s">
        <v>911</v>
      </c>
    </row>
    <row r="8510" spans="1:8" ht="15" hidden="1" customHeight="1" x14ac:dyDescent="0.25">
      <c r="A8510" s="48">
        <v>44907</v>
      </c>
      <c r="B8510" s="52" t="s">
        <v>7933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6"/>
        <v>1500000</v>
      </c>
      <c r="H8510" s="42" t="s">
        <v>433</v>
      </c>
    </row>
    <row r="8511" spans="1:8" ht="15" hidden="1" customHeight="1" x14ac:dyDescent="0.25">
      <c r="A8511" s="48">
        <v>44907</v>
      </c>
      <c r="B8511" s="52" t="s">
        <v>7934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6"/>
        <v>65000</v>
      </c>
      <c r="H8511" s="42" t="s">
        <v>433</v>
      </c>
    </row>
    <row r="8512" spans="1:8" ht="15" hidden="1" customHeight="1" x14ac:dyDescent="0.25">
      <c r="A8512" s="48">
        <v>44907</v>
      </c>
      <c r="B8512" s="33" t="s">
        <v>7935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6"/>
        <v>110000</v>
      </c>
      <c r="H8512" s="42" t="s">
        <v>433</v>
      </c>
    </row>
    <row r="8513" spans="1:8" ht="15" hidden="1" customHeight="1" x14ac:dyDescent="0.25">
      <c r="A8513" s="48">
        <v>44907</v>
      </c>
      <c r="B8513" s="68" t="s">
        <v>7936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6"/>
        <v>1150000</v>
      </c>
      <c r="H8513" s="42" t="s">
        <v>606</v>
      </c>
    </row>
    <row r="8514" spans="1:8" ht="15" hidden="1" customHeight="1" x14ac:dyDescent="0.25">
      <c r="A8514" s="48">
        <v>44907</v>
      </c>
      <c r="B8514" s="33" t="s">
        <v>7937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hidden="1" customHeight="1" x14ac:dyDescent="0.25">
      <c r="A8515" s="48">
        <v>44907</v>
      </c>
      <c r="B8515" s="33" t="s">
        <v>7938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57">F8515*D8515</f>
        <v>437500</v>
      </c>
      <c r="H8515" s="42" t="s">
        <v>33</v>
      </c>
    </row>
    <row r="8516" spans="1:8" ht="15" hidden="1" customHeight="1" x14ac:dyDescent="0.25">
      <c r="A8516" s="48">
        <v>44907</v>
      </c>
      <c r="B8516" s="33" t="s">
        <v>7939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57"/>
        <v>3054000</v>
      </c>
      <c r="H8516" s="42" t="s">
        <v>7940</v>
      </c>
    </row>
    <row r="8517" spans="1:8" ht="15" hidden="1" customHeight="1" x14ac:dyDescent="0.25">
      <c r="A8517" s="48">
        <v>44907</v>
      </c>
      <c r="B8517" s="63" t="s">
        <v>7941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hidden="1" customHeight="1" x14ac:dyDescent="0.25">
      <c r="A8518" s="38" t="s">
        <v>7942</v>
      </c>
      <c r="B8518" s="68" t="s">
        <v>4330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58">F8518*D8518</f>
        <v>297500</v>
      </c>
      <c r="H8518" s="42" t="s">
        <v>932</v>
      </c>
    </row>
    <row r="8519" spans="1:8" ht="15" hidden="1" customHeight="1" x14ac:dyDescent="0.25">
      <c r="A8519" s="38" t="s">
        <v>7942</v>
      </c>
      <c r="B8519" s="52" t="s">
        <v>7943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58"/>
        <v>100000</v>
      </c>
      <c r="H8519" s="42" t="s">
        <v>932</v>
      </c>
    </row>
    <row r="8520" spans="1:8" ht="15" hidden="1" customHeight="1" x14ac:dyDescent="0.25">
      <c r="A8520" s="38" t="s">
        <v>7942</v>
      </c>
      <c r="B8520" s="109" t="s">
        <v>7930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58"/>
        <v>100000</v>
      </c>
      <c r="H8520" s="42" t="s">
        <v>932</v>
      </c>
    </row>
    <row r="8521" spans="1:8" ht="15" hidden="1" customHeight="1" x14ac:dyDescent="0.25">
      <c r="A8521" s="38" t="s">
        <v>7942</v>
      </c>
      <c r="B8521" s="33" t="s">
        <v>7944</v>
      </c>
      <c r="C8521" s="44" t="s">
        <v>3441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hidden="1" customHeight="1" x14ac:dyDescent="0.25">
      <c r="A8522" s="38" t="s">
        <v>7942</v>
      </c>
      <c r="B8522" s="52" t="s">
        <v>6976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hidden="1" customHeight="1" x14ac:dyDescent="0.25">
      <c r="A8523" s="38" t="s">
        <v>7942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58"/>
        <v>3600000</v>
      </c>
      <c r="H8523" s="42" t="s">
        <v>33</v>
      </c>
    </row>
    <row r="8524" spans="1:8" ht="15" hidden="1" customHeight="1" x14ac:dyDescent="0.25">
      <c r="A8524" s="38" t="s">
        <v>7942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58"/>
        <v>1450000</v>
      </c>
      <c r="H8524" s="42" t="s">
        <v>33</v>
      </c>
    </row>
    <row r="8525" spans="1:8" ht="15" hidden="1" customHeight="1" x14ac:dyDescent="0.25">
      <c r="A8525" s="38" t="s">
        <v>7942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58"/>
        <v>1725000</v>
      </c>
      <c r="H8525" s="42" t="s">
        <v>33</v>
      </c>
    </row>
    <row r="8526" spans="1:8" ht="15" hidden="1" customHeight="1" x14ac:dyDescent="0.25">
      <c r="A8526" s="38" t="s">
        <v>7942</v>
      </c>
      <c r="B8526" s="33" t="s">
        <v>7945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58"/>
        <v>387500</v>
      </c>
      <c r="H8526" s="42" t="s">
        <v>33</v>
      </c>
    </row>
    <row r="8527" spans="1:8" ht="15" hidden="1" customHeight="1" x14ac:dyDescent="0.25">
      <c r="A8527" s="38" t="s">
        <v>7942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58"/>
        <v>100000</v>
      </c>
      <c r="H8527" s="42" t="s">
        <v>606</v>
      </c>
    </row>
    <row r="8528" spans="1:8" ht="15" hidden="1" customHeight="1" x14ac:dyDescent="0.25">
      <c r="A8528" s="38" t="s">
        <v>7942</v>
      </c>
      <c r="B8528" s="33" t="s">
        <v>7946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hidden="1" customHeight="1" x14ac:dyDescent="0.25">
      <c r="A8529" s="38" t="s">
        <v>7942</v>
      </c>
      <c r="B8529" s="33" t="s">
        <v>7947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59">F8529*D8529</f>
        <v>300000</v>
      </c>
      <c r="H8529" s="42" t="s">
        <v>1529</v>
      </c>
    </row>
    <row r="8530" spans="1:8" ht="15" hidden="1" customHeight="1" x14ac:dyDescent="0.25">
      <c r="A8530" s="38" t="s">
        <v>7942</v>
      </c>
      <c r="B8530" s="33" t="s">
        <v>7948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59"/>
        <v>150000</v>
      </c>
      <c r="H8530" s="42" t="s">
        <v>33</v>
      </c>
    </row>
    <row r="8531" spans="1:8" ht="15" hidden="1" customHeight="1" x14ac:dyDescent="0.25">
      <c r="A8531" s="38" t="s">
        <v>7942</v>
      </c>
      <c r="B8531" s="63" t="s">
        <v>7949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hidden="1" customHeight="1" x14ac:dyDescent="0.25">
      <c r="A8532" s="50" t="s">
        <v>7942</v>
      </c>
      <c r="B8532" s="314" t="s">
        <v>6201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59"/>
        <v>800000</v>
      </c>
      <c r="H8532" s="262" t="s">
        <v>1529</v>
      </c>
    </row>
    <row r="8533" spans="1:8" ht="15" hidden="1" customHeight="1" x14ac:dyDescent="0.25">
      <c r="A8533" s="38" t="s">
        <v>7942</v>
      </c>
      <c r="B8533" s="33" t="s">
        <v>7950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59"/>
        <v>575000</v>
      </c>
      <c r="H8533" s="42" t="s">
        <v>1529</v>
      </c>
    </row>
    <row r="8534" spans="1:8" ht="15" hidden="1" customHeight="1" x14ac:dyDescent="0.25">
      <c r="A8534" s="38" t="s">
        <v>7942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59"/>
        <v>1400000</v>
      </c>
      <c r="H8534" s="42" t="s">
        <v>1529</v>
      </c>
    </row>
    <row r="8535" spans="1:8" ht="15" hidden="1" customHeight="1" x14ac:dyDescent="0.25">
      <c r="A8535" s="38" t="s">
        <v>7942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59"/>
        <v>920000</v>
      </c>
      <c r="H8535" s="42" t="s">
        <v>1529</v>
      </c>
    </row>
    <row r="8536" spans="1:8" ht="15" hidden="1" customHeight="1" x14ac:dyDescent="0.25">
      <c r="A8536" s="38" t="s">
        <v>7942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59"/>
        <v>27600000</v>
      </c>
      <c r="H8536" s="42" t="s">
        <v>33</v>
      </c>
    </row>
    <row r="8537" spans="1:8" ht="15" hidden="1" customHeight="1" x14ac:dyDescent="0.25">
      <c r="A8537" s="38" t="s">
        <v>7942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59"/>
        <v>12600000</v>
      </c>
      <c r="H8537" s="42" t="s">
        <v>33</v>
      </c>
    </row>
    <row r="8538" spans="1:8" ht="15" hidden="1" customHeight="1" x14ac:dyDescent="0.25">
      <c r="A8538" s="38" t="s">
        <v>7942</v>
      </c>
      <c r="B8538" s="68" t="s">
        <v>7951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59"/>
        <v>75000</v>
      </c>
      <c r="H8538" s="42" t="s">
        <v>932</v>
      </c>
    </row>
    <row r="8539" spans="1:8" ht="15" hidden="1" customHeight="1" x14ac:dyDescent="0.25">
      <c r="A8539" s="38" t="s">
        <v>7942</v>
      </c>
      <c r="B8539" s="56" t="s">
        <v>7952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59"/>
        <v>85000</v>
      </c>
      <c r="H8539" s="42" t="s">
        <v>932</v>
      </c>
    </row>
    <row r="8540" spans="1:8" ht="15" hidden="1" customHeight="1" x14ac:dyDescent="0.25">
      <c r="A8540" s="38" t="s">
        <v>7942</v>
      </c>
      <c r="B8540" s="36" t="s">
        <v>7953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59"/>
        <v>45000</v>
      </c>
      <c r="H8540" s="42" t="s">
        <v>932</v>
      </c>
    </row>
    <row r="8541" spans="1:8" ht="15" hidden="1" customHeight="1" x14ac:dyDescent="0.25">
      <c r="A8541" s="38" t="s">
        <v>7942</v>
      </c>
      <c r="B8541" s="63" t="s">
        <v>7954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59"/>
        <v>85000</v>
      </c>
      <c r="H8541" s="42" t="s">
        <v>932</v>
      </c>
    </row>
    <row r="8542" spans="1:8" ht="15" hidden="1" customHeight="1" x14ac:dyDescent="0.25">
      <c r="A8542" s="38" t="s">
        <v>7942</v>
      </c>
      <c r="B8542" s="109" t="s">
        <v>7930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59"/>
        <v>200000</v>
      </c>
      <c r="H8542" s="84" t="s">
        <v>932</v>
      </c>
    </row>
    <row r="8543" spans="1:8" ht="15" hidden="1" customHeight="1" x14ac:dyDescent="0.25">
      <c r="A8543" s="38" t="s">
        <v>7942</v>
      </c>
      <c r="B8543" s="68" t="s">
        <v>7955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59"/>
        <v>40000</v>
      </c>
      <c r="H8543" s="84" t="s">
        <v>932</v>
      </c>
    </row>
    <row r="8544" spans="1:8" ht="15" hidden="1" customHeight="1" x14ac:dyDescent="0.25">
      <c r="A8544" s="38" t="s">
        <v>7942</v>
      </c>
      <c r="B8544" s="49" t="s">
        <v>7956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59"/>
        <v>240000</v>
      </c>
      <c r="H8544" s="84" t="s">
        <v>7957</v>
      </c>
    </row>
    <row r="8545" spans="1:8" ht="15" hidden="1" customHeight="1" x14ac:dyDescent="0.25">
      <c r="A8545" s="38" t="s">
        <v>7942</v>
      </c>
      <c r="B8545" s="33" t="s">
        <v>6311</v>
      </c>
      <c r="C8545" s="33" t="s">
        <v>3747</v>
      </c>
      <c r="D8545" s="38">
        <v>2</v>
      </c>
      <c r="E8545" s="51" t="s">
        <v>773</v>
      </c>
      <c r="F8545" s="46">
        <v>966500</v>
      </c>
      <c r="G8545" s="41">
        <f t="shared" si="259"/>
        <v>1933000</v>
      </c>
      <c r="H8545" s="42" t="s">
        <v>7957</v>
      </c>
    </row>
    <row r="8546" spans="1:8" ht="15" hidden="1" customHeight="1" x14ac:dyDescent="0.25">
      <c r="A8546" s="38" t="s">
        <v>7942</v>
      </c>
      <c r="B8546" s="63" t="s">
        <v>7958</v>
      </c>
      <c r="C8546" s="33" t="s">
        <v>3747</v>
      </c>
      <c r="D8546" s="38">
        <v>12</v>
      </c>
      <c r="E8546" s="51" t="s">
        <v>83</v>
      </c>
      <c r="F8546" s="46">
        <v>213500</v>
      </c>
      <c r="G8546" s="41">
        <f t="shared" si="259"/>
        <v>2562000</v>
      </c>
      <c r="H8546" s="42" t="s">
        <v>7957</v>
      </c>
    </row>
    <row r="8547" spans="1:8" ht="15" hidden="1" customHeight="1" x14ac:dyDescent="0.25">
      <c r="A8547" s="38" t="s">
        <v>7942</v>
      </c>
      <c r="B8547" s="36" t="s">
        <v>2267</v>
      </c>
      <c r="C8547" s="33" t="s">
        <v>3747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7957</v>
      </c>
    </row>
    <row r="8548" spans="1:8" ht="15" hidden="1" customHeight="1" x14ac:dyDescent="0.25">
      <c r="A8548" s="38" t="s">
        <v>7942</v>
      </c>
      <c r="B8548" s="36" t="s">
        <v>7959</v>
      </c>
      <c r="C8548" s="33" t="s">
        <v>3747</v>
      </c>
      <c r="D8548" s="38">
        <v>1</v>
      </c>
      <c r="E8548" s="39" t="s">
        <v>83</v>
      </c>
      <c r="F8548" s="40">
        <v>271500</v>
      </c>
      <c r="G8548" s="41">
        <f t="shared" ref="G8548:G8550" si="260">F8548*D8548</f>
        <v>271500</v>
      </c>
      <c r="H8548" s="42" t="s">
        <v>7957</v>
      </c>
    </row>
    <row r="8549" spans="1:8" ht="15" hidden="1" customHeight="1" x14ac:dyDescent="0.25">
      <c r="A8549" s="38" t="s">
        <v>7942</v>
      </c>
      <c r="B8549" s="33" t="s">
        <v>7960</v>
      </c>
      <c r="C8549" s="33" t="s">
        <v>3747</v>
      </c>
      <c r="D8549" s="38">
        <v>14</v>
      </c>
      <c r="E8549" s="45" t="s">
        <v>83</v>
      </c>
      <c r="F8549" s="40">
        <v>57000</v>
      </c>
      <c r="G8549" s="62">
        <f t="shared" si="260"/>
        <v>798000</v>
      </c>
      <c r="H8549" s="42" t="s">
        <v>7957</v>
      </c>
    </row>
    <row r="8550" spans="1:8" ht="15" hidden="1" customHeight="1" x14ac:dyDescent="0.25">
      <c r="A8550" s="38" t="s">
        <v>7942</v>
      </c>
      <c r="B8550" s="33" t="s">
        <v>7961</v>
      </c>
      <c r="C8550" s="33" t="s">
        <v>3747</v>
      </c>
      <c r="D8550" s="53">
        <v>2</v>
      </c>
      <c r="E8550" s="39" t="s">
        <v>773</v>
      </c>
      <c r="F8550" s="46">
        <v>3100500</v>
      </c>
      <c r="G8550" s="62">
        <f t="shared" si="260"/>
        <v>6201000</v>
      </c>
      <c r="H8550" s="42" t="s">
        <v>7957</v>
      </c>
    </row>
    <row r="8551" spans="1:8" ht="15" hidden="1" customHeight="1" x14ac:dyDescent="0.25">
      <c r="A8551" s="38" t="s">
        <v>7942</v>
      </c>
      <c r="B8551" s="52" t="s">
        <v>7962</v>
      </c>
      <c r="C8551" s="33" t="s">
        <v>3747</v>
      </c>
      <c r="D8551" s="38">
        <v>2</v>
      </c>
      <c r="E8551" s="51" t="s">
        <v>83</v>
      </c>
      <c r="F8551" s="46">
        <v>675500</v>
      </c>
      <c r="G8551" s="62">
        <f t="shared" si="259"/>
        <v>1351000</v>
      </c>
      <c r="H8551" s="42" t="s">
        <v>7957</v>
      </c>
    </row>
    <row r="8552" spans="1:8" ht="15" hidden="1" customHeight="1" x14ac:dyDescent="0.25">
      <c r="A8552" s="38" t="s">
        <v>7942</v>
      </c>
      <c r="B8552" s="52" t="s">
        <v>7963</v>
      </c>
      <c r="C8552" s="33" t="s">
        <v>3747</v>
      </c>
      <c r="D8552" s="38">
        <v>2</v>
      </c>
      <c r="E8552" s="51" t="s">
        <v>83</v>
      </c>
      <c r="F8552" s="46">
        <v>512000</v>
      </c>
      <c r="G8552" s="62">
        <f t="shared" si="259"/>
        <v>1024000</v>
      </c>
      <c r="H8552" s="42" t="s">
        <v>7957</v>
      </c>
    </row>
    <row r="8553" spans="1:8" ht="15" hidden="1" customHeight="1" x14ac:dyDescent="0.25">
      <c r="A8553" s="38" t="s">
        <v>7942</v>
      </c>
      <c r="B8553" s="52" t="s">
        <v>841</v>
      </c>
      <c r="C8553" s="33" t="s">
        <v>3747</v>
      </c>
      <c r="D8553" s="38">
        <v>8</v>
      </c>
      <c r="E8553" s="51" t="s">
        <v>83</v>
      </c>
      <c r="F8553" s="46">
        <v>583500</v>
      </c>
      <c r="G8553" s="62">
        <f t="shared" si="259"/>
        <v>4668000</v>
      </c>
      <c r="H8553" s="42" t="s">
        <v>7957</v>
      </c>
    </row>
    <row r="8554" spans="1:8" ht="15" hidden="1" customHeight="1" x14ac:dyDescent="0.25">
      <c r="A8554" s="38" t="s">
        <v>7964</v>
      </c>
      <c r="B8554" s="68" t="s">
        <v>4733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59"/>
        <v>90000</v>
      </c>
      <c r="H8554" s="42" t="s">
        <v>2240</v>
      </c>
    </row>
    <row r="8555" spans="1:8" ht="15" hidden="1" customHeight="1" x14ac:dyDescent="0.25">
      <c r="A8555" s="38" t="s">
        <v>7964</v>
      </c>
      <c r="B8555" s="52" t="s">
        <v>6762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59"/>
        <v>425000</v>
      </c>
      <c r="H8555" s="42" t="s">
        <v>1031</v>
      </c>
    </row>
    <row r="8556" spans="1:8" ht="15" hidden="1" customHeight="1" x14ac:dyDescent="0.25">
      <c r="A8556" s="38" t="s">
        <v>7964</v>
      </c>
      <c r="B8556" s="109" t="s">
        <v>7965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59"/>
        <v>1000000</v>
      </c>
      <c r="H8556" s="42" t="s">
        <v>1031</v>
      </c>
    </row>
    <row r="8557" spans="1:8" ht="15" hidden="1" customHeight="1" x14ac:dyDescent="0.25">
      <c r="A8557" s="38" t="s">
        <v>7964</v>
      </c>
      <c r="B8557" s="33" t="s">
        <v>7966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7209</v>
      </c>
    </row>
    <row r="8558" spans="1:8" ht="15" hidden="1" customHeight="1" x14ac:dyDescent="0.25">
      <c r="A8558" s="38" t="s">
        <v>7964</v>
      </c>
      <c r="B8558" s="52" t="s">
        <v>7967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7968</v>
      </c>
    </row>
    <row r="8559" spans="1:8" ht="15" hidden="1" customHeight="1" x14ac:dyDescent="0.25">
      <c r="A8559" s="38" t="s">
        <v>7964</v>
      </c>
      <c r="B8559" s="33" t="s">
        <v>7969</v>
      </c>
      <c r="C8559" s="33" t="s">
        <v>3536</v>
      </c>
      <c r="D8559" s="38">
        <v>1</v>
      </c>
      <c r="E8559" s="51" t="s">
        <v>24</v>
      </c>
      <c r="F8559" s="46">
        <v>1900000</v>
      </c>
      <c r="G8559" s="62">
        <f t="shared" si="259"/>
        <v>1900000</v>
      </c>
      <c r="H8559" s="42" t="s">
        <v>7970</v>
      </c>
    </row>
    <row r="8560" spans="1:8" ht="15" hidden="1" customHeight="1" x14ac:dyDescent="0.25">
      <c r="A8560" s="38" t="s">
        <v>7964</v>
      </c>
      <c r="B8560" s="33" t="s">
        <v>7971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59"/>
        <v>280000</v>
      </c>
      <c r="H8560" s="42" t="s">
        <v>7968</v>
      </c>
    </row>
    <row r="8561" spans="1:8" ht="15" hidden="1" customHeight="1" x14ac:dyDescent="0.25">
      <c r="A8561" s="38" t="s">
        <v>7964</v>
      </c>
      <c r="B8561" s="33" t="s">
        <v>7972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59"/>
        <v>100000</v>
      </c>
      <c r="H8561" s="42" t="s">
        <v>7968</v>
      </c>
    </row>
    <row r="8562" spans="1:8" ht="15" hidden="1" customHeight="1" x14ac:dyDescent="0.25">
      <c r="A8562" s="38" t="s">
        <v>7964</v>
      </c>
      <c r="B8562" s="56" t="s">
        <v>7952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59"/>
        <v>425000</v>
      </c>
      <c r="H8562" s="42" t="s">
        <v>7694</v>
      </c>
    </row>
    <row r="8563" spans="1:8" ht="15" hidden="1" customHeight="1" x14ac:dyDescent="0.25">
      <c r="A8563" s="38" t="s">
        <v>7964</v>
      </c>
      <c r="B8563" s="36" t="s">
        <v>7953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59"/>
        <v>225000</v>
      </c>
      <c r="H8563" s="42" t="s">
        <v>7694</v>
      </c>
    </row>
    <row r="8564" spans="1:8" ht="15" hidden="1" customHeight="1" x14ac:dyDescent="0.25">
      <c r="A8564" s="38" t="s">
        <v>7964</v>
      </c>
      <c r="B8564" s="63" t="s">
        <v>7954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7694</v>
      </c>
    </row>
    <row r="8565" spans="1:8" ht="15" hidden="1" customHeight="1" x14ac:dyDescent="0.25">
      <c r="A8565" s="38" t="s">
        <v>7964</v>
      </c>
      <c r="B8565" s="33" t="s">
        <v>7973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1">F8565*D8565</f>
        <v>1155000</v>
      </c>
      <c r="H8565" s="42" t="s">
        <v>647</v>
      </c>
    </row>
    <row r="8566" spans="1:8" ht="15" hidden="1" customHeight="1" x14ac:dyDescent="0.25">
      <c r="A8566" s="38" t="s">
        <v>7964</v>
      </c>
      <c r="B8566" s="33" t="s">
        <v>7974</v>
      </c>
      <c r="C8566" s="44" t="s">
        <v>3747</v>
      </c>
      <c r="D8566" s="38">
        <v>5</v>
      </c>
      <c r="E8566" s="51" t="s">
        <v>83</v>
      </c>
      <c r="F8566" s="46">
        <v>7450000</v>
      </c>
      <c r="G8566" s="62">
        <f t="shared" si="261"/>
        <v>37250000</v>
      </c>
      <c r="H8566" s="42" t="s">
        <v>7957</v>
      </c>
    </row>
    <row r="8567" spans="1:8" ht="15" hidden="1" customHeight="1" x14ac:dyDescent="0.25">
      <c r="A8567" s="38" t="s">
        <v>7964</v>
      </c>
      <c r="B8567" s="63" t="s">
        <v>1283</v>
      </c>
      <c r="C8567" s="33" t="s">
        <v>3747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hidden="1" customHeight="1" x14ac:dyDescent="0.25">
      <c r="A8568" s="38" t="s">
        <v>7964</v>
      </c>
      <c r="B8568" s="52" t="s">
        <v>2267</v>
      </c>
      <c r="C8568" s="33" t="s">
        <v>3747</v>
      </c>
      <c r="D8568" s="38">
        <v>1</v>
      </c>
      <c r="E8568" s="51" t="s">
        <v>83</v>
      </c>
      <c r="F8568" s="46">
        <v>195000</v>
      </c>
      <c r="G8568" s="41">
        <f t="shared" si="261"/>
        <v>195000</v>
      </c>
      <c r="H8568" s="42" t="s">
        <v>1585</v>
      </c>
    </row>
    <row r="8569" spans="1:8" ht="15" hidden="1" customHeight="1" x14ac:dyDescent="0.25">
      <c r="A8569" s="38" t="s">
        <v>7964</v>
      </c>
      <c r="B8569" s="33" t="s">
        <v>7963</v>
      </c>
      <c r="C8569" s="33" t="s">
        <v>3747</v>
      </c>
      <c r="D8569" s="53">
        <v>3</v>
      </c>
      <c r="E8569" s="39" t="s">
        <v>83</v>
      </c>
      <c r="F8569" s="40">
        <v>512000</v>
      </c>
      <c r="G8569" s="41">
        <f t="shared" si="261"/>
        <v>1536000</v>
      </c>
      <c r="H8569" s="42" t="s">
        <v>7957</v>
      </c>
    </row>
    <row r="8570" spans="1:8" ht="15" hidden="1" customHeight="1" x14ac:dyDescent="0.25">
      <c r="A8570" s="38" t="s">
        <v>7964</v>
      </c>
      <c r="B8570" s="36" t="s">
        <v>6311</v>
      </c>
      <c r="C8570" s="33" t="s">
        <v>3747</v>
      </c>
      <c r="D8570" s="50">
        <v>3</v>
      </c>
      <c r="E8570" s="45" t="s">
        <v>773</v>
      </c>
      <c r="F8570" s="46">
        <v>966500</v>
      </c>
      <c r="G8570" s="41">
        <f t="shared" si="261"/>
        <v>2899500</v>
      </c>
      <c r="H8570" s="42" t="s">
        <v>7957</v>
      </c>
    </row>
    <row r="8571" spans="1:8" ht="15" hidden="1" customHeight="1" x14ac:dyDescent="0.25">
      <c r="A8571" s="38" t="s">
        <v>223</v>
      </c>
      <c r="B8571" s="33" t="s">
        <v>7783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1"/>
        <v>4400000</v>
      </c>
      <c r="H8571" s="42" t="s">
        <v>7975</v>
      </c>
    </row>
    <row r="8572" spans="1:8" ht="15" hidden="1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1"/>
        <v>100000</v>
      </c>
      <c r="H8572" s="42" t="s">
        <v>1999</v>
      </c>
    </row>
    <row r="8573" spans="1:8" ht="15" hidden="1" customHeight="1" x14ac:dyDescent="0.25">
      <c r="A8573" s="38" t="s">
        <v>223</v>
      </c>
      <c r="B8573" s="109" t="s">
        <v>6886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1"/>
        <v>35000</v>
      </c>
      <c r="H8573" s="42" t="s">
        <v>1037</v>
      </c>
    </row>
    <row r="8574" spans="1:8" ht="15" hidden="1" customHeight="1" x14ac:dyDescent="0.25">
      <c r="A8574" s="38" t="s">
        <v>223</v>
      </c>
      <c r="B8574" s="33" t="s">
        <v>7976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hidden="1" customHeight="1" x14ac:dyDescent="0.25">
      <c r="A8575" s="38" t="s">
        <v>223</v>
      </c>
      <c r="B8575" s="52" t="s">
        <v>7977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hidden="1" customHeight="1" x14ac:dyDescent="0.25">
      <c r="A8576" s="38" t="s">
        <v>223</v>
      </c>
      <c r="B8576" s="33" t="s">
        <v>7978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1"/>
        <v>35000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7979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1"/>
        <v>19500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7491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1"/>
        <v>4500</v>
      </c>
      <c r="H8578" s="42" t="s">
        <v>932</v>
      </c>
    </row>
    <row r="8579" spans="1:8" ht="15" hidden="1" customHeight="1" x14ac:dyDescent="0.25">
      <c r="A8579" s="38" t="s">
        <v>223</v>
      </c>
      <c r="B8579" s="56" t="s">
        <v>7980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1"/>
        <v>21000</v>
      </c>
      <c r="H8579" s="42" t="s">
        <v>930</v>
      </c>
    </row>
    <row r="8580" spans="1:8" ht="15" hidden="1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1"/>
        <v>6750</v>
      </c>
      <c r="H8580" s="42" t="s">
        <v>930</v>
      </c>
    </row>
    <row r="8581" spans="1:8" ht="15" hidden="1" customHeight="1" x14ac:dyDescent="0.25">
      <c r="A8581" s="38" t="s">
        <v>223</v>
      </c>
      <c r="B8581" s="63" t="s">
        <v>7981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hidden="1" customHeight="1" x14ac:dyDescent="0.25">
      <c r="A8582" s="38" t="s">
        <v>223</v>
      </c>
      <c r="B8582" s="33" t="s">
        <v>7117</v>
      </c>
      <c r="C8582" s="33" t="s">
        <v>5364</v>
      </c>
      <c r="D8582" s="53">
        <v>2</v>
      </c>
      <c r="E8582" s="39" t="s">
        <v>24</v>
      </c>
      <c r="F8582" s="55">
        <v>13000</v>
      </c>
      <c r="G8582" s="62">
        <f t="shared" ref="G8582:G8600" si="262">F8582*D8582</f>
        <v>26000</v>
      </c>
      <c r="H8582" s="42" t="s">
        <v>932</v>
      </c>
    </row>
    <row r="8583" spans="1:8" ht="15" hidden="1" customHeight="1" x14ac:dyDescent="0.25">
      <c r="A8583" s="38" t="s">
        <v>223</v>
      </c>
      <c r="B8583" s="33" t="s">
        <v>7982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2"/>
        <v>250000</v>
      </c>
      <c r="H8583" s="42" t="s">
        <v>2177</v>
      </c>
    </row>
    <row r="8584" spans="1:8" ht="15" hidden="1" customHeight="1" x14ac:dyDescent="0.25">
      <c r="A8584" s="38" t="s">
        <v>223</v>
      </c>
      <c r="B8584" s="63" t="s">
        <v>7983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7975</v>
      </c>
    </row>
    <row r="8585" spans="1:8" ht="15" hidden="1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2"/>
        <v>825000</v>
      </c>
      <c r="H8585" s="42" t="s">
        <v>850</v>
      </c>
    </row>
    <row r="8586" spans="1:8" ht="15" hidden="1" customHeight="1" x14ac:dyDescent="0.25">
      <c r="A8586" s="38" t="s">
        <v>223</v>
      </c>
      <c r="B8586" s="33" t="s">
        <v>5202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2"/>
        <v>200000</v>
      </c>
      <c r="H8586" s="42" t="s">
        <v>33</v>
      </c>
    </row>
    <row r="8587" spans="1:8" ht="15" hidden="1" customHeight="1" x14ac:dyDescent="0.25">
      <c r="A8587" s="38" t="s">
        <v>223</v>
      </c>
      <c r="B8587" s="36" t="s">
        <v>7984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2"/>
        <v>150000</v>
      </c>
      <c r="H8587" s="42" t="s">
        <v>33</v>
      </c>
    </row>
    <row r="8588" spans="1:8" ht="15" hidden="1" customHeight="1" x14ac:dyDescent="0.25">
      <c r="A8588" s="38" t="s">
        <v>223</v>
      </c>
      <c r="B8588" s="68" t="s">
        <v>7985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2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3" t="s">
        <v>3338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2"/>
        <v>600000</v>
      </c>
      <c r="H8589" s="42" t="s">
        <v>33</v>
      </c>
    </row>
    <row r="8590" spans="1:8" ht="15" hidden="1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2"/>
        <v>140000</v>
      </c>
      <c r="H8590" s="42" t="s">
        <v>33</v>
      </c>
    </row>
    <row r="8591" spans="1:8" ht="15" hidden="1" customHeight="1" x14ac:dyDescent="0.25">
      <c r="A8591" s="38" t="s">
        <v>7986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2"/>
        <v>350000</v>
      </c>
      <c r="H8591" s="42" t="s">
        <v>7694</v>
      </c>
    </row>
    <row r="8592" spans="1:8" ht="15" customHeight="1" x14ac:dyDescent="0.25">
      <c r="A8592" s="38" t="s">
        <v>7986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2"/>
        <v>40000</v>
      </c>
      <c r="H8592" s="42" t="s">
        <v>7987</v>
      </c>
    </row>
    <row r="8593" spans="1:8" ht="15" hidden="1" customHeight="1" x14ac:dyDescent="0.25">
      <c r="A8593" s="38" t="s">
        <v>7986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2"/>
        <v>438000</v>
      </c>
      <c r="H8593" s="42" t="s">
        <v>571</v>
      </c>
    </row>
    <row r="8594" spans="1:8" ht="15" hidden="1" customHeight="1" x14ac:dyDescent="0.25">
      <c r="A8594" s="38" t="s">
        <v>7986</v>
      </c>
      <c r="B8594" s="63" t="s">
        <v>7954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7694</v>
      </c>
    </row>
    <row r="8595" spans="1:8" ht="15" hidden="1" customHeight="1" x14ac:dyDescent="0.25">
      <c r="A8595" s="38" t="s">
        <v>7986</v>
      </c>
      <c r="B8595" s="52" t="s">
        <v>7988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7902</v>
      </c>
    </row>
    <row r="8596" spans="1:8" ht="15" hidden="1" customHeight="1" x14ac:dyDescent="0.25">
      <c r="A8596" s="38" t="s">
        <v>7986</v>
      </c>
      <c r="B8596" s="33" t="s">
        <v>7989</v>
      </c>
      <c r="C8596" s="33" t="s">
        <v>7990</v>
      </c>
      <c r="D8596" s="38">
        <v>1</v>
      </c>
      <c r="E8596" s="51" t="s">
        <v>24</v>
      </c>
      <c r="F8596" s="46">
        <v>50000</v>
      </c>
      <c r="G8596" s="62">
        <f t="shared" si="262"/>
        <v>50000</v>
      </c>
      <c r="H8596" s="42" t="s">
        <v>565</v>
      </c>
    </row>
    <row r="8597" spans="1:8" ht="15" hidden="1" customHeight="1" x14ac:dyDescent="0.25">
      <c r="A8597" s="38" t="s">
        <v>7986</v>
      </c>
      <c r="B8597" s="33" t="s">
        <v>7989</v>
      </c>
      <c r="C8597" s="33" t="s">
        <v>7990</v>
      </c>
      <c r="D8597" s="38">
        <v>1</v>
      </c>
      <c r="E8597" s="51" t="s">
        <v>24</v>
      </c>
      <c r="F8597" s="46">
        <v>50000</v>
      </c>
      <c r="G8597" s="62">
        <f t="shared" si="262"/>
        <v>50000</v>
      </c>
      <c r="H8597" s="42" t="s">
        <v>7694</v>
      </c>
    </row>
    <row r="8598" spans="1:8" ht="15" hidden="1" customHeight="1" x14ac:dyDescent="0.25">
      <c r="A8598" s="38" t="s">
        <v>7986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2"/>
        <v>100000</v>
      </c>
      <c r="H8598" s="42" t="s">
        <v>571</v>
      </c>
    </row>
    <row r="8599" spans="1:8" ht="15" hidden="1" customHeight="1" x14ac:dyDescent="0.25">
      <c r="A8599" s="38" t="s">
        <v>7986</v>
      </c>
      <c r="B8599" s="56" t="s">
        <v>4466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2"/>
        <v>275000</v>
      </c>
      <c r="H8599" s="42" t="s">
        <v>571</v>
      </c>
    </row>
    <row r="8600" spans="1:8" ht="15" hidden="1" customHeight="1" x14ac:dyDescent="0.25">
      <c r="A8600" s="38" t="s">
        <v>7986</v>
      </c>
      <c r="B8600" s="36" t="s">
        <v>7991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2"/>
        <v>72500</v>
      </c>
      <c r="H8600" s="42" t="s">
        <v>7694</v>
      </c>
    </row>
    <row r="8601" spans="1:8" ht="15" hidden="1" customHeight="1" x14ac:dyDescent="0.25">
      <c r="A8601" s="38" t="s">
        <v>7986</v>
      </c>
      <c r="B8601" s="63" t="s">
        <v>7992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7694</v>
      </c>
    </row>
    <row r="8602" spans="1:8" ht="15" hidden="1" customHeight="1" x14ac:dyDescent="0.25">
      <c r="A8602" s="38" t="s">
        <v>7986</v>
      </c>
      <c r="B8602" s="33" t="s">
        <v>7993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3">F8602*D8602</f>
        <v>80000</v>
      </c>
      <c r="H8602" s="42" t="s">
        <v>571</v>
      </c>
    </row>
    <row r="8603" spans="1:8" ht="15" hidden="1" customHeight="1" x14ac:dyDescent="0.25">
      <c r="A8603" s="38" t="s">
        <v>7986</v>
      </c>
      <c r="B8603" s="33" t="s">
        <v>7994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3"/>
        <v>2300000</v>
      </c>
      <c r="H8603" s="42" t="s">
        <v>1268</v>
      </c>
    </row>
    <row r="8604" spans="1:8" hidden="1" x14ac:dyDescent="0.25">
      <c r="A8604" s="38" t="s">
        <v>7986</v>
      </c>
      <c r="B8604" s="63" t="s">
        <v>7995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7996</v>
      </c>
    </row>
    <row r="8605" spans="1:8" ht="15" hidden="1" customHeight="1" x14ac:dyDescent="0.25">
      <c r="A8605" s="38" t="s">
        <v>7986</v>
      </c>
      <c r="B8605" s="52" t="s">
        <v>7997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3"/>
        <v>100000</v>
      </c>
      <c r="H8605" s="42" t="s">
        <v>7996</v>
      </c>
    </row>
    <row r="8606" spans="1:8" ht="15" hidden="1" customHeight="1" x14ac:dyDescent="0.25">
      <c r="A8606" s="38" t="s">
        <v>7986</v>
      </c>
      <c r="B8606" s="33" t="s">
        <v>7675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3"/>
        <v>165000</v>
      </c>
      <c r="H8606" s="42" t="s">
        <v>7996</v>
      </c>
    </row>
    <row r="8607" spans="1:8" ht="15" hidden="1" customHeight="1" x14ac:dyDescent="0.25">
      <c r="A8607" s="38" t="s">
        <v>7986</v>
      </c>
      <c r="B8607" s="36" t="s">
        <v>7998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3"/>
        <v>174000</v>
      </c>
      <c r="H8607" s="42" t="s">
        <v>571</v>
      </c>
    </row>
    <row r="8608" spans="1:8" ht="15" hidden="1" customHeight="1" x14ac:dyDescent="0.25">
      <c r="A8608" s="38" t="s">
        <v>7986</v>
      </c>
      <c r="B8608" s="68" t="s">
        <v>7930</v>
      </c>
      <c r="C8608" s="44" t="s">
        <v>7990</v>
      </c>
      <c r="D8608" s="38">
        <v>10</v>
      </c>
      <c r="E8608" s="45" t="s">
        <v>24</v>
      </c>
      <c r="F8608" s="46">
        <v>25000</v>
      </c>
      <c r="G8608" s="41">
        <f t="shared" si="263"/>
        <v>250000</v>
      </c>
      <c r="H8608" s="42" t="s">
        <v>7694</v>
      </c>
    </row>
    <row r="8609" spans="1:8" ht="15" hidden="1" customHeight="1" x14ac:dyDescent="0.25">
      <c r="A8609" s="38" t="s">
        <v>7986</v>
      </c>
      <c r="B8609" s="63" t="s">
        <v>7999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3"/>
        <v>310000</v>
      </c>
      <c r="H8609" s="42" t="s">
        <v>33</v>
      </c>
    </row>
    <row r="8610" spans="1:8" ht="15" hidden="1" customHeight="1" x14ac:dyDescent="0.25">
      <c r="A8610" s="38" t="s">
        <v>7986</v>
      </c>
      <c r="B8610" s="33" t="s">
        <v>8000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3"/>
        <v>20000</v>
      </c>
      <c r="H8610" s="42" t="s">
        <v>7996</v>
      </c>
    </row>
    <row r="8611" spans="1:8" ht="15" hidden="1" customHeight="1" x14ac:dyDescent="0.25">
      <c r="A8611" s="38" t="s">
        <v>7986</v>
      </c>
      <c r="B8611" s="68" t="s">
        <v>8001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3"/>
        <v>55000</v>
      </c>
      <c r="H8611" s="42" t="s">
        <v>7996</v>
      </c>
    </row>
    <row r="8612" spans="1:8" ht="15" hidden="1" customHeight="1" x14ac:dyDescent="0.25">
      <c r="A8612" s="38" t="s">
        <v>7986</v>
      </c>
      <c r="B8612" s="56" t="s">
        <v>8002</v>
      </c>
      <c r="C8612" s="56" t="s">
        <v>8003</v>
      </c>
      <c r="D8612" s="38">
        <v>1</v>
      </c>
      <c r="E8612" s="45" t="s">
        <v>24</v>
      </c>
      <c r="F8612" s="40">
        <v>431500</v>
      </c>
      <c r="G8612" s="41">
        <f t="shared" si="263"/>
        <v>431500</v>
      </c>
      <c r="H8612" s="42" t="s">
        <v>8004</v>
      </c>
    </row>
    <row r="8613" spans="1:8" ht="15" hidden="1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3"/>
        <v>297500</v>
      </c>
      <c r="H8613" s="42" t="s">
        <v>932</v>
      </c>
    </row>
    <row r="8614" spans="1:8" ht="15" hidden="1" customHeight="1" x14ac:dyDescent="0.25">
      <c r="A8614" s="38" t="s">
        <v>341</v>
      </c>
      <c r="B8614" s="52" t="s">
        <v>8005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3"/>
        <v>775000</v>
      </c>
      <c r="H8614" s="42" t="s">
        <v>6766</v>
      </c>
    </row>
    <row r="8615" spans="1:8" ht="15" hidden="1" customHeight="1" x14ac:dyDescent="0.25">
      <c r="A8615" s="38" t="s">
        <v>341</v>
      </c>
      <c r="B8615" s="109" t="s">
        <v>8006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3"/>
        <v>250000</v>
      </c>
      <c r="H8615" s="42" t="s">
        <v>1037</v>
      </c>
    </row>
    <row r="8616" spans="1:8" ht="15" hidden="1" customHeight="1" x14ac:dyDescent="0.25">
      <c r="A8616" s="38" t="s">
        <v>341</v>
      </c>
      <c r="B8616" s="63" t="s">
        <v>5253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hidden="1" customHeight="1" x14ac:dyDescent="0.25">
      <c r="A8617" s="38" t="s">
        <v>341</v>
      </c>
      <c r="B8617" s="52" t="s">
        <v>8007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hidden="1" customHeight="1" x14ac:dyDescent="0.25">
      <c r="A8618" s="38" t="s">
        <v>341</v>
      </c>
      <c r="B8618" s="33" t="s">
        <v>8007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3"/>
        <v>45000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8008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3"/>
        <v>350000</v>
      </c>
      <c r="H8619" s="42" t="s">
        <v>2240</v>
      </c>
    </row>
    <row r="8620" spans="1:8" ht="15" hidden="1" customHeight="1" x14ac:dyDescent="0.25">
      <c r="A8620" s="38" t="s">
        <v>341</v>
      </c>
      <c r="B8620" s="33" t="s">
        <v>5796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3"/>
        <v>450000</v>
      </c>
      <c r="H8620" s="42" t="s">
        <v>932</v>
      </c>
    </row>
    <row r="8621" spans="1:8" ht="15" hidden="1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3"/>
        <v>2050000</v>
      </c>
      <c r="H8621" s="42" t="s">
        <v>33</v>
      </c>
    </row>
    <row r="8622" spans="1:8" ht="15" hidden="1" customHeight="1" x14ac:dyDescent="0.25">
      <c r="A8622" s="38" t="s">
        <v>341</v>
      </c>
      <c r="B8622" s="36" t="s">
        <v>8009</v>
      </c>
      <c r="C8622" s="33" t="s">
        <v>8010</v>
      </c>
      <c r="D8622" s="38">
        <v>19.5</v>
      </c>
      <c r="E8622" s="51" t="s">
        <v>624</v>
      </c>
      <c r="F8622" s="46">
        <v>17500</v>
      </c>
      <c r="G8622" s="46">
        <f t="shared" si="263"/>
        <v>341250</v>
      </c>
      <c r="H8622" s="42" t="s">
        <v>433</v>
      </c>
    </row>
    <row r="8623" spans="1:8" ht="15" hidden="1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hidden="1" customHeight="1" x14ac:dyDescent="0.25">
      <c r="A8624" s="38" t="s">
        <v>341</v>
      </c>
      <c r="B8624" s="33" t="s">
        <v>2797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4">F8624*D8624</f>
        <v>400000</v>
      </c>
      <c r="H8624" s="42" t="s">
        <v>529</v>
      </c>
    </row>
    <row r="8625" spans="1:8" ht="15" hidden="1" customHeight="1" x14ac:dyDescent="0.25">
      <c r="A8625" s="38" t="s">
        <v>341</v>
      </c>
      <c r="B8625" s="33" t="s">
        <v>8011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4"/>
        <v>570000</v>
      </c>
      <c r="H8625" s="42" t="s">
        <v>8012</v>
      </c>
    </row>
    <row r="8626" spans="1:8" ht="15" hidden="1" customHeight="1" x14ac:dyDescent="0.25">
      <c r="A8626" s="38" t="s">
        <v>341</v>
      </c>
      <c r="B8626" s="63" t="s">
        <v>4733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hidden="1" customHeight="1" x14ac:dyDescent="0.25">
      <c r="A8627" s="38" t="s">
        <v>341</v>
      </c>
      <c r="B8627" s="68" t="s">
        <v>7642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5">F8627*D8627</f>
        <v>230000</v>
      </c>
      <c r="H8627" s="42" t="s">
        <v>974</v>
      </c>
    </row>
    <row r="8628" spans="1:8" ht="15" hidden="1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5"/>
        <v>300000</v>
      </c>
      <c r="H8628" s="42" t="s">
        <v>33</v>
      </c>
    </row>
    <row r="8629" spans="1:8" ht="15" hidden="1" customHeight="1" x14ac:dyDescent="0.25">
      <c r="A8629" s="38" t="s">
        <v>8013</v>
      </c>
      <c r="B8629" s="36" t="s">
        <v>8014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5"/>
        <v>1440140</v>
      </c>
      <c r="H8629" s="42" t="s">
        <v>647</v>
      </c>
    </row>
    <row r="8630" spans="1:8" ht="15" hidden="1" customHeight="1" x14ac:dyDescent="0.25">
      <c r="A8630" s="38" t="s">
        <v>8013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5"/>
        <v>13500000</v>
      </c>
      <c r="H8630" s="42" t="s">
        <v>33</v>
      </c>
    </row>
    <row r="8631" spans="1:8" ht="15" hidden="1" customHeight="1" x14ac:dyDescent="0.25">
      <c r="A8631" s="38" t="s">
        <v>8013</v>
      </c>
      <c r="B8631" s="109" t="s">
        <v>2991</v>
      </c>
      <c r="C8631" s="44" t="s">
        <v>5849</v>
      </c>
      <c r="D8631" s="38">
        <v>1</v>
      </c>
      <c r="E8631" s="51" t="s">
        <v>24</v>
      </c>
      <c r="F8631" s="46">
        <v>275000</v>
      </c>
      <c r="G8631" s="62">
        <f t="shared" si="265"/>
        <v>275000</v>
      </c>
      <c r="H8631" s="42" t="s">
        <v>509</v>
      </c>
    </row>
    <row r="8632" spans="1:8" ht="15" hidden="1" customHeight="1" x14ac:dyDescent="0.25">
      <c r="A8632" s="38" t="s">
        <v>8013</v>
      </c>
      <c r="B8632" s="63" t="s">
        <v>6576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hidden="1" customHeight="1" x14ac:dyDescent="0.25">
      <c r="A8633" s="38" t="s">
        <v>8013</v>
      </c>
      <c r="B8633" s="52" t="s">
        <v>8015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hidden="1" customHeight="1" x14ac:dyDescent="0.25">
      <c r="A8634" s="38" t="s">
        <v>8013</v>
      </c>
      <c r="B8634" s="33" t="s">
        <v>8016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5"/>
        <v>310000</v>
      </c>
      <c r="H8634" s="42" t="s">
        <v>33</v>
      </c>
    </row>
    <row r="8635" spans="1:8" ht="15" hidden="1" customHeight="1" x14ac:dyDescent="0.25">
      <c r="A8635" s="38" t="s">
        <v>8013</v>
      </c>
      <c r="B8635" s="33" t="s">
        <v>8017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5"/>
        <v>195000</v>
      </c>
      <c r="H8635" s="42" t="s">
        <v>8018</v>
      </c>
    </row>
    <row r="8636" spans="1:8" ht="15" hidden="1" customHeight="1" x14ac:dyDescent="0.25">
      <c r="A8636" s="38" t="s">
        <v>8013</v>
      </c>
      <c r="B8636" s="33" t="s">
        <v>8019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5"/>
        <v>1580000</v>
      </c>
      <c r="H8636" s="42" t="s">
        <v>33</v>
      </c>
    </row>
    <row r="8637" spans="1:8" ht="15" hidden="1" customHeight="1" x14ac:dyDescent="0.25">
      <c r="A8637" s="38" t="s">
        <v>8013</v>
      </c>
      <c r="B8637" s="33" t="s">
        <v>8020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5"/>
        <v>260000</v>
      </c>
      <c r="H8637" s="42" t="s">
        <v>974</v>
      </c>
    </row>
    <row r="8638" spans="1:8" ht="15" hidden="1" customHeight="1" x14ac:dyDescent="0.25">
      <c r="A8638" s="38" t="s">
        <v>8013</v>
      </c>
      <c r="B8638" s="36" t="s">
        <v>8021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5"/>
        <v>230000</v>
      </c>
      <c r="H8638" s="42" t="s">
        <v>647</v>
      </c>
    </row>
    <row r="8639" spans="1:8" ht="15" hidden="1" customHeight="1" x14ac:dyDescent="0.25">
      <c r="A8639" s="38" t="s">
        <v>8013</v>
      </c>
      <c r="B8639" s="33" t="s">
        <v>8022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hidden="1" customHeight="1" x14ac:dyDescent="0.25">
      <c r="A8640" s="38" t="s">
        <v>8013</v>
      </c>
      <c r="B8640" s="33" t="s">
        <v>8023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6">F8640*D8640</f>
        <v>675000</v>
      </c>
      <c r="H8640" s="42" t="s">
        <v>33</v>
      </c>
    </row>
    <row r="8641" spans="1:8" ht="15" hidden="1" customHeight="1" x14ac:dyDescent="0.25">
      <c r="A8641" s="38" t="s">
        <v>8013</v>
      </c>
      <c r="B8641" s="33" t="s">
        <v>8024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6"/>
        <v>520000</v>
      </c>
      <c r="H8641" s="42" t="s">
        <v>8025</v>
      </c>
    </row>
    <row r="8642" spans="1:8" ht="15" hidden="1" customHeight="1" x14ac:dyDescent="0.25">
      <c r="A8642" s="38" t="s">
        <v>8013</v>
      </c>
      <c r="B8642" s="63" t="s">
        <v>8026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hidden="1" customHeight="1" x14ac:dyDescent="0.25">
      <c r="A8643" s="38" t="s">
        <v>8013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6"/>
        <v>4750000</v>
      </c>
      <c r="H8643" s="42" t="s">
        <v>647</v>
      </c>
    </row>
    <row r="8644" spans="1:8" ht="15" hidden="1" customHeight="1" x14ac:dyDescent="0.25">
      <c r="A8644" s="38" t="s">
        <v>8013</v>
      </c>
      <c r="B8644" s="33" t="s">
        <v>8027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6"/>
        <v>4050000</v>
      </c>
      <c r="H8644" s="42" t="s">
        <v>606</v>
      </c>
    </row>
    <row r="8645" spans="1:8" ht="15" hidden="1" customHeight="1" x14ac:dyDescent="0.25">
      <c r="A8645" s="38" t="s">
        <v>8013</v>
      </c>
      <c r="B8645" s="36" t="s">
        <v>8028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6"/>
        <v>15000</v>
      </c>
      <c r="H8645" s="42" t="s">
        <v>647</v>
      </c>
    </row>
    <row r="8646" spans="1:8" ht="15" hidden="1" customHeight="1" x14ac:dyDescent="0.25">
      <c r="A8646" s="38" t="s">
        <v>8029</v>
      </c>
      <c r="B8646" s="36" t="s">
        <v>8030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6"/>
        <v>250000</v>
      </c>
      <c r="H8646" s="42" t="s">
        <v>708</v>
      </c>
    </row>
    <row r="8647" spans="1:8" ht="15" hidden="1" customHeight="1" x14ac:dyDescent="0.25">
      <c r="A8647" s="38" t="s">
        <v>8029</v>
      </c>
      <c r="B8647" s="33" t="s">
        <v>8031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6"/>
        <v>25000</v>
      </c>
      <c r="H8647" s="42" t="s">
        <v>708</v>
      </c>
    </row>
    <row r="8648" spans="1:8" ht="15" hidden="1" customHeight="1" x14ac:dyDescent="0.25">
      <c r="A8648" s="38" t="s">
        <v>8029</v>
      </c>
      <c r="B8648" s="109" t="s">
        <v>2801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6"/>
        <v>145008</v>
      </c>
      <c r="H8648" s="42" t="s">
        <v>33</v>
      </c>
    </row>
    <row r="8649" spans="1:8" ht="15" hidden="1" customHeight="1" x14ac:dyDescent="0.25">
      <c r="A8649" s="38" t="s">
        <v>8029</v>
      </c>
      <c r="B8649" s="63" t="s">
        <v>6067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hidden="1" customHeight="1" x14ac:dyDescent="0.25">
      <c r="A8650" s="38" t="s">
        <v>8029</v>
      </c>
      <c r="B8650" s="52" t="s">
        <v>8032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7807</v>
      </c>
    </row>
    <row r="8651" spans="1:8" ht="15" hidden="1" customHeight="1" x14ac:dyDescent="0.25">
      <c r="A8651" s="38" t="s">
        <v>8029</v>
      </c>
      <c r="B8651" s="33" t="s">
        <v>8033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6"/>
        <v>2070000</v>
      </c>
      <c r="H8651" s="42" t="s">
        <v>7807</v>
      </c>
    </row>
    <row r="8652" spans="1:8" ht="15" hidden="1" customHeight="1" x14ac:dyDescent="0.25">
      <c r="A8652" s="38" t="s">
        <v>8029</v>
      </c>
      <c r="B8652" s="33" t="s">
        <v>8034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6"/>
        <v>600000</v>
      </c>
      <c r="H8652" s="42" t="s">
        <v>7807</v>
      </c>
    </row>
    <row r="8653" spans="1:8" ht="15" hidden="1" customHeight="1" x14ac:dyDescent="0.25">
      <c r="A8653" s="38" t="s">
        <v>8029</v>
      </c>
      <c r="B8653" s="33" t="s">
        <v>8035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6"/>
        <v>1450000</v>
      </c>
      <c r="H8653" s="42" t="s">
        <v>7807</v>
      </c>
    </row>
    <row r="8654" spans="1:8" ht="15" hidden="1" customHeight="1" x14ac:dyDescent="0.25">
      <c r="A8654" s="38" t="s">
        <v>8029</v>
      </c>
      <c r="B8654" s="33" t="s">
        <v>8036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6"/>
        <v>110000</v>
      </c>
      <c r="H8654" s="42" t="s">
        <v>8037</v>
      </c>
    </row>
    <row r="8655" spans="1:8" ht="15" hidden="1" customHeight="1" x14ac:dyDescent="0.25">
      <c r="A8655" s="38" t="s">
        <v>8029</v>
      </c>
      <c r="B8655" s="36" t="s">
        <v>8038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6"/>
        <v>245000</v>
      </c>
      <c r="H8655" s="42" t="s">
        <v>7807</v>
      </c>
    </row>
    <row r="8656" spans="1:8" ht="15" hidden="1" customHeight="1" x14ac:dyDescent="0.25">
      <c r="A8656" s="38" t="s">
        <v>8029</v>
      </c>
      <c r="B8656" s="33" t="s">
        <v>8039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5245</v>
      </c>
    </row>
    <row r="8657" spans="1:8" ht="15" hidden="1" customHeight="1" x14ac:dyDescent="0.25">
      <c r="A8657" s="38" t="s">
        <v>8029</v>
      </c>
      <c r="B8657" s="33" t="s">
        <v>8040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67">F8657*D8657</f>
        <v>3260000</v>
      </c>
      <c r="H8657" s="42" t="s">
        <v>5245</v>
      </c>
    </row>
    <row r="8658" spans="1:8" ht="15" hidden="1" customHeight="1" x14ac:dyDescent="0.25">
      <c r="A8658" s="38" t="s">
        <v>8029</v>
      </c>
      <c r="B8658" s="33" t="s">
        <v>8041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67"/>
        <v>860000</v>
      </c>
      <c r="H8658" s="42" t="s">
        <v>1999</v>
      </c>
    </row>
    <row r="8659" spans="1:8" ht="15" hidden="1" customHeight="1" x14ac:dyDescent="0.25">
      <c r="A8659" s="38" t="s">
        <v>8029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hidden="1" customHeight="1" x14ac:dyDescent="0.25">
      <c r="A8660" s="38" t="s">
        <v>8029</v>
      </c>
      <c r="B8660" s="52" t="s">
        <v>8042</v>
      </c>
      <c r="C8660" s="44" t="s">
        <v>8043</v>
      </c>
      <c r="D8660" s="38">
        <v>10</v>
      </c>
      <c r="E8660" s="51" t="s">
        <v>1432</v>
      </c>
      <c r="F8660" s="46">
        <v>14500</v>
      </c>
      <c r="G8660" s="41">
        <f t="shared" si="267"/>
        <v>145000</v>
      </c>
      <c r="H8660" s="42" t="s">
        <v>894</v>
      </c>
    </row>
    <row r="8661" spans="1:8" ht="15" hidden="1" customHeight="1" x14ac:dyDescent="0.25">
      <c r="A8661" s="38" t="s">
        <v>8029</v>
      </c>
      <c r="B8661" s="33" t="s">
        <v>8044</v>
      </c>
      <c r="C8661" s="44" t="s">
        <v>4114</v>
      </c>
      <c r="D8661" s="53">
        <v>3</v>
      </c>
      <c r="E8661" s="39" t="s">
        <v>107</v>
      </c>
      <c r="F8661" s="40">
        <v>60000</v>
      </c>
      <c r="G8661" s="41">
        <f t="shared" si="267"/>
        <v>180000</v>
      </c>
      <c r="H8661" s="42" t="s">
        <v>8045</v>
      </c>
    </row>
    <row r="8662" spans="1:8" ht="15" hidden="1" customHeight="1" x14ac:dyDescent="0.25">
      <c r="A8662" s="38" t="s">
        <v>8029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67"/>
        <v>450000</v>
      </c>
      <c r="H8662" s="42" t="s">
        <v>33</v>
      </c>
    </row>
    <row r="8663" spans="1:8" ht="15" hidden="1" customHeight="1" x14ac:dyDescent="0.25">
      <c r="A8663" s="38" t="s">
        <v>8046</v>
      </c>
      <c r="B8663" s="36" t="s">
        <v>8047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67"/>
        <v>60000</v>
      </c>
      <c r="H8663" s="42" t="s">
        <v>2349</v>
      </c>
    </row>
    <row r="8664" spans="1:8" ht="15" hidden="1" customHeight="1" x14ac:dyDescent="0.25">
      <c r="A8664" s="38" t="s">
        <v>8046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67"/>
        <v>400000</v>
      </c>
      <c r="H8664" s="42" t="s">
        <v>33</v>
      </c>
    </row>
    <row r="8665" spans="1:8" ht="15" hidden="1" customHeight="1" x14ac:dyDescent="0.25">
      <c r="A8665" s="38" t="s">
        <v>8046</v>
      </c>
      <c r="B8665" s="109" t="s">
        <v>5506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67"/>
        <v>1200000</v>
      </c>
      <c r="H8665" s="42" t="s">
        <v>673</v>
      </c>
    </row>
    <row r="8666" spans="1:8" ht="15" hidden="1" customHeight="1" x14ac:dyDescent="0.25">
      <c r="A8666" s="38" t="s">
        <v>8046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hidden="1" customHeight="1" x14ac:dyDescent="0.25">
      <c r="A8667" s="38" t="s">
        <v>8046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hidden="1" customHeight="1" x14ac:dyDescent="0.25">
      <c r="A8668" s="38" t="s">
        <v>8046</v>
      </c>
      <c r="B8668" s="33" t="s">
        <v>8048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67"/>
        <v>465000</v>
      </c>
      <c r="H8668" s="42" t="s">
        <v>33</v>
      </c>
    </row>
    <row r="8669" spans="1:8" ht="15" hidden="1" customHeight="1" x14ac:dyDescent="0.25">
      <c r="A8669" s="38" t="s">
        <v>8046</v>
      </c>
      <c r="B8669" s="33" t="s">
        <v>8049</v>
      </c>
      <c r="C8669" s="33" t="s">
        <v>8050</v>
      </c>
      <c r="D8669" s="38">
        <v>1</v>
      </c>
      <c r="E8669" s="51" t="s">
        <v>24</v>
      </c>
      <c r="F8669" s="46">
        <v>150000</v>
      </c>
      <c r="G8669" s="62">
        <f t="shared" si="267"/>
        <v>150000</v>
      </c>
      <c r="H8669" s="42" t="s">
        <v>708</v>
      </c>
    </row>
    <row r="8670" spans="1:8" ht="15" hidden="1" customHeight="1" x14ac:dyDescent="0.25">
      <c r="A8670" s="38" t="s">
        <v>8046</v>
      </c>
      <c r="B8670" s="33" t="s">
        <v>8051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67"/>
        <v>135000</v>
      </c>
      <c r="H8670" s="42" t="s">
        <v>980</v>
      </c>
    </row>
    <row r="8671" spans="1:8" ht="15" hidden="1" customHeight="1" x14ac:dyDescent="0.25">
      <c r="A8671" s="38" t="s">
        <v>8046</v>
      </c>
      <c r="B8671" s="33" t="s">
        <v>8052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67"/>
        <v>15000</v>
      </c>
      <c r="H8671" s="42" t="s">
        <v>980</v>
      </c>
    </row>
    <row r="8672" spans="1:8" ht="15" hidden="1" customHeight="1" x14ac:dyDescent="0.25">
      <c r="A8672" s="38" t="s">
        <v>8046</v>
      </c>
      <c r="B8672" s="36" t="s">
        <v>8053</v>
      </c>
      <c r="C8672" s="33" t="s">
        <v>3441</v>
      </c>
      <c r="D8672" s="38">
        <v>3</v>
      </c>
      <c r="E8672" s="51" t="s">
        <v>24</v>
      </c>
      <c r="F8672" s="46">
        <v>6500</v>
      </c>
      <c r="G8672" s="46">
        <f t="shared" si="267"/>
        <v>19500</v>
      </c>
      <c r="H8672" s="42" t="s">
        <v>33</v>
      </c>
    </row>
    <row r="8673" spans="1:8" ht="15" hidden="1" customHeight="1" x14ac:dyDescent="0.25">
      <c r="A8673" s="38" t="s">
        <v>8046</v>
      </c>
      <c r="B8673" s="33" t="s">
        <v>8054</v>
      </c>
      <c r="C8673" s="33" t="s">
        <v>3441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hidden="1" customHeight="1" x14ac:dyDescent="0.25">
      <c r="A8674" s="38" t="s">
        <v>8046</v>
      </c>
      <c r="B8674" s="33" t="s">
        <v>886</v>
      </c>
      <c r="C8674" s="33" t="s">
        <v>3441</v>
      </c>
      <c r="D8674" s="53">
        <v>1</v>
      </c>
      <c r="E8674" s="39" t="s">
        <v>24</v>
      </c>
      <c r="F8674" s="55">
        <v>57000</v>
      </c>
      <c r="G8674" s="62">
        <f t="shared" ref="G8674:G8704" si="268">F8674*D8674</f>
        <v>57000</v>
      </c>
      <c r="H8674" s="42" t="s">
        <v>538</v>
      </c>
    </row>
    <row r="8675" spans="1:8" ht="15" hidden="1" customHeight="1" x14ac:dyDescent="0.25">
      <c r="A8675" s="38" t="s">
        <v>8046</v>
      </c>
      <c r="B8675" s="33" t="s">
        <v>887</v>
      </c>
      <c r="C8675" s="33" t="s">
        <v>3441</v>
      </c>
      <c r="D8675" s="38">
        <v>4</v>
      </c>
      <c r="E8675" s="39" t="s">
        <v>24</v>
      </c>
      <c r="F8675" s="46">
        <v>3000</v>
      </c>
      <c r="G8675" s="62">
        <f t="shared" si="268"/>
        <v>12000</v>
      </c>
      <c r="H8675" s="42" t="s">
        <v>538</v>
      </c>
    </row>
    <row r="8676" spans="1:8" ht="15" hidden="1" customHeight="1" x14ac:dyDescent="0.25">
      <c r="A8676" s="38" t="s">
        <v>8046</v>
      </c>
      <c r="B8676" s="63" t="s">
        <v>5582</v>
      </c>
      <c r="C8676" s="33" t="s">
        <v>3441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hidden="1" customHeight="1" x14ac:dyDescent="0.25">
      <c r="A8677" s="38" t="s">
        <v>8046</v>
      </c>
      <c r="B8677" s="52" t="s">
        <v>8055</v>
      </c>
      <c r="C8677" s="33" t="s">
        <v>3441</v>
      </c>
      <c r="D8677" s="38">
        <v>14</v>
      </c>
      <c r="E8677" s="39" t="s">
        <v>24</v>
      </c>
      <c r="F8677" s="46">
        <v>1000</v>
      </c>
      <c r="G8677" s="41">
        <f t="shared" si="268"/>
        <v>14000</v>
      </c>
      <c r="H8677" s="42" t="s">
        <v>1115</v>
      </c>
    </row>
    <row r="8678" spans="1:8" ht="15" hidden="1" customHeight="1" x14ac:dyDescent="0.25">
      <c r="A8678" s="38" t="s">
        <v>8046</v>
      </c>
      <c r="B8678" s="33" t="s">
        <v>8056</v>
      </c>
      <c r="C8678" s="33" t="s">
        <v>3441</v>
      </c>
      <c r="D8678" s="53">
        <v>14</v>
      </c>
      <c r="E8678" s="39" t="s">
        <v>24</v>
      </c>
      <c r="F8678" s="40">
        <v>500</v>
      </c>
      <c r="G8678" s="41">
        <f t="shared" si="268"/>
        <v>7000</v>
      </c>
      <c r="H8678" s="42" t="s">
        <v>1115</v>
      </c>
    </row>
    <row r="8679" spans="1:8" ht="15" hidden="1" customHeight="1" x14ac:dyDescent="0.25">
      <c r="A8679" s="38" t="s">
        <v>8046</v>
      </c>
      <c r="B8679" s="36" t="s">
        <v>8057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68"/>
        <v>34998</v>
      </c>
      <c r="H8679" s="42" t="s">
        <v>1115</v>
      </c>
    </row>
    <row r="8680" spans="1:8" ht="15" hidden="1" customHeight="1" x14ac:dyDescent="0.25">
      <c r="A8680" s="38" t="s">
        <v>8046</v>
      </c>
      <c r="B8680" s="68" t="s">
        <v>8058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68"/>
        <v>108500</v>
      </c>
      <c r="H8680" s="42" t="s">
        <v>538</v>
      </c>
    </row>
    <row r="8681" spans="1:8" ht="15" hidden="1" customHeight="1" x14ac:dyDescent="0.25">
      <c r="A8681" s="38" t="s">
        <v>8046</v>
      </c>
      <c r="B8681" s="63" t="s">
        <v>5660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68"/>
        <v>32000</v>
      </c>
      <c r="H8681" s="42" t="s">
        <v>538</v>
      </c>
    </row>
    <row r="8682" spans="1:8" ht="15" hidden="1" customHeight="1" x14ac:dyDescent="0.25">
      <c r="A8682" s="38" t="s">
        <v>8046</v>
      </c>
      <c r="B8682" s="33" t="s">
        <v>8007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68"/>
        <v>120000</v>
      </c>
      <c r="H8682" s="42" t="s">
        <v>33</v>
      </c>
    </row>
    <row r="8683" spans="1:8" ht="15" hidden="1" customHeight="1" x14ac:dyDescent="0.25">
      <c r="A8683" s="38" t="s">
        <v>8046</v>
      </c>
      <c r="B8683" s="33" t="s">
        <v>8059</v>
      </c>
      <c r="C8683" s="109" t="s">
        <v>8060</v>
      </c>
      <c r="D8683" s="38">
        <v>1</v>
      </c>
      <c r="E8683" s="51" t="s">
        <v>72</v>
      </c>
      <c r="F8683" s="58">
        <v>2200000</v>
      </c>
      <c r="G8683" s="62">
        <f t="shared" si="268"/>
        <v>2200000</v>
      </c>
      <c r="H8683" s="42" t="s">
        <v>2018</v>
      </c>
    </row>
    <row r="8684" spans="1:8" ht="15" hidden="1" customHeight="1" x14ac:dyDescent="0.25">
      <c r="A8684" s="38" t="s">
        <v>8046</v>
      </c>
      <c r="B8684" s="33" t="s">
        <v>8059</v>
      </c>
      <c r="C8684" s="109" t="s">
        <v>8061</v>
      </c>
      <c r="D8684" s="38">
        <v>1</v>
      </c>
      <c r="E8684" s="51" t="s">
        <v>69</v>
      </c>
      <c r="F8684" s="58">
        <v>2200000</v>
      </c>
      <c r="G8684" s="62">
        <f t="shared" si="268"/>
        <v>2200000</v>
      </c>
      <c r="H8684" s="42" t="s">
        <v>2018</v>
      </c>
    </row>
    <row r="8685" spans="1:8" ht="15" hidden="1" customHeight="1" x14ac:dyDescent="0.25">
      <c r="A8685" s="38" t="s">
        <v>8046</v>
      </c>
      <c r="B8685" s="36" t="s">
        <v>8062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68"/>
        <v>230000</v>
      </c>
      <c r="H8685" s="84" t="s">
        <v>538</v>
      </c>
    </row>
    <row r="8686" spans="1:8" ht="15" hidden="1" customHeight="1" x14ac:dyDescent="0.25">
      <c r="A8686" s="38" t="s">
        <v>8046</v>
      </c>
      <c r="B8686" s="80" t="s">
        <v>8063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68"/>
        <v>50000</v>
      </c>
      <c r="H8686" s="84" t="s">
        <v>538</v>
      </c>
    </row>
    <row r="8687" spans="1:8" ht="15" hidden="1" customHeight="1" x14ac:dyDescent="0.25">
      <c r="A8687" s="38" t="s">
        <v>8046</v>
      </c>
      <c r="B8687" s="63" t="s">
        <v>8064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68"/>
        <v>280000</v>
      </c>
      <c r="H8687" s="42" t="s">
        <v>1115</v>
      </c>
    </row>
    <row r="8688" spans="1:8" ht="15" hidden="1" customHeight="1" x14ac:dyDescent="0.25">
      <c r="A8688" s="38" t="s">
        <v>8046</v>
      </c>
      <c r="B8688" s="109" t="s">
        <v>8065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68"/>
        <v>40000</v>
      </c>
      <c r="H8688" s="84" t="s">
        <v>433</v>
      </c>
    </row>
    <row r="8689" spans="1:8" ht="15" hidden="1" customHeight="1" x14ac:dyDescent="0.25">
      <c r="A8689" s="38" t="s">
        <v>8046</v>
      </c>
      <c r="B8689" s="68" t="s">
        <v>8066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68"/>
        <v>310000</v>
      </c>
      <c r="H8689" s="84" t="s">
        <v>538</v>
      </c>
    </row>
    <row r="8690" spans="1:8" ht="15" hidden="1" customHeight="1" x14ac:dyDescent="0.25">
      <c r="A8690" s="38" t="s">
        <v>8046</v>
      </c>
      <c r="B8690" s="49" t="s">
        <v>8067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68"/>
        <v>135000</v>
      </c>
      <c r="H8690" s="84" t="s">
        <v>33</v>
      </c>
    </row>
    <row r="8691" spans="1:8" ht="15" hidden="1" customHeight="1" x14ac:dyDescent="0.25">
      <c r="A8691" s="38" t="s">
        <v>8046</v>
      </c>
      <c r="B8691" s="33" t="s">
        <v>8068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68"/>
        <v>260000</v>
      </c>
      <c r="H8691" s="42" t="s">
        <v>33</v>
      </c>
    </row>
    <row r="8692" spans="1:8" ht="15" hidden="1" customHeight="1" x14ac:dyDescent="0.25">
      <c r="A8692" s="38" t="s">
        <v>8046</v>
      </c>
      <c r="B8692" s="63" t="s">
        <v>8069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68"/>
        <v>280000</v>
      </c>
      <c r="H8692" s="42" t="s">
        <v>8070</v>
      </c>
    </row>
    <row r="8693" spans="1:8" ht="15" hidden="1" customHeight="1" x14ac:dyDescent="0.25">
      <c r="A8693" s="38" t="s">
        <v>8046</v>
      </c>
      <c r="B8693" s="36" t="s">
        <v>8071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hidden="1" customHeight="1" x14ac:dyDescent="0.25">
      <c r="A8694" s="38" t="s">
        <v>8046</v>
      </c>
      <c r="B8694" s="36" t="s">
        <v>8072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69">F8694*D8694</f>
        <v>75000</v>
      </c>
      <c r="H8694" s="42" t="s">
        <v>433</v>
      </c>
    </row>
    <row r="8695" spans="1:8" ht="15" hidden="1" customHeight="1" x14ac:dyDescent="0.25">
      <c r="A8695" s="38" t="s">
        <v>8046</v>
      </c>
      <c r="B8695" s="33" t="s">
        <v>8073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69"/>
        <v>100000</v>
      </c>
      <c r="H8695" s="42" t="s">
        <v>433</v>
      </c>
    </row>
    <row r="8696" spans="1:8" ht="15" hidden="1" customHeight="1" x14ac:dyDescent="0.25">
      <c r="A8696" s="38" t="s">
        <v>8046</v>
      </c>
      <c r="B8696" s="33" t="s">
        <v>8074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69"/>
        <v>320000</v>
      </c>
      <c r="H8696" s="42" t="s">
        <v>433</v>
      </c>
    </row>
    <row r="8697" spans="1:8" ht="15" hidden="1" customHeight="1" x14ac:dyDescent="0.25">
      <c r="A8697" s="38" t="s">
        <v>8046</v>
      </c>
      <c r="B8697" s="52" t="s">
        <v>8075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68"/>
        <v>37500</v>
      </c>
      <c r="H8697" s="42" t="s">
        <v>433</v>
      </c>
    </row>
    <row r="8698" spans="1:8" ht="15" hidden="1" customHeight="1" x14ac:dyDescent="0.25">
      <c r="A8698" s="38" t="s">
        <v>8046</v>
      </c>
      <c r="B8698" s="52" t="s">
        <v>8076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68"/>
        <v>20000</v>
      </c>
      <c r="H8698" s="42" t="s">
        <v>433</v>
      </c>
    </row>
    <row r="8699" spans="1:8" ht="15" hidden="1" customHeight="1" x14ac:dyDescent="0.25">
      <c r="A8699" s="38" t="s">
        <v>8046</v>
      </c>
      <c r="B8699" s="52" t="s">
        <v>8077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68"/>
        <v>30000</v>
      </c>
      <c r="H8699" s="42" t="s">
        <v>8078</v>
      </c>
    </row>
    <row r="8700" spans="1:8" ht="15" hidden="1" customHeight="1" x14ac:dyDescent="0.25">
      <c r="A8700" s="38" t="s">
        <v>8046</v>
      </c>
      <c r="B8700" s="52" t="s">
        <v>8079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68"/>
        <v>230000</v>
      </c>
      <c r="H8700" s="42" t="s">
        <v>433</v>
      </c>
    </row>
    <row r="8701" spans="1:8" ht="15" hidden="1" customHeight="1" x14ac:dyDescent="0.25">
      <c r="A8701" s="38" t="s">
        <v>8046</v>
      </c>
      <c r="B8701" s="36" t="s">
        <v>8080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68"/>
        <v>440000</v>
      </c>
      <c r="H8701" s="42" t="s">
        <v>33</v>
      </c>
    </row>
    <row r="8702" spans="1:8" ht="15" hidden="1" customHeight="1" x14ac:dyDescent="0.25">
      <c r="A8702" s="38" t="s">
        <v>8046</v>
      </c>
      <c r="B8702" s="36" t="s">
        <v>8081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68"/>
        <v>125000</v>
      </c>
      <c r="H8702" s="42" t="s">
        <v>33</v>
      </c>
    </row>
    <row r="8703" spans="1:8" ht="15" hidden="1" customHeight="1" x14ac:dyDescent="0.25">
      <c r="A8703" s="38" t="s">
        <v>8082</v>
      </c>
      <c r="B8703" s="52" t="s">
        <v>8083</v>
      </c>
      <c r="C8703" s="33" t="s">
        <v>3441</v>
      </c>
      <c r="D8703" s="38">
        <v>400</v>
      </c>
      <c r="E8703" s="39" t="s">
        <v>24</v>
      </c>
      <c r="F8703" s="46">
        <v>250</v>
      </c>
      <c r="G8703" s="41">
        <f t="shared" si="268"/>
        <v>100000</v>
      </c>
      <c r="H8703" s="42" t="s">
        <v>433</v>
      </c>
    </row>
    <row r="8704" spans="1:8" ht="15" hidden="1" customHeight="1" x14ac:dyDescent="0.25">
      <c r="A8704" s="38" t="s">
        <v>8082</v>
      </c>
      <c r="B8704" s="33" t="s">
        <v>8084</v>
      </c>
      <c r="C8704" s="33" t="s">
        <v>3441</v>
      </c>
      <c r="D8704" s="53">
        <v>250</v>
      </c>
      <c r="E8704" s="39" t="s">
        <v>24</v>
      </c>
      <c r="F8704" s="40">
        <v>500</v>
      </c>
      <c r="G8704" s="41">
        <f t="shared" si="268"/>
        <v>125000</v>
      </c>
      <c r="H8704" s="42" t="s">
        <v>433</v>
      </c>
    </row>
    <row r="8705" spans="1:8" ht="15" hidden="1" customHeight="1" x14ac:dyDescent="0.25">
      <c r="A8705" s="38" t="s">
        <v>8082</v>
      </c>
      <c r="B8705" s="63" t="s">
        <v>8085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hidden="1" customHeight="1" x14ac:dyDescent="0.25">
      <c r="A8706" s="38" t="s">
        <v>8082</v>
      </c>
      <c r="B8706" s="52" t="s">
        <v>8086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hidden="1" customHeight="1" x14ac:dyDescent="0.25">
      <c r="A8707" s="38" t="s">
        <v>8082</v>
      </c>
      <c r="B8707" s="33" t="s">
        <v>8087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70">F8707*D8707</f>
        <v>260000</v>
      </c>
      <c r="H8707" s="42" t="s">
        <v>33</v>
      </c>
    </row>
    <row r="8708" spans="1:8" ht="15" hidden="1" customHeight="1" x14ac:dyDescent="0.25">
      <c r="A8708" s="38" t="s">
        <v>8082</v>
      </c>
      <c r="B8708" s="33" t="s">
        <v>8088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70"/>
        <v>230000</v>
      </c>
      <c r="H8708" s="42" t="s">
        <v>33</v>
      </c>
    </row>
    <row r="8709" spans="1:8" ht="15" hidden="1" customHeight="1" x14ac:dyDescent="0.25">
      <c r="A8709" s="38" t="s">
        <v>8082</v>
      </c>
      <c r="B8709" s="33" t="s">
        <v>8089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70"/>
        <v>185000</v>
      </c>
      <c r="H8709" s="42" t="s">
        <v>33</v>
      </c>
    </row>
    <row r="8710" spans="1:8" ht="15" hidden="1" customHeight="1" x14ac:dyDescent="0.25">
      <c r="A8710" s="38" t="s">
        <v>8082</v>
      </c>
      <c r="B8710" s="33" t="s">
        <v>8090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70"/>
        <v>195000</v>
      </c>
      <c r="H8710" s="42" t="s">
        <v>33</v>
      </c>
    </row>
    <row r="8711" spans="1:8" ht="15" hidden="1" customHeight="1" x14ac:dyDescent="0.25">
      <c r="A8711" s="38" t="s">
        <v>8082</v>
      </c>
      <c r="B8711" s="36" t="s">
        <v>8091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70"/>
        <v>140000</v>
      </c>
      <c r="H8711" s="42" t="s">
        <v>33</v>
      </c>
    </row>
    <row r="8712" spans="1:8" ht="15" hidden="1" customHeight="1" x14ac:dyDescent="0.25">
      <c r="A8712" s="38" t="s">
        <v>8082</v>
      </c>
      <c r="B8712" s="33" t="s">
        <v>8092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70"/>
        <v>300000</v>
      </c>
      <c r="H8712" s="42" t="s">
        <v>433</v>
      </c>
    </row>
    <row r="8713" spans="1:8" ht="15" hidden="1" customHeight="1" x14ac:dyDescent="0.25">
      <c r="A8713" s="38" t="s">
        <v>8082</v>
      </c>
      <c r="B8713" s="33" t="s">
        <v>8093</v>
      </c>
      <c r="C8713" s="33" t="s">
        <v>7603</v>
      </c>
      <c r="D8713" s="38">
        <v>2</v>
      </c>
      <c r="E8713" s="39" t="s">
        <v>24</v>
      </c>
      <c r="F8713" s="46">
        <v>1</v>
      </c>
      <c r="G8713" s="62">
        <f t="shared" si="270"/>
        <v>2</v>
      </c>
      <c r="H8713" s="42" t="s">
        <v>33</v>
      </c>
    </row>
    <row r="8714" spans="1:8" ht="15" hidden="1" customHeight="1" x14ac:dyDescent="0.25">
      <c r="A8714" s="38" t="s">
        <v>8082</v>
      </c>
      <c r="B8714" s="63" t="s">
        <v>8094</v>
      </c>
      <c r="C8714" s="33" t="s">
        <v>7603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hidden="1" customHeight="1" x14ac:dyDescent="0.25">
      <c r="A8715" s="38" t="s">
        <v>8082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70"/>
        <v>390000</v>
      </c>
      <c r="H8715" s="42" t="s">
        <v>8095</v>
      </c>
    </row>
    <row r="8716" spans="1:8" ht="15" hidden="1" customHeight="1" x14ac:dyDescent="0.25">
      <c r="A8716" s="38" t="s">
        <v>8082</v>
      </c>
      <c r="B8716" s="33" t="s">
        <v>8096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70"/>
        <v>866000</v>
      </c>
      <c r="H8716" s="42" t="s">
        <v>647</v>
      </c>
    </row>
    <row r="8717" spans="1:8" ht="15" hidden="1" customHeight="1" x14ac:dyDescent="0.25">
      <c r="A8717" s="38" t="s">
        <v>8082</v>
      </c>
      <c r="B8717" s="36" t="s">
        <v>8097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70"/>
        <v>3737000</v>
      </c>
      <c r="H8717" s="42" t="s">
        <v>8098</v>
      </c>
    </row>
    <row r="8718" spans="1:8" ht="15" hidden="1" customHeight="1" x14ac:dyDescent="0.25">
      <c r="A8718" s="38" t="s">
        <v>8082</v>
      </c>
      <c r="B8718" s="68" t="s">
        <v>8099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70"/>
        <v>2364000</v>
      </c>
      <c r="H8718" s="42" t="s">
        <v>8100</v>
      </c>
    </row>
    <row r="8719" spans="1:8" ht="15" hidden="1" customHeight="1" x14ac:dyDescent="0.25">
      <c r="A8719" s="38" t="s">
        <v>8082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70"/>
        <v>195000</v>
      </c>
      <c r="H8719" s="42" t="s">
        <v>8101</v>
      </c>
    </row>
    <row r="8720" spans="1:8" ht="15" hidden="1" customHeight="1" x14ac:dyDescent="0.25">
      <c r="A8720" s="38" t="s">
        <v>8082</v>
      </c>
      <c r="B8720" s="33" t="s">
        <v>8102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70"/>
        <v>2301000</v>
      </c>
      <c r="H8720" s="42" t="s">
        <v>8103</v>
      </c>
    </row>
    <row r="8721" spans="1:8" ht="15" hidden="1" customHeight="1" x14ac:dyDescent="0.25">
      <c r="A8721" s="38" t="s">
        <v>8082</v>
      </c>
      <c r="B8721" s="33" t="s">
        <v>8104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70"/>
        <v>1267500</v>
      </c>
      <c r="H8721" s="42" t="s">
        <v>8103</v>
      </c>
    </row>
    <row r="8722" spans="1:8" ht="15" hidden="1" customHeight="1" x14ac:dyDescent="0.25">
      <c r="A8722" s="38" t="s">
        <v>8082</v>
      </c>
      <c r="B8722" s="33" t="s">
        <v>8105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70"/>
        <v>110500</v>
      </c>
      <c r="H8722" s="42" t="s">
        <v>8103</v>
      </c>
    </row>
    <row r="8723" spans="1:8" ht="15" hidden="1" customHeight="1" x14ac:dyDescent="0.25">
      <c r="A8723" s="38" t="s">
        <v>8082</v>
      </c>
      <c r="B8723" s="36" t="s">
        <v>8106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70"/>
        <v>52500</v>
      </c>
      <c r="H8723" s="84" t="s">
        <v>33</v>
      </c>
    </row>
    <row r="8724" spans="1:8" ht="15" hidden="1" customHeight="1" x14ac:dyDescent="0.25">
      <c r="A8724" s="38" t="s">
        <v>8082</v>
      </c>
      <c r="B8724" s="80" t="s">
        <v>8107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70"/>
        <v>35000</v>
      </c>
      <c r="H8724" s="84" t="s">
        <v>751</v>
      </c>
    </row>
    <row r="8725" spans="1:8" ht="15" hidden="1" customHeight="1" x14ac:dyDescent="0.25">
      <c r="A8725" s="38" t="s">
        <v>8082</v>
      </c>
      <c r="B8725" s="63" t="s">
        <v>8108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70"/>
        <v>35000</v>
      </c>
      <c r="H8725" s="84" t="s">
        <v>751</v>
      </c>
    </row>
    <row r="8726" spans="1:8" ht="15" hidden="1" customHeight="1" x14ac:dyDescent="0.25">
      <c r="A8726" s="38" t="s">
        <v>8082</v>
      </c>
      <c r="B8726" s="109" t="s">
        <v>8109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70"/>
        <v>25000</v>
      </c>
      <c r="H8726" s="84" t="s">
        <v>751</v>
      </c>
    </row>
    <row r="8727" spans="1:8" ht="15" hidden="1" customHeight="1" x14ac:dyDescent="0.25">
      <c r="A8727" s="38" t="s">
        <v>8082</v>
      </c>
      <c r="B8727" s="68" t="s">
        <v>8110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70"/>
        <v>320000</v>
      </c>
      <c r="H8727" s="84" t="s">
        <v>8111</v>
      </c>
    </row>
    <row r="8728" spans="1:8" ht="15" hidden="1" customHeight="1" x14ac:dyDescent="0.25">
      <c r="A8728" s="38" t="s">
        <v>8082</v>
      </c>
      <c r="B8728" s="49" t="s">
        <v>8112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70"/>
        <v>210000</v>
      </c>
      <c r="H8728" s="84" t="s">
        <v>1499</v>
      </c>
    </row>
    <row r="8729" spans="1:8" ht="15" hidden="1" customHeight="1" x14ac:dyDescent="0.25">
      <c r="A8729" s="38" t="s">
        <v>8082</v>
      </c>
      <c r="B8729" s="33" t="s">
        <v>8113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70"/>
        <v>80000</v>
      </c>
      <c r="H8729" s="84" t="s">
        <v>751</v>
      </c>
    </row>
    <row r="8730" spans="1:8" ht="15" hidden="1" customHeight="1" x14ac:dyDescent="0.25">
      <c r="A8730" s="38" t="s">
        <v>8082</v>
      </c>
      <c r="B8730" s="63" t="s">
        <v>8114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70"/>
        <v>82500</v>
      </c>
      <c r="H8730" s="84" t="s">
        <v>751</v>
      </c>
    </row>
    <row r="8731" spans="1:8" ht="15" hidden="1" customHeight="1" x14ac:dyDescent="0.25">
      <c r="A8731" s="38" t="s">
        <v>8082</v>
      </c>
      <c r="B8731" s="36" t="s">
        <v>8115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hidden="1" customHeight="1" x14ac:dyDescent="0.25">
      <c r="A8732" s="38" t="s">
        <v>8116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1">F8732*D8732</f>
        <v>12600000</v>
      </c>
      <c r="H8732" s="42" t="s">
        <v>33</v>
      </c>
    </row>
    <row r="8733" spans="1:8" ht="15" hidden="1" customHeight="1" x14ac:dyDescent="0.25">
      <c r="A8733" s="38" t="s">
        <v>8116</v>
      </c>
      <c r="B8733" s="33" t="s">
        <v>8117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1"/>
        <v>975000</v>
      </c>
      <c r="H8733" s="42" t="s">
        <v>1760</v>
      </c>
    </row>
    <row r="8734" spans="1:8" ht="15" hidden="1" customHeight="1" x14ac:dyDescent="0.25">
      <c r="A8734" s="38" t="s">
        <v>8116</v>
      </c>
      <c r="B8734" s="63" t="s">
        <v>8118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hidden="1" customHeight="1" x14ac:dyDescent="0.25">
      <c r="A8735" s="38" t="s">
        <v>8116</v>
      </c>
      <c r="B8735" s="52" t="s">
        <v>8119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hidden="1" customHeight="1" x14ac:dyDescent="0.25">
      <c r="A8736" s="38" t="s">
        <v>8116</v>
      </c>
      <c r="B8736" s="33" t="s">
        <v>8120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2">F8736*D8736</f>
        <v>3450000</v>
      </c>
      <c r="H8736" s="42" t="s">
        <v>1760</v>
      </c>
    </row>
    <row r="8737" spans="1:8" ht="15" hidden="1" customHeight="1" x14ac:dyDescent="0.25">
      <c r="A8737" s="38" t="s">
        <v>8116</v>
      </c>
      <c r="B8737" s="33" t="s">
        <v>8121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2"/>
        <v>10000</v>
      </c>
      <c r="H8737" s="42" t="s">
        <v>911</v>
      </c>
    </row>
    <row r="8738" spans="1:8" ht="15" hidden="1" customHeight="1" x14ac:dyDescent="0.25">
      <c r="A8738" s="38" t="s">
        <v>8116</v>
      </c>
      <c r="B8738" s="33" t="s">
        <v>8122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2"/>
        <v>75000</v>
      </c>
      <c r="H8738" s="42" t="s">
        <v>8123</v>
      </c>
    </row>
    <row r="8739" spans="1:8" ht="15" hidden="1" customHeight="1" x14ac:dyDescent="0.25">
      <c r="A8739" s="38" t="s">
        <v>8116</v>
      </c>
      <c r="B8739" s="33" t="s">
        <v>8124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2"/>
        <v>50000</v>
      </c>
      <c r="H8739" s="42" t="s">
        <v>1268</v>
      </c>
    </row>
    <row r="8740" spans="1:8" ht="15" hidden="1" customHeight="1" x14ac:dyDescent="0.25">
      <c r="A8740" s="38" t="s">
        <v>8116</v>
      </c>
      <c r="B8740" s="36" t="s">
        <v>7953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2"/>
        <v>90000</v>
      </c>
      <c r="H8740" s="42" t="s">
        <v>932</v>
      </c>
    </row>
    <row r="8741" spans="1:8" ht="15" hidden="1" customHeight="1" x14ac:dyDescent="0.25">
      <c r="A8741" s="38" t="s">
        <v>8116</v>
      </c>
      <c r="B8741" s="33" t="s">
        <v>8125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2"/>
        <v>370000</v>
      </c>
      <c r="H8741" s="42" t="s">
        <v>33</v>
      </c>
    </row>
    <row r="8742" spans="1:8" ht="15" hidden="1" customHeight="1" x14ac:dyDescent="0.25">
      <c r="A8742" s="38" t="s">
        <v>8116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2"/>
        <v>160000</v>
      </c>
      <c r="H8742" s="42" t="s">
        <v>33</v>
      </c>
    </row>
    <row r="8743" spans="1:8" ht="15" hidden="1" customHeight="1" x14ac:dyDescent="0.25">
      <c r="A8743" s="38" t="s">
        <v>8116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hidden="1" customHeight="1" x14ac:dyDescent="0.25">
      <c r="A8744" s="38" t="s">
        <v>8116</v>
      </c>
      <c r="B8744" s="52" t="s">
        <v>8126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2"/>
        <v>920000</v>
      </c>
      <c r="H8744" s="42" t="s">
        <v>1268</v>
      </c>
    </row>
    <row r="8745" spans="1:8" ht="15" hidden="1" customHeight="1" x14ac:dyDescent="0.25">
      <c r="A8745" s="38" t="s">
        <v>8116</v>
      </c>
      <c r="B8745" s="33" t="s">
        <v>8127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2"/>
        <v>20000</v>
      </c>
      <c r="H8745" s="42" t="s">
        <v>8128</v>
      </c>
    </row>
    <row r="8746" spans="1:8" ht="15" hidden="1" customHeight="1" x14ac:dyDescent="0.25">
      <c r="A8746" s="38" t="s">
        <v>8116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2"/>
        <v>70000</v>
      </c>
      <c r="H8746" s="42" t="s">
        <v>2653</v>
      </c>
    </row>
    <row r="8747" spans="1:8" ht="15" hidden="1" customHeight="1" x14ac:dyDescent="0.25">
      <c r="A8747" s="38" t="s">
        <v>8116</v>
      </c>
      <c r="B8747" s="68" t="s">
        <v>8129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2"/>
        <v>200000</v>
      </c>
      <c r="H8747" s="42" t="s">
        <v>911</v>
      </c>
    </row>
    <row r="8748" spans="1:8" ht="15" hidden="1" customHeight="1" x14ac:dyDescent="0.25">
      <c r="A8748" s="38" t="s">
        <v>248</v>
      </c>
      <c r="B8748" s="33" t="s">
        <v>8130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2"/>
        <v>525000</v>
      </c>
      <c r="H8748" s="42" t="s">
        <v>647</v>
      </c>
    </row>
    <row r="8749" spans="1:8" ht="15" hidden="1" customHeight="1" x14ac:dyDescent="0.25">
      <c r="A8749" s="38" t="s">
        <v>248</v>
      </c>
      <c r="B8749" s="33" t="s">
        <v>8131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2"/>
        <v>40000</v>
      </c>
      <c r="H8749" s="42" t="s">
        <v>8132</v>
      </c>
    </row>
    <row r="8750" spans="1:8" ht="15" hidden="1" customHeight="1" x14ac:dyDescent="0.25">
      <c r="A8750" s="38" t="s">
        <v>248</v>
      </c>
      <c r="B8750" s="63" t="s">
        <v>8133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hidden="1" customHeight="1" x14ac:dyDescent="0.25">
      <c r="A8751" s="38" t="s">
        <v>248</v>
      </c>
      <c r="B8751" s="52" t="s">
        <v>8134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hidden="1" customHeight="1" x14ac:dyDescent="0.25">
      <c r="A8752" s="38" t="s">
        <v>248</v>
      </c>
      <c r="B8752" s="33" t="s">
        <v>8135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3">F8752*D8752</f>
        <v>60000</v>
      </c>
      <c r="H8752" s="42" t="s">
        <v>433</v>
      </c>
    </row>
    <row r="8753" spans="1:8" ht="15" hidden="1" customHeight="1" x14ac:dyDescent="0.25">
      <c r="A8753" s="38" t="s">
        <v>248</v>
      </c>
      <c r="B8753" s="33" t="s">
        <v>8136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3"/>
        <v>175000</v>
      </c>
      <c r="H8753" s="42" t="s">
        <v>8137</v>
      </c>
    </row>
    <row r="8754" spans="1:8" ht="15" hidden="1" customHeight="1" x14ac:dyDescent="0.25">
      <c r="A8754" s="38" t="s">
        <v>248</v>
      </c>
      <c r="B8754" s="33" t="s">
        <v>8136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3"/>
        <v>517500</v>
      </c>
      <c r="H8754" s="42" t="s">
        <v>8137</v>
      </c>
    </row>
    <row r="8755" spans="1:8" ht="15" hidden="1" customHeight="1" x14ac:dyDescent="0.25">
      <c r="A8755" s="38" t="s">
        <v>248</v>
      </c>
      <c r="B8755" s="33" t="s">
        <v>8138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3"/>
        <v>120000</v>
      </c>
      <c r="H8755" s="42" t="s">
        <v>433</v>
      </c>
    </row>
    <row r="8756" spans="1:8" ht="15" hidden="1" customHeight="1" x14ac:dyDescent="0.25">
      <c r="A8756" s="38" t="s">
        <v>248</v>
      </c>
      <c r="B8756" s="36" t="s">
        <v>8139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3"/>
        <v>95000</v>
      </c>
      <c r="H8756" s="42" t="s">
        <v>8128</v>
      </c>
    </row>
    <row r="8757" spans="1:8" ht="15" hidden="1" customHeight="1" x14ac:dyDescent="0.25">
      <c r="A8757" s="38" t="s">
        <v>248</v>
      </c>
      <c r="B8757" s="33" t="s">
        <v>6224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3"/>
        <v>17500</v>
      </c>
      <c r="H8757" s="42" t="s">
        <v>433</v>
      </c>
    </row>
    <row r="8758" spans="1:8" ht="15" hidden="1" customHeight="1" x14ac:dyDescent="0.25">
      <c r="A8758" s="38" t="s">
        <v>248</v>
      </c>
      <c r="B8758" s="33" t="s">
        <v>8140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3"/>
        <v>287500</v>
      </c>
      <c r="H8758" s="42" t="s">
        <v>33</v>
      </c>
    </row>
    <row r="8759" spans="1:8" ht="15" hidden="1" customHeight="1" x14ac:dyDescent="0.25">
      <c r="A8759" s="38" t="s">
        <v>248</v>
      </c>
      <c r="B8759" s="63" t="s">
        <v>3913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hidden="1" customHeight="1" x14ac:dyDescent="0.25">
      <c r="A8760" s="38" t="s">
        <v>248</v>
      </c>
      <c r="B8760" s="52" t="s">
        <v>3914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3"/>
        <v>50000</v>
      </c>
      <c r="H8760" s="42" t="s">
        <v>33</v>
      </c>
    </row>
    <row r="8761" spans="1:8" ht="15" hidden="1" customHeight="1" x14ac:dyDescent="0.25">
      <c r="A8761" s="38" t="s">
        <v>248</v>
      </c>
      <c r="B8761" s="33" t="s">
        <v>8141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3"/>
        <v>750000</v>
      </c>
      <c r="H8761" s="42" t="s">
        <v>433</v>
      </c>
    </row>
    <row r="8762" spans="1:8" ht="15" hidden="1" customHeight="1" x14ac:dyDescent="0.25">
      <c r="A8762" s="38" t="s">
        <v>248</v>
      </c>
      <c r="B8762" s="36" t="s">
        <v>8142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3"/>
        <v>840000</v>
      </c>
      <c r="H8762" s="42" t="s">
        <v>8143</v>
      </c>
    </row>
    <row r="8763" spans="1:8" ht="15" hidden="1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3"/>
        <v>500000</v>
      </c>
      <c r="H8763" s="42" t="s">
        <v>33</v>
      </c>
    </row>
    <row r="8764" spans="1:8" ht="15" hidden="1" customHeight="1" x14ac:dyDescent="0.25">
      <c r="A8764" s="38" t="s">
        <v>248</v>
      </c>
      <c r="B8764" s="52" t="s">
        <v>6595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3"/>
        <v>690000</v>
      </c>
      <c r="H8764" s="42" t="s">
        <v>33</v>
      </c>
    </row>
    <row r="8765" spans="1:8" ht="15" hidden="1" customHeight="1" x14ac:dyDescent="0.25">
      <c r="A8765" s="38" t="s">
        <v>8144</v>
      </c>
      <c r="B8765" s="33" t="s">
        <v>8145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3"/>
        <v>1170000</v>
      </c>
      <c r="H8765" s="42" t="s">
        <v>8146</v>
      </c>
    </row>
    <row r="8766" spans="1:8" ht="15" hidden="1" customHeight="1" x14ac:dyDescent="0.25">
      <c r="A8766" s="38" t="s">
        <v>8144</v>
      </c>
      <c r="B8766" s="33" t="s">
        <v>8147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3"/>
        <v>950000</v>
      </c>
      <c r="H8766" s="42" t="s">
        <v>33</v>
      </c>
    </row>
    <row r="8767" spans="1:8" ht="15" hidden="1" customHeight="1" x14ac:dyDescent="0.25">
      <c r="A8767" s="38" t="s">
        <v>8144</v>
      </c>
      <c r="B8767" s="63" t="s">
        <v>8148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hidden="1" customHeight="1" x14ac:dyDescent="0.25">
      <c r="A8768" s="38" t="s">
        <v>8144</v>
      </c>
      <c r="B8768" s="52" t="s">
        <v>8149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hidden="1" customHeight="1" x14ac:dyDescent="0.25">
      <c r="A8769" s="38" t="s">
        <v>8144</v>
      </c>
      <c r="B8769" s="33" t="s">
        <v>8150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4">F8769*D8769</f>
        <v>75000</v>
      </c>
      <c r="H8769" s="42" t="s">
        <v>33</v>
      </c>
    </row>
    <row r="8770" spans="1:8" ht="15" hidden="1" customHeight="1" x14ac:dyDescent="0.25">
      <c r="A8770" s="38" t="s">
        <v>8144</v>
      </c>
      <c r="B8770" s="33" t="s">
        <v>8151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4"/>
        <v>50000</v>
      </c>
      <c r="H8770" s="42" t="s">
        <v>33</v>
      </c>
    </row>
    <row r="8771" spans="1:8" ht="15" hidden="1" customHeight="1" x14ac:dyDescent="0.25">
      <c r="A8771" s="38" t="s">
        <v>8144</v>
      </c>
      <c r="B8771" s="33" t="s">
        <v>8152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4"/>
        <v>230000</v>
      </c>
      <c r="H8771" s="42" t="s">
        <v>33</v>
      </c>
    </row>
    <row r="8772" spans="1:8" ht="15" hidden="1" customHeight="1" x14ac:dyDescent="0.25">
      <c r="A8772" s="38" t="s">
        <v>8144</v>
      </c>
      <c r="B8772" s="33" t="s">
        <v>4330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4"/>
        <v>350000</v>
      </c>
      <c r="H8772" s="42" t="s">
        <v>1115</v>
      </c>
    </row>
    <row r="8773" spans="1:8" ht="15" hidden="1" customHeight="1" x14ac:dyDescent="0.25">
      <c r="A8773" s="38" t="s">
        <v>8144</v>
      </c>
      <c r="B8773" s="36" t="s">
        <v>8153</v>
      </c>
      <c r="C8773" s="56" t="s">
        <v>8154</v>
      </c>
      <c r="D8773" s="38">
        <v>1</v>
      </c>
      <c r="E8773" s="51" t="s">
        <v>1629</v>
      </c>
      <c r="F8773" s="46">
        <v>220000</v>
      </c>
      <c r="G8773" s="46">
        <f t="shared" si="274"/>
        <v>220000</v>
      </c>
      <c r="H8773" s="42" t="s">
        <v>1115</v>
      </c>
    </row>
    <row r="8774" spans="1:8" ht="15" hidden="1" customHeight="1" x14ac:dyDescent="0.25">
      <c r="A8774" s="38" t="s">
        <v>8144</v>
      </c>
      <c r="B8774" s="33" t="s">
        <v>8155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4"/>
        <v>20000</v>
      </c>
      <c r="H8774" s="42" t="s">
        <v>1115</v>
      </c>
    </row>
    <row r="8775" spans="1:8" ht="15" hidden="1" customHeight="1" x14ac:dyDescent="0.25">
      <c r="A8775" s="38" t="s">
        <v>8144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4"/>
        <v>7000</v>
      </c>
      <c r="H8775" s="42" t="s">
        <v>1115</v>
      </c>
    </row>
    <row r="8776" spans="1:8" ht="15" hidden="1" customHeight="1" x14ac:dyDescent="0.25">
      <c r="A8776" s="38" t="s">
        <v>8144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hidden="1" customHeight="1" x14ac:dyDescent="0.25">
      <c r="A8777" s="38" t="s">
        <v>8144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4"/>
        <v>365000</v>
      </c>
      <c r="H8777" s="42" t="s">
        <v>33</v>
      </c>
    </row>
    <row r="8778" spans="1:8" ht="15" hidden="1" customHeight="1" x14ac:dyDescent="0.25">
      <c r="A8778" s="38" t="s">
        <v>8144</v>
      </c>
      <c r="B8778" s="33" t="s">
        <v>8156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4"/>
        <v>980000</v>
      </c>
      <c r="H8778" s="42" t="s">
        <v>647</v>
      </c>
    </row>
    <row r="8779" spans="1:8" ht="15" hidden="1" customHeight="1" x14ac:dyDescent="0.25">
      <c r="A8779" s="38" t="s">
        <v>8157</v>
      </c>
      <c r="B8779" s="33" t="s">
        <v>8158</v>
      </c>
      <c r="C8779" s="33" t="s">
        <v>8159</v>
      </c>
      <c r="D8779" s="38">
        <v>10</v>
      </c>
      <c r="E8779" s="39" t="s">
        <v>96</v>
      </c>
      <c r="F8779" s="46">
        <v>14500</v>
      </c>
      <c r="G8779" s="41">
        <f t="shared" si="274"/>
        <v>145000</v>
      </c>
      <c r="H8779" s="42" t="s">
        <v>433</v>
      </c>
    </row>
    <row r="8780" spans="1:8" ht="15" hidden="1" customHeight="1" x14ac:dyDescent="0.25">
      <c r="A8780" s="38" t="s">
        <v>8157</v>
      </c>
      <c r="B8780" s="33" t="s">
        <v>8160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4"/>
        <v>4750000</v>
      </c>
      <c r="H8780" s="42" t="s">
        <v>8161</v>
      </c>
    </row>
    <row r="8781" spans="1:8" ht="15" hidden="1" customHeight="1" x14ac:dyDescent="0.25">
      <c r="A8781" s="38" t="s">
        <v>8157</v>
      </c>
      <c r="B8781" s="109" t="s">
        <v>8162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hidden="1" customHeight="1" x14ac:dyDescent="0.25">
      <c r="A8782" s="38" t="s">
        <v>8157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hidden="1" customHeight="1" x14ac:dyDescent="0.25">
      <c r="A8783" s="38" t="s">
        <v>8157</v>
      </c>
      <c r="B8783" s="33" t="s">
        <v>8163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5">F8783*D8783</f>
        <v>185000</v>
      </c>
      <c r="H8783" s="42" t="s">
        <v>33</v>
      </c>
    </row>
    <row r="8784" spans="1:8" ht="15" hidden="1" customHeight="1" x14ac:dyDescent="0.25">
      <c r="A8784" s="38" t="s">
        <v>8157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5"/>
        <v>140000</v>
      </c>
      <c r="H8784" s="42" t="s">
        <v>33</v>
      </c>
    </row>
    <row r="8785" spans="1:8" ht="15" hidden="1" customHeight="1" x14ac:dyDescent="0.25">
      <c r="A8785" s="38" t="s">
        <v>8157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5"/>
        <v>160000</v>
      </c>
      <c r="H8785" s="42" t="s">
        <v>33</v>
      </c>
    </row>
    <row r="8786" spans="1:8" ht="15" hidden="1" customHeight="1" x14ac:dyDescent="0.25">
      <c r="A8786" s="38" t="s">
        <v>8157</v>
      </c>
      <c r="B8786" s="33" t="s">
        <v>8164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5"/>
        <v>770000</v>
      </c>
      <c r="H8786" s="42" t="s">
        <v>8165</v>
      </c>
    </row>
    <row r="8787" spans="1:8" ht="15" hidden="1" customHeight="1" x14ac:dyDescent="0.25">
      <c r="A8787" s="38" t="s">
        <v>8157</v>
      </c>
      <c r="B8787" s="36" t="s">
        <v>8166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5"/>
        <v>80000</v>
      </c>
      <c r="H8787" s="42" t="s">
        <v>1268</v>
      </c>
    </row>
    <row r="8788" spans="1:8" ht="15" hidden="1" customHeight="1" x14ac:dyDescent="0.25">
      <c r="A8788" s="38" t="s">
        <v>8157</v>
      </c>
      <c r="B8788" s="33" t="s">
        <v>8167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5"/>
        <v>75000</v>
      </c>
      <c r="H8788" s="42" t="s">
        <v>33</v>
      </c>
    </row>
    <row r="8789" spans="1:8" ht="15" hidden="1" customHeight="1" x14ac:dyDescent="0.25">
      <c r="A8789" s="38" t="s">
        <v>8157</v>
      </c>
      <c r="B8789" s="33" t="s">
        <v>7783</v>
      </c>
      <c r="C8789" s="33" t="s">
        <v>5134</v>
      </c>
      <c r="D8789" s="38">
        <v>10</v>
      </c>
      <c r="E8789" s="39" t="s">
        <v>24</v>
      </c>
      <c r="F8789" s="46">
        <v>2100000</v>
      </c>
      <c r="G8789" s="62">
        <f t="shared" si="275"/>
        <v>21000000</v>
      </c>
      <c r="H8789" s="42" t="s">
        <v>33</v>
      </c>
    </row>
    <row r="8790" spans="1:8" ht="15" hidden="1" customHeight="1" x14ac:dyDescent="0.25">
      <c r="A8790" s="38" t="s">
        <v>8157</v>
      </c>
      <c r="B8790" s="63" t="s">
        <v>8168</v>
      </c>
      <c r="C8790" s="33" t="s">
        <v>5134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hidden="1" customHeight="1" x14ac:dyDescent="0.25">
      <c r="A8791" s="38" t="s">
        <v>8169</v>
      </c>
      <c r="B8791" s="33" t="s">
        <v>8170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6">F8791*D8791</f>
        <v>34800</v>
      </c>
      <c r="H8791" s="42" t="s">
        <v>930</v>
      </c>
    </row>
    <row r="8792" spans="1:8" ht="15" hidden="1" customHeight="1" x14ac:dyDescent="0.25">
      <c r="A8792" s="38" t="s">
        <v>8169</v>
      </c>
      <c r="B8792" s="33" t="s">
        <v>8171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6"/>
        <v>4500</v>
      </c>
      <c r="H8792" s="42" t="s">
        <v>930</v>
      </c>
    </row>
    <row r="8793" spans="1:8" ht="15" hidden="1" customHeight="1" x14ac:dyDescent="0.25">
      <c r="A8793" s="38" t="s">
        <v>8169</v>
      </c>
      <c r="B8793" s="109" t="s">
        <v>7981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hidden="1" customHeight="1" x14ac:dyDescent="0.25">
      <c r="A8794" s="38" t="s">
        <v>8169</v>
      </c>
      <c r="B8794" s="52" t="s">
        <v>4262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hidden="1" customHeight="1" x14ac:dyDescent="0.25">
      <c r="A8795" s="38" t="s">
        <v>8169</v>
      </c>
      <c r="B8795" s="33" t="s">
        <v>8172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77">F8795*D8795</f>
        <v>320000</v>
      </c>
      <c r="H8795" s="42" t="s">
        <v>565</v>
      </c>
    </row>
    <row r="8796" spans="1:8" ht="15" hidden="1" customHeight="1" x14ac:dyDescent="0.25">
      <c r="A8796" s="38" t="s">
        <v>8169</v>
      </c>
      <c r="B8796" s="33" t="s">
        <v>8173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77"/>
        <v>650000</v>
      </c>
      <c r="H8796" s="42" t="s">
        <v>2606</v>
      </c>
    </row>
    <row r="8797" spans="1:8" ht="15" hidden="1" customHeight="1" x14ac:dyDescent="0.25">
      <c r="A8797" s="38" t="s">
        <v>8169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77"/>
        <v>1175000</v>
      </c>
      <c r="H8797" s="42" t="s">
        <v>8174</v>
      </c>
    </row>
    <row r="8798" spans="1:8" ht="15" hidden="1" customHeight="1" x14ac:dyDescent="0.25">
      <c r="A8798" s="38" t="s">
        <v>8169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77"/>
        <v>650000</v>
      </c>
      <c r="H8798" s="42" t="s">
        <v>8174</v>
      </c>
    </row>
    <row r="8799" spans="1:8" ht="15" hidden="1" customHeight="1" x14ac:dyDescent="0.25">
      <c r="A8799" s="38" t="s">
        <v>8169</v>
      </c>
      <c r="B8799" s="36" t="s">
        <v>3947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77"/>
        <v>160000</v>
      </c>
      <c r="H8799" s="42" t="s">
        <v>1450</v>
      </c>
    </row>
    <row r="8800" spans="1:8" ht="15" hidden="1" customHeight="1" x14ac:dyDescent="0.25">
      <c r="A8800" s="38" t="s">
        <v>8169</v>
      </c>
      <c r="B8800" s="33" t="s">
        <v>8175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77"/>
        <v>25000</v>
      </c>
      <c r="H8800" s="42" t="s">
        <v>1450</v>
      </c>
    </row>
    <row r="8801" spans="1:8" ht="15" hidden="1" customHeight="1" x14ac:dyDescent="0.25">
      <c r="A8801" s="38" t="s">
        <v>8176</v>
      </c>
      <c r="B8801" s="33" t="s">
        <v>8177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77"/>
        <v>180000</v>
      </c>
      <c r="H8801" s="42" t="s">
        <v>571</v>
      </c>
    </row>
    <row r="8802" spans="1:8" ht="15" hidden="1" customHeight="1" x14ac:dyDescent="0.25">
      <c r="A8802" s="38" t="s">
        <v>8176</v>
      </c>
      <c r="B8802" s="33" t="s">
        <v>8178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77"/>
        <v>237500</v>
      </c>
      <c r="H8802" s="42" t="s">
        <v>492</v>
      </c>
    </row>
    <row r="8803" spans="1:8" ht="15" hidden="1" customHeight="1" x14ac:dyDescent="0.25">
      <c r="A8803" s="38" t="s">
        <v>8176</v>
      </c>
      <c r="B8803" s="109" t="s">
        <v>8179</v>
      </c>
      <c r="C8803" s="44" t="s">
        <v>3441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hidden="1" customHeight="1" x14ac:dyDescent="0.25">
      <c r="A8804" s="38" t="s">
        <v>8176</v>
      </c>
      <c r="B8804" s="52" t="s">
        <v>8180</v>
      </c>
      <c r="C8804" s="56" t="s">
        <v>3441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hidden="1" customHeight="1" x14ac:dyDescent="0.25">
      <c r="A8805" s="38" t="s">
        <v>8176</v>
      </c>
      <c r="B8805" s="33" t="s">
        <v>8181</v>
      </c>
      <c r="C8805" s="56" t="s">
        <v>3441</v>
      </c>
      <c r="D8805" s="38">
        <v>10</v>
      </c>
      <c r="E8805" s="51" t="s">
        <v>24</v>
      </c>
      <c r="F8805" s="46">
        <v>2500</v>
      </c>
      <c r="G8805" s="62">
        <f t="shared" ref="G8805:G8852" si="278">F8805*D8805</f>
        <v>25000</v>
      </c>
      <c r="H8805" s="42" t="s">
        <v>492</v>
      </c>
    </row>
    <row r="8806" spans="1:8" ht="15" hidden="1" customHeight="1" x14ac:dyDescent="0.25">
      <c r="A8806" s="38" t="s">
        <v>8176</v>
      </c>
      <c r="B8806" s="33" t="s">
        <v>8182</v>
      </c>
      <c r="C8806" s="56" t="s">
        <v>3441</v>
      </c>
      <c r="D8806" s="38">
        <v>20</v>
      </c>
      <c r="E8806" s="51" t="s">
        <v>24</v>
      </c>
      <c r="F8806" s="46">
        <v>250</v>
      </c>
      <c r="G8806" s="62">
        <f t="shared" si="278"/>
        <v>5000</v>
      </c>
      <c r="H8806" s="42" t="s">
        <v>492</v>
      </c>
    </row>
    <row r="8807" spans="1:8" ht="15" hidden="1" customHeight="1" x14ac:dyDescent="0.25">
      <c r="A8807" s="38" t="s">
        <v>8176</v>
      </c>
      <c r="B8807" s="33" t="s">
        <v>8183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78"/>
        <v>108500</v>
      </c>
      <c r="H8807" s="42" t="s">
        <v>571</v>
      </c>
    </row>
    <row r="8808" spans="1:8" ht="15" hidden="1" customHeight="1" x14ac:dyDescent="0.25">
      <c r="A8808" s="38" t="s">
        <v>8176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78"/>
        <v>30000</v>
      </c>
      <c r="H8808" s="42" t="s">
        <v>571</v>
      </c>
    </row>
    <row r="8809" spans="1:8" ht="15" hidden="1" customHeight="1" x14ac:dyDescent="0.25">
      <c r="A8809" s="38" t="s">
        <v>8176</v>
      </c>
      <c r="B8809" s="36" t="s">
        <v>8184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78"/>
        <v>1680000</v>
      </c>
      <c r="H8809" s="42" t="s">
        <v>8185</v>
      </c>
    </row>
    <row r="8810" spans="1:8" ht="15" hidden="1" customHeight="1" x14ac:dyDescent="0.25">
      <c r="A8810" s="38" t="s">
        <v>8176</v>
      </c>
      <c r="B8810" s="33" t="s">
        <v>8186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78"/>
        <v>140000</v>
      </c>
      <c r="H8810" s="42" t="s">
        <v>2908</v>
      </c>
    </row>
    <row r="8811" spans="1:8" ht="15" hidden="1" customHeight="1" x14ac:dyDescent="0.25">
      <c r="A8811" s="38" t="s">
        <v>8176</v>
      </c>
      <c r="B8811" s="33" t="s">
        <v>8177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78"/>
        <v>120000</v>
      </c>
      <c r="H8811" s="42" t="s">
        <v>571</v>
      </c>
    </row>
    <row r="8812" spans="1:8" ht="15" hidden="1" customHeight="1" x14ac:dyDescent="0.25">
      <c r="A8812" s="38" t="s">
        <v>8176</v>
      </c>
      <c r="B8812" s="63" t="s">
        <v>8187</v>
      </c>
      <c r="C8812" s="33" t="s">
        <v>6284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hidden="1" customHeight="1" x14ac:dyDescent="0.25">
      <c r="A8813" s="38" t="s">
        <v>8176</v>
      </c>
      <c r="B8813" s="52" t="s">
        <v>8188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78"/>
        <v>40000</v>
      </c>
      <c r="H8813" s="42" t="s">
        <v>1006</v>
      </c>
    </row>
    <row r="8814" spans="1:8" ht="15" hidden="1" customHeight="1" x14ac:dyDescent="0.25">
      <c r="A8814" s="38" t="s">
        <v>8176</v>
      </c>
      <c r="B8814" s="33" t="s">
        <v>8189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78"/>
        <v>1550000</v>
      </c>
      <c r="H8814" s="42" t="s">
        <v>571</v>
      </c>
    </row>
    <row r="8815" spans="1:8" ht="15" hidden="1" customHeight="1" x14ac:dyDescent="0.25">
      <c r="A8815" s="38" t="s">
        <v>8176</v>
      </c>
      <c r="B8815" s="36" t="s">
        <v>8190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78"/>
        <v>1570000</v>
      </c>
      <c r="H8815" s="42" t="s">
        <v>571</v>
      </c>
    </row>
    <row r="8816" spans="1:8" ht="15" hidden="1" customHeight="1" x14ac:dyDescent="0.25">
      <c r="A8816" s="38" t="s">
        <v>8176</v>
      </c>
      <c r="B8816" s="33" t="s">
        <v>8191</v>
      </c>
      <c r="C8816" s="56" t="s">
        <v>4197</v>
      </c>
      <c r="D8816" s="53">
        <v>1</v>
      </c>
      <c r="E8816" s="39" t="s">
        <v>24</v>
      </c>
      <c r="F8816" s="40">
        <v>165000</v>
      </c>
      <c r="G8816" s="41">
        <f t="shared" si="278"/>
        <v>165000</v>
      </c>
      <c r="H8816" s="42" t="s">
        <v>571</v>
      </c>
    </row>
    <row r="8817" spans="1:9" ht="15" hidden="1" customHeight="1" x14ac:dyDescent="0.25">
      <c r="A8817" s="38" t="s">
        <v>8176</v>
      </c>
      <c r="B8817" s="52" t="s">
        <v>8192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78"/>
        <v>100000</v>
      </c>
      <c r="H8817" s="42" t="s">
        <v>1006</v>
      </c>
    </row>
    <row r="8818" spans="1:9" ht="15" hidden="1" customHeight="1" x14ac:dyDescent="0.25">
      <c r="A8818" s="38" t="s">
        <v>8176</v>
      </c>
      <c r="B8818" s="33" t="s">
        <v>8193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78"/>
        <v>220000</v>
      </c>
      <c r="H8818" s="42" t="s">
        <v>1006</v>
      </c>
    </row>
    <row r="8819" spans="1:9" ht="15" hidden="1" customHeight="1" x14ac:dyDescent="0.25">
      <c r="A8819" s="38" t="s">
        <v>8176</v>
      </c>
      <c r="B8819" s="33" t="s">
        <v>8194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78"/>
        <v>100000</v>
      </c>
      <c r="H8819" s="42" t="s">
        <v>1006</v>
      </c>
    </row>
    <row r="8820" spans="1:9" ht="15" hidden="1" customHeight="1" x14ac:dyDescent="0.25">
      <c r="A8820" s="38" t="s">
        <v>8176</v>
      </c>
      <c r="B8820" s="33" t="s">
        <v>8195</v>
      </c>
      <c r="C8820" s="33" t="s">
        <v>8196</v>
      </c>
      <c r="D8820" s="38">
        <v>1</v>
      </c>
      <c r="E8820" s="51" t="s">
        <v>24</v>
      </c>
      <c r="F8820" s="58">
        <v>80000</v>
      </c>
      <c r="G8820" s="62">
        <f t="shared" si="278"/>
        <v>80000</v>
      </c>
      <c r="H8820" s="42" t="s">
        <v>571</v>
      </c>
    </row>
    <row r="8821" spans="1:9" ht="15" hidden="1" customHeight="1" x14ac:dyDescent="0.25">
      <c r="A8821" s="38" t="s">
        <v>8197</v>
      </c>
      <c r="B8821" s="33" t="s">
        <v>6533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78"/>
        <v>175000</v>
      </c>
      <c r="H8821" s="42" t="s">
        <v>6473</v>
      </c>
    </row>
    <row r="8822" spans="1:9" ht="15" hidden="1" customHeight="1" x14ac:dyDescent="0.25">
      <c r="A8822" s="38" t="s">
        <v>8197</v>
      </c>
      <c r="B8822" s="33" t="s">
        <v>8198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78"/>
        <v>55000</v>
      </c>
      <c r="H8822" s="42" t="s">
        <v>433</v>
      </c>
      <c r="I8822" s="43"/>
    </row>
    <row r="8823" spans="1:9" ht="15" hidden="1" customHeight="1" x14ac:dyDescent="0.25">
      <c r="A8823" s="38" t="s">
        <v>8197</v>
      </c>
      <c r="B8823" s="109" t="s">
        <v>8199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78"/>
        <v>55000</v>
      </c>
      <c r="H8823" s="42" t="s">
        <v>433</v>
      </c>
      <c r="I8823" s="43"/>
    </row>
    <row r="8824" spans="1:9" ht="15" hidden="1" customHeight="1" x14ac:dyDescent="0.25">
      <c r="A8824" s="38" t="s">
        <v>8197</v>
      </c>
      <c r="B8824" s="52" t="s">
        <v>8200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78"/>
        <v>50000</v>
      </c>
      <c r="H8824" s="42" t="s">
        <v>33</v>
      </c>
      <c r="I8824" s="43"/>
    </row>
    <row r="8825" spans="1:9" ht="15" hidden="1" customHeight="1" x14ac:dyDescent="0.25">
      <c r="A8825" s="38" t="s">
        <v>8197</v>
      </c>
      <c r="B8825" s="33" t="s">
        <v>8201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78"/>
        <v>19500</v>
      </c>
      <c r="H8825" s="42" t="s">
        <v>6473</v>
      </c>
      <c r="I8825" s="43"/>
    </row>
    <row r="8826" spans="1:9" ht="15" hidden="1" customHeight="1" x14ac:dyDescent="0.25">
      <c r="A8826" s="38" t="s">
        <v>8197</v>
      </c>
      <c r="B8826" s="33" t="s">
        <v>8202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78"/>
        <v>7500</v>
      </c>
      <c r="H8826" s="42" t="s">
        <v>6473</v>
      </c>
      <c r="I8826" s="43"/>
    </row>
    <row r="8827" spans="1:9" ht="15" hidden="1" customHeight="1" x14ac:dyDescent="0.25">
      <c r="A8827" s="38" t="s">
        <v>8197</v>
      </c>
      <c r="B8827" s="33" t="s">
        <v>7918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78"/>
        <v>57000</v>
      </c>
      <c r="H8827" s="42" t="s">
        <v>1106</v>
      </c>
      <c r="I8827" s="43"/>
    </row>
    <row r="8828" spans="1:9" ht="15" hidden="1" customHeight="1" x14ac:dyDescent="0.25">
      <c r="A8828" s="38" t="s">
        <v>8197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78"/>
        <v>12000</v>
      </c>
      <c r="H8828" s="42" t="s">
        <v>1106</v>
      </c>
      <c r="I8828" s="43"/>
    </row>
    <row r="8829" spans="1:9" ht="15" hidden="1" customHeight="1" x14ac:dyDescent="0.25">
      <c r="A8829" s="38" t="s">
        <v>8197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78"/>
        <v>70000</v>
      </c>
      <c r="H8829" s="42" t="s">
        <v>33</v>
      </c>
      <c r="I8829" s="43"/>
    </row>
    <row r="8830" spans="1:9" ht="15" hidden="1" customHeight="1" x14ac:dyDescent="0.25">
      <c r="A8830" s="38" t="s">
        <v>8197</v>
      </c>
      <c r="B8830" s="33" t="s">
        <v>8126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78"/>
        <v>920000</v>
      </c>
      <c r="H8830" s="42" t="s">
        <v>1006</v>
      </c>
      <c r="I8830" s="43"/>
    </row>
    <row r="8831" spans="1:9" ht="15" hidden="1" customHeight="1" x14ac:dyDescent="0.25">
      <c r="A8831" s="38" t="s">
        <v>8197</v>
      </c>
      <c r="B8831" s="33" t="s">
        <v>8087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78"/>
        <v>260000</v>
      </c>
      <c r="H8831" s="42" t="s">
        <v>33</v>
      </c>
      <c r="I8831" s="43"/>
    </row>
    <row r="8832" spans="1:9" ht="15" hidden="1" customHeight="1" x14ac:dyDescent="0.25">
      <c r="A8832" s="38" t="s">
        <v>8197</v>
      </c>
      <c r="B8832" s="33" t="s">
        <v>8088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78"/>
        <v>230000</v>
      </c>
      <c r="H8832" s="42" t="s">
        <v>33</v>
      </c>
      <c r="I8832" s="43"/>
    </row>
    <row r="8833" spans="1:9" ht="15" hidden="1" customHeight="1" x14ac:dyDescent="0.25">
      <c r="A8833" s="38" t="s">
        <v>8197</v>
      </c>
      <c r="B8833" s="33" t="s">
        <v>8089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78"/>
        <v>260000</v>
      </c>
      <c r="H8833" s="42" t="s">
        <v>33</v>
      </c>
      <c r="I8833" s="43"/>
    </row>
    <row r="8834" spans="1:9" ht="15" hidden="1" customHeight="1" x14ac:dyDescent="0.25">
      <c r="A8834" s="38" t="s">
        <v>8197</v>
      </c>
      <c r="B8834" s="33" t="s">
        <v>8203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78"/>
        <v>250000</v>
      </c>
      <c r="H8834" s="42" t="s">
        <v>33</v>
      </c>
      <c r="I8834" s="43"/>
    </row>
    <row r="8835" spans="1:9" ht="15" hidden="1" customHeight="1" x14ac:dyDescent="0.25">
      <c r="A8835" s="38" t="s">
        <v>8197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78"/>
        <v>147500</v>
      </c>
      <c r="H8835" s="42" t="s">
        <v>8204</v>
      </c>
      <c r="I8835" s="43"/>
    </row>
    <row r="8836" spans="1:9" ht="15" hidden="1" customHeight="1" x14ac:dyDescent="0.25">
      <c r="A8836" s="38" t="s">
        <v>8197</v>
      </c>
      <c r="B8836" s="33" t="s">
        <v>8205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78"/>
        <v>365000</v>
      </c>
      <c r="H8836" s="42" t="s">
        <v>8204</v>
      </c>
      <c r="I8836" s="43"/>
    </row>
    <row r="8837" spans="1:9" ht="15" hidden="1" customHeight="1" x14ac:dyDescent="0.25">
      <c r="A8837" s="38" t="s">
        <v>8197</v>
      </c>
      <c r="B8837" s="52" t="s">
        <v>8206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78"/>
        <v>120000</v>
      </c>
      <c r="H8837" s="42" t="s">
        <v>8207</v>
      </c>
      <c r="I8837" s="43"/>
    </row>
    <row r="8838" spans="1:9" ht="15" hidden="1" customHeight="1" x14ac:dyDescent="0.25">
      <c r="A8838" s="38" t="s">
        <v>8197</v>
      </c>
      <c r="B8838" s="33" t="s">
        <v>8208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78"/>
        <v>848000</v>
      </c>
      <c r="H8838" s="42" t="s">
        <v>8207</v>
      </c>
      <c r="I8838" s="43"/>
    </row>
    <row r="8839" spans="1:9" ht="15" hidden="1" customHeight="1" x14ac:dyDescent="0.25">
      <c r="A8839" s="38" t="s">
        <v>8197</v>
      </c>
      <c r="B8839" s="33" t="s">
        <v>8209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78"/>
        <v>422500</v>
      </c>
      <c r="H8839" s="42" t="s">
        <v>8207</v>
      </c>
      <c r="I8839" s="43"/>
    </row>
    <row r="8840" spans="1:9" ht="15" hidden="1" customHeight="1" x14ac:dyDescent="0.25">
      <c r="A8840" s="38" t="s">
        <v>8197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78"/>
        <v>583500</v>
      </c>
      <c r="H8840" s="42" t="s">
        <v>5095</v>
      </c>
      <c r="I8840" s="43"/>
    </row>
    <row r="8841" spans="1:9" ht="15" hidden="1" customHeight="1" x14ac:dyDescent="0.25">
      <c r="A8841" s="38" t="s">
        <v>8197</v>
      </c>
      <c r="B8841" s="36" t="s">
        <v>8210</v>
      </c>
      <c r="C8841" s="56" t="s">
        <v>5224</v>
      </c>
      <c r="D8841" s="38">
        <v>10</v>
      </c>
      <c r="E8841" s="51" t="s">
        <v>24</v>
      </c>
      <c r="F8841" s="46">
        <v>65000</v>
      </c>
      <c r="G8841" s="41">
        <f t="shared" si="278"/>
        <v>650000</v>
      </c>
      <c r="H8841" s="84" t="s">
        <v>33</v>
      </c>
      <c r="I8841" s="43"/>
    </row>
    <row r="8842" spans="1:9" ht="15" hidden="1" customHeight="1" x14ac:dyDescent="0.25">
      <c r="A8842" s="38" t="s">
        <v>8197</v>
      </c>
      <c r="B8842" s="80" t="s">
        <v>8211</v>
      </c>
      <c r="C8842" s="56" t="s">
        <v>5224</v>
      </c>
      <c r="D8842" s="38">
        <v>10</v>
      </c>
      <c r="E8842" s="51" t="s">
        <v>24</v>
      </c>
      <c r="F8842" s="46">
        <v>91000</v>
      </c>
      <c r="G8842" s="41">
        <f t="shared" si="278"/>
        <v>910000</v>
      </c>
      <c r="H8842" s="84" t="s">
        <v>33</v>
      </c>
      <c r="I8842" s="43"/>
    </row>
    <row r="8843" spans="1:9" ht="15" hidden="1" customHeight="1" x14ac:dyDescent="0.25">
      <c r="A8843" s="38" t="s">
        <v>8197</v>
      </c>
      <c r="B8843" s="63" t="s">
        <v>8212</v>
      </c>
      <c r="C8843" s="56" t="s">
        <v>5224</v>
      </c>
      <c r="D8843" s="38">
        <v>2</v>
      </c>
      <c r="E8843" s="51" t="s">
        <v>24</v>
      </c>
      <c r="F8843" s="46">
        <v>1200000</v>
      </c>
      <c r="G8843" s="41">
        <f t="shared" si="278"/>
        <v>2400000</v>
      </c>
      <c r="H8843" s="84" t="s">
        <v>33</v>
      </c>
      <c r="I8843" s="43"/>
    </row>
    <row r="8844" spans="1:9" ht="15" hidden="1" customHeight="1" x14ac:dyDescent="0.25">
      <c r="A8844" s="38" t="s">
        <v>8197</v>
      </c>
      <c r="B8844" s="109" t="s">
        <v>8213</v>
      </c>
      <c r="C8844" s="56" t="s">
        <v>5224</v>
      </c>
      <c r="D8844" s="38">
        <v>4</v>
      </c>
      <c r="E8844" s="51" t="s">
        <v>24</v>
      </c>
      <c r="F8844" s="46">
        <v>210000</v>
      </c>
      <c r="G8844" s="41">
        <f t="shared" si="278"/>
        <v>840000</v>
      </c>
      <c r="H8844" s="84" t="s">
        <v>33</v>
      </c>
      <c r="I8844" s="42"/>
    </row>
    <row r="8845" spans="1:9" ht="15" hidden="1" customHeight="1" x14ac:dyDescent="0.25">
      <c r="A8845" s="38" t="s">
        <v>8197</v>
      </c>
      <c r="B8845" s="68" t="s">
        <v>8214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78"/>
        <v>705000</v>
      </c>
      <c r="H8845" s="84" t="s">
        <v>33</v>
      </c>
      <c r="I8845" s="42"/>
    </row>
    <row r="8846" spans="1:9" ht="15" hidden="1" customHeight="1" x14ac:dyDescent="0.25">
      <c r="A8846" s="38" t="s">
        <v>8197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78"/>
        <v>232500</v>
      </c>
      <c r="H8846" s="84" t="s">
        <v>33</v>
      </c>
      <c r="I8846" s="42"/>
    </row>
    <row r="8847" spans="1:9" ht="15" hidden="1" customHeight="1" x14ac:dyDescent="0.25">
      <c r="A8847" s="38" t="s">
        <v>8197</v>
      </c>
      <c r="B8847" s="33" t="s">
        <v>8215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78"/>
        <v>125000</v>
      </c>
      <c r="H8847" s="84" t="s">
        <v>536</v>
      </c>
      <c r="I8847" s="42"/>
    </row>
    <row r="8848" spans="1:9" ht="15" hidden="1" customHeight="1" x14ac:dyDescent="0.25">
      <c r="A8848" s="38" t="s">
        <v>8197</v>
      </c>
      <c r="B8848" s="63" t="s">
        <v>8216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78"/>
        <v>175000</v>
      </c>
      <c r="H8848" s="84" t="s">
        <v>536</v>
      </c>
      <c r="I8848" s="42"/>
    </row>
    <row r="8849" spans="1:9" ht="15" hidden="1" customHeight="1" x14ac:dyDescent="0.25">
      <c r="A8849" s="38" t="s">
        <v>8197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78"/>
        <v>297500</v>
      </c>
      <c r="H8849" s="42" t="s">
        <v>1115</v>
      </c>
      <c r="I8849" s="42"/>
    </row>
    <row r="8850" spans="1:9" ht="15" hidden="1" customHeight="1" x14ac:dyDescent="0.25">
      <c r="A8850" s="38" t="s">
        <v>8197</v>
      </c>
      <c r="B8850" s="36" t="s">
        <v>8217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78"/>
        <v>30000</v>
      </c>
      <c r="H8850" s="42" t="s">
        <v>7277</v>
      </c>
      <c r="I8850" s="42"/>
    </row>
    <row r="8851" spans="1:9" ht="15" hidden="1" customHeight="1" x14ac:dyDescent="0.25">
      <c r="A8851" s="38" t="s">
        <v>8197</v>
      </c>
      <c r="B8851" s="33" t="s">
        <v>8218</v>
      </c>
      <c r="C8851" s="33" t="s">
        <v>4114</v>
      </c>
      <c r="D8851" s="38">
        <v>5</v>
      </c>
      <c r="E8851" s="45" t="s">
        <v>107</v>
      </c>
      <c r="F8851" s="40">
        <v>10000</v>
      </c>
      <c r="G8851" s="62">
        <f t="shared" si="278"/>
        <v>50000</v>
      </c>
      <c r="H8851" s="42" t="s">
        <v>7277</v>
      </c>
      <c r="I8851" s="42"/>
    </row>
    <row r="8852" spans="1:9" ht="15" hidden="1" customHeight="1" x14ac:dyDescent="0.25">
      <c r="A8852" s="38" t="s">
        <v>8197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78"/>
        <v>9450000</v>
      </c>
      <c r="H8852" s="84" t="s">
        <v>33</v>
      </c>
      <c r="I8852" s="42"/>
    </row>
    <row r="8853" spans="1:9" ht="15" hidden="1" customHeight="1" x14ac:dyDescent="0.25">
      <c r="A8853" s="38" t="s">
        <v>8197</v>
      </c>
      <c r="B8853" s="52" t="s">
        <v>8219</v>
      </c>
      <c r="C8853" s="33" t="s">
        <v>8220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hidden="1" customHeight="1" x14ac:dyDescent="0.25">
      <c r="A8854" s="38" t="s">
        <v>8197</v>
      </c>
      <c r="B8854" s="52" t="s">
        <v>8221</v>
      </c>
      <c r="C8854" s="33" t="s">
        <v>8220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hidden="1" customHeight="1" x14ac:dyDescent="0.25">
      <c r="A8855" s="38" t="s">
        <v>8197</v>
      </c>
      <c r="B8855" s="68" t="s">
        <v>8222</v>
      </c>
      <c r="C8855" s="33" t="s">
        <v>8220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hidden="1" customHeight="1" x14ac:dyDescent="0.25">
      <c r="A8856" s="38" t="s">
        <v>8197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hidden="1" customHeight="1" x14ac:dyDescent="0.25">
      <c r="A8857" s="38" t="s">
        <v>8223</v>
      </c>
      <c r="B8857" s="33" t="s">
        <v>8224</v>
      </c>
      <c r="C8857" s="33" t="s">
        <v>8225</v>
      </c>
      <c r="D8857" s="38">
        <v>1</v>
      </c>
      <c r="E8857" s="39" t="s">
        <v>6954</v>
      </c>
      <c r="F8857" s="46">
        <v>15500000</v>
      </c>
      <c r="G8857" s="41">
        <f t="shared" ref="G8857:G8858" si="279">F8857*D8857</f>
        <v>15500000</v>
      </c>
      <c r="H8857" s="42" t="s">
        <v>974</v>
      </c>
      <c r="I8857" s="316"/>
    </row>
    <row r="8858" spans="1:9" ht="15" hidden="1" customHeight="1" x14ac:dyDescent="0.25">
      <c r="A8858" s="38" t="s">
        <v>8223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79"/>
        <v>70000</v>
      </c>
      <c r="H8858" s="42" t="s">
        <v>571</v>
      </c>
    </row>
    <row r="8859" spans="1:9" ht="15" hidden="1" customHeight="1" x14ac:dyDescent="0.25">
      <c r="A8859" s="38" t="s">
        <v>8223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hidden="1" customHeight="1" x14ac:dyDescent="0.25">
      <c r="A8860" s="38" t="s">
        <v>8223</v>
      </c>
      <c r="B8860" s="52" t="s">
        <v>8226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hidden="1" customHeight="1" x14ac:dyDescent="0.25">
      <c r="A8861" s="38" t="s">
        <v>8223</v>
      </c>
      <c r="B8861" s="33" t="s">
        <v>8227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80">F8861*D8861</f>
        <v>15000</v>
      </c>
      <c r="H8861" s="42" t="s">
        <v>7277</v>
      </c>
    </row>
    <row r="8862" spans="1:9" ht="15" hidden="1" customHeight="1" x14ac:dyDescent="0.25">
      <c r="A8862" s="38" t="s">
        <v>8223</v>
      </c>
      <c r="B8862" s="33" t="s">
        <v>8228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80"/>
        <v>2000</v>
      </c>
      <c r="H8862" s="42" t="s">
        <v>6473</v>
      </c>
    </row>
    <row r="8863" spans="1:9" ht="15" hidden="1" customHeight="1" x14ac:dyDescent="0.25">
      <c r="A8863" s="38" t="s">
        <v>8223</v>
      </c>
      <c r="B8863" s="33" t="s">
        <v>8229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80"/>
        <v>50000</v>
      </c>
      <c r="H8863" s="42" t="s">
        <v>606</v>
      </c>
    </row>
    <row r="8864" spans="1:9" ht="15" hidden="1" customHeight="1" x14ac:dyDescent="0.25">
      <c r="A8864" s="38" t="s">
        <v>8223</v>
      </c>
      <c r="B8864" s="33" t="s">
        <v>8230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80"/>
        <v>645000</v>
      </c>
      <c r="H8864" s="42" t="s">
        <v>571</v>
      </c>
    </row>
    <row r="8865" spans="1:8" ht="15" hidden="1" customHeight="1" x14ac:dyDescent="0.25">
      <c r="A8865" s="38" t="s">
        <v>8223</v>
      </c>
      <c r="B8865" s="36" t="s">
        <v>7525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80"/>
        <v>20000</v>
      </c>
      <c r="H8865" s="42" t="s">
        <v>571</v>
      </c>
    </row>
    <row r="8866" spans="1:8" ht="15" hidden="1" customHeight="1" x14ac:dyDescent="0.25">
      <c r="A8866" s="38" t="s">
        <v>8223</v>
      </c>
      <c r="B8866" s="33" t="s">
        <v>8231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80"/>
        <v>350000</v>
      </c>
      <c r="H8866" s="42" t="s">
        <v>611</v>
      </c>
    </row>
    <row r="8867" spans="1:8" ht="15" hidden="1" customHeight="1" x14ac:dyDescent="0.25">
      <c r="A8867" s="38" t="s">
        <v>8223</v>
      </c>
      <c r="B8867" s="33" t="s">
        <v>8232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80"/>
        <v>1200000</v>
      </c>
      <c r="H8867" s="42" t="s">
        <v>783</v>
      </c>
    </row>
    <row r="8868" spans="1:8" ht="15" hidden="1" customHeight="1" x14ac:dyDescent="0.25">
      <c r="A8868" s="38" t="s">
        <v>8223</v>
      </c>
      <c r="B8868" s="33" t="s">
        <v>8232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hidden="1" customHeight="1" x14ac:dyDescent="0.25">
      <c r="A8869" s="38" t="s">
        <v>8223</v>
      </c>
      <c r="B8869" s="33" t="s">
        <v>8233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80"/>
        <v>2300000</v>
      </c>
      <c r="H8869" s="42" t="s">
        <v>995</v>
      </c>
    </row>
    <row r="8870" spans="1:8" ht="15" hidden="1" customHeight="1" x14ac:dyDescent="0.25"/>
  </sheetData>
  <autoFilter ref="A2:J8870">
    <filterColumn colId="1">
      <filters>
        <filter val="Cutter Isolasi"/>
        <filter val="Isolasi 3m Biru"/>
        <filter val="Isolasi 3M Bolak Balik"/>
        <filter val="ISOLASI BENING"/>
        <filter val="Isolasi Besar Kertas"/>
        <filter val="Isolasi Bolak balik 3M"/>
        <filter val="isolasi Coklat"/>
        <filter val="Isolasi Daimaru"/>
        <filter val="Isolasi Electric"/>
        <filter val="Isolasi Kerta Besar"/>
        <filter val="Isolasi Kertas"/>
        <filter val="Isolasi Kertas Besar"/>
        <filter val="Isolasi Kertas DAIMARU"/>
        <filter val="Isolasi kertas Kecil"/>
        <filter val="Isolasi Kertas NACHI"/>
        <filter val="Isolasi kertas NACHI 2''"/>
        <filter val="Isolasi Nasional"/>
        <filter val="Isolasi National"/>
        <filter val="Isolasi Warna 3m kuning,merah,Biru"/>
        <filter val="Isolasi Warna Merah"/>
        <filter val="Solasi Doble Tape"/>
        <filter val="Solasi Hitam Nasional"/>
        <filter val="Solasi Kertas"/>
        <filter val="SOLASI KERTAS BESAR"/>
        <filter val="SOLASI LISTRIK HITAM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" activePane="bottomLeft" state="frozen"/>
      <selection pane="bottomLeft" activeCell="A16415" sqref="A16415:XFD16415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8" t="s">
        <v>7</v>
      </c>
      <c r="B1" s="908"/>
      <c r="C1" s="908"/>
      <c r="D1" s="909"/>
      <c r="E1" s="910"/>
      <c r="F1" s="911"/>
      <c r="G1" s="908"/>
      <c r="H1" s="908"/>
      <c r="I1" s="908"/>
      <c r="M1" s="912"/>
      <c r="N1" s="913"/>
      <c r="O1" s="913"/>
      <c r="P1" s="913"/>
      <c r="Q1" s="913"/>
      <c r="R1" s="913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customHeight="1" x14ac:dyDescent="0.3">
      <c r="A8" s="333">
        <v>44986</v>
      </c>
      <c r="B8" s="33" t="s">
        <v>7316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8234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8234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8234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8234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customHeight="1" x14ac:dyDescent="0.3">
      <c r="A16" s="333">
        <v>44986</v>
      </c>
      <c r="B16" s="109" t="s">
        <v>2801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customHeight="1" x14ac:dyDescent="0.3">
      <c r="A18" s="333">
        <v>44986</v>
      </c>
      <c r="B18" s="36" t="s">
        <v>8106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customHeight="1" x14ac:dyDescent="0.3">
      <c r="A19" s="333">
        <v>44986</v>
      </c>
      <c r="B19" s="33" t="s">
        <v>8235</v>
      </c>
      <c r="C19" s="33" t="s">
        <v>8236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8237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customHeight="1" x14ac:dyDescent="0.3">
      <c r="A20" s="333">
        <v>44986</v>
      </c>
      <c r="B20" s="52" t="s">
        <v>8238</v>
      </c>
      <c r="C20" s="44" t="s">
        <v>8236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8237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customHeight="1" x14ac:dyDescent="0.3">
      <c r="A21" s="333">
        <v>44986</v>
      </c>
      <c r="B21" s="33" t="s">
        <v>68</v>
      </c>
      <c r="C21" s="33" t="s">
        <v>8239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8237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customHeight="1" x14ac:dyDescent="0.3">
      <c r="A22" s="333">
        <v>44986</v>
      </c>
      <c r="B22" s="33" t="s">
        <v>68</v>
      </c>
      <c r="C22" s="33" t="s">
        <v>8240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8237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8237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8237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8237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customHeight="1" x14ac:dyDescent="0.3">
      <c r="A26" s="333">
        <v>44986</v>
      </c>
      <c r="B26" s="33" t="s">
        <v>8241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8237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8242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8243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8243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8243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8243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customHeight="1" x14ac:dyDescent="0.3">
      <c r="A35" s="333">
        <v>44986</v>
      </c>
      <c r="B35" s="33" t="s">
        <v>352</v>
      </c>
      <c r="C35" s="33" t="s">
        <v>8244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8243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customHeight="1" x14ac:dyDescent="0.3">
      <c r="A36" s="333">
        <v>44986</v>
      </c>
      <c r="B36" s="36" t="s">
        <v>7561</v>
      </c>
      <c r="C36" s="56" t="s">
        <v>7562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8243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customHeight="1" x14ac:dyDescent="0.3">
      <c r="A37" s="333">
        <v>45017</v>
      </c>
      <c r="B37" s="36" t="s">
        <v>8115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8245</v>
      </c>
      <c r="I37" s="43" t="s">
        <v>8246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customHeight="1" x14ac:dyDescent="0.3">
      <c r="A38" s="333">
        <v>45017</v>
      </c>
      <c r="B38" s="33" t="s">
        <v>8247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8245</v>
      </c>
      <c r="I38" s="43" t="s">
        <v>8246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customHeight="1" x14ac:dyDescent="0.3">
      <c r="A39" s="333">
        <v>45017</v>
      </c>
      <c r="B39" s="36" t="s">
        <v>8210</v>
      </c>
      <c r="C39" s="56" t="s">
        <v>5224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8245</v>
      </c>
      <c r="I39" s="43" t="s">
        <v>8246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customHeight="1" x14ac:dyDescent="0.3">
      <c r="A40" s="333">
        <v>45017</v>
      </c>
      <c r="B40" s="80" t="s">
        <v>8211</v>
      </c>
      <c r="C40" s="56" t="s">
        <v>5224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8245</v>
      </c>
      <c r="I40" s="43" t="s">
        <v>8246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8248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customHeight="1" x14ac:dyDescent="0.3">
      <c r="A46" s="333">
        <v>45017</v>
      </c>
      <c r="B46" s="33" t="s">
        <v>586</v>
      </c>
      <c r="C46" s="44" t="s">
        <v>8249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8250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customHeight="1" x14ac:dyDescent="0.3">
      <c r="A47" s="333">
        <v>45017</v>
      </c>
      <c r="B47" s="33" t="s">
        <v>586</v>
      </c>
      <c r="C47" s="56" t="s">
        <v>8251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8250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8250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8250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8252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8253</v>
      </c>
      <c r="I51" s="43" t="s">
        <v>8252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8252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8254</v>
      </c>
      <c r="I53" s="43" t="s">
        <v>8252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8255</v>
      </c>
      <c r="I54" s="43" t="s">
        <v>8252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8252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customHeight="1" x14ac:dyDescent="0.3">
      <c r="A56" s="333">
        <v>45017</v>
      </c>
      <c r="B56" s="33" t="s">
        <v>6473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8252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8256</v>
      </c>
      <c r="I57" s="43" t="s">
        <v>8257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8258</v>
      </c>
      <c r="I58" s="43" t="s">
        <v>8257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customHeight="1" x14ac:dyDescent="0.3">
      <c r="A61" s="333">
        <v>45017</v>
      </c>
      <c r="B61" s="33" t="s">
        <v>8241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8259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8260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8261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8261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8261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8262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8262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customHeight="1" x14ac:dyDescent="0.3">
      <c r="A68" s="333">
        <v>45017</v>
      </c>
      <c r="B68" s="33" t="s">
        <v>8247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8262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8262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customHeight="1" x14ac:dyDescent="0.3">
      <c r="A70" s="333">
        <v>45017</v>
      </c>
      <c r="B70" s="33" t="s">
        <v>3235</v>
      </c>
      <c r="C70" s="33" t="s">
        <v>3596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8262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customHeight="1" x14ac:dyDescent="0.3">
      <c r="A79" s="333">
        <v>45047</v>
      </c>
      <c r="B79" s="33" t="s">
        <v>926</v>
      </c>
      <c r="C79" s="33" t="s">
        <v>8263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8264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customHeight="1" x14ac:dyDescent="0.3">
      <c r="A84" s="333">
        <v>45047</v>
      </c>
      <c r="B84" s="33" t="s">
        <v>3235</v>
      </c>
      <c r="C84" s="33" t="s">
        <v>3596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8265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8265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customHeight="1" x14ac:dyDescent="0.3">
      <c r="A86" s="333">
        <v>45047</v>
      </c>
      <c r="B86" s="68" t="s">
        <v>1051</v>
      </c>
      <c r="C86" s="44" t="s">
        <v>8266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8267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customHeight="1" x14ac:dyDescent="0.3">
      <c r="A87" s="333">
        <v>45047</v>
      </c>
      <c r="B87" s="68" t="s">
        <v>1051</v>
      </c>
      <c r="C87" s="44" t="s">
        <v>8268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8267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customHeight="1" x14ac:dyDescent="0.3">
      <c r="A88" s="333">
        <v>45047</v>
      </c>
      <c r="B88" s="33" t="s">
        <v>8269</v>
      </c>
      <c r="C88" s="56" t="s">
        <v>7529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8270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8271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customHeight="1" x14ac:dyDescent="0.3">
      <c r="A92" s="333">
        <v>45047</v>
      </c>
      <c r="B92" s="63" t="s">
        <v>6668</v>
      </c>
      <c r="C92" s="33" t="s">
        <v>6669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8272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customHeight="1" x14ac:dyDescent="0.3">
      <c r="A93" s="333">
        <v>45047</v>
      </c>
      <c r="B93" s="33" t="s">
        <v>8167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8272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customHeight="1" x14ac:dyDescent="0.3">
      <c r="A94" s="333">
        <v>45047</v>
      </c>
      <c r="B94" s="33" t="s">
        <v>626</v>
      </c>
      <c r="C94" s="56" t="s">
        <v>8273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8274</v>
      </c>
      <c r="J94" t="s">
        <v>8275</v>
      </c>
      <c r="L94"/>
      <c r="M94" s="332"/>
      <c r="N94" s="329"/>
      <c r="O94" s="329"/>
      <c r="P94" s="329"/>
      <c r="Q94" s="330"/>
      <c r="R94" s="329"/>
      <c r="S94" s="111"/>
    </row>
    <row r="95" spans="1:19" ht="15" customHeight="1" x14ac:dyDescent="0.3">
      <c r="A95" s="333">
        <v>45047</v>
      </c>
      <c r="B95" s="33" t="s">
        <v>626</v>
      </c>
      <c r="C95" s="208" t="s">
        <v>8276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8274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8274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8274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8277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8277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8278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customHeight="1" x14ac:dyDescent="0.3">
      <c r="A102" s="333">
        <v>45047</v>
      </c>
      <c r="B102" s="80" t="s">
        <v>8279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customHeight="1" x14ac:dyDescent="0.3">
      <c r="A109" s="333">
        <v>45047</v>
      </c>
      <c r="B109" s="33" t="s">
        <v>8280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8281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customHeight="1" x14ac:dyDescent="0.3">
      <c r="A111" s="333">
        <v>45047</v>
      </c>
      <c r="B111" s="33" t="s">
        <v>8282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8281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customHeight="1" x14ac:dyDescent="0.3">
      <c r="A112" s="333">
        <v>45078</v>
      </c>
      <c r="B112" s="56" t="s">
        <v>7511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8283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customHeight="1" x14ac:dyDescent="0.3">
      <c r="A113" s="333">
        <v>45078</v>
      </c>
      <c r="B113" s="33" t="s">
        <v>2690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8283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8283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8284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customHeight="1" x14ac:dyDescent="0.3">
      <c r="A116" s="333">
        <v>45078</v>
      </c>
      <c r="B116" s="33" t="s">
        <v>8241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8285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8286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customHeight="1" x14ac:dyDescent="0.3">
      <c r="A118" s="333">
        <v>45078</v>
      </c>
      <c r="B118" s="68" t="s">
        <v>1051</v>
      </c>
      <c r="C118" s="56" t="s">
        <v>8287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8288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customHeight="1" x14ac:dyDescent="0.3">
      <c r="A119" s="333">
        <v>45078</v>
      </c>
      <c r="B119" s="68" t="s">
        <v>1051</v>
      </c>
      <c r="C119" s="33" t="s">
        <v>8289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8288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8288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customHeight="1" x14ac:dyDescent="0.3">
      <c r="A122" s="333">
        <v>45078</v>
      </c>
      <c r="B122" s="36" t="s">
        <v>7984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customHeight="1" x14ac:dyDescent="0.3">
      <c r="A123" s="333">
        <v>45078</v>
      </c>
      <c r="B123" s="33" t="s">
        <v>7495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8290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8290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customHeight="1" x14ac:dyDescent="0.3">
      <c r="A133" s="333">
        <v>45078</v>
      </c>
      <c r="B133" s="33" t="s">
        <v>68</v>
      </c>
      <c r="C133" s="33" t="s">
        <v>8291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8292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customHeight="1" x14ac:dyDescent="0.3">
      <c r="A134" s="333">
        <v>45078</v>
      </c>
      <c r="B134" s="33" t="s">
        <v>68</v>
      </c>
      <c r="C134" s="33" t="s">
        <v>8293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8292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8292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8292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customHeight="1" x14ac:dyDescent="0.3">
      <c r="A137" s="333">
        <v>45078</v>
      </c>
      <c r="B137" s="33" t="s">
        <v>68</v>
      </c>
      <c r="C137" s="33" t="s">
        <v>8294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8295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customHeight="1" x14ac:dyDescent="0.3">
      <c r="A138" s="333">
        <v>45078</v>
      </c>
      <c r="B138" s="33" t="s">
        <v>68</v>
      </c>
      <c r="C138" s="33" t="s">
        <v>8296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8295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8297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8297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customHeight="1" x14ac:dyDescent="0.3">
      <c r="A141" s="333">
        <v>45108</v>
      </c>
      <c r="B141" s="33" t="s">
        <v>8007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8297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customHeight="1" x14ac:dyDescent="0.3">
      <c r="A142" s="333">
        <v>45108</v>
      </c>
      <c r="B142" s="33" t="s">
        <v>8241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8298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8299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8299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customHeight="1" x14ac:dyDescent="0.3">
      <c r="A153" s="333">
        <v>45108</v>
      </c>
      <c r="B153" s="109" t="s">
        <v>2801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8275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customHeight="1" x14ac:dyDescent="0.3">
      <c r="A164" s="333">
        <v>45108</v>
      </c>
      <c r="B164" s="109" t="s">
        <v>2801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8300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8300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customHeight="1" x14ac:dyDescent="0.3">
      <c r="A166" s="333">
        <v>45108</v>
      </c>
      <c r="B166" s="33" t="s">
        <v>352</v>
      </c>
      <c r="C166" s="33" t="s">
        <v>8301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8302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8302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8302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customHeight="1" x14ac:dyDescent="0.3">
      <c r="A169" s="333">
        <v>45108</v>
      </c>
      <c r="B169" s="33" t="s">
        <v>8303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8304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8304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customHeight="1" x14ac:dyDescent="0.3">
      <c r="A171" s="333">
        <v>45108</v>
      </c>
      <c r="B171" s="33" t="s">
        <v>8241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8304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customHeight="1" x14ac:dyDescent="0.3">
      <c r="A172" s="333">
        <v>45108</v>
      </c>
      <c r="B172" s="33" t="s">
        <v>8305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8306</v>
      </c>
      <c r="I172" s="43" t="s">
        <v>8304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customHeight="1" x14ac:dyDescent="0.3">
      <c r="A173" s="333">
        <v>45108</v>
      </c>
      <c r="B173" s="33" t="s">
        <v>8307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8308</v>
      </c>
      <c r="I173" s="33" t="s">
        <v>8309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customHeight="1" x14ac:dyDescent="0.3">
      <c r="A174" s="333">
        <v>45108</v>
      </c>
      <c r="B174" s="33" t="s">
        <v>8147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8310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customHeight="1" x14ac:dyDescent="0.3">
      <c r="A175" s="333">
        <v>45170</v>
      </c>
      <c r="B175" s="36" t="s">
        <v>8115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8311</v>
      </c>
      <c r="I175" s="33" t="s">
        <v>8312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customHeight="1" x14ac:dyDescent="0.3">
      <c r="A176" s="333">
        <v>45170</v>
      </c>
      <c r="B176" s="33" t="s">
        <v>8247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8311</v>
      </c>
      <c r="I176" s="33" t="s">
        <v>8312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customHeight="1" x14ac:dyDescent="0.3">
      <c r="A177" s="333">
        <v>45170</v>
      </c>
      <c r="B177" s="36" t="s">
        <v>8210</v>
      </c>
      <c r="C177" s="56" t="s">
        <v>5224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8311</v>
      </c>
      <c r="I177" s="33" t="s">
        <v>8312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customHeight="1" x14ac:dyDescent="0.3">
      <c r="A178" s="333">
        <v>45170</v>
      </c>
      <c r="B178" s="80" t="s">
        <v>8211</v>
      </c>
      <c r="C178" s="56" t="s">
        <v>5224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8311</v>
      </c>
      <c r="I178" s="33" t="s">
        <v>8312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customHeight="1" x14ac:dyDescent="0.3">
      <c r="A180" s="333">
        <v>45170</v>
      </c>
      <c r="B180" s="56" t="s">
        <v>7334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8313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8313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8314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8314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customHeight="1" x14ac:dyDescent="0.3">
      <c r="A185" s="333">
        <v>45170</v>
      </c>
      <c r="B185" s="33" t="s">
        <v>1609</v>
      </c>
      <c r="C185" s="109" t="s">
        <v>8315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8316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customHeight="1" x14ac:dyDescent="0.3">
      <c r="A190" s="333">
        <v>45170</v>
      </c>
      <c r="B190" s="33" t="s">
        <v>8317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customHeight="1" x14ac:dyDescent="0.3">
      <c r="A192" s="333">
        <v>45170</v>
      </c>
      <c r="B192" s="33" t="s">
        <v>3487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3788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customHeight="1" x14ac:dyDescent="0.3">
      <c r="A200" s="333">
        <v>45170</v>
      </c>
      <c r="B200" s="33" t="s">
        <v>8230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customHeight="1" x14ac:dyDescent="0.3">
      <c r="A201" s="333">
        <v>45170</v>
      </c>
      <c r="B201" s="36" t="s">
        <v>8106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customHeight="1" x14ac:dyDescent="0.3">
      <c r="A203" s="333">
        <v>45170</v>
      </c>
      <c r="B203" s="52" t="s">
        <v>7429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customHeight="1" x14ac:dyDescent="0.3">
      <c r="A211" s="333">
        <v>45170</v>
      </c>
      <c r="B211" s="33" t="s">
        <v>6577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8318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customHeight="1" x14ac:dyDescent="0.3">
      <c r="A212" s="333">
        <v>45170</v>
      </c>
      <c r="B212" s="33" t="s">
        <v>7217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8318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8318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8319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8320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customHeight="1" x14ac:dyDescent="0.3">
      <c r="A221" s="333">
        <v>45170</v>
      </c>
      <c r="B221" s="36" t="s">
        <v>526</v>
      </c>
      <c r="C221" s="56" t="s">
        <v>7580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8320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8320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8320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8320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2736</v>
      </c>
      <c r="I226" s="33" t="s">
        <v>8321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2736</v>
      </c>
      <c r="I227" s="33" t="s">
        <v>8321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2736</v>
      </c>
      <c r="I228" s="33" t="s">
        <v>8321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8322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customHeight="1" x14ac:dyDescent="0.3">
      <c r="A230" s="333">
        <v>45200</v>
      </c>
      <c r="B230" s="33" t="s">
        <v>8247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8322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customHeight="1" x14ac:dyDescent="0.3">
      <c r="A231" s="333">
        <v>45200</v>
      </c>
      <c r="B231" s="33" t="s">
        <v>68</v>
      </c>
      <c r="C231" s="33" t="s">
        <v>8323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8324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customHeight="1" x14ac:dyDescent="0.3">
      <c r="A232" s="333">
        <v>45200</v>
      </c>
      <c r="B232" s="33" t="s">
        <v>68</v>
      </c>
      <c r="C232" s="44" t="s">
        <v>8325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8324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customHeight="1" x14ac:dyDescent="0.3">
      <c r="A233" s="333">
        <v>45200</v>
      </c>
      <c r="B233" s="33" t="s">
        <v>68</v>
      </c>
      <c r="C233" s="44" t="s">
        <v>8326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8324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customHeight="1" x14ac:dyDescent="0.3">
      <c r="A234" s="333">
        <v>45200</v>
      </c>
      <c r="B234" s="33" t="s">
        <v>68</v>
      </c>
      <c r="C234" s="33" t="s">
        <v>8327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8324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8328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8328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8329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customHeight="1" x14ac:dyDescent="0.3">
      <c r="A240" s="333">
        <v>45200</v>
      </c>
      <c r="B240" s="33" t="s">
        <v>8247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8329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customHeight="1" x14ac:dyDescent="0.3">
      <c r="A241" s="333">
        <v>45200</v>
      </c>
      <c r="B241" s="33" t="s">
        <v>3235</v>
      </c>
      <c r="C241" s="33" t="s">
        <v>3596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8329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8329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8329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8329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8329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8329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8329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8329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8329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8330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8330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8330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8330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8330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8330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customHeight="1" x14ac:dyDescent="0.3">
      <c r="A261" s="333">
        <v>45200</v>
      </c>
      <c r="B261" s="109" t="s">
        <v>8331</v>
      </c>
      <c r="C261" s="56" t="s">
        <v>8332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8330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8330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8333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8333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customHeight="1" x14ac:dyDescent="0.3">
      <c r="A265" s="333">
        <v>45200</v>
      </c>
      <c r="B265" s="33" t="s">
        <v>8334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8333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8335</v>
      </c>
      <c r="I266" s="33" t="s">
        <v>8336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8336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8336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8319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8337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customHeight="1" x14ac:dyDescent="0.3">
      <c r="A271" s="333">
        <v>45200</v>
      </c>
      <c r="B271" s="33" t="s">
        <v>8247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8337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customHeight="1" x14ac:dyDescent="0.3">
      <c r="A272" s="333">
        <v>45200</v>
      </c>
      <c r="B272" s="33" t="s">
        <v>3235</v>
      </c>
      <c r="C272" s="33" t="s">
        <v>3596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8337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8337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customHeight="1" x14ac:dyDescent="0.3">
      <c r="A275" s="333">
        <v>45200</v>
      </c>
      <c r="B275" s="33" t="s">
        <v>3487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8338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8338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customHeight="1" x14ac:dyDescent="0.3">
      <c r="A278" s="333">
        <v>45231</v>
      </c>
      <c r="B278" s="63" t="s">
        <v>5176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8338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8338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customHeight="1" x14ac:dyDescent="0.3">
      <c r="A280" s="333">
        <v>45231</v>
      </c>
      <c r="B280" s="33" t="s">
        <v>6403</v>
      </c>
      <c r="C280" s="33" t="s">
        <v>8339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8338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8338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customHeight="1" x14ac:dyDescent="0.3">
      <c r="A282" s="333">
        <v>45231</v>
      </c>
      <c r="B282" s="36" t="s">
        <v>8106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8338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customHeight="1" x14ac:dyDescent="0.3">
      <c r="A283" s="333">
        <v>45231</v>
      </c>
      <c r="B283" s="33" t="s">
        <v>8340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8338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customHeight="1" x14ac:dyDescent="0.3">
      <c r="A284" s="333">
        <v>45231</v>
      </c>
      <c r="B284" s="63" t="s">
        <v>7886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8338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customHeight="1" x14ac:dyDescent="0.3">
      <c r="A293" s="333">
        <v>45231</v>
      </c>
      <c r="B293" s="36" t="s">
        <v>8341</v>
      </c>
      <c r="C293" s="33" t="s">
        <v>8342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4160</v>
      </c>
      <c r="I293" s="43" t="s">
        <v>8343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customHeight="1" x14ac:dyDescent="0.3">
      <c r="A294" s="333">
        <v>45231</v>
      </c>
      <c r="B294" s="36" t="s">
        <v>8341</v>
      </c>
      <c r="C294" s="33" t="s">
        <v>8344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4160</v>
      </c>
      <c r="I294" s="43" t="s">
        <v>8343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customHeight="1" x14ac:dyDescent="0.3">
      <c r="A295" s="333">
        <v>45231</v>
      </c>
      <c r="B295" s="36" t="s">
        <v>8341</v>
      </c>
      <c r="C295" s="109" t="s">
        <v>8345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4160</v>
      </c>
      <c r="I295" s="43" t="s">
        <v>8343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customHeight="1" x14ac:dyDescent="0.3">
      <c r="A296" s="333">
        <v>45231</v>
      </c>
      <c r="B296" s="36" t="s">
        <v>8341</v>
      </c>
      <c r="C296" s="33" t="s">
        <v>8346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4160</v>
      </c>
      <c r="I296" s="43" t="s">
        <v>8343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customHeight="1" x14ac:dyDescent="0.3">
      <c r="A297" s="333">
        <v>45231</v>
      </c>
      <c r="B297" s="36" t="s">
        <v>8341</v>
      </c>
      <c r="C297" s="109" t="s">
        <v>8347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4160</v>
      </c>
      <c r="I297" s="43" t="s">
        <v>8343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customHeight="1" x14ac:dyDescent="0.3">
      <c r="A298" s="333">
        <v>45231</v>
      </c>
      <c r="B298" s="36" t="s">
        <v>8341</v>
      </c>
      <c r="C298" s="33" t="s">
        <v>8348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4160</v>
      </c>
      <c r="I298" s="43" t="s">
        <v>8343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4160</v>
      </c>
      <c r="I299" s="43" t="s">
        <v>8343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4160</v>
      </c>
      <c r="I300" s="43" t="s">
        <v>8343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8349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8349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8350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customHeight="1" x14ac:dyDescent="0.3">
      <c r="A304" s="333">
        <v>45231</v>
      </c>
      <c r="B304" s="33" t="s">
        <v>8247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8350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customHeight="1" x14ac:dyDescent="0.3">
      <c r="A305" s="333">
        <v>45231</v>
      </c>
      <c r="B305" s="33" t="s">
        <v>3235</v>
      </c>
      <c r="C305" s="33" t="s">
        <v>3596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8350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8350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8350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8351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8351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8352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8353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8353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8353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8353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8353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8353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8353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8353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8354</v>
      </c>
      <c r="I327" s="33" t="s">
        <v>8355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8356</v>
      </c>
      <c r="I328" s="33" t="s">
        <v>8355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8356</v>
      </c>
      <c r="I329" s="33" t="s">
        <v>8355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8355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8355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8356</v>
      </c>
      <c r="I332" s="33" t="s">
        <v>8355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customHeight="1" x14ac:dyDescent="0.3">
      <c r="A334" s="333">
        <v>45261</v>
      </c>
      <c r="B334" s="56" t="s">
        <v>7679</v>
      </c>
      <c r="C334" s="44" t="s">
        <v>7580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8357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8357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8357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8358</v>
      </c>
      <c r="I338" s="33" t="s">
        <v>8359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customHeight="1" x14ac:dyDescent="0.3">
      <c r="A339" s="333">
        <v>45261</v>
      </c>
      <c r="B339" s="36" t="s">
        <v>7984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8358</v>
      </c>
      <c r="I339" s="33" t="s">
        <v>8359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customHeight="1" x14ac:dyDescent="0.3">
      <c r="A341" s="333">
        <v>45261</v>
      </c>
      <c r="B341" s="36" t="s">
        <v>926</v>
      </c>
      <c r="C341" s="44" t="s">
        <v>8360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8361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8361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8362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customHeight="1" x14ac:dyDescent="0.3">
      <c r="A344" s="333">
        <v>45261</v>
      </c>
      <c r="B344" s="68" t="s">
        <v>7633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8362</v>
      </c>
      <c r="I344" s="43"/>
      <c r="J344" t="s">
        <v>8275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8362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8362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8363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8363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customHeight="1" x14ac:dyDescent="0.3">
      <c r="A362" s="333">
        <v>45261</v>
      </c>
      <c r="B362" s="52" t="s">
        <v>856</v>
      </c>
      <c r="C362" s="33" t="s">
        <v>3855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8363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customHeight="1" x14ac:dyDescent="0.3">
      <c r="A363" s="333">
        <v>45261</v>
      </c>
      <c r="B363" s="33" t="s">
        <v>857</v>
      </c>
      <c r="C363" s="33" t="s">
        <v>5987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8363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customHeight="1" x14ac:dyDescent="0.3">
      <c r="A364" s="333">
        <v>45261</v>
      </c>
      <c r="B364" s="33" t="s">
        <v>858</v>
      </c>
      <c r="C364" s="33" t="s">
        <v>5989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8363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customHeight="1" x14ac:dyDescent="0.3">
      <c r="A365" s="333">
        <v>45261</v>
      </c>
      <c r="B365" s="33" t="s">
        <v>859</v>
      </c>
      <c r="C365" s="33" t="s">
        <v>5991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8363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customHeight="1" x14ac:dyDescent="0.3">
      <c r="A366" s="333">
        <v>45261</v>
      </c>
      <c r="B366" s="36" t="s">
        <v>860</v>
      </c>
      <c r="C366" s="33" t="s">
        <v>8364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8363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customHeight="1" x14ac:dyDescent="0.3">
      <c r="A367" s="333">
        <v>45261</v>
      </c>
      <c r="B367" s="68" t="s">
        <v>864</v>
      </c>
      <c r="C367" s="33" t="s">
        <v>8365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8363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customHeight="1" x14ac:dyDescent="0.3">
      <c r="A369" s="333">
        <v>45261</v>
      </c>
      <c r="B369" s="49" t="s">
        <v>8067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8366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8366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8366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8366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customHeight="1" x14ac:dyDescent="0.3">
      <c r="A373" s="333">
        <v>45261</v>
      </c>
      <c r="B373" s="56" t="s">
        <v>6444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8366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customHeight="1" x14ac:dyDescent="0.3">
      <c r="A374" s="333">
        <v>45261</v>
      </c>
      <c r="B374" s="258" t="s">
        <v>5550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8367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8368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customHeight="1" x14ac:dyDescent="0.3">
      <c r="A376" s="333">
        <v>45261</v>
      </c>
      <c r="B376" s="36" t="s">
        <v>8115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8369</v>
      </c>
      <c r="I376" s="33" t="s">
        <v>8370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8369</v>
      </c>
      <c r="I377" s="33" t="s">
        <v>8370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customHeight="1" x14ac:dyDescent="0.3">
      <c r="A378" s="333">
        <v>45261</v>
      </c>
      <c r="B378" s="36" t="s">
        <v>8210</v>
      </c>
      <c r="C378" s="56" t="s">
        <v>5224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8369</v>
      </c>
      <c r="I378" s="33" t="s">
        <v>8370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customHeight="1" x14ac:dyDescent="0.3">
      <c r="A379" s="333">
        <v>45261</v>
      </c>
      <c r="B379" s="80" t="s">
        <v>8211</v>
      </c>
      <c r="C379" s="56" t="s">
        <v>5224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8369</v>
      </c>
      <c r="I379" s="33" t="s">
        <v>8370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8371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8362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8362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8362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8362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8362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8366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8366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8366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customHeight="1" x14ac:dyDescent="0.3">
      <c r="A393" s="333" t="s">
        <v>883</v>
      </c>
      <c r="B393" s="33" t="s">
        <v>7534</v>
      </c>
      <c r="C393" s="56" t="s">
        <v>7529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8372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customHeight="1" x14ac:dyDescent="0.3">
      <c r="A394" s="333" t="s">
        <v>883</v>
      </c>
      <c r="B394" s="109" t="s">
        <v>8213</v>
      </c>
      <c r="C394" s="56" t="s">
        <v>5224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8372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8373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8373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8374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customHeight="1" x14ac:dyDescent="0.3">
      <c r="A401" s="333" t="s">
        <v>883</v>
      </c>
      <c r="B401" s="33" t="s">
        <v>352</v>
      </c>
      <c r="C401" s="56" t="s">
        <v>8375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8376</v>
      </c>
      <c r="I401" s="43" t="s">
        <v>8374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customHeight="1" x14ac:dyDescent="0.3">
      <c r="A402" s="333" t="s">
        <v>883</v>
      </c>
      <c r="B402" s="33" t="s">
        <v>352</v>
      </c>
      <c r="C402" s="33" t="s">
        <v>8377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8376</v>
      </c>
      <c r="I402" s="43" t="s">
        <v>8374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customHeight="1" x14ac:dyDescent="0.3">
      <c r="A403" s="333" t="s">
        <v>883</v>
      </c>
      <c r="B403" s="33" t="s">
        <v>7526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8376</v>
      </c>
      <c r="I403" s="43" t="s">
        <v>8374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customHeight="1" x14ac:dyDescent="0.3">
      <c r="A404" s="333" t="s">
        <v>883</v>
      </c>
      <c r="B404" s="33" t="s">
        <v>7712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8376</v>
      </c>
      <c r="I404" s="43" t="s">
        <v>8374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8374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8374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customHeight="1" x14ac:dyDescent="0.3">
      <c r="A407" s="333" t="s">
        <v>883</v>
      </c>
      <c r="B407" s="33" t="s">
        <v>8241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8378</v>
      </c>
      <c r="I407" s="43" t="s">
        <v>8374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8379</v>
      </c>
      <c r="I408" s="43" t="s">
        <v>8374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8379</v>
      </c>
      <c r="I409" s="43" t="s">
        <v>8374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customHeight="1" x14ac:dyDescent="0.3">
      <c r="A410" s="333" t="s">
        <v>883</v>
      </c>
      <c r="B410" s="36" t="s">
        <v>8380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8374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customHeight="1" x14ac:dyDescent="0.3">
      <c r="A411" s="333" t="s">
        <v>883</v>
      </c>
      <c r="B411" s="36" t="s">
        <v>8381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8374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customHeight="1" x14ac:dyDescent="0.3">
      <c r="A412" s="333" t="s">
        <v>883</v>
      </c>
      <c r="B412" s="68" t="s">
        <v>6224</v>
      </c>
      <c r="C412" s="33" t="s">
        <v>6225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customHeight="1" x14ac:dyDescent="0.3">
      <c r="A414" s="333" t="s">
        <v>883</v>
      </c>
      <c r="B414" s="33" t="s">
        <v>8151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8382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8382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8382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8362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8362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8362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customHeight="1" x14ac:dyDescent="0.3">
      <c r="A424" s="333" t="s">
        <v>927</v>
      </c>
      <c r="B424" s="63" t="s">
        <v>7130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customHeight="1" x14ac:dyDescent="0.3">
      <c r="A427" s="333" t="s">
        <v>927</v>
      </c>
      <c r="B427" s="36" t="s">
        <v>7716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3078</v>
      </c>
      <c r="I430" s="43" t="s">
        <v>8383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3078</v>
      </c>
      <c r="I431" s="43" t="s">
        <v>8383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3078</v>
      </c>
      <c r="I432" s="43" t="s">
        <v>8383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customHeight="1" x14ac:dyDescent="0.3">
      <c r="A433" s="333" t="s">
        <v>927</v>
      </c>
      <c r="B433" s="33" t="s">
        <v>8177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3078</v>
      </c>
      <c r="I433" s="43" t="s">
        <v>8383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3078</v>
      </c>
      <c r="I434" s="43" t="s">
        <v>8383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3078</v>
      </c>
      <c r="I435" s="43" t="s">
        <v>8383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8384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8384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8384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customHeight="1" x14ac:dyDescent="0.3">
      <c r="A439" s="333" t="s">
        <v>927</v>
      </c>
      <c r="B439" s="33" t="s">
        <v>3235</v>
      </c>
      <c r="C439" s="33" t="s">
        <v>3596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8384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8385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8385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8386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8386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8386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customHeight="1" x14ac:dyDescent="0.3">
      <c r="A447" s="333" t="s">
        <v>927</v>
      </c>
      <c r="B447" s="33" t="s">
        <v>3235</v>
      </c>
      <c r="C447" s="33" t="s">
        <v>3596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8386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8386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8386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8386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customHeight="1" x14ac:dyDescent="0.3">
      <c r="A451" s="333" t="s">
        <v>927</v>
      </c>
      <c r="B451" s="33" t="s">
        <v>8387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8386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customHeight="1" x14ac:dyDescent="0.3">
      <c r="A452" s="333" t="s">
        <v>927</v>
      </c>
      <c r="B452" s="33" t="s">
        <v>8241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8386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8388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8388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8389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8389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8389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customHeight="1" x14ac:dyDescent="0.3">
      <c r="A458" s="333" t="s">
        <v>927</v>
      </c>
      <c r="B458" s="33" t="s">
        <v>3235</v>
      </c>
      <c r="C458" s="33" t="s">
        <v>3596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8389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8389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8390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customHeight="1" x14ac:dyDescent="0.3">
      <c r="A466" s="333" t="s">
        <v>927</v>
      </c>
      <c r="B466" s="109" t="s">
        <v>2801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2917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8391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customHeight="1" x14ac:dyDescent="0.3">
      <c r="A469" s="333" t="s">
        <v>946</v>
      </c>
      <c r="B469" s="68" t="s">
        <v>7633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8362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customHeight="1" x14ac:dyDescent="0.3">
      <c r="A475" s="333" t="s">
        <v>946</v>
      </c>
      <c r="B475" s="52" t="s">
        <v>8392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customHeight="1" x14ac:dyDescent="0.3">
      <c r="A478" s="333" t="s">
        <v>946</v>
      </c>
      <c r="B478" s="33" t="s">
        <v>3673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customHeight="1" x14ac:dyDescent="0.3">
      <c r="A480" s="333" t="s">
        <v>946</v>
      </c>
      <c r="B480" s="33" t="s">
        <v>695</v>
      </c>
      <c r="C480" s="33" t="s">
        <v>8393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8394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customHeight="1" x14ac:dyDescent="0.3">
      <c r="A481" s="333" t="s">
        <v>946</v>
      </c>
      <c r="B481" s="33" t="s">
        <v>695</v>
      </c>
      <c r="C481" s="33" t="s">
        <v>8395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8394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customHeight="1" x14ac:dyDescent="0.3">
      <c r="A482" s="333" t="s">
        <v>946</v>
      </c>
      <c r="B482" s="33" t="s">
        <v>695</v>
      </c>
      <c r="C482" s="33" t="s">
        <v>8396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8394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customHeight="1" x14ac:dyDescent="0.3">
      <c r="A483" s="333" t="s">
        <v>946</v>
      </c>
      <c r="B483" s="33" t="s">
        <v>695</v>
      </c>
      <c r="C483" s="33" t="s">
        <v>8397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8394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customHeight="1" x14ac:dyDescent="0.3">
      <c r="A484" s="333" t="s">
        <v>946</v>
      </c>
      <c r="B484" s="33" t="s">
        <v>695</v>
      </c>
      <c r="C484" s="33" t="s">
        <v>8398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8394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customHeight="1" x14ac:dyDescent="0.3">
      <c r="A485" s="333" t="s">
        <v>946</v>
      </c>
      <c r="B485" s="33" t="s">
        <v>695</v>
      </c>
      <c r="C485" s="33" t="s">
        <v>8399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8394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customHeight="1" x14ac:dyDescent="0.3">
      <c r="A486" s="333" t="s">
        <v>946</v>
      </c>
      <c r="B486" s="33" t="s">
        <v>695</v>
      </c>
      <c r="C486" s="33" t="s">
        <v>8400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8394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customHeight="1" x14ac:dyDescent="0.3">
      <c r="A487" s="333" t="s">
        <v>946</v>
      </c>
      <c r="B487" s="63" t="s">
        <v>63</v>
      </c>
      <c r="C487" s="33" t="s">
        <v>8401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8402</v>
      </c>
      <c r="I487" s="43" t="s">
        <v>8394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customHeight="1" x14ac:dyDescent="0.3">
      <c r="A488" s="333" t="s">
        <v>946</v>
      </c>
      <c r="B488" s="63" t="s">
        <v>60</v>
      </c>
      <c r="C488" s="109" t="s">
        <v>8403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8404</v>
      </c>
      <c r="I488" s="43" t="s">
        <v>8394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customHeight="1" x14ac:dyDescent="0.3">
      <c r="A489" s="333" t="s">
        <v>946</v>
      </c>
      <c r="B489" s="33" t="s">
        <v>8405</v>
      </c>
      <c r="C489" s="33" t="s">
        <v>8406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8394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customHeight="1" x14ac:dyDescent="0.3">
      <c r="A490" s="333" t="s">
        <v>946</v>
      </c>
      <c r="B490" s="33" t="s">
        <v>8405</v>
      </c>
      <c r="C490" s="56" t="s">
        <v>8407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8394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8394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8394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8408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customHeight="1" x14ac:dyDescent="0.3">
      <c r="A494" s="333" t="s">
        <v>946</v>
      </c>
      <c r="B494" s="56" t="s">
        <v>7884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8408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8409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8409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customHeight="1" x14ac:dyDescent="0.3">
      <c r="A498" s="333" t="s">
        <v>946</v>
      </c>
      <c r="B498" s="33" t="s">
        <v>8177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8410</v>
      </c>
      <c r="J498" t="s">
        <v>8275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8411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8411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customHeight="1" x14ac:dyDescent="0.3">
      <c r="A502" s="333" t="s">
        <v>946</v>
      </c>
      <c r="B502" s="33" t="s">
        <v>8412</v>
      </c>
      <c r="C502" s="33" t="s">
        <v>8413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8414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8371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8371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customHeight="1" x14ac:dyDescent="0.3">
      <c r="A507" s="333" t="s">
        <v>977</v>
      </c>
      <c r="B507" s="33" t="s">
        <v>8241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8415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customHeight="1" x14ac:dyDescent="0.3">
      <c r="A516" s="333" t="s">
        <v>977</v>
      </c>
      <c r="B516" s="33" t="s">
        <v>8416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customHeight="1" x14ac:dyDescent="0.3">
      <c r="A518" s="333" t="s">
        <v>977</v>
      </c>
      <c r="B518" s="36" t="s">
        <v>8106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8417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customHeight="1" x14ac:dyDescent="0.3">
      <c r="A520" s="333" t="s">
        <v>977</v>
      </c>
      <c r="B520" s="36" t="s">
        <v>8418</v>
      </c>
      <c r="C520" s="44" t="s">
        <v>8419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8420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8420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8420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customHeight="1" x14ac:dyDescent="0.3">
      <c r="A523" s="333" t="s">
        <v>977</v>
      </c>
      <c r="B523" s="33" t="s">
        <v>8147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8420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8420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customHeight="1" x14ac:dyDescent="0.3">
      <c r="A525" s="333" t="s">
        <v>977</v>
      </c>
      <c r="B525" s="33" t="s">
        <v>120</v>
      </c>
      <c r="C525" s="49" t="s">
        <v>3085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8420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8420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8420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8420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customHeight="1" x14ac:dyDescent="0.3">
      <c r="A529" s="333" t="s">
        <v>977</v>
      </c>
      <c r="B529" s="33" t="s">
        <v>5176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8420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customHeight="1" x14ac:dyDescent="0.3">
      <c r="A530" s="333" t="s">
        <v>977</v>
      </c>
      <c r="B530" s="33" t="s">
        <v>4240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8420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8371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customHeight="1" x14ac:dyDescent="0.3">
      <c r="A532" s="333" t="s">
        <v>977</v>
      </c>
      <c r="B532" s="109" t="s">
        <v>2801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customHeight="1" x14ac:dyDescent="0.3">
      <c r="A533" s="333" t="s">
        <v>977</v>
      </c>
      <c r="B533" s="36" t="s">
        <v>7998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customHeight="1" x14ac:dyDescent="0.3">
      <c r="A534" s="333" t="s">
        <v>977</v>
      </c>
      <c r="B534" s="56" t="s">
        <v>8421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8422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customHeight="1" x14ac:dyDescent="0.3">
      <c r="A536" s="333" t="s">
        <v>977</v>
      </c>
      <c r="B536" s="33" t="s">
        <v>695</v>
      </c>
      <c r="C536" s="33" t="s">
        <v>8423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8424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customHeight="1" x14ac:dyDescent="0.3">
      <c r="A537" s="333" t="s">
        <v>977</v>
      </c>
      <c r="B537" s="33" t="s">
        <v>695</v>
      </c>
      <c r="C537" s="33" t="s">
        <v>8425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8424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customHeight="1" x14ac:dyDescent="0.3">
      <c r="A538" s="333" t="s">
        <v>977</v>
      </c>
      <c r="B538" s="33" t="s">
        <v>695</v>
      </c>
      <c r="C538" s="33" t="s">
        <v>8426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8424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customHeight="1" x14ac:dyDescent="0.3">
      <c r="A539" s="333" t="s">
        <v>977</v>
      </c>
      <c r="B539" s="33" t="s">
        <v>695</v>
      </c>
      <c r="C539" s="33" t="s">
        <v>8427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8424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customHeight="1" x14ac:dyDescent="0.3">
      <c r="A540" s="333" t="s">
        <v>977</v>
      </c>
      <c r="B540" s="33" t="s">
        <v>695</v>
      </c>
      <c r="C540" s="33" t="s">
        <v>8428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8424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8424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8424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customHeight="1" x14ac:dyDescent="0.3">
      <c r="A543" s="333" t="s">
        <v>977</v>
      </c>
      <c r="B543" s="33" t="s">
        <v>7565</v>
      </c>
      <c r="C543" s="56" t="s">
        <v>7562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8429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8429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8429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8429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8429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8430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8430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customHeight="1" x14ac:dyDescent="0.3">
      <c r="A550" s="333" t="s">
        <v>977</v>
      </c>
      <c r="B550" s="33" t="s">
        <v>68</v>
      </c>
      <c r="C550" s="33" t="s">
        <v>8431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8432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customHeight="1" x14ac:dyDescent="0.3">
      <c r="A551" s="333" t="s">
        <v>977</v>
      </c>
      <c r="B551" s="33" t="s">
        <v>68</v>
      </c>
      <c r="C551" s="33" t="s">
        <v>8433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8432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customHeight="1" x14ac:dyDescent="0.3">
      <c r="A552" s="333" t="s">
        <v>977</v>
      </c>
      <c r="B552" s="33" t="s">
        <v>68</v>
      </c>
      <c r="C552" s="33" t="s">
        <v>8434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8432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customHeight="1" x14ac:dyDescent="0.3">
      <c r="A553" s="333" t="s">
        <v>977</v>
      </c>
      <c r="B553" s="33" t="s">
        <v>68</v>
      </c>
      <c r="C553" s="33" t="s">
        <v>8435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8432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8386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customHeight="1" x14ac:dyDescent="0.3">
      <c r="A564" s="333" t="s">
        <v>993</v>
      </c>
      <c r="B564" s="36" t="s">
        <v>8436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8437</v>
      </c>
      <c r="I564" s="43" t="s">
        <v>8438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customHeight="1" x14ac:dyDescent="0.3">
      <c r="A568" s="333" t="s">
        <v>993</v>
      </c>
      <c r="B568" s="33" t="s">
        <v>68</v>
      </c>
      <c r="C568" s="33" t="s">
        <v>8439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2736</v>
      </c>
      <c r="I568" s="43" t="s">
        <v>8440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7422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customHeight="1" x14ac:dyDescent="0.3">
      <c r="A571" s="333" t="s">
        <v>993</v>
      </c>
      <c r="B571" s="109" t="s">
        <v>2801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customHeight="1" x14ac:dyDescent="0.3">
      <c r="A573" s="333" t="s">
        <v>993</v>
      </c>
      <c r="B573" s="33" t="s">
        <v>7272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customHeight="1" x14ac:dyDescent="0.3">
      <c r="A578" s="333" t="s">
        <v>993</v>
      </c>
      <c r="B578" s="63" t="s">
        <v>5550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8441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customHeight="1" x14ac:dyDescent="0.3">
      <c r="A579" s="333" t="s">
        <v>993</v>
      </c>
      <c r="B579" s="109" t="s">
        <v>8213</v>
      </c>
      <c r="C579" s="56" t="s">
        <v>5224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8441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8442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customHeight="1" x14ac:dyDescent="0.3">
      <c r="A581" s="333" t="s">
        <v>993</v>
      </c>
      <c r="B581" s="33" t="s">
        <v>8177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8442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8442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8443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customHeight="1" x14ac:dyDescent="0.3">
      <c r="A592" s="333" t="s">
        <v>1019</v>
      </c>
      <c r="B592" s="109" t="s">
        <v>2801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8444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customHeight="1" x14ac:dyDescent="0.3">
      <c r="A593" s="333" t="s">
        <v>1019</v>
      </c>
      <c r="B593" s="36" t="s">
        <v>8106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8444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8444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customHeight="1" x14ac:dyDescent="0.3">
      <c r="A595" s="333" t="s">
        <v>1019</v>
      </c>
      <c r="B595" s="36" t="s">
        <v>8106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8444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customHeight="1" x14ac:dyDescent="0.3">
      <c r="A596" s="333" t="s">
        <v>1019</v>
      </c>
      <c r="B596" s="33" t="s">
        <v>8445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8446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customHeight="1" x14ac:dyDescent="0.3">
      <c r="A600" s="333" t="s">
        <v>1019</v>
      </c>
      <c r="B600" s="63" t="s">
        <v>5550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8447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customHeight="1" x14ac:dyDescent="0.3">
      <c r="A606" s="333" t="s">
        <v>1019</v>
      </c>
      <c r="B606" s="109" t="s">
        <v>2801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8448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8448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customHeight="1" x14ac:dyDescent="0.3">
      <c r="A610" s="333" t="s">
        <v>1019</v>
      </c>
      <c r="B610" s="33" t="s">
        <v>3235</v>
      </c>
      <c r="C610" s="33" t="s">
        <v>3596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8448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8448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customHeight="1" x14ac:dyDescent="0.3">
      <c r="A612" s="333" t="s">
        <v>1019</v>
      </c>
      <c r="B612" s="33" t="s">
        <v>352</v>
      </c>
      <c r="C612" s="36" t="s">
        <v>8449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8450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8451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8452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customHeight="1" x14ac:dyDescent="0.3">
      <c r="A625" s="333" t="s">
        <v>1032</v>
      </c>
      <c r="B625" s="36" t="s">
        <v>8453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8454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8455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8455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customHeight="1" x14ac:dyDescent="0.3">
      <c r="A638" s="333" t="s">
        <v>1032</v>
      </c>
      <c r="B638" s="56" t="s">
        <v>7679</v>
      </c>
      <c r="C638" s="44" t="s">
        <v>7580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8455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customHeight="1" x14ac:dyDescent="0.3">
      <c r="A639" s="333" t="s">
        <v>1032</v>
      </c>
      <c r="B639" s="63" t="s">
        <v>5550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2736</v>
      </c>
      <c r="I639" s="43" t="s">
        <v>8456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customHeight="1" x14ac:dyDescent="0.3">
      <c r="A640" s="333" t="s">
        <v>1032</v>
      </c>
      <c r="B640" s="80" t="s">
        <v>8457</v>
      </c>
      <c r="C640" s="33" t="s">
        <v>7213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2736</v>
      </c>
      <c r="I640" s="43" t="s">
        <v>8456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customHeight="1" x14ac:dyDescent="0.3">
      <c r="A644" s="333" t="s">
        <v>1032</v>
      </c>
      <c r="B644" s="33" t="s">
        <v>352</v>
      </c>
      <c r="C644" s="56" t="s">
        <v>8458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8459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8459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3101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customHeight="1" x14ac:dyDescent="0.3">
      <c r="A651" s="333" t="s">
        <v>1050</v>
      </c>
      <c r="B651" s="36" t="s">
        <v>4149</v>
      </c>
      <c r="C651" s="33" t="s">
        <v>2752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8460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customHeight="1" x14ac:dyDescent="0.3">
      <c r="A654" s="333" t="s">
        <v>1050</v>
      </c>
      <c r="B654" s="63" t="s">
        <v>5550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customHeight="1" x14ac:dyDescent="0.3">
      <c r="A655" s="333" t="s">
        <v>1050</v>
      </c>
      <c r="B655" s="63" t="s">
        <v>5354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customHeight="1" x14ac:dyDescent="0.3">
      <c r="A656" s="333" t="s">
        <v>1050</v>
      </c>
      <c r="B656" s="36" t="s">
        <v>8115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8461</v>
      </c>
      <c r="I656" s="33" t="s">
        <v>8462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8461</v>
      </c>
      <c r="I657" s="33" t="s">
        <v>8462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customHeight="1" x14ac:dyDescent="0.3">
      <c r="A658" s="333" t="s">
        <v>1050</v>
      </c>
      <c r="B658" s="36" t="s">
        <v>8210</v>
      </c>
      <c r="C658" s="56" t="s">
        <v>5224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8461</v>
      </c>
      <c r="I658" s="33" t="s">
        <v>8462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customHeight="1" x14ac:dyDescent="0.3">
      <c r="A659" s="333" t="s">
        <v>1050</v>
      </c>
      <c r="B659" s="80" t="s">
        <v>8211</v>
      </c>
      <c r="C659" s="56" t="s">
        <v>5224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8461</v>
      </c>
      <c r="I659" s="33" t="s">
        <v>8462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customHeight="1" x14ac:dyDescent="0.3">
      <c r="A660" s="333" t="s">
        <v>1050</v>
      </c>
      <c r="B660" s="36" t="s">
        <v>8115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8463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8463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customHeight="1" x14ac:dyDescent="0.3">
      <c r="A662" s="333" t="s">
        <v>1050</v>
      </c>
      <c r="B662" s="36" t="s">
        <v>8210</v>
      </c>
      <c r="C662" s="56" t="s">
        <v>5224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8463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customHeight="1" x14ac:dyDescent="0.3">
      <c r="A663" s="333" t="s">
        <v>1050</v>
      </c>
      <c r="B663" s="80" t="s">
        <v>8211</v>
      </c>
      <c r="C663" s="56" t="s">
        <v>5224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8463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8463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8464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customHeight="1" x14ac:dyDescent="0.3">
      <c r="A666" s="333" t="s">
        <v>1050</v>
      </c>
      <c r="B666" s="33" t="s">
        <v>8465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8464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customHeight="1" x14ac:dyDescent="0.3">
      <c r="A667" s="333" t="s">
        <v>1050</v>
      </c>
      <c r="B667" s="33" t="s">
        <v>8167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8464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customHeight="1" x14ac:dyDescent="0.3">
      <c r="A668" s="333" t="s">
        <v>1050</v>
      </c>
      <c r="B668" s="63" t="s">
        <v>6668</v>
      </c>
      <c r="C668" s="33" t="s">
        <v>6669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8464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8466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8466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customHeight="1" x14ac:dyDescent="0.3">
      <c r="A671" s="333" t="s">
        <v>1050</v>
      </c>
      <c r="B671" s="33" t="s">
        <v>352</v>
      </c>
      <c r="C671" s="33" t="s">
        <v>8467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8466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customHeight="1" x14ac:dyDescent="0.3">
      <c r="A672" s="333" t="s">
        <v>1050</v>
      </c>
      <c r="B672" s="33" t="s">
        <v>352</v>
      </c>
      <c r="C672" s="33" t="s">
        <v>8375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8466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customHeight="1" x14ac:dyDescent="0.3">
      <c r="A676" s="333" t="s">
        <v>1050</v>
      </c>
      <c r="B676" s="33" t="s">
        <v>7461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8468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8468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8468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8469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8469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customHeight="1" x14ac:dyDescent="0.3">
      <c r="A681" s="333" t="s">
        <v>1050</v>
      </c>
      <c r="B681" s="33" t="s">
        <v>3235</v>
      </c>
      <c r="C681" s="33" t="s">
        <v>3596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8469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8469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8470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8470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customHeight="1" x14ac:dyDescent="0.3">
      <c r="A685" s="333" t="s">
        <v>1050</v>
      </c>
      <c r="B685" s="33" t="s">
        <v>8471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8472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8473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8473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8473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8473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8474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8475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8475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8475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8476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8476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8476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8476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8476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8476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8476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8477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8477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customHeight="1" x14ac:dyDescent="0.3">
      <c r="A712" s="333" t="s">
        <v>287</v>
      </c>
      <c r="B712" s="109" t="s">
        <v>2801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8477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customHeight="1" x14ac:dyDescent="0.3">
      <c r="A713" s="333" t="s">
        <v>287</v>
      </c>
      <c r="B713" s="36" t="s">
        <v>8106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8477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8477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8477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8477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8478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8478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8478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8478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customHeight="1" x14ac:dyDescent="0.3">
      <c r="A728" s="333" t="s">
        <v>287</v>
      </c>
      <c r="B728" s="33" t="s">
        <v>173</v>
      </c>
      <c r="C728" s="56" t="s">
        <v>7529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8478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8478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8478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8478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customHeight="1" x14ac:dyDescent="0.3">
      <c r="A732" s="333" t="s">
        <v>287</v>
      </c>
      <c r="B732" s="33" t="s">
        <v>5875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8478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customHeight="1" x14ac:dyDescent="0.3">
      <c r="A733" s="333" t="s">
        <v>287</v>
      </c>
      <c r="B733" s="33" t="s">
        <v>8479</v>
      </c>
      <c r="C733" s="33" t="s">
        <v>8480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8478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8478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customHeight="1" x14ac:dyDescent="0.3">
      <c r="A735" s="333" t="s">
        <v>287</v>
      </c>
      <c r="B735" s="109" t="s">
        <v>8065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8478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8481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8481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8481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8481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customHeight="1" x14ac:dyDescent="0.3">
      <c r="A740" s="333" t="s">
        <v>287</v>
      </c>
      <c r="B740" s="33" t="s">
        <v>8007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8482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customHeight="1" x14ac:dyDescent="0.3">
      <c r="A741" s="333" t="s">
        <v>287</v>
      </c>
      <c r="B741" s="33" t="s">
        <v>8483</v>
      </c>
      <c r="C741" s="33" t="s">
        <v>8484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8485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customHeight="1" x14ac:dyDescent="0.3">
      <c r="A743" s="333" t="s">
        <v>287</v>
      </c>
      <c r="B743" s="63" t="s">
        <v>60</v>
      </c>
      <c r="C743" s="33" t="s">
        <v>8486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8487</v>
      </c>
      <c r="I743" s="43" t="s">
        <v>8488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8487</v>
      </c>
      <c r="I744" s="43" t="s">
        <v>8488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8488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customHeight="1" x14ac:dyDescent="0.3">
      <c r="A746" s="333" t="s">
        <v>287</v>
      </c>
      <c r="B746" s="33" t="s">
        <v>6754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8488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customHeight="1" x14ac:dyDescent="0.3">
      <c r="A747" s="333" t="s">
        <v>287</v>
      </c>
      <c r="B747" s="36" t="s">
        <v>6755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8488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8489</v>
      </c>
      <c r="I748" s="43" t="s">
        <v>8488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8489</v>
      </c>
      <c r="I749" s="43" t="s">
        <v>8488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8444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8444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customHeight="1" x14ac:dyDescent="0.3">
      <c r="A758" s="333" t="s">
        <v>1120</v>
      </c>
      <c r="B758" s="36" t="s">
        <v>4149</v>
      </c>
      <c r="C758" s="33" t="s">
        <v>2752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8444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8490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customHeight="1" x14ac:dyDescent="0.3">
      <c r="A760" s="333" t="s">
        <v>1120</v>
      </c>
      <c r="B760" s="33" t="s">
        <v>6550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8490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8491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8492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8493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customHeight="1" x14ac:dyDescent="0.3">
      <c r="A764" s="333" t="s">
        <v>1120</v>
      </c>
      <c r="B764" s="109" t="s">
        <v>2801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8493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8494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customHeight="1" x14ac:dyDescent="0.3">
      <c r="A766" s="333" t="s">
        <v>1120</v>
      </c>
      <c r="B766" s="36" t="s">
        <v>8106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8494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8495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8495</v>
      </c>
      <c r="J771"/>
      <c r="L771"/>
      <c r="M771" s="75"/>
      <c r="N771" s="75"/>
      <c r="O771" s="159"/>
      <c r="P771" s="159"/>
      <c r="Q771" s="134"/>
      <c r="R771" s="159"/>
    </row>
    <row r="772" spans="1:19" ht="15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8496</v>
      </c>
      <c r="J773"/>
      <c r="L773"/>
      <c r="M773" s="75"/>
      <c r="N773" s="75"/>
      <c r="O773" s="159"/>
      <c r="P773" s="159"/>
      <c r="Q773" s="134"/>
      <c r="R773" s="159"/>
    </row>
    <row r="774" spans="1:19" ht="15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8497</v>
      </c>
      <c r="J784"/>
      <c r="L784"/>
      <c r="M784" s="75"/>
      <c r="N784" s="75"/>
      <c r="O784" s="159"/>
      <c r="P784" s="159"/>
      <c r="Q784" s="134"/>
      <c r="R784" s="159"/>
    </row>
    <row r="785" spans="1:18" ht="15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8497</v>
      </c>
      <c r="J785"/>
      <c r="L785"/>
      <c r="M785" s="75"/>
      <c r="N785" s="75"/>
      <c r="O785" s="159"/>
      <c r="P785" s="159"/>
      <c r="Q785" s="134"/>
      <c r="R785" s="159"/>
    </row>
    <row r="786" spans="1:18" ht="15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8497</v>
      </c>
      <c r="J786"/>
      <c r="L786"/>
      <c r="M786" s="75"/>
      <c r="N786" s="75"/>
      <c r="O786" s="159"/>
      <c r="P786" s="159"/>
      <c r="Q786" s="134"/>
      <c r="R786" s="159"/>
    </row>
    <row r="787" spans="1:18" ht="15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8498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customHeight="1" x14ac:dyDescent="0.25">
      <c r="A796" s="180" t="s">
        <v>1161</v>
      </c>
      <c r="B796" s="33" t="s">
        <v>7251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8499</v>
      </c>
      <c r="J796"/>
      <c r="L796"/>
      <c r="M796" s="75"/>
      <c r="N796" s="75"/>
      <c r="O796" s="159"/>
      <c r="P796" s="159"/>
      <c r="Q796" s="134"/>
      <c r="R796" s="159"/>
    </row>
    <row r="797" spans="1:18" ht="15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8499</v>
      </c>
      <c r="J797"/>
      <c r="L797"/>
      <c r="M797" s="75"/>
      <c r="N797" s="75"/>
      <c r="O797" s="159"/>
      <c r="P797" s="159"/>
      <c r="Q797" s="134"/>
      <c r="R797" s="159"/>
    </row>
    <row r="798" spans="1:18" ht="15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8500</v>
      </c>
      <c r="J798"/>
      <c r="L798"/>
      <c r="M798" s="75"/>
      <c r="N798" s="75"/>
      <c r="O798" s="159"/>
      <c r="P798" s="159"/>
      <c r="Q798" s="134"/>
      <c r="R798" s="159"/>
    </row>
    <row r="799" spans="1:18" ht="15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8500</v>
      </c>
      <c r="J799"/>
      <c r="L799"/>
      <c r="M799" s="75"/>
      <c r="N799" s="75"/>
      <c r="O799" s="159"/>
      <c r="P799" s="159"/>
      <c r="Q799" s="134"/>
      <c r="R799" s="159"/>
    </row>
    <row r="800" spans="1:18" ht="15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8500</v>
      </c>
      <c r="J800"/>
      <c r="L800"/>
      <c r="M800" s="75"/>
      <c r="N800" s="75"/>
      <c r="O800" s="159"/>
      <c r="P800" s="159"/>
      <c r="Q800" s="134"/>
      <c r="R800" s="159"/>
    </row>
    <row r="801" spans="1:18" ht="15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8500</v>
      </c>
      <c r="J801"/>
      <c r="L801"/>
      <c r="M801" s="75"/>
      <c r="N801" s="75"/>
      <c r="O801" s="159"/>
      <c r="P801" s="159"/>
      <c r="Q801" s="134"/>
      <c r="R801" s="159"/>
    </row>
    <row r="802" spans="1:18" ht="15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8500</v>
      </c>
      <c r="J802"/>
      <c r="L802"/>
      <c r="M802" s="75"/>
      <c r="N802" s="75"/>
      <c r="O802" s="159"/>
      <c r="P802" s="159"/>
      <c r="Q802" s="134"/>
      <c r="R802" s="159"/>
    </row>
    <row r="803" spans="1:18" ht="15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8500</v>
      </c>
      <c r="J803"/>
      <c r="L803"/>
      <c r="M803" s="75"/>
      <c r="N803" s="75"/>
      <c r="O803" s="159"/>
      <c r="P803" s="159"/>
      <c r="Q803" s="134"/>
      <c r="R803" s="159"/>
    </row>
    <row r="804" spans="1:18" ht="15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8501</v>
      </c>
      <c r="J804"/>
      <c r="L804"/>
      <c r="M804" s="75"/>
      <c r="N804" s="75"/>
      <c r="O804" s="159"/>
      <c r="P804" s="159"/>
      <c r="Q804" s="134"/>
      <c r="R804" s="159"/>
    </row>
    <row r="805" spans="1:18" ht="15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8501</v>
      </c>
      <c r="J805"/>
      <c r="L805"/>
      <c r="M805" s="75"/>
      <c r="N805" s="75"/>
      <c r="O805" s="159"/>
      <c r="P805" s="159"/>
      <c r="Q805" s="134"/>
      <c r="R805" s="159"/>
    </row>
    <row r="806" spans="1:18" ht="15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8502</v>
      </c>
      <c r="J807"/>
      <c r="L807"/>
      <c r="M807" s="75"/>
      <c r="N807" s="75"/>
      <c r="O807" s="159"/>
      <c r="P807" s="159"/>
      <c r="Q807" s="134"/>
      <c r="R807" s="159"/>
    </row>
    <row r="808" spans="1:18" ht="15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8502</v>
      </c>
      <c r="J808"/>
      <c r="L808"/>
      <c r="M808" s="75"/>
      <c r="N808" s="75"/>
      <c r="O808" s="159"/>
      <c r="P808" s="159"/>
      <c r="Q808" s="134"/>
      <c r="R808" s="159"/>
    </row>
    <row r="809" spans="1:18" ht="15" customHeight="1" x14ac:dyDescent="0.25">
      <c r="A809" s="180" t="s">
        <v>1161</v>
      </c>
      <c r="B809" s="33" t="s">
        <v>3235</v>
      </c>
      <c r="C809" s="33" t="s">
        <v>3596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8502</v>
      </c>
      <c r="J809"/>
      <c r="L809"/>
      <c r="M809" s="75"/>
      <c r="N809" s="75"/>
      <c r="O809" s="159"/>
      <c r="P809" s="159"/>
      <c r="Q809" s="134"/>
      <c r="R809" s="159"/>
    </row>
    <row r="810" spans="1:18" ht="15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8502</v>
      </c>
      <c r="J810"/>
      <c r="L810"/>
      <c r="M810" s="75"/>
      <c r="N810" s="75"/>
      <c r="O810" s="159"/>
      <c r="P810" s="159"/>
      <c r="Q810" s="134"/>
      <c r="R810" s="159"/>
    </row>
    <row r="811" spans="1:18" ht="15" customHeight="1" x14ac:dyDescent="0.25">
      <c r="A811" s="180" t="s">
        <v>1161</v>
      </c>
      <c r="B811" s="63" t="s">
        <v>5550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8502</v>
      </c>
      <c r="J811"/>
      <c r="L811"/>
      <c r="M811" s="75"/>
      <c r="N811" s="75"/>
      <c r="O811" s="159"/>
      <c r="P811" s="159"/>
      <c r="Q811" s="134"/>
      <c r="R811" s="159"/>
    </row>
    <row r="812" spans="1:18" ht="15" customHeight="1" x14ac:dyDescent="0.25">
      <c r="A812" s="180" t="s">
        <v>1161</v>
      </c>
      <c r="B812" s="33" t="s">
        <v>68</v>
      </c>
      <c r="C812" s="33" t="s">
        <v>8503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8504</v>
      </c>
      <c r="J812"/>
      <c r="L812"/>
      <c r="M812" s="75"/>
      <c r="N812" s="75"/>
      <c r="O812" s="159"/>
      <c r="P812" s="159"/>
      <c r="Q812" s="134"/>
      <c r="R812" s="159"/>
    </row>
    <row r="813" spans="1:18" ht="15" customHeight="1" x14ac:dyDescent="0.25">
      <c r="A813" s="180" t="s">
        <v>1161</v>
      </c>
      <c r="B813" s="63" t="s">
        <v>5550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8482</v>
      </c>
      <c r="J813"/>
      <c r="L813"/>
      <c r="M813" s="75"/>
      <c r="N813" s="75"/>
      <c r="O813" s="159"/>
      <c r="P813" s="159"/>
      <c r="Q813" s="134"/>
      <c r="R813" s="159"/>
    </row>
    <row r="814" spans="1:18" ht="15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8505</v>
      </c>
      <c r="J814"/>
      <c r="L814"/>
      <c r="M814" s="75"/>
      <c r="N814" s="75"/>
      <c r="O814" s="159"/>
      <c r="P814" s="159"/>
      <c r="Q814" s="134"/>
      <c r="R814" s="159"/>
    </row>
    <row r="815" spans="1:18" ht="15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8505</v>
      </c>
      <c r="J815"/>
      <c r="L815"/>
      <c r="M815" s="75"/>
      <c r="N815" s="75"/>
      <c r="O815" s="159"/>
      <c r="P815" s="159"/>
      <c r="Q815" s="134"/>
      <c r="R815" s="159"/>
    </row>
    <row r="816" spans="1:18" ht="15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8505</v>
      </c>
      <c r="J816"/>
      <c r="L816"/>
      <c r="M816" s="75"/>
      <c r="N816" s="75"/>
      <c r="O816" s="159"/>
      <c r="P816" s="159"/>
      <c r="Q816" s="134"/>
      <c r="R816" s="159"/>
    </row>
    <row r="817" spans="1:18" ht="15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8505</v>
      </c>
      <c r="J817"/>
      <c r="L817"/>
      <c r="M817" s="75"/>
      <c r="N817" s="75"/>
      <c r="O817" s="159"/>
      <c r="P817" s="159"/>
      <c r="Q817" s="134"/>
      <c r="R817" s="159"/>
    </row>
    <row r="818" spans="1:18" ht="15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8506</v>
      </c>
      <c r="J818"/>
      <c r="L818"/>
      <c r="M818" s="75"/>
      <c r="N818" s="75"/>
      <c r="O818" s="159"/>
      <c r="P818" s="159"/>
      <c r="Q818" s="134"/>
      <c r="R818" s="159"/>
    </row>
    <row r="819" spans="1:18" ht="15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8506</v>
      </c>
      <c r="J819"/>
      <c r="L819"/>
      <c r="M819" s="75"/>
      <c r="N819" s="75"/>
      <c r="O819" s="159"/>
      <c r="P819" s="159"/>
      <c r="Q819" s="134"/>
      <c r="R819" s="159"/>
    </row>
    <row r="820" spans="1:18" ht="15" customHeight="1" x14ac:dyDescent="0.25">
      <c r="A820" s="180" t="s">
        <v>1161</v>
      </c>
      <c r="B820" s="33" t="s">
        <v>7272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8507</v>
      </c>
      <c r="J820"/>
      <c r="L820"/>
      <c r="M820" s="75"/>
      <c r="N820" s="75"/>
      <c r="O820" s="159"/>
      <c r="P820" s="159"/>
      <c r="Q820" s="134"/>
      <c r="R820" s="159"/>
    </row>
    <row r="821" spans="1:18" ht="15" customHeight="1" x14ac:dyDescent="0.25">
      <c r="A821" s="180" t="s">
        <v>1161</v>
      </c>
      <c r="B821" s="63" t="s">
        <v>6918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8507</v>
      </c>
      <c r="J821"/>
      <c r="L821"/>
      <c r="M821" s="75"/>
      <c r="N821" s="75"/>
      <c r="O821" s="159"/>
      <c r="P821" s="159"/>
      <c r="Q821" s="134"/>
      <c r="R821" s="159"/>
    </row>
    <row r="822" spans="1:18" ht="15" customHeight="1" x14ac:dyDescent="0.25">
      <c r="A822" s="180" t="s">
        <v>1161</v>
      </c>
      <c r="B822" s="36" t="s">
        <v>4149</v>
      </c>
      <c r="C822" s="33" t="s">
        <v>2752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customHeight="1" x14ac:dyDescent="0.25">
      <c r="A823" s="180" t="s">
        <v>1161</v>
      </c>
      <c r="B823" s="109" t="s">
        <v>2801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8508</v>
      </c>
      <c r="J825"/>
      <c r="L825"/>
      <c r="M825" s="75"/>
      <c r="N825" s="75"/>
      <c r="O825" s="159"/>
      <c r="P825" s="159"/>
      <c r="Q825" s="134"/>
      <c r="R825" s="159"/>
    </row>
    <row r="826" spans="1:18" ht="15" customHeight="1" x14ac:dyDescent="0.25">
      <c r="A826" s="180" t="s">
        <v>1161</v>
      </c>
      <c r="B826" s="109" t="s">
        <v>8509</v>
      </c>
      <c r="C826" s="44" t="s">
        <v>8339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8508</v>
      </c>
      <c r="J826"/>
      <c r="L826"/>
      <c r="M826" s="75"/>
      <c r="N826" s="75"/>
      <c r="O826" s="159"/>
      <c r="P826" s="159"/>
      <c r="Q826" s="134"/>
      <c r="R826" s="159"/>
    </row>
    <row r="827" spans="1:18" ht="15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8510</v>
      </c>
      <c r="J827"/>
      <c r="L827"/>
      <c r="M827" s="75"/>
      <c r="N827" s="75"/>
      <c r="O827" s="159"/>
      <c r="P827" s="159"/>
      <c r="Q827" s="134"/>
      <c r="R827" s="159"/>
    </row>
    <row r="828" spans="1:18" ht="15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8510</v>
      </c>
      <c r="J828"/>
      <c r="L828"/>
      <c r="M828" s="75"/>
      <c r="N828" s="75"/>
      <c r="O828" s="159"/>
      <c r="P828" s="159"/>
      <c r="Q828" s="134"/>
      <c r="R828" s="159"/>
    </row>
    <row r="829" spans="1:18" ht="15" customHeight="1" x14ac:dyDescent="0.25">
      <c r="A829" s="180" t="s">
        <v>1161</v>
      </c>
      <c r="B829" s="36" t="s">
        <v>8106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8510</v>
      </c>
      <c r="J829"/>
      <c r="L829"/>
      <c r="M829" s="75"/>
      <c r="N829" s="75"/>
      <c r="O829" s="159"/>
      <c r="P829" s="159"/>
      <c r="Q829" s="134"/>
      <c r="R829" s="159"/>
    </row>
    <row r="830" spans="1:18" ht="15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8511</v>
      </c>
      <c r="J830"/>
      <c r="L830"/>
      <c r="M830" s="75"/>
      <c r="N830" s="75"/>
      <c r="O830" s="159"/>
      <c r="P830" s="159"/>
      <c r="Q830" s="134"/>
      <c r="R830" s="159"/>
    </row>
    <row r="831" spans="1:18" ht="15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8511</v>
      </c>
      <c r="J831"/>
      <c r="L831"/>
      <c r="M831" s="75"/>
      <c r="N831" s="75"/>
      <c r="O831" s="159"/>
      <c r="P831" s="159"/>
      <c r="Q831" s="134"/>
      <c r="R831" s="159"/>
    </row>
    <row r="832" spans="1:18" ht="15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8511</v>
      </c>
      <c r="J832"/>
      <c r="L832"/>
      <c r="M832" s="75"/>
      <c r="N832" s="75"/>
      <c r="O832" s="159"/>
      <c r="P832" s="159"/>
      <c r="Q832" s="134"/>
      <c r="R832" s="159"/>
    </row>
    <row r="833" spans="1:18" ht="15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8511</v>
      </c>
      <c r="J833"/>
      <c r="L833"/>
      <c r="M833" s="75"/>
      <c r="N833" s="75"/>
      <c r="O833" s="159"/>
      <c r="P833" s="159"/>
      <c r="Q833" s="134"/>
      <c r="R833" s="159"/>
    </row>
    <row r="834" spans="1:18" ht="15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8511</v>
      </c>
      <c r="J834"/>
      <c r="L834"/>
      <c r="M834" s="75"/>
      <c r="N834" s="75"/>
      <c r="O834" s="159"/>
      <c r="P834" s="159"/>
      <c r="Q834" s="134"/>
      <c r="R834" s="159"/>
    </row>
    <row r="835" spans="1:18" ht="15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8511</v>
      </c>
      <c r="J835"/>
      <c r="L835"/>
      <c r="M835" s="75"/>
      <c r="N835" s="75"/>
      <c r="O835" s="159"/>
      <c r="P835" s="159"/>
      <c r="Q835" s="134"/>
      <c r="R835" s="159"/>
    </row>
    <row r="836" spans="1:18" ht="15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8511</v>
      </c>
      <c r="J836"/>
      <c r="L836"/>
      <c r="M836" s="75"/>
      <c r="N836" s="75"/>
      <c r="O836" s="159"/>
      <c r="P836" s="159"/>
      <c r="Q836" s="134"/>
      <c r="R836" s="159"/>
    </row>
    <row r="837" spans="1:18" ht="15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8511</v>
      </c>
      <c r="J837"/>
      <c r="L837"/>
      <c r="M837" s="75"/>
      <c r="N837" s="75"/>
      <c r="O837" s="159"/>
      <c r="P837" s="159"/>
      <c r="Q837" s="134"/>
      <c r="R837" s="159"/>
    </row>
    <row r="838" spans="1:18" ht="15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8511</v>
      </c>
      <c r="J838"/>
      <c r="L838"/>
      <c r="M838" s="75"/>
      <c r="N838" s="75"/>
      <c r="O838" s="159"/>
      <c r="P838" s="159"/>
      <c r="Q838" s="134"/>
      <c r="R838" s="159"/>
    </row>
    <row r="839" spans="1:18" ht="15" customHeight="1" x14ac:dyDescent="0.25">
      <c r="A839" s="180" t="s">
        <v>1161</v>
      </c>
      <c r="B839" s="33" t="s">
        <v>6342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customHeight="1" x14ac:dyDescent="0.25">
      <c r="A840" s="180" t="s">
        <v>1161</v>
      </c>
      <c r="B840" s="33" t="s">
        <v>6343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8512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customHeight="1" x14ac:dyDescent="0.25">
      <c r="A845" s="180" t="s">
        <v>1161</v>
      </c>
      <c r="B845" s="33" t="s">
        <v>695</v>
      </c>
      <c r="C845" s="33" t="s">
        <v>8513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8514</v>
      </c>
      <c r="J845"/>
      <c r="L845"/>
      <c r="M845" s="75"/>
      <c r="N845" s="75"/>
      <c r="O845" s="159"/>
      <c r="P845" s="159"/>
      <c r="Q845" s="134"/>
      <c r="R845" s="159"/>
    </row>
    <row r="846" spans="1:18" ht="15" customHeight="1" x14ac:dyDescent="0.25">
      <c r="A846" s="180" t="s">
        <v>1161</v>
      </c>
      <c r="B846" s="33" t="s">
        <v>695</v>
      </c>
      <c r="C846" s="33" t="s">
        <v>8515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8514</v>
      </c>
      <c r="J846"/>
      <c r="L846"/>
      <c r="M846"/>
    </row>
    <row r="847" spans="1:18" ht="15" customHeight="1" x14ac:dyDescent="0.25">
      <c r="A847" s="180" t="s">
        <v>1161</v>
      </c>
      <c r="B847" s="33" t="s">
        <v>938</v>
      </c>
      <c r="C847" s="33" t="s">
        <v>8516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8514</v>
      </c>
      <c r="J847"/>
      <c r="L847"/>
      <c r="M847"/>
    </row>
    <row r="848" spans="1:18" ht="15" customHeight="1" x14ac:dyDescent="0.25">
      <c r="A848" s="180" t="s">
        <v>1161</v>
      </c>
      <c r="B848" s="33" t="s">
        <v>938</v>
      </c>
      <c r="C848" s="33" t="s">
        <v>8517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8514</v>
      </c>
      <c r="J848"/>
      <c r="L848"/>
      <c r="M848"/>
    </row>
    <row r="849" spans="1:10" customFormat="1" ht="15" customHeight="1" x14ac:dyDescent="0.25">
      <c r="A849" s="180" t="s">
        <v>1161</v>
      </c>
      <c r="B849" s="33" t="s">
        <v>938</v>
      </c>
      <c r="C849" s="33" t="s">
        <v>8518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8514</v>
      </c>
    </row>
    <row r="850" spans="1:10" customFormat="1" ht="15" customHeight="1" x14ac:dyDescent="0.25">
      <c r="A850" s="180" t="s">
        <v>1161</v>
      </c>
      <c r="B850" s="33" t="s">
        <v>68</v>
      </c>
      <c r="C850" s="33" t="s">
        <v>8519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8514</v>
      </c>
    </row>
    <row r="851" spans="1:10" customFormat="1" ht="15" customHeight="1" x14ac:dyDescent="0.25">
      <c r="A851" s="180" t="s">
        <v>1161</v>
      </c>
      <c r="B851" s="33" t="s">
        <v>68</v>
      </c>
      <c r="C851" s="33" t="s">
        <v>8520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8514</v>
      </c>
    </row>
    <row r="852" spans="1:10" customFormat="1" ht="15" customHeight="1" x14ac:dyDescent="0.25">
      <c r="A852" s="180" t="s">
        <v>1161</v>
      </c>
      <c r="B852" s="33" t="s">
        <v>68</v>
      </c>
      <c r="C852" s="33" t="s">
        <v>8521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8514</v>
      </c>
    </row>
    <row r="853" spans="1:10" customFormat="1" ht="15" customHeight="1" x14ac:dyDescent="0.25">
      <c r="A853" s="180" t="s">
        <v>1161</v>
      </c>
      <c r="B853" s="33" t="s">
        <v>68</v>
      </c>
      <c r="C853" s="33" t="s">
        <v>8522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8514</v>
      </c>
    </row>
    <row r="854" spans="1:10" customFormat="1" ht="15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customHeight="1" x14ac:dyDescent="0.25">
      <c r="A860" s="180" t="s">
        <v>1181</v>
      </c>
      <c r="B860" s="68" t="s">
        <v>8214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8523</v>
      </c>
      <c r="I861" s="33"/>
    </row>
    <row r="862" spans="1:10" customFormat="1" ht="15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customHeight="1" x14ac:dyDescent="0.25">
      <c r="A882" s="180" t="s">
        <v>1181</v>
      </c>
      <c r="B882" s="63" t="s">
        <v>5550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8524</v>
      </c>
    </row>
    <row r="883" spans="1:9" customFormat="1" ht="15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8524</v>
      </c>
    </row>
    <row r="884" spans="1:9" customFormat="1" ht="15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8525</v>
      </c>
    </row>
    <row r="885" spans="1:9" customFormat="1" ht="15" customHeight="1" x14ac:dyDescent="0.25">
      <c r="A885" s="180" t="s">
        <v>1181</v>
      </c>
      <c r="B885" s="33" t="s">
        <v>3098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8525</v>
      </c>
    </row>
    <row r="886" spans="1:9" customFormat="1" ht="15" customHeight="1" x14ac:dyDescent="0.25">
      <c r="A886" s="180" t="s">
        <v>1181</v>
      </c>
      <c r="B886" s="33" t="s">
        <v>68</v>
      </c>
      <c r="C886" s="56" t="s">
        <v>8526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8527</v>
      </c>
    </row>
    <row r="887" spans="1:9" customFormat="1" ht="15" customHeight="1" x14ac:dyDescent="0.25">
      <c r="A887" s="180" t="s">
        <v>1181</v>
      </c>
      <c r="B887" s="33" t="s">
        <v>68</v>
      </c>
      <c r="C887" s="33" t="s">
        <v>8528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8527</v>
      </c>
    </row>
    <row r="888" spans="1:9" customFormat="1" ht="15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8529</v>
      </c>
      <c r="I888" s="43" t="s">
        <v>8530</v>
      </c>
    </row>
    <row r="889" spans="1:9" customFormat="1" ht="15" customHeight="1" x14ac:dyDescent="0.25">
      <c r="A889" s="180" t="s">
        <v>1181</v>
      </c>
      <c r="B889" s="33" t="s">
        <v>6936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8529</v>
      </c>
      <c r="I889" s="43" t="s">
        <v>8530</v>
      </c>
    </row>
    <row r="890" spans="1:9" customFormat="1" ht="15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8530</v>
      </c>
    </row>
    <row r="891" spans="1:9" customFormat="1" ht="15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8530</v>
      </c>
    </row>
    <row r="892" spans="1:9" customFormat="1" ht="15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8530</v>
      </c>
    </row>
    <row r="893" spans="1:9" customFormat="1" ht="15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8530</v>
      </c>
    </row>
    <row r="894" spans="1:9" customFormat="1" ht="15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8530</v>
      </c>
    </row>
    <row r="895" spans="1:9" customFormat="1" ht="15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8530</v>
      </c>
    </row>
    <row r="896" spans="1:9" customFormat="1" ht="15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8531</v>
      </c>
      <c r="I896" s="33" t="s">
        <v>8500</v>
      </c>
    </row>
    <row r="897" spans="1:13" ht="15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8532</v>
      </c>
      <c r="J897"/>
      <c r="L897"/>
      <c r="M897"/>
    </row>
    <row r="898" spans="1:13" ht="15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8532</v>
      </c>
      <c r="J898"/>
      <c r="L898"/>
      <c r="M898"/>
    </row>
    <row r="899" spans="1:13" ht="15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8532</v>
      </c>
      <c r="J899"/>
      <c r="L899"/>
      <c r="M899"/>
    </row>
    <row r="900" spans="1:13" ht="15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8532</v>
      </c>
      <c r="J900"/>
      <c r="L900"/>
      <c r="M900"/>
    </row>
    <row r="901" spans="1:13" ht="15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8532</v>
      </c>
      <c r="J901"/>
      <c r="L901"/>
      <c r="M901"/>
    </row>
    <row r="902" spans="1:13" ht="15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8532</v>
      </c>
      <c r="J902"/>
      <c r="L902"/>
      <c r="M902"/>
    </row>
    <row r="903" spans="1:13" ht="15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8533</v>
      </c>
      <c r="J905"/>
      <c r="L905"/>
      <c r="M905"/>
    </row>
    <row r="906" spans="1:13" ht="15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8533</v>
      </c>
      <c r="J906"/>
      <c r="L906"/>
      <c r="M906"/>
    </row>
    <row r="907" spans="1:13" ht="15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8533</v>
      </c>
      <c r="J907"/>
      <c r="L907"/>
      <c r="M907"/>
    </row>
    <row r="908" spans="1:13" ht="15" customHeight="1" x14ac:dyDescent="0.25">
      <c r="A908" s="180" t="s">
        <v>1218</v>
      </c>
      <c r="B908" s="33" t="s">
        <v>3235</v>
      </c>
      <c r="C908" s="33" t="s">
        <v>3596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8533</v>
      </c>
      <c r="J908"/>
      <c r="L908"/>
      <c r="M908"/>
    </row>
    <row r="909" spans="1:13" ht="15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8530</v>
      </c>
      <c r="J912"/>
      <c r="L912"/>
      <c r="M912"/>
    </row>
    <row r="913" spans="1:10" customFormat="1" ht="15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8530</v>
      </c>
    </row>
    <row r="914" spans="1:10" customFormat="1" ht="15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8530</v>
      </c>
    </row>
    <row r="915" spans="1:10" customFormat="1" ht="15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customHeight="1" x14ac:dyDescent="0.25">
      <c r="A941" s="180" t="s">
        <v>1261</v>
      </c>
      <c r="B941" s="258" t="s">
        <v>5550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8534</v>
      </c>
    </row>
    <row r="942" spans="1:9" customFormat="1" ht="15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8535</v>
      </c>
      <c r="J948">
        <f>64000/40</f>
        <v>1600</v>
      </c>
    </row>
    <row r="949" spans="1:10" customFormat="1" ht="15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8535</v>
      </c>
    </row>
    <row r="950" spans="1:10" customFormat="1" ht="15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8535</v>
      </c>
    </row>
    <row r="951" spans="1:10" customFormat="1" ht="15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customHeight="1" x14ac:dyDescent="0.25">
      <c r="A952" s="180" t="s">
        <v>1261</v>
      </c>
      <c r="B952" s="33" t="s">
        <v>2847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8536</v>
      </c>
    </row>
    <row r="957" spans="1:10" customFormat="1" ht="15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8536</v>
      </c>
    </row>
    <row r="958" spans="1:10" customFormat="1" ht="15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8536</v>
      </c>
    </row>
    <row r="959" spans="1:10" customFormat="1" ht="15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8537</v>
      </c>
    </row>
    <row r="960" spans="1:10" customFormat="1" ht="15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8537</v>
      </c>
    </row>
    <row r="961" spans="1:9" customFormat="1" ht="15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8538</v>
      </c>
      <c r="I961" s="43" t="s">
        <v>8537</v>
      </c>
    </row>
    <row r="962" spans="1:9" customFormat="1" ht="15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8537</v>
      </c>
    </row>
    <row r="963" spans="1:9" customFormat="1" ht="15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8537</v>
      </c>
    </row>
    <row r="964" spans="1:9" customFormat="1" ht="15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8537</v>
      </c>
    </row>
    <row r="965" spans="1:9" customFormat="1" ht="15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8537</v>
      </c>
    </row>
    <row r="966" spans="1:9" customFormat="1" ht="15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8537</v>
      </c>
    </row>
    <row r="967" spans="1:9" customFormat="1" ht="15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8537</v>
      </c>
    </row>
    <row r="968" spans="1:9" customFormat="1" ht="15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8537</v>
      </c>
    </row>
    <row r="969" spans="1:9" customFormat="1" ht="15" customHeight="1" x14ac:dyDescent="0.25">
      <c r="A969" s="180" t="s">
        <v>1261</v>
      </c>
      <c r="B969" s="33" t="s">
        <v>7181</v>
      </c>
      <c r="C969" s="44" t="s">
        <v>7182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8537</v>
      </c>
    </row>
    <row r="970" spans="1:9" customFormat="1" ht="15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customHeight="1" x14ac:dyDescent="0.25">
      <c r="A971" s="180" t="s">
        <v>1292</v>
      </c>
      <c r="B971" s="33" t="s">
        <v>2847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8539</v>
      </c>
    </row>
    <row r="973" spans="1:9" customFormat="1" ht="15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8539</v>
      </c>
    </row>
    <row r="974" spans="1:9" customFormat="1" ht="15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8539</v>
      </c>
    </row>
    <row r="975" spans="1:9" customFormat="1" ht="15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8539</v>
      </c>
    </row>
    <row r="976" spans="1:9" customFormat="1" ht="15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8539</v>
      </c>
    </row>
    <row r="977" spans="1:10" customFormat="1" ht="15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8539</v>
      </c>
    </row>
    <row r="978" spans="1:10" customFormat="1" ht="15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customHeight="1" x14ac:dyDescent="0.25">
      <c r="A989" s="180" t="s">
        <v>1292</v>
      </c>
      <c r="B989" s="36" t="s">
        <v>8540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8541</v>
      </c>
      <c r="J1023">
        <f>12000/60</f>
        <v>200</v>
      </c>
    </row>
    <row r="1024" spans="1:10" customFormat="1" ht="15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8541</v>
      </c>
    </row>
    <row r="1025" spans="1:9" customFormat="1" ht="15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8541</v>
      </c>
    </row>
    <row r="1026" spans="1:9" customFormat="1" ht="15" customHeight="1" x14ac:dyDescent="0.25">
      <c r="A1026" s="180" t="s">
        <v>1292</v>
      </c>
      <c r="B1026" s="33" t="s">
        <v>6387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8541</v>
      </c>
    </row>
    <row r="1027" spans="1:9" customFormat="1" ht="15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8493</v>
      </c>
    </row>
    <row r="1028" spans="1:9" customFormat="1" ht="15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8493</v>
      </c>
    </row>
    <row r="1029" spans="1:9" customFormat="1" ht="15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8493</v>
      </c>
    </row>
    <row r="1030" spans="1:9" customFormat="1" ht="15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8493</v>
      </c>
    </row>
    <row r="1031" spans="1:9" customFormat="1" ht="15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8493</v>
      </c>
    </row>
    <row r="1032" spans="1:9" customFormat="1" ht="15" customHeight="1" x14ac:dyDescent="0.25">
      <c r="A1032" s="180" t="s">
        <v>1292</v>
      </c>
      <c r="B1032" s="33" t="s">
        <v>938</v>
      </c>
      <c r="C1032" s="36" t="s">
        <v>8542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8543</v>
      </c>
    </row>
    <row r="1033" spans="1:9" customFormat="1" ht="15" customHeight="1" x14ac:dyDescent="0.25">
      <c r="A1033" s="180" t="s">
        <v>1292</v>
      </c>
      <c r="B1033" s="33" t="s">
        <v>938</v>
      </c>
      <c r="C1033" s="33" t="s">
        <v>8544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8543</v>
      </c>
    </row>
    <row r="1034" spans="1:9" customFormat="1" ht="15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8543</v>
      </c>
    </row>
    <row r="1035" spans="1:9" customFormat="1" ht="15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8543</v>
      </c>
    </row>
    <row r="1036" spans="1:9" customFormat="1" ht="15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8543</v>
      </c>
    </row>
    <row r="1037" spans="1:9" customFormat="1" ht="15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8543</v>
      </c>
    </row>
    <row r="1038" spans="1:9" customFormat="1" ht="15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8545</v>
      </c>
    </row>
    <row r="1039" spans="1:9" customFormat="1" ht="15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8545</v>
      </c>
    </row>
    <row r="1040" spans="1:9" customFormat="1" ht="15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8545</v>
      </c>
    </row>
    <row r="1041" spans="1:13" ht="15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8545</v>
      </c>
      <c r="J1041"/>
      <c r="L1041"/>
      <c r="M1041"/>
    </row>
    <row r="1042" spans="1:13" ht="15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8545</v>
      </c>
      <c r="J1042"/>
      <c r="L1042"/>
      <c r="M1042"/>
    </row>
    <row r="1043" spans="1:13" ht="15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8545</v>
      </c>
      <c r="J1043"/>
      <c r="L1043"/>
      <c r="M1043"/>
    </row>
    <row r="1044" spans="1:13" ht="15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8545</v>
      </c>
      <c r="J1044"/>
      <c r="L1044"/>
      <c r="M1044"/>
    </row>
    <row r="1045" spans="1:13" ht="15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8546</v>
      </c>
      <c r="J1046"/>
      <c r="L1046"/>
      <c r="M1046"/>
    </row>
    <row r="1047" spans="1:13" ht="15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8493</v>
      </c>
      <c r="J1049"/>
      <c r="L1049"/>
      <c r="M1049"/>
    </row>
    <row r="1050" spans="1:13" ht="15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8493</v>
      </c>
      <c r="J1050"/>
      <c r="L1050"/>
      <c r="M1050"/>
    </row>
    <row r="1051" spans="1:13" ht="15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8493</v>
      </c>
      <c r="J1051"/>
      <c r="L1051"/>
      <c r="M1051"/>
    </row>
    <row r="1052" spans="1:13" ht="15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8493</v>
      </c>
      <c r="J1052"/>
      <c r="L1052"/>
      <c r="M1052"/>
    </row>
    <row r="1053" spans="1:13" ht="15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8493</v>
      </c>
      <c r="J1053"/>
      <c r="L1053"/>
      <c r="M1053"/>
    </row>
    <row r="1054" spans="1:13" ht="15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8493</v>
      </c>
      <c r="J1054"/>
      <c r="L1054"/>
      <c r="M1054"/>
    </row>
    <row r="1055" spans="1:13" ht="15" customHeight="1" x14ac:dyDescent="0.25">
      <c r="A1055" s="180" t="s">
        <v>1358</v>
      </c>
      <c r="B1055" s="33" t="s">
        <v>8547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8493</v>
      </c>
      <c r="J1055"/>
      <c r="L1055"/>
      <c r="M1055"/>
    </row>
    <row r="1056" spans="1:13" ht="15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8493</v>
      </c>
      <c r="J1056"/>
      <c r="L1056"/>
      <c r="M1056"/>
    </row>
    <row r="1057" spans="1:13" ht="15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8548</v>
      </c>
      <c r="I1057" s="33" t="s">
        <v>8511</v>
      </c>
      <c r="J1057"/>
      <c r="L1057"/>
      <c r="M1057"/>
    </row>
    <row r="1058" spans="1:13" ht="15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8511</v>
      </c>
      <c r="J1058"/>
      <c r="L1058"/>
      <c r="M1058"/>
    </row>
    <row r="1059" spans="1:13" ht="15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8549</v>
      </c>
      <c r="J1059">
        <f>7500/6</f>
        <v>1250</v>
      </c>
      <c r="L1059"/>
      <c r="M1059"/>
    </row>
    <row r="1060" spans="1:13" ht="15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3230</v>
      </c>
      <c r="I1060" s="33" t="s">
        <v>8549</v>
      </c>
      <c r="J1060">
        <f>3000/12</f>
        <v>250</v>
      </c>
      <c r="L1060"/>
      <c r="M1060"/>
    </row>
    <row r="1061" spans="1:13" ht="15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8550</v>
      </c>
      <c r="I1061" s="43" t="s">
        <v>8530</v>
      </c>
      <c r="J1061">
        <f>1800/12</f>
        <v>150</v>
      </c>
      <c r="L1061"/>
      <c r="M1061"/>
    </row>
    <row r="1062" spans="1:13" ht="15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customHeight="1" x14ac:dyDescent="0.25">
      <c r="A1064" s="180" t="s">
        <v>1358</v>
      </c>
      <c r="B1064" s="36" t="s">
        <v>7689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customHeight="1" x14ac:dyDescent="0.25">
      <c r="A1069" s="180" t="s">
        <v>1358</v>
      </c>
      <c r="B1069" s="349" t="s">
        <v>8551</v>
      </c>
      <c r="C1069" s="33" t="s">
        <v>8552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customHeight="1" x14ac:dyDescent="0.25">
      <c r="A1085" s="180" t="s">
        <v>1358</v>
      </c>
      <c r="B1085" s="63" t="s">
        <v>60</v>
      </c>
      <c r="C1085" s="33" t="s">
        <v>8553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8554</v>
      </c>
      <c r="J1085"/>
      <c r="L1085"/>
      <c r="M1085"/>
    </row>
    <row r="1086" spans="1:13" ht="15" customHeight="1" x14ac:dyDescent="0.25">
      <c r="A1086" s="180" t="s">
        <v>1358</v>
      </c>
      <c r="B1086" s="63" t="s">
        <v>60</v>
      </c>
      <c r="C1086" s="33" t="s">
        <v>8555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8554</v>
      </c>
      <c r="J1086"/>
      <c r="L1086"/>
      <c r="M1086"/>
    </row>
    <row r="1087" spans="1:13" ht="15" customHeight="1" x14ac:dyDescent="0.25">
      <c r="A1087" s="180" t="s">
        <v>1358</v>
      </c>
      <c r="B1087" s="63" t="s">
        <v>60</v>
      </c>
      <c r="C1087" s="33" t="s">
        <v>8556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8554</v>
      </c>
      <c r="J1087"/>
      <c r="L1087"/>
      <c r="M1087"/>
    </row>
    <row r="1088" spans="1:13" ht="15" customHeight="1" x14ac:dyDescent="0.25">
      <c r="A1088" s="180" t="s">
        <v>1358</v>
      </c>
      <c r="B1088" s="63" t="s">
        <v>60</v>
      </c>
      <c r="C1088" s="33" t="s">
        <v>8557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8554</v>
      </c>
      <c r="J1088"/>
      <c r="L1088"/>
      <c r="M1088"/>
    </row>
    <row r="1089" spans="1:13" ht="15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8558</v>
      </c>
      <c r="I1089" s="43" t="s">
        <v>8559</v>
      </c>
      <c r="J1089"/>
      <c r="L1089"/>
      <c r="M1089"/>
    </row>
    <row r="1090" spans="1:13" ht="15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8558</v>
      </c>
      <c r="I1090" s="43" t="s">
        <v>8559</v>
      </c>
      <c r="J1090"/>
      <c r="L1090"/>
      <c r="M1090"/>
    </row>
    <row r="1091" spans="1:13" ht="15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8558</v>
      </c>
      <c r="I1091" s="43" t="s">
        <v>8559</v>
      </c>
      <c r="J1091"/>
      <c r="L1091"/>
      <c r="M1091"/>
    </row>
    <row r="1092" spans="1:13" ht="15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3230</v>
      </c>
      <c r="I1092" s="43" t="s">
        <v>8560</v>
      </c>
      <c r="J1092"/>
      <c r="L1092"/>
      <c r="M1092"/>
    </row>
    <row r="1093" spans="1:13" ht="15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8561</v>
      </c>
      <c r="J1093"/>
      <c r="L1093"/>
      <c r="M1093"/>
    </row>
    <row r="1094" spans="1:13" ht="15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8561</v>
      </c>
      <c r="J1094"/>
      <c r="L1094"/>
      <c r="M1094"/>
    </row>
    <row r="1095" spans="1:13" ht="15" customHeight="1" x14ac:dyDescent="0.25">
      <c r="A1095" s="180" t="s">
        <v>1358</v>
      </c>
      <c r="B1095" s="68" t="s">
        <v>1051</v>
      </c>
      <c r="C1095" s="33" t="s">
        <v>8562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8561</v>
      </c>
      <c r="J1095"/>
      <c r="L1095"/>
      <c r="M1095"/>
    </row>
    <row r="1096" spans="1:13" ht="15" customHeight="1" x14ac:dyDescent="0.25">
      <c r="A1096" s="180" t="s">
        <v>1358</v>
      </c>
      <c r="B1096" s="68" t="s">
        <v>1051</v>
      </c>
      <c r="C1096" s="33" t="s">
        <v>8563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8561</v>
      </c>
      <c r="J1096"/>
      <c r="L1096"/>
      <c r="M1096"/>
    </row>
    <row r="1097" spans="1:13" ht="15" customHeight="1" x14ac:dyDescent="0.25">
      <c r="A1097" s="180" t="s">
        <v>1358</v>
      </c>
      <c r="B1097" s="68" t="s">
        <v>1051</v>
      </c>
      <c r="C1097" s="33" t="s">
        <v>8564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8561</v>
      </c>
      <c r="J1097"/>
      <c r="L1097"/>
      <c r="M1097"/>
    </row>
    <row r="1098" spans="1:13" ht="15" customHeight="1" x14ac:dyDescent="0.25">
      <c r="A1098" s="180" t="s">
        <v>1358</v>
      </c>
      <c r="B1098" s="68" t="s">
        <v>1051</v>
      </c>
      <c r="C1098" s="33" t="s">
        <v>8565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8561</v>
      </c>
      <c r="J1098">
        <f>700000/20</f>
        <v>35000</v>
      </c>
      <c r="L1098"/>
      <c r="M1098"/>
    </row>
    <row r="1099" spans="1:13" ht="15" customHeight="1" x14ac:dyDescent="0.25">
      <c r="A1099" s="180" t="s">
        <v>1358</v>
      </c>
      <c r="B1099" s="68" t="s">
        <v>1051</v>
      </c>
      <c r="C1099" s="33" t="s">
        <v>8566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8561</v>
      </c>
      <c r="J1099">
        <f>585000/13</f>
        <v>45000</v>
      </c>
      <c r="L1099"/>
      <c r="M1099"/>
    </row>
    <row r="1100" spans="1:13" ht="15" customHeight="1" x14ac:dyDescent="0.25">
      <c r="A1100" s="180" t="s">
        <v>1358</v>
      </c>
      <c r="B1100" s="33" t="s">
        <v>352</v>
      </c>
      <c r="C1100" s="33" t="s">
        <v>8567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8561</v>
      </c>
      <c r="J1100"/>
      <c r="L1100"/>
      <c r="M1100"/>
    </row>
    <row r="1101" spans="1:13" ht="15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8561</v>
      </c>
      <c r="J1101"/>
      <c r="L1101"/>
      <c r="M1101"/>
    </row>
    <row r="1102" spans="1:13" ht="15" customHeight="1" x14ac:dyDescent="0.25">
      <c r="A1102" s="180" t="s">
        <v>1358</v>
      </c>
      <c r="B1102" s="36" t="s">
        <v>8568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8569</v>
      </c>
      <c r="I1102" s="43"/>
      <c r="J1102"/>
      <c r="L1102"/>
      <c r="M1102"/>
    </row>
    <row r="1103" spans="1:13" ht="15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4">
        <v>17800000</v>
      </c>
      <c r="G1107" s="915"/>
      <c r="H1107" s="42" t="s">
        <v>1365</v>
      </c>
      <c r="I1107" s="33"/>
      <c r="J1107"/>
      <c r="L1107"/>
      <c r="M1107"/>
    </row>
    <row r="1108" spans="1:13" ht="15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6"/>
      <c r="G1108" s="917"/>
      <c r="H1108" s="42" t="s">
        <v>1365</v>
      </c>
      <c r="I1108" s="33"/>
      <c r="J1108"/>
      <c r="L1108"/>
      <c r="M1108"/>
    </row>
    <row r="1109" spans="1:13" ht="15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6"/>
      <c r="G1109" s="917"/>
      <c r="H1109" s="42" t="s">
        <v>1365</v>
      </c>
      <c r="I1109" s="33"/>
      <c r="J1109"/>
      <c r="L1109"/>
      <c r="M1109"/>
    </row>
    <row r="1110" spans="1:13" ht="15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6"/>
      <c r="G1110" s="917"/>
      <c r="H1110" s="42" t="s">
        <v>1365</v>
      </c>
      <c r="I1110" s="33"/>
      <c r="J1110"/>
      <c r="L1110"/>
      <c r="M1110"/>
    </row>
    <row r="1111" spans="1:13" ht="15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8"/>
      <c r="G1111" s="919"/>
      <c r="H1111" s="42" t="s">
        <v>1365</v>
      </c>
      <c r="I1111" s="33"/>
      <c r="J1111"/>
      <c r="L1111"/>
      <c r="M1111"/>
    </row>
    <row r="1112" spans="1:13" ht="15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customHeight="1" x14ac:dyDescent="0.25">
      <c r="A1117" s="180">
        <v>44928</v>
      </c>
      <c r="B1117" s="33" t="s">
        <v>8570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8571</v>
      </c>
      <c r="J1117"/>
      <c r="L1117"/>
      <c r="M1117"/>
    </row>
    <row r="1118" spans="1:13" ht="15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7826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8572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8572</v>
      </c>
      <c r="J1121"/>
      <c r="L1121"/>
      <c r="M1121"/>
    </row>
    <row r="1122" spans="1:13" ht="15" customHeight="1" x14ac:dyDescent="0.25">
      <c r="A1122" s="180">
        <v>44928</v>
      </c>
      <c r="B1122" s="33" t="s">
        <v>8570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8573</v>
      </c>
      <c r="J1122">
        <f>6800/4</f>
        <v>1700</v>
      </c>
      <c r="L1122"/>
      <c r="M1122"/>
    </row>
    <row r="1123" spans="1:13" ht="15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8573</v>
      </c>
      <c r="J1123"/>
      <c r="L1123"/>
      <c r="M1123"/>
    </row>
    <row r="1124" spans="1:13" ht="15" customHeight="1" x14ac:dyDescent="0.25">
      <c r="A1124" s="180">
        <v>44928</v>
      </c>
      <c r="B1124" s="33" t="s">
        <v>8167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8573</v>
      </c>
      <c r="J1124"/>
      <c r="L1124"/>
      <c r="M1124"/>
    </row>
    <row r="1125" spans="1:13" ht="15" customHeight="1" x14ac:dyDescent="0.25">
      <c r="A1125" s="180">
        <v>44928</v>
      </c>
      <c r="B1125" s="33" t="s">
        <v>8570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8574</v>
      </c>
      <c r="J1125"/>
      <c r="L1125"/>
      <c r="M1125"/>
    </row>
    <row r="1126" spans="1:13" ht="15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8574</v>
      </c>
      <c r="J1126"/>
      <c r="L1126"/>
      <c r="M1126"/>
    </row>
    <row r="1127" spans="1:13" ht="15" customHeight="1" x14ac:dyDescent="0.25">
      <c r="A1127" s="180">
        <v>44928</v>
      </c>
      <c r="B1127" s="33" t="s">
        <v>7248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8574</v>
      </c>
      <c r="J1127"/>
      <c r="L1127"/>
      <c r="M1127"/>
    </row>
    <row r="1128" spans="1:13" ht="15" customHeight="1" x14ac:dyDescent="0.25">
      <c r="A1128" s="180">
        <v>44928</v>
      </c>
      <c r="B1128" s="33" t="s">
        <v>8167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8574</v>
      </c>
      <c r="J1128"/>
      <c r="L1128"/>
      <c r="M1128"/>
    </row>
    <row r="1129" spans="1:13" ht="15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8575</v>
      </c>
      <c r="J1132"/>
      <c r="L1132"/>
      <c r="M1132"/>
    </row>
    <row r="1133" spans="1:13" ht="15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8576</v>
      </c>
      <c r="I1139" s="33"/>
      <c r="J1139"/>
      <c r="L1139"/>
      <c r="M1139"/>
    </row>
    <row r="1140" spans="1:13" ht="15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customHeight="1" x14ac:dyDescent="0.25">
      <c r="A1141" s="180">
        <v>44959</v>
      </c>
      <c r="B1141" s="36" t="s">
        <v>8577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8578</v>
      </c>
      <c r="I1141" s="33" t="s">
        <v>8579</v>
      </c>
      <c r="J1141">
        <f>18000/15</f>
        <v>1200</v>
      </c>
      <c r="L1141"/>
      <c r="M1141"/>
    </row>
    <row r="1142" spans="1:13" ht="15" customHeight="1" x14ac:dyDescent="0.25">
      <c r="A1142" s="180">
        <v>44959</v>
      </c>
      <c r="B1142" s="33" t="s">
        <v>8580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8581</v>
      </c>
      <c r="J1142">
        <f>3750/15</f>
        <v>250</v>
      </c>
      <c r="L1142"/>
      <c r="M1142"/>
    </row>
    <row r="1143" spans="1:13" ht="15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8582</v>
      </c>
      <c r="J1143">
        <f>2250/15</f>
        <v>150</v>
      </c>
      <c r="L1143"/>
      <c r="M1143"/>
    </row>
    <row r="1144" spans="1:13" ht="15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customHeight="1" x14ac:dyDescent="0.25">
      <c r="A1147" s="180">
        <v>44959</v>
      </c>
      <c r="B1147" s="63" t="s">
        <v>7838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8417</v>
      </c>
      <c r="I1148" s="340"/>
      <c r="J1148"/>
      <c r="L1148"/>
      <c r="M1148"/>
    </row>
    <row r="1149" spans="1:13" ht="15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8583</v>
      </c>
      <c r="I1158" s="43"/>
      <c r="J1158"/>
      <c r="L1158"/>
      <c r="M1158"/>
    </row>
    <row r="1159" spans="1:13" ht="15" customHeight="1" x14ac:dyDescent="0.25">
      <c r="A1159" s="180">
        <v>44959</v>
      </c>
      <c r="B1159" s="33" t="s">
        <v>7418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8583</v>
      </c>
      <c r="I1159" s="43"/>
      <c r="J1159"/>
      <c r="L1159"/>
      <c r="M1159"/>
    </row>
    <row r="1160" spans="1:13" ht="15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8583</v>
      </c>
      <c r="I1160" s="43"/>
      <c r="J1160"/>
      <c r="L1160"/>
      <c r="M1160"/>
    </row>
    <row r="1161" spans="1:13" ht="15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8583</v>
      </c>
      <c r="I1161" s="43"/>
      <c r="J1161"/>
      <c r="L1161"/>
      <c r="M1161"/>
    </row>
    <row r="1162" spans="1:13" ht="15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8583</v>
      </c>
      <c r="I1162" s="43"/>
      <c r="J1162"/>
      <c r="L1162"/>
      <c r="M1162"/>
    </row>
    <row r="1163" spans="1:13" ht="15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8584</v>
      </c>
      <c r="I1169" s="43"/>
      <c r="J1169"/>
      <c r="L1169"/>
      <c r="M1169"/>
    </row>
    <row r="1170" spans="1:13" ht="15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customHeight="1" x14ac:dyDescent="0.25">
      <c r="A1172" s="180">
        <v>44959</v>
      </c>
      <c r="B1172" s="33" t="s">
        <v>8580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8585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8585</v>
      </c>
      <c r="J1177"/>
      <c r="L1177"/>
      <c r="M1177"/>
    </row>
    <row r="1178" spans="1:13" ht="15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8585</v>
      </c>
      <c r="J1178"/>
      <c r="L1178"/>
      <c r="M1178"/>
    </row>
    <row r="1179" spans="1:13" ht="15" customHeight="1" x14ac:dyDescent="0.25">
      <c r="A1179" s="180">
        <v>44987</v>
      </c>
      <c r="B1179" s="33" t="s">
        <v>8586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8585</v>
      </c>
      <c r="J1179"/>
      <c r="L1179"/>
      <c r="M1179"/>
    </row>
    <row r="1180" spans="1:13" ht="15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8587</v>
      </c>
      <c r="I1180" s="43"/>
      <c r="J1180"/>
      <c r="L1180"/>
      <c r="M1180"/>
    </row>
    <row r="1181" spans="1:13" ht="15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8588</v>
      </c>
      <c r="I1185" s="43" t="s">
        <v>8589</v>
      </c>
      <c r="J1185"/>
      <c r="L1185"/>
      <c r="M1185"/>
    </row>
    <row r="1186" spans="1:13" ht="15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8588</v>
      </c>
      <c r="I1186" s="43" t="s">
        <v>8589</v>
      </c>
      <c r="J1186"/>
      <c r="L1186"/>
      <c r="M1186"/>
    </row>
    <row r="1187" spans="1:13" ht="15" customHeight="1" x14ac:dyDescent="0.25">
      <c r="A1187" s="180">
        <v>44987</v>
      </c>
      <c r="B1187" s="63" t="s">
        <v>60</v>
      </c>
      <c r="C1187" s="33" t="s">
        <v>8590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8588</v>
      </c>
      <c r="I1187" s="43" t="s">
        <v>8589</v>
      </c>
      <c r="J1187"/>
      <c r="L1187"/>
      <c r="M1187"/>
    </row>
    <row r="1188" spans="1:13" ht="15" customHeight="1" x14ac:dyDescent="0.25">
      <c r="A1188" s="180">
        <v>44987</v>
      </c>
      <c r="B1188" s="33" t="s">
        <v>8591</v>
      </c>
      <c r="C1188" s="33" t="s">
        <v>8592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8589</v>
      </c>
      <c r="J1188"/>
      <c r="L1188"/>
      <c r="M1188"/>
    </row>
    <row r="1189" spans="1:13" ht="15" customHeight="1" x14ac:dyDescent="0.25">
      <c r="A1189" s="180">
        <v>44987</v>
      </c>
      <c r="B1189" s="33" t="s">
        <v>8591</v>
      </c>
      <c r="C1189" s="33" t="s">
        <v>8593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8589</v>
      </c>
      <c r="J1189"/>
      <c r="L1189"/>
      <c r="M1189"/>
    </row>
    <row r="1190" spans="1:13" ht="15" customHeight="1" x14ac:dyDescent="0.25">
      <c r="A1190" s="180">
        <v>44987</v>
      </c>
      <c r="B1190" s="68" t="s">
        <v>8594</v>
      </c>
      <c r="C1190" s="33" t="s">
        <v>8595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8589</v>
      </c>
      <c r="J1190"/>
      <c r="L1190"/>
      <c r="M1190"/>
    </row>
    <row r="1191" spans="1:13" ht="15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8589</v>
      </c>
      <c r="J1191"/>
      <c r="L1191"/>
      <c r="M1191"/>
    </row>
    <row r="1192" spans="1:13" ht="15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8589</v>
      </c>
      <c r="J1192"/>
      <c r="L1192"/>
      <c r="M1192"/>
    </row>
    <row r="1193" spans="1:13" ht="15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8596</v>
      </c>
      <c r="J1193"/>
      <c r="L1193"/>
      <c r="M1193"/>
    </row>
    <row r="1194" spans="1:13" ht="15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8596</v>
      </c>
      <c r="J1194" t="s">
        <v>8597</v>
      </c>
      <c r="L1194"/>
      <c r="M1194"/>
    </row>
    <row r="1195" spans="1:13" ht="15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8596</v>
      </c>
      <c r="J1195" t="s">
        <v>8275</v>
      </c>
      <c r="L1195"/>
      <c r="M1195"/>
    </row>
    <row r="1196" spans="1:13" ht="15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8598</v>
      </c>
      <c r="J1216"/>
      <c r="L1216"/>
      <c r="M1216"/>
    </row>
    <row r="1217" spans="1:13" ht="15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8583</v>
      </c>
      <c r="I1217" s="43"/>
      <c r="J1217"/>
      <c r="L1217"/>
      <c r="M1217"/>
    </row>
    <row r="1218" spans="1:13" ht="15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8583</v>
      </c>
      <c r="I1218" s="43"/>
      <c r="J1218"/>
      <c r="L1218"/>
      <c r="M1218"/>
    </row>
    <row r="1219" spans="1:13" ht="15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8583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8599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8599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8599</v>
      </c>
      <c r="J1222"/>
      <c r="L1222"/>
      <c r="M1222"/>
    </row>
    <row r="1223" spans="1:13" ht="15" customHeight="1" x14ac:dyDescent="0.25">
      <c r="A1223" s="180">
        <v>44987</v>
      </c>
      <c r="B1223" s="33" t="s">
        <v>8586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8599</v>
      </c>
      <c r="J1223"/>
      <c r="L1223"/>
      <c r="M1223"/>
    </row>
    <row r="1224" spans="1:13" ht="15" customHeight="1" x14ac:dyDescent="0.25">
      <c r="A1224" s="180">
        <v>44987</v>
      </c>
      <c r="B1224" s="33" t="s">
        <v>8088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8599</v>
      </c>
      <c r="J1224"/>
      <c r="L1224"/>
      <c r="M1224"/>
    </row>
    <row r="1225" spans="1:13" ht="15" customHeight="1" x14ac:dyDescent="0.25">
      <c r="A1225" s="180">
        <v>44987</v>
      </c>
      <c r="B1225" s="33" t="s">
        <v>8089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8599</v>
      </c>
      <c r="J1225"/>
      <c r="L1225"/>
      <c r="M1225"/>
    </row>
    <row r="1226" spans="1:13" ht="15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8599</v>
      </c>
      <c r="J1226"/>
      <c r="L1226"/>
      <c r="M1226"/>
    </row>
    <row r="1227" spans="1:13" ht="15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8599</v>
      </c>
      <c r="J1227"/>
      <c r="L1227"/>
      <c r="M1227"/>
    </row>
    <row r="1228" spans="1:13" ht="15" customHeight="1" x14ac:dyDescent="0.25">
      <c r="A1228" s="180">
        <v>44987</v>
      </c>
      <c r="B1228" s="52" t="s">
        <v>7429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8599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8599</v>
      </c>
      <c r="J1229"/>
      <c r="L1229"/>
      <c r="M1229"/>
    </row>
    <row r="1230" spans="1:13" ht="15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8599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8599</v>
      </c>
      <c r="J1231"/>
      <c r="L1231"/>
      <c r="M1231"/>
    </row>
    <row r="1232" spans="1:13" ht="15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8600</v>
      </c>
      <c r="J1232"/>
      <c r="L1232"/>
      <c r="M1232"/>
    </row>
    <row r="1233" spans="1:13" ht="15" customHeight="1" x14ac:dyDescent="0.25">
      <c r="A1233" s="180">
        <v>44987</v>
      </c>
      <c r="B1233" s="33" t="s">
        <v>8586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8600</v>
      </c>
      <c r="J1233"/>
      <c r="L1233"/>
      <c r="M1233"/>
    </row>
    <row r="1234" spans="1:13" ht="15" customHeight="1" x14ac:dyDescent="0.25">
      <c r="A1234" s="180">
        <v>44987</v>
      </c>
      <c r="B1234" s="33" t="s">
        <v>8177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8601</v>
      </c>
      <c r="J1234"/>
      <c r="L1234"/>
      <c r="M1234"/>
    </row>
    <row r="1235" spans="1:13" ht="15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8602</v>
      </c>
      <c r="J1235"/>
      <c r="L1235"/>
      <c r="M1235"/>
    </row>
    <row r="1236" spans="1:13" ht="15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8602</v>
      </c>
      <c r="J1236">
        <f>134000/2</f>
        <v>67000</v>
      </c>
      <c r="L1236"/>
      <c r="M1236"/>
    </row>
    <row r="1237" spans="1:13" ht="15" customHeight="1" x14ac:dyDescent="0.25">
      <c r="A1237" s="180">
        <v>44987</v>
      </c>
      <c r="B1237" s="33" t="s">
        <v>4896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8603</v>
      </c>
      <c r="J1237"/>
      <c r="L1237"/>
      <c r="M1237"/>
    </row>
    <row r="1238" spans="1:13" ht="15" customHeight="1" x14ac:dyDescent="0.25">
      <c r="A1238" s="180">
        <v>44987</v>
      </c>
      <c r="B1238" s="63" t="s">
        <v>5550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8603</v>
      </c>
      <c r="J1238"/>
      <c r="L1238"/>
      <c r="M1238"/>
    </row>
    <row r="1239" spans="1:13" ht="15" customHeight="1" x14ac:dyDescent="0.25">
      <c r="A1239" s="180">
        <v>45018</v>
      </c>
      <c r="B1239" s="56" t="s">
        <v>8604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8605</v>
      </c>
      <c r="I1239" s="33" t="s">
        <v>8606</v>
      </c>
      <c r="J1239"/>
      <c r="L1239"/>
      <c r="M1239"/>
    </row>
    <row r="1240" spans="1:13" ht="15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8605</v>
      </c>
      <c r="I1240" s="33" t="s">
        <v>8606</v>
      </c>
      <c r="J1240"/>
      <c r="L1240"/>
      <c r="M1240"/>
    </row>
    <row r="1241" spans="1:13" ht="15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8605</v>
      </c>
      <c r="I1241" s="33" t="s">
        <v>8606</v>
      </c>
      <c r="J1241">
        <f>6800/4</f>
        <v>1700</v>
      </c>
      <c r="L1241"/>
      <c r="M1241"/>
    </row>
    <row r="1242" spans="1:13" ht="15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8607</v>
      </c>
      <c r="J1242">
        <f>11200/8</f>
        <v>1400</v>
      </c>
      <c r="L1242"/>
      <c r="M1242"/>
    </row>
    <row r="1243" spans="1:13" ht="15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8608</v>
      </c>
      <c r="J1243"/>
      <c r="L1243"/>
      <c r="M1243"/>
    </row>
    <row r="1244" spans="1:13" ht="15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8609</v>
      </c>
      <c r="J1244">
        <f>2800/8</f>
        <v>350</v>
      </c>
      <c r="L1244"/>
      <c r="M1244"/>
    </row>
    <row r="1245" spans="1:13" ht="15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8610</v>
      </c>
      <c r="I1247" s="33" t="s">
        <v>8312</v>
      </c>
      <c r="J1247">
        <f>375000/25</f>
        <v>15000</v>
      </c>
      <c r="L1247"/>
      <c r="M1247"/>
    </row>
    <row r="1248" spans="1:13" ht="15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8583</v>
      </c>
      <c r="I1249" s="43"/>
      <c r="J1249"/>
      <c r="L1249"/>
      <c r="M1249"/>
    </row>
    <row r="1250" spans="1:13" ht="15" customHeight="1" x14ac:dyDescent="0.25">
      <c r="A1250" s="180">
        <v>45018</v>
      </c>
      <c r="B1250" s="63" t="s">
        <v>5550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customHeight="1" x14ac:dyDescent="0.25">
      <c r="A1251" s="180">
        <v>45018</v>
      </c>
      <c r="B1251" s="33" t="s">
        <v>8241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8611</v>
      </c>
      <c r="J1251"/>
      <c r="L1251"/>
      <c r="M1251"/>
    </row>
    <row r="1252" spans="1:13" ht="15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8561</v>
      </c>
      <c r="J1253"/>
      <c r="L1253"/>
      <c r="M1253"/>
    </row>
    <row r="1254" spans="1:13" ht="15" customHeight="1" x14ac:dyDescent="0.25">
      <c r="A1254" s="180">
        <v>45018</v>
      </c>
      <c r="B1254" s="33" t="s">
        <v>8087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8612</v>
      </c>
      <c r="J1254"/>
      <c r="L1254"/>
      <c r="M1254"/>
    </row>
    <row r="1255" spans="1:13" ht="15" customHeight="1" x14ac:dyDescent="0.25">
      <c r="A1255" s="180">
        <v>45018</v>
      </c>
      <c r="B1255" s="33" t="s">
        <v>8203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8612</v>
      </c>
      <c r="J1255"/>
      <c r="L1255"/>
      <c r="M1255"/>
    </row>
    <row r="1256" spans="1:13" ht="15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8612</v>
      </c>
      <c r="J1256"/>
      <c r="L1256"/>
      <c r="M1256"/>
    </row>
    <row r="1257" spans="1:13" ht="15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8612</v>
      </c>
      <c r="J1257"/>
      <c r="L1257"/>
      <c r="M1257"/>
    </row>
    <row r="1258" spans="1:13" ht="15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8612</v>
      </c>
      <c r="J1258">
        <f>84000/6</f>
        <v>14000</v>
      </c>
      <c r="L1258"/>
      <c r="M1258"/>
    </row>
    <row r="1259" spans="1:13" ht="15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8612</v>
      </c>
      <c r="J1259"/>
      <c r="L1259"/>
      <c r="M1259"/>
    </row>
    <row r="1260" spans="1:13" ht="15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8612</v>
      </c>
      <c r="J1260"/>
      <c r="L1260"/>
      <c r="M1260"/>
    </row>
    <row r="1261" spans="1:13" ht="15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8613</v>
      </c>
      <c r="J1261"/>
      <c r="L1261"/>
      <c r="M1261"/>
    </row>
    <row r="1262" spans="1:13" ht="15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8613</v>
      </c>
      <c r="J1262"/>
      <c r="L1262"/>
      <c r="M1262"/>
    </row>
    <row r="1263" spans="1:13" ht="15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8614</v>
      </c>
      <c r="J1263">
        <f>135000/2</f>
        <v>67500</v>
      </c>
      <c r="L1263"/>
      <c r="M1263"/>
    </row>
    <row r="1264" spans="1:13" ht="15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8614</v>
      </c>
      <c r="J1264"/>
      <c r="L1264"/>
      <c r="M1264"/>
    </row>
    <row r="1265" spans="1:13" ht="15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8614</v>
      </c>
      <c r="J1265"/>
      <c r="L1265"/>
      <c r="M1265"/>
    </row>
    <row r="1266" spans="1:13" ht="15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8615</v>
      </c>
      <c r="J1267"/>
      <c r="L1267"/>
      <c r="M1267"/>
    </row>
    <row r="1268" spans="1:13" ht="15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8615</v>
      </c>
      <c r="J1268"/>
      <c r="L1268"/>
      <c r="M1268"/>
    </row>
    <row r="1269" spans="1:13" ht="15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8615</v>
      </c>
      <c r="J1269"/>
      <c r="L1269"/>
      <c r="M1269"/>
    </row>
    <row r="1270" spans="1:13" ht="15" customHeight="1" x14ac:dyDescent="0.25">
      <c r="A1270" s="180">
        <v>45018</v>
      </c>
      <c r="B1270" s="80" t="s">
        <v>8211</v>
      </c>
      <c r="C1270" s="56" t="s">
        <v>5224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8535</v>
      </c>
      <c r="J1270"/>
      <c r="L1270"/>
      <c r="M1270"/>
    </row>
    <row r="1271" spans="1:13" ht="15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8535</v>
      </c>
      <c r="J1271"/>
      <c r="L1271"/>
      <c r="M1271"/>
    </row>
    <row r="1272" spans="1:13" ht="15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8616</v>
      </c>
      <c r="J1275"/>
      <c r="L1275"/>
      <c r="M1275"/>
    </row>
    <row r="1276" spans="1:13" ht="15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8616</v>
      </c>
      <c r="J1276"/>
      <c r="L1276"/>
      <c r="M1276"/>
    </row>
    <row r="1277" spans="1:13" ht="15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8616</v>
      </c>
      <c r="J1277"/>
      <c r="L1277"/>
      <c r="M1277"/>
    </row>
    <row r="1278" spans="1:13" ht="15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8616</v>
      </c>
      <c r="J1278"/>
      <c r="L1278"/>
      <c r="M1278"/>
    </row>
    <row r="1279" spans="1:13" ht="15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8616</v>
      </c>
      <c r="J1279"/>
      <c r="L1279"/>
      <c r="M1279"/>
    </row>
    <row r="1280" spans="1:13" ht="15" customHeight="1" x14ac:dyDescent="0.25">
      <c r="A1280" s="180">
        <v>45079</v>
      </c>
      <c r="B1280" s="33" t="s">
        <v>8167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8616</v>
      </c>
      <c r="J1280"/>
      <c r="L1280"/>
      <c r="M1280"/>
    </row>
    <row r="1281" spans="1:13" ht="15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8617</v>
      </c>
      <c r="J1281"/>
      <c r="L1281"/>
      <c r="M1281"/>
    </row>
    <row r="1282" spans="1:13" ht="15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8617</v>
      </c>
      <c r="J1282"/>
      <c r="L1282"/>
      <c r="M1282"/>
    </row>
    <row r="1283" spans="1:13" ht="15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8617</v>
      </c>
      <c r="J1283"/>
      <c r="L1283"/>
      <c r="M1283"/>
    </row>
    <row r="1284" spans="1:13" ht="15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8617</v>
      </c>
      <c r="J1284"/>
      <c r="L1284"/>
      <c r="M1284"/>
    </row>
    <row r="1285" spans="1:13" ht="15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8617</v>
      </c>
      <c r="J1285"/>
      <c r="L1285"/>
      <c r="M1285"/>
    </row>
    <row r="1286" spans="1:13" ht="15" customHeight="1" x14ac:dyDescent="0.25">
      <c r="A1286" s="180">
        <v>45079</v>
      </c>
      <c r="B1286" s="33" t="s">
        <v>8125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8617</v>
      </c>
      <c r="J1286"/>
      <c r="L1286"/>
      <c r="M1286"/>
    </row>
    <row r="1287" spans="1:13" ht="15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8618</v>
      </c>
      <c r="J1287"/>
      <c r="L1287"/>
      <c r="M1287"/>
    </row>
    <row r="1288" spans="1:13" ht="15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8618</v>
      </c>
      <c r="J1288"/>
      <c r="L1288"/>
      <c r="M1288"/>
    </row>
    <row r="1289" spans="1:13" ht="15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8618</v>
      </c>
      <c r="J1289"/>
      <c r="L1289"/>
      <c r="M1289"/>
    </row>
    <row r="1290" spans="1:13" ht="15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8618</v>
      </c>
      <c r="J1290"/>
      <c r="L1290"/>
      <c r="M1290"/>
    </row>
    <row r="1291" spans="1:13" ht="15" customHeight="1" x14ac:dyDescent="0.25">
      <c r="A1291" s="180">
        <v>45079</v>
      </c>
      <c r="B1291" s="33" t="s">
        <v>8619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8618</v>
      </c>
      <c r="J1291"/>
      <c r="L1291"/>
      <c r="M1291"/>
    </row>
    <row r="1292" spans="1:13" ht="15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8620</v>
      </c>
      <c r="I1292" s="42" t="s">
        <v>8618</v>
      </c>
      <c r="J1292"/>
      <c r="L1292"/>
      <c r="M1292"/>
    </row>
    <row r="1293" spans="1:13" ht="15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8621</v>
      </c>
      <c r="J1299"/>
      <c r="L1299"/>
      <c r="M1299"/>
    </row>
    <row r="1300" spans="1:13" ht="15" customHeight="1" x14ac:dyDescent="0.25">
      <c r="A1300" s="180">
        <v>45079</v>
      </c>
      <c r="B1300" s="36" t="s">
        <v>8622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8621</v>
      </c>
      <c r="J1300"/>
      <c r="L1300"/>
      <c r="M1300"/>
    </row>
    <row r="1301" spans="1:13" ht="15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8621</v>
      </c>
      <c r="J1301">
        <f>1420000/4</f>
        <v>355000</v>
      </c>
      <c r="L1301"/>
      <c r="M1301"/>
    </row>
    <row r="1302" spans="1:13" ht="15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8621</v>
      </c>
      <c r="J1302"/>
      <c r="L1302"/>
      <c r="M1302"/>
    </row>
    <row r="1303" spans="1:13" ht="15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8621</v>
      </c>
      <c r="J1303"/>
      <c r="L1303"/>
      <c r="M1303"/>
    </row>
    <row r="1304" spans="1:13" ht="15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8621</v>
      </c>
      <c r="J1304"/>
      <c r="L1304"/>
      <c r="M1304"/>
    </row>
    <row r="1305" spans="1:13" ht="15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8621</v>
      </c>
      <c r="J1305"/>
      <c r="L1305"/>
      <c r="M1305"/>
    </row>
    <row r="1306" spans="1:13" ht="15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8621</v>
      </c>
      <c r="J1306"/>
      <c r="L1306"/>
      <c r="M1306"/>
    </row>
    <row r="1307" spans="1:13" ht="15" customHeight="1" x14ac:dyDescent="0.25">
      <c r="A1307" s="180">
        <v>45079</v>
      </c>
      <c r="B1307" s="33" t="s">
        <v>8241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8621</v>
      </c>
      <c r="J1307"/>
      <c r="L1307"/>
      <c r="M1307"/>
    </row>
    <row r="1308" spans="1:13" ht="15" customHeight="1" x14ac:dyDescent="0.25">
      <c r="A1308" s="180">
        <v>45079</v>
      </c>
      <c r="B1308" s="63" t="s">
        <v>5550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8621</v>
      </c>
      <c r="J1308"/>
      <c r="L1308"/>
      <c r="M1308"/>
    </row>
    <row r="1309" spans="1:13" ht="15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8621</v>
      </c>
      <c r="J1309"/>
      <c r="L1309"/>
      <c r="M1309"/>
    </row>
    <row r="1310" spans="1:13" ht="15" customHeight="1" x14ac:dyDescent="0.25">
      <c r="A1310" s="180">
        <v>45079</v>
      </c>
      <c r="B1310" s="33" t="s">
        <v>8623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8621</v>
      </c>
      <c r="J1310"/>
      <c r="L1310"/>
      <c r="M1310"/>
    </row>
    <row r="1311" spans="1:13" ht="15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8621</v>
      </c>
      <c r="J1311"/>
      <c r="L1311"/>
      <c r="M1311"/>
    </row>
    <row r="1312" spans="1:13" ht="15" customHeight="1" x14ac:dyDescent="0.25">
      <c r="A1312" s="180">
        <v>45079</v>
      </c>
      <c r="B1312" s="63" t="s">
        <v>3227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8621</v>
      </c>
      <c r="J1312"/>
      <c r="L1312"/>
      <c r="M1312"/>
    </row>
    <row r="1313" spans="1:13" ht="15" customHeight="1" x14ac:dyDescent="0.25">
      <c r="A1313" s="180">
        <v>45079</v>
      </c>
      <c r="B1313" s="33" t="s">
        <v>938</v>
      </c>
      <c r="C1313" s="33" t="s">
        <v>8624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8625</v>
      </c>
      <c r="J1313"/>
      <c r="L1313"/>
      <c r="M1313"/>
    </row>
    <row r="1314" spans="1:13" ht="15" customHeight="1" x14ac:dyDescent="0.25">
      <c r="A1314" s="180">
        <v>45079</v>
      </c>
      <c r="B1314" s="33" t="s">
        <v>938</v>
      </c>
      <c r="C1314" s="33" t="s">
        <v>8626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8625</v>
      </c>
      <c r="J1314"/>
      <c r="L1314"/>
      <c r="M1314"/>
    </row>
    <row r="1315" spans="1:13" ht="15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8627</v>
      </c>
      <c r="J1315"/>
      <c r="L1315"/>
      <c r="M1315"/>
    </row>
    <row r="1316" spans="1:13" ht="15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8627</v>
      </c>
      <c r="J1316"/>
      <c r="L1316"/>
      <c r="M1316"/>
    </row>
    <row r="1317" spans="1:13" ht="15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8627</v>
      </c>
      <c r="J1317"/>
      <c r="L1317"/>
      <c r="M1317"/>
    </row>
    <row r="1318" spans="1:13" ht="15" customHeight="1" x14ac:dyDescent="0.25">
      <c r="A1318" s="180">
        <v>45079</v>
      </c>
      <c r="B1318" s="33" t="s">
        <v>8147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8627</v>
      </c>
      <c r="J1318"/>
      <c r="L1318"/>
      <c r="M1318"/>
    </row>
    <row r="1319" spans="1:13" ht="15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8627</v>
      </c>
      <c r="J1319"/>
      <c r="L1319"/>
      <c r="M1319"/>
    </row>
    <row r="1320" spans="1:13" ht="15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8627</v>
      </c>
      <c r="J1320"/>
      <c r="L1320"/>
      <c r="M1320"/>
    </row>
    <row r="1321" spans="1:13" ht="15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8627</v>
      </c>
      <c r="J1321"/>
      <c r="L1321"/>
      <c r="M1321"/>
    </row>
    <row r="1322" spans="1:13" ht="15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8627</v>
      </c>
      <c r="J1322"/>
      <c r="L1322"/>
      <c r="M1322"/>
    </row>
    <row r="1323" spans="1:13" ht="15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8627</v>
      </c>
      <c r="J1323"/>
      <c r="L1323"/>
      <c r="M1323"/>
    </row>
    <row r="1324" spans="1:13" ht="15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8627</v>
      </c>
      <c r="J1324"/>
      <c r="L1324"/>
      <c r="M1324"/>
    </row>
    <row r="1325" spans="1:13" ht="15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8627</v>
      </c>
      <c r="J1325"/>
      <c r="L1325"/>
      <c r="M1325"/>
    </row>
    <row r="1326" spans="1:13" ht="15" customHeight="1" x14ac:dyDescent="0.25">
      <c r="A1326" s="180">
        <v>45079</v>
      </c>
      <c r="B1326" s="33" t="s">
        <v>8509</v>
      </c>
      <c r="C1326" s="33" t="s">
        <v>8339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8627</v>
      </c>
      <c r="J1326"/>
      <c r="L1326"/>
      <c r="M1326"/>
    </row>
    <row r="1327" spans="1:13" ht="15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8461</v>
      </c>
      <c r="I1327" s="33"/>
      <c r="J1327"/>
      <c r="L1327"/>
      <c r="M1327"/>
    </row>
    <row r="1328" spans="1:13" ht="15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8461</v>
      </c>
      <c r="I1328" s="33"/>
      <c r="J1328"/>
      <c r="L1328"/>
      <c r="M1328"/>
    </row>
    <row r="1329" spans="1:13" ht="15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8461</v>
      </c>
      <c r="I1329" s="33"/>
      <c r="J1329"/>
      <c r="L1329"/>
      <c r="M1329"/>
    </row>
    <row r="1330" spans="1:13" ht="15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8461</v>
      </c>
      <c r="I1330" s="33"/>
      <c r="J1330"/>
      <c r="L1330"/>
      <c r="M1330"/>
    </row>
    <row r="1331" spans="1:13" ht="15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8461</v>
      </c>
      <c r="I1331" s="33"/>
      <c r="J1331"/>
      <c r="L1331"/>
      <c r="M1331"/>
    </row>
    <row r="1332" spans="1:13" ht="15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8461</v>
      </c>
      <c r="I1332" s="33"/>
      <c r="J1332"/>
      <c r="L1332"/>
      <c r="M1332"/>
    </row>
    <row r="1333" spans="1:13" ht="15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8628</v>
      </c>
      <c r="J1339"/>
      <c r="L1339"/>
      <c r="M1339"/>
    </row>
    <row r="1340" spans="1:13" ht="15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8629</v>
      </c>
      <c r="J1340"/>
      <c r="L1340"/>
      <c r="M1340"/>
    </row>
    <row r="1341" spans="1:13" ht="15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8629</v>
      </c>
      <c r="J1341"/>
      <c r="L1341"/>
      <c r="M1341"/>
    </row>
    <row r="1342" spans="1:13" ht="15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8629</v>
      </c>
      <c r="J1342"/>
      <c r="L1342"/>
      <c r="M1342"/>
    </row>
    <row r="1343" spans="1:13" ht="15" customHeight="1" x14ac:dyDescent="0.25">
      <c r="A1343" s="180">
        <v>45079</v>
      </c>
      <c r="B1343" s="33" t="s">
        <v>8509</v>
      </c>
      <c r="C1343" s="33" t="s">
        <v>8339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8629</v>
      </c>
      <c r="J1343"/>
      <c r="L1343"/>
      <c r="M1343"/>
    </row>
    <row r="1344" spans="1:13" ht="15" customHeight="1" x14ac:dyDescent="0.25">
      <c r="A1344" s="180">
        <v>45079</v>
      </c>
      <c r="B1344" s="33" t="s">
        <v>8509</v>
      </c>
      <c r="C1344" s="33" t="s">
        <v>8339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2736</v>
      </c>
      <c r="I1345" s="33" t="s">
        <v>8630</v>
      </c>
      <c r="J1345"/>
      <c r="L1345"/>
      <c r="M1345"/>
    </row>
    <row r="1346" spans="1:13" ht="15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2736</v>
      </c>
      <c r="I1346" s="33" t="s">
        <v>8630</v>
      </c>
      <c r="J1346"/>
      <c r="L1346"/>
      <c r="M1346"/>
    </row>
    <row r="1347" spans="1:13" ht="15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8631</v>
      </c>
      <c r="J1347"/>
      <c r="L1347"/>
      <c r="M1347"/>
    </row>
    <row r="1348" spans="1:13" ht="15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8631</v>
      </c>
      <c r="J1348"/>
      <c r="L1348"/>
      <c r="M1348"/>
    </row>
    <row r="1349" spans="1:13" ht="15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8631</v>
      </c>
      <c r="J1349"/>
      <c r="L1349"/>
      <c r="M1349"/>
    </row>
    <row r="1350" spans="1:13" ht="15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8631</v>
      </c>
      <c r="J1350"/>
      <c r="L1350"/>
      <c r="M1350"/>
    </row>
    <row r="1351" spans="1:13" ht="15" customHeight="1" x14ac:dyDescent="0.25">
      <c r="A1351" s="180">
        <v>45079</v>
      </c>
      <c r="B1351" s="33" t="s">
        <v>8632</v>
      </c>
      <c r="C1351" s="33" t="s">
        <v>8633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8634</v>
      </c>
      <c r="J1351"/>
      <c r="L1351"/>
      <c r="M1351"/>
    </row>
    <row r="1352" spans="1:13" ht="15" customHeight="1" x14ac:dyDescent="0.25">
      <c r="A1352" s="180">
        <v>45079</v>
      </c>
      <c r="B1352" s="52" t="s">
        <v>1537</v>
      </c>
      <c r="C1352" s="228" t="s">
        <v>8635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8634</v>
      </c>
      <c r="J1352"/>
      <c r="L1352"/>
      <c r="M1352"/>
    </row>
    <row r="1353" spans="1:13" ht="15" customHeight="1" x14ac:dyDescent="0.25">
      <c r="A1353" s="180">
        <v>45079</v>
      </c>
      <c r="B1353" s="52" t="s">
        <v>1537</v>
      </c>
      <c r="C1353" s="228" t="s">
        <v>8636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8634</v>
      </c>
      <c r="J1353"/>
      <c r="L1353"/>
      <c r="M1353"/>
    </row>
    <row r="1354" spans="1:13" ht="15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8637</v>
      </c>
      <c r="I1354" s="33" t="s">
        <v>8634</v>
      </c>
      <c r="J1354"/>
      <c r="L1354"/>
      <c r="M1354"/>
    </row>
    <row r="1355" spans="1:13" ht="15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8638</v>
      </c>
      <c r="I1355" s="33" t="s">
        <v>8634</v>
      </c>
      <c r="J1355"/>
      <c r="L1355"/>
      <c r="M1355"/>
    </row>
    <row r="1356" spans="1:13" ht="15" customHeight="1" x14ac:dyDescent="0.25">
      <c r="A1356" s="180">
        <v>45079</v>
      </c>
      <c r="B1356" s="36" t="s">
        <v>8639</v>
      </c>
      <c r="C1356" s="33" t="s">
        <v>8640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8641</v>
      </c>
      <c r="J1356"/>
      <c r="L1356"/>
      <c r="M1356"/>
    </row>
    <row r="1357" spans="1:13" ht="15" customHeight="1" x14ac:dyDescent="0.25">
      <c r="A1357" s="180">
        <v>45079</v>
      </c>
      <c r="B1357" s="33" t="s">
        <v>68</v>
      </c>
      <c r="C1357" s="33" t="s">
        <v>8642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8643</v>
      </c>
      <c r="J1357"/>
      <c r="L1357"/>
      <c r="M1357"/>
    </row>
    <row r="1358" spans="1:13" ht="15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8644</v>
      </c>
      <c r="J1358"/>
      <c r="L1358"/>
      <c r="M1358"/>
    </row>
    <row r="1359" spans="1:13" ht="15" customHeight="1" x14ac:dyDescent="0.25">
      <c r="A1359" s="180">
        <v>45109</v>
      </c>
      <c r="B1359" s="33" t="s">
        <v>8509</v>
      </c>
      <c r="C1359" s="33" t="s">
        <v>8339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8644</v>
      </c>
      <c r="J1359"/>
      <c r="L1359"/>
      <c r="M1359"/>
    </row>
    <row r="1360" spans="1:13" ht="15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8645</v>
      </c>
      <c r="J1361"/>
      <c r="L1361"/>
      <c r="M1361"/>
    </row>
    <row r="1362" spans="1:13" ht="15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8645</v>
      </c>
      <c r="J1362"/>
      <c r="L1362"/>
      <c r="M1362"/>
    </row>
    <row r="1363" spans="1:13" ht="15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8645</v>
      </c>
      <c r="J1363"/>
      <c r="L1363"/>
      <c r="M1363"/>
    </row>
    <row r="1364" spans="1:13" ht="15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8646</v>
      </c>
      <c r="J1381"/>
      <c r="L1381"/>
      <c r="M1381"/>
    </row>
    <row r="1382" spans="1:13" ht="15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8646</v>
      </c>
      <c r="J1382"/>
      <c r="L1382"/>
      <c r="M1382"/>
    </row>
    <row r="1383" spans="1:13" ht="15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8646</v>
      </c>
      <c r="J1383"/>
      <c r="L1383"/>
      <c r="M1383"/>
    </row>
    <row r="1384" spans="1:13" ht="15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8646</v>
      </c>
      <c r="J1384"/>
      <c r="L1384"/>
      <c r="M1384"/>
    </row>
    <row r="1385" spans="1:13" ht="15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8646</v>
      </c>
      <c r="J1385"/>
      <c r="L1385"/>
      <c r="M1385"/>
    </row>
    <row r="1386" spans="1:13" ht="15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customHeight="1" x14ac:dyDescent="0.25">
      <c r="A1388" s="180">
        <v>45109</v>
      </c>
      <c r="B1388" s="33" t="s">
        <v>8647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8628</v>
      </c>
      <c r="J1388"/>
      <c r="L1388"/>
      <c r="M1388"/>
    </row>
    <row r="1389" spans="1:13" ht="15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8648</v>
      </c>
      <c r="J1396"/>
      <c r="L1396"/>
      <c r="M1396"/>
    </row>
    <row r="1397" spans="1:13" ht="15" customHeight="1" x14ac:dyDescent="0.25">
      <c r="A1397" s="180">
        <v>45140</v>
      </c>
      <c r="B1397" s="33" t="s">
        <v>8059</v>
      </c>
      <c r="C1397" s="33" t="s">
        <v>8649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8648</v>
      </c>
      <c r="J1397"/>
      <c r="L1397"/>
      <c r="M1397"/>
    </row>
    <row r="1398" spans="1:13" ht="15" customHeight="1" x14ac:dyDescent="0.25">
      <c r="A1398" s="180">
        <v>45140</v>
      </c>
      <c r="B1398" s="33" t="s">
        <v>68</v>
      </c>
      <c r="C1398" s="33" t="s">
        <v>8650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8648</v>
      </c>
      <c r="J1398"/>
      <c r="L1398"/>
      <c r="M1398"/>
    </row>
    <row r="1399" spans="1:13" ht="15" customHeight="1" x14ac:dyDescent="0.25">
      <c r="A1399" s="180">
        <v>45140</v>
      </c>
      <c r="B1399" s="68" t="s">
        <v>8651</v>
      </c>
      <c r="C1399" s="56" t="s">
        <v>8652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8653</v>
      </c>
      <c r="J1399"/>
      <c r="L1399"/>
      <c r="M1399"/>
    </row>
    <row r="1400" spans="1:13" ht="15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8653</v>
      </c>
      <c r="J1400"/>
      <c r="L1400"/>
      <c r="M1400"/>
    </row>
    <row r="1401" spans="1:13" ht="15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8648</v>
      </c>
      <c r="J1401"/>
      <c r="L1401"/>
      <c r="M1401"/>
    </row>
    <row r="1402" spans="1:13" ht="15" customHeight="1" x14ac:dyDescent="0.25">
      <c r="A1402" s="180">
        <v>45140</v>
      </c>
      <c r="B1402" s="33" t="s">
        <v>7993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customHeight="1" x14ac:dyDescent="0.25">
      <c r="A1403" s="180">
        <v>45140</v>
      </c>
      <c r="B1403" s="36" t="s">
        <v>4149</v>
      </c>
      <c r="C1403" s="33" t="s">
        <v>2752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customHeight="1" x14ac:dyDescent="0.25">
      <c r="A1407" s="180">
        <v>45140</v>
      </c>
      <c r="B1407" s="258" t="s">
        <v>5550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3078</v>
      </c>
      <c r="I1407" s="42" t="s">
        <v>8654</v>
      </c>
      <c r="J1407"/>
      <c r="L1407"/>
      <c r="M1407"/>
    </row>
    <row r="1408" spans="1:13" ht="15" customHeight="1" x14ac:dyDescent="0.25">
      <c r="A1408" s="180">
        <v>45140</v>
      </c>
      <c r="B1408" s="33" t="s">
        <v>8647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3078</v>
      </c>
      <c r="I1408" s="42" t="s">
        <v>8654</v>
      </c>
      <c r="J1408"/>
      <c r="L1408"/>
      <c r="M1408"/>
    </row>
    <row r="1409" spans="1:13" ht="15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8655</v>
      </c>
      <c r="J1410"/>
      <c r="L1410"/>
      <c r="M1410"/>
    </row>
    <row r="1411" spans="1:13" ht="15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8655</v>
      </c>
      <c r="J1411"/>
      <c r="L1411"/>
      <c r="M1411"/>
    </row>
    <row r="1412" spans="1:13" ht="15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8655</v>
      </c>
      <c r="J1412"/>
      <c r="L1412"/>
      <c r="M1412"/>
    </row>
    <row r="1413" spans="1:13" ht="15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8655</v>
      </c>
      <c r="J1413"/>
      <c r="L1413"/>
      <c r="M1413"/>
    </row>
    <row r="1414" spans="1:13" ht="15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8655</v>
      </c>
      <c r="J1414"/>
      <c r="L1414"/>
      <c r="M1414"/>
    </row>
    <row r="1415" spans="1:13" ht="15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8655</v>
      </c>
      <c r="J1415"/>
      <c r="L1415"/>
      <c r="M1415"/>
    </row>
    <row r="1416" spans="1:13" ht="15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8655</v>
      </c>
      <c r="J1416"/>
      <c r="L1416"/>
      <c r="M1416"/>
    </row>
    <row r="1417" spans="1:13" ht="15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8655</v>
      </c>
      <c r="J1417"/>
      <c r="L1417"/>
      <c r="M1417"/>
    </row>
    <row r="1418" spans="1:13" ht="15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8656</v>
      </c>
      <c r="J1418"/>
      <c r="L1418"/>
      <c r="M1418"/>
    </row>
    <row r="1419" spans="1:13" ht="15" customHeight="1" x14ac:dyDescent="0.25">
      <c r="A1419" s="180">
        <v>45140</v>
      </c>
      <c r="B1419" s="33" t="s">
        <v>4302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8657</v>
      </c>
      <c r="J1423"/>
      <c r="L1423"/>
      <c r="M1423"/>
    </row>
    <row r="1424" spans="1:13" ht="15" customHeight="1" x14ac:dyDescent="0.25">
      <c r="A1424" s="180">
        <v>45140</v>
      </c>
      <c r="B1424" s="36" t="s">
        <v>7236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4839</v>
      </c>
      <c r="I1424" s="43"/>
      <c r="J1424"/>
      <c r="L1424"/>
      <c r="M1424"/>
    </row>
    <row r="1425" spans="1:13" ht="15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customHeight="1" x14ac:dyDescent="0.25">
      <c r="A1436" s="180">
        <v>45171</v>
      </c>
      <c r="B1436" s="33" t="s">
        <v>4306</v>
      </c>
      <c r="C1436" s="33" t="s">
        <v>4307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customHeight="1" x14ac:dyDescent="0.25">
      <c r="A1438" s="180">
        <v>45171</v>
      </c>
      <c r="B1438" s="49" t="s">
        <v>1642</v>
      </c>
      <c r="C1438" s="60" t="s">
        <v>8658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8659</v>
      </c>
      <c r="J1438">
        <f>1374000/4</f>
        <v>343500</v>
      </c>
      <c r="L1438"/>
      <c r="M1438"/>
    </row>
    <row r="1439" spans="1:13" ht="15" customHeight="1" x14ac:dyDescent="0.25">
      <c r="A1439" s="180">
        <v>45171</v>
      </c>
      <c r="B1439" s="33" t="s">
        <v>777</v>
      </c>
      <c r="C1439" s="60" t="s">
        <v>8658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8659</v>
      </c>
      <c r="J1439"/>
      <c r="L1439"/>
      <c r="M1439"/>
    </row>
    <row r="1440" spans="1:13" ht="15" customHeight="1" x14ac:dyDescent="0.25">
      <c r="A1440" s="180">
        <v>45171</v>
      </c>
      <c r="B1440" s="33" t="s">
        <v>778</v>
      </c>
      <c r="C1440" s="60" t="s">
        <v>8658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8659</v>
      </c>
      <c r="J1440"/>
      <c r="L1440"/>
      <c r="M1440"/>
    </row>
    <row r="1441" spans="1:13" ht="15" customHeight="1" x14ac:dyDescent="0.25">
      <c r="A1441" s="180">
        <v>45171</v>
      </c>
      <c r="B1441" s="33" t="s">
        <v>1644</v>
      </c>
      <c r="C1441" s="60" t="s">
        <v>8658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8659</v>
      </c>
      <c r="J1441">
        <f>136000/4</f>
        <v>34000</v>
      </c>
      <c r="L1441"/>
      <c r="M1441"/>
    </row>
    <row r="1442" spans="1:13" ht="15" customHeight="1" x14ac:dyDescent="0.25">
      <c r="A1442" s="180">
        <v>45171</v>
      </c>
      <c r="B1442" s="33" t="s">
        <v>1645</v>
      </c>
      <c r="C1442" s="60" t="s">
        <v>8658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8659</v>
      </c>
      <c r="J1442"/>
      <c r="L1442"/>
      <c r="M1442"/>
    </row>
    <row r="1443" spans="1:13" ht="15" customHeight="1" x14ac:dyDescent="0.25">
      <c r="A1443" s="180">
        <v>45171</v>
      </c>
      <c r="B1443" s="33" t="s">
        <v>1646</v>
      </c>
      <c r="C1443" s="60" t="s">
        <v>8658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8659</v>
      </c>
      <c r="J1443"/>
      <c r="L1443"/>
      <c r="M1443"/>
    </row>
    <row r="1444" spans="1:13" ht="15" customHeight="1" x14ac:dyDescent="0.25">
      <c r="A1444" s="180">
        <v>45171</v>
      </c>
      <c r="B1444" s="33" t="s">
        <v>1647</v>
      </c>
      <c r="C1444" s="60" t="s">
        <v>8658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8659</v>
      </c>
      <c r="J1444"/>
      <c r="L1444"/>
      <c r="M1444"/>
    </row>
    <row r="1445" spans="1:13" ht="15" customHeight="1" x14ac:dyDescent="0.25">
      <c r="A1445" s="180">
        <v>45171</v>
      </c>
      <c r="B1445" s="33" t="s">
        <v>1648</v>
      </c>
      <c r="C1445" s="60" t="s">
        <v>8658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8659</v>
      </c>
      <c r="J1445"/>
      <c r="L1445"/>
      <c r="M1445"/>
    </row>
    <row r="1446" spans="1:13" ht="15" customHeight="1" x14ac:dyDescent="0.25">
      <c r="A1446" s="180">
        <v>45171</v>
      </c>
      <c r="B1446" s="33" t="s">
        <v>1649</v>
      </c>
      <c r="C1446" s="60" t="s">
        <v>8658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8659</v>
      </c>
      <c r="J1446"/>
      <c r="L1446"/>
      <c r="M1446"/>
    </row>
    <row r="1447" spans="1:13" ht="15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8660</v>
      </c>
      <c r="J1447"/>
      <c r="L1447"/>
      <c r="M1447"/>
    </row>
    <row r="1448" spans="1:13" ht="15" customHeight="1" x14ac:dyDescent="0.25">
      <c r="A1448" s="180">
        <v>45171</v>
      </c>
      <c r="B1448" s="109" t="s">
        <v>8661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8659</v>
      </c>
      <c r="J1448"/>
      <c r="L1448"/>
      <c r="M1448"/>
    </row>
    <row r="1449" spans="1:13" ht="15" customHeight="1" x14ac:dyDescent="0.25">
      <c r="A1449" s="180">
        <v>45171</v>
      </c>
      <c r="B1449" s="68" t="s">
        <v>8662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8659</v>
      </c>
      <c r="J1449"/>
      <c r="L1449"/>
      <c r="M1449"/>
    </row>
    <row r="1450" spans="1:13" ht="15" customHeight="1" x14ac:dyDescent="0.25">
      <c r="A1450" s="180">
        <v>45171</v>
      </c>
      <c r="B1450" s="49" t="s">
        <v>8663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8659</v>
      </c>
      <c r="J1450"/>
      <c r="L1450"/>
      <c r="M1450"/>
    </row>
    <row r="1451" spans="1:13" ht="15" customHeight="1" x14ac:dyDescent="0.25">
      <c r="A1451" s="180">
        <v>45171</v>
      </c>
      <c r="B1451" s="52" t="s">
        <v>8664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8660</v>
      </c>
      <c r="J1451"/>
      <c r="L1451"/>
      <c r="M1451"/>
    </row>
    <row r="1452" spans="1:13" ht="15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8660</v>
      </c>
      <c r="J1452"/>
      <c r="L1452"/>
      <c r="M1452"/>
    </row>
    <row r="1453" spans="1:13" ht="15" customHeight="1" x14ac:dyDescent="0.25">
      <c r="A1453" s="180">
        <v>45171</v>
      </c>
      <c r="B1453" s="49" t="s">
        <v>3858</v>
      </c>
      <c r="C1453" s="33" t="s">
        <v>3442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8657</v>
      </c>
      <c r="J1454"/>
      <c r="L1454"/>
      <c r="M1454"/>
    </row>
    <row r="1455" spans="1:13" ht="15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8665</v>
      </c>
      <c r="J1459"/>
      <c r="L1459"/>
      <c r="M1459"/>
    </row>
    <row r="1460" spans="1:13" ht="15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8665</v>
      </c>
      <c r="J1460"/>
      <c r="L1460"/>
      <c r="M1460"/>
    </row>
    <row r="1461" spans="1:13" ht="15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8665</v>
      </c>
      <c r="J1461"/>
      <c r="L1461"/>
      <c r="M1461"/>
    </row>
    <row r="1462" spans="1:13" ht="15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8665</v>
      </c>
      <c r="J1462"/>
      <c r="L1462"/>
      <c r="M1462"/>
    </row>
    <row r="1463" spans="1:13" ht="15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8666</v>
      </c>
      <c r="J1463"/>
      <c r="L1463"/>
      <c r="M1463"/>
    </row>
    <row r="1464" spans="1:13" ht="15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8667</v>
      </c>
      <c r="J1464"/>
      <c r="L1464"/>
      <c r="M1464"/>
    </row>
    <row r="1465" spans="1:13" ht="15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customHeight="1" x14ac:dyDescent="0.25">
      <c r="A1469" s="180">
        <v>45201</v>
      </c>
      <c r="B1469" s="33" t="s">
        <v>8177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8668</v>
      </c>
      <c r="J1469"/>
      <c r="M1469"/>
    </row>
    <row r="1470" spans="1:13" ht="15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8668</v>
      </c>
      <c r="J1470"/>
      <c r="L1470"/>
      <c r="M1470"/>
    </row>
    <row r="1471" spans="1:13" ht="15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8668</v>
      </c>
      <c r="J1471"/>
      <c r="L1471"/>
      <c r="M1471"/>
    </row>
    <row r="1472" spans="1:13" ht="15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8668</v>
      </c>
      <c r="J1472">
        <f>180000/4</f>
        <v>45000</v>
      </c>
      <c r="L1472"/>
      <c r="M1472"/>
    </row>
    <row r="1473" spans="1:13" ht="15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8668</v>
      </c>
      <c r="J1473"/>
      <c r="L1473"/>
      <c r="M1473"/>
    </row>
    <row r="1474" spans="1:13" ht="15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8668</v>
      </c>
      <c r="J1474"/>
      <c r="L1474"/>
      <c r="M1474"/>
    </row>
    <row r="1475" spans="1:13" ht="15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8669</v>
      </c>
      <c r="I1475" s="43" t="s">
        <v>8670</v>
      </c>
      <c r="J1475"/>
      <c r="L1475"/>
      <c r="M1475"/>
    </row>
    <row r="1476" spans="1:13" ht="15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8669</v>
      </c>
      <c r="I1476" s="43" t="s">
        <v>8670</v>
      </c>
      <c r="J1476"/>
      <c r="L1476"/>
      <c r="M1476"/>
    </row>
    <row r="1477" spans="1:13" ht="15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8669</v>
      </c>
      <c r="I1477" s="43" t="s">
        <v>8670</v>
      </c>
      <c r="J1477"/>
      <c r="L1477"/>
      <c r="M1477"/>
    </row>
    <row r="1478" spans="1:13" ht="15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8656</v>
      </c>
      <c r="J1478"/>
      <c r="L1478"/>
      <c r="M1478"/>
    </row>
    <row r="1479" spans="1:13" ht="15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8671</v>
      </c>
      <c r="J1480"/>
      <c r="L1480"/>
      <c r="M1480"/>
    </row>
    <row r="1481" spans="1:13" ht="15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8671</v>
      </c>
      <c r="J1481"/>
      <c r="L1481"/>
      <c r="M1481"/>
    </row>
    <row r="1482" spans="1:13" ht="15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8671</v>
      </c>
      <c r="J1482"/>
      <c r="L1482"/>
      <c r="M1482"/>
    </row>
    <row r="1483" spans="1:13" ht="15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8671</v>
      </c>
      <c r="J1483"/>
      <c r="L1483"/>
      <c r="M1483"/>
    </row>
    <row r="1484" spans="1:13" ht="15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8672</v>
      </c>
      <c r="J1484"/>
      <c r="L1484"/>
      <c r="M1484"/>
    </row>
    <row r="1485" spans="1:13" ht="15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8672</v>
      </c>
      <c r="J1485"/>
      <c r="L1485"/>
      <c r="M1485"/>
    </row>
    <row r="1486" spans="1:13" ht="15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8672</v>
      </c>
      <c r="J1486"/>
      <c r="L1486"/>
      <c r="M1486"/>
    </row>
    <row r="1487" spans="1:13" ht="15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8673</v>
      </c>
      <c r="I1487" s="43" t="s">
        <v>8674</v>
      </c>
      <c r="J1487"/>
      <c r="L1487"/>
      <c r="M1487"/>
    </row>
    <row r="1488" spans="1:13" ht="15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8673</v>
      </c>
      <c r="I1488" s="43" t="s">
        <v>8674</v>
      </c>
      <c r="J1488"/>
      <c r="L1488"/>
      <c r="M1488"/>
    </row>
    <row r="1489" spans="1:13" ht="15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customHeight="1" x14ac:dyDescent="0.25">
      <c r="A1491" s="180">
        <v>45232</v>
      </c>
      <c r="B1491" s="33" t="s">
        <v>8591</v>
      </c>
      <c r="C1491" s="60" t="s">
        <v>8675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8676</v>
      </c>
      <c r="J1491"/>
      <c r="L1491"/>
      <c r="M1491"/>
    </row>
    <row r="1492" spans="1:13" x14ac:dyDescent="0.25">
      <c r="A1492" s="180">
        <v>45232</v>
      </c>
      <c r="B1492" s="33" t="s">
        <v>8591</v>
      </c>
      <c r="C1492" s="56" t="s">
        <v>8677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8676</v>
      </c>
      <c r="J1492"/>
      <c r="L1492"/>
      <c r="M1492"/>
    </row>
    <row r="1493" spans="1:13" ht="15" customHeight="1" x14ac:dyDescent="0.25">
      <c r="A1493" s="180">
        <v>45232</v>
      </c>
      <c r="B1493" s="36" t="s">
        <v>8678</v>
      </c>
      <c r="C1493" s="60" t="s">
        <v>8679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8676</v>
      </c>
      <c r="J1493"/>
      <c r="L1493"/>
      <c r="M1493"/>
    </row>
    <row r="1494" spans="1:13" ht="15" customHeight="1" x14ac:dyDescent="0.25">
      <c r="A1494" s="180">
        <v>45232</v>
      </c>
      <c r="B1494" s="68" t="s">
        <v>8594</v>
      </c>
      <c r="C1494" s="56" t="s">
        <v>8680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8676</v>
      </c>
      <c r="J1494"/>
      <c r="L1494"/>
      <c r="M1494"/>
    </row>
    <row r="1495" spans="1:13" ht="15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8676</v>
      </c>
      <c r="J1495"/>
      <c r="L1495"/>
      <c r="M1495"/>
    </row>
    <row r="1496" spans="1:13" ht="15" customHeight="1" x14ac:dyDescent="0.25">
      <c r="A1496" s="180">
        <v>45232</v>
      </c>
      <c r="B1496" s="33" t="s">
        <v>8007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8676</v>
      </c>
      <c r="J1496"/>
      <c r="L1496"/>
      <c r="M1496"/>
    </row>
    <row r="1497" spans="1:13" ht="15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8637</v>
      </c>
      <c r="I1497" s="33" t="s">
        <v>8676</v>
      </c>
      <c r="J1497"/>
      <c r="L1497"/>
      <c r="M1497"/>
    </row>
    <row r="1498" spans="1:13" x14ac:dyDescent="0.25">
      <c r="A1498" s="180">
        <v>45232</v>
      </c>
      <c r="B1498" s="80" t="s">
        <v>8681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8676</v>
      </c>
      <c r="J1498"/>
      <c r="L1498"/>
      <c r="M1498"/>
    </row>
    <row r="1499" spans="1:13" ht="15" customHeight="1" x14ac:dyDescent="0.25">
      <c r="A1499" s="180">
        <v>45232</v>
      </c>
      <c r="B1499" s="63" t="s">
        <v>8682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8676</v>
      </c>
      <c r="J1499"/>
      <c r="L1499"/>
      <c r="M1499"/>
    </row>
    <row r="1500" spans="1:13" ht="15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8683</v>
      </c>
      <c r="J1501"/>
      <c r="L1501"/>
      <c r="M1501"/>
    </row>
    <row r="1502" spans="1:13" ht="15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8684</v>
      </c>
      <c r="J1502"/>
      <c r="L1502"/>
      <c r="M1502"/>
    </row>
    <row r="1503" spans="1:13" ht="15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8684</v>
      </c>
      <c r="J1503"/>
      <c r="L1503"/>
      <c r="M1503"/>
    </row>
    <row r="1504" spans="1:13" ht="15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8684</v>
      </c>
      <c r="J1504"/>
      <c r="L1504"/>
      <c r="M1504"/>
    </row>
    <row r="1505" spans="1:13" ht="15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8685</v>
      </c>
      <c r="J1505"/>
      <c r="L1505"/>
      <c r="M1505"/>
    </row>
    <row r="1506" spans="1:13" ht="15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8686</v>
      </c>
      <c r="J1508"/>
      <c r="L1508"/>
      <c r="M1508"/>
    </row>
    <row r="1509" spans="1:13" ht="15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8686</v>
      </c>
      <c r="J1509"/>
      <c r="L1509"/>
      <c r="M1509"/>
    </row>
    <row r="1510" spans="1:13" ht="15" customHeight="1" x14ac:dyDescent="0.25">
      <c r="A1510" s="180">
        <v>45232</v>
      </c>
      <c r="B1510" s="33" t="s">
        <v>8177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8687</v>
      </c>
      <c r="I1510" s="43" t="s">
        <v>8688</v>
      </c>
      <c r="J1510"/>
      <c r="L1510"/>
      <c r="M1510"/>
    </row>
    <row r="1511" spans="1:13" ht="15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8689</v>
      </c>
      <c r="J1511"/>
      <c r="L1511"/>
      <c r="M1511"/>
    </row>
    <row r="1512" spans="1:13" ht="15" customHeight="1" x14ac:dyDescent="0.25">
      <c r="A1512" s="180">
        <v>45232</v>
      </c>
      <c r="B1512" s="36" t="s">
        <v>4149</v>
      </c>
      <c r="C1512" s="33" t="s">
        <v>2752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8689</v>
      </c>
      <c r="J1512"/>
      <c r="L1512"/>
      <c r="M1512"/>
    </row>
    <row r="1513" spans="1:13" ht="15" customHeight="1" x14ac:dyDescent="0.25">
      <c r="A1513" s="180">
        <v>45232</v>
      </c>
      <c r="B1513" s="109" t="s">
        <v>2801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8689</v>
      </c>
      <c r="J1513"/>
      <c r="L1513"/>
      <c r="M1513"/>
    </row>
    <row r="1514" spans="1:13" ht="15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8689</v>
      </c>
      <c r="J1514"/>
      <c r="L1514"/>
      <c r="M1514"/>
    </row>
    <row r="1515" spans="1:13" ht="15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customHeight="1" x14ac:dyDescent="0.25">
      <c r="A1518" s="180">
        <v>45232</v>
      </c>
      <c r="B1518" s="33" t="s">
        <v>8177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8690</v>
      </c>
      <c r="J1518"/>
      <c r="L1518"/>
      <c r="M1518"/>
    </row>
    <row r="1519" spans="1:13" ht="15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8690</v>
      </c>
      <c r="J1519"/>
      <c r="L1519"/>
      <c r="M1519"/>
    </row>
    <row r="1520" spans="1:13" ht="15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8691</v>
      </c>
      <c r="J1520"/>
      <c r="L1520"/>
      <c r="M1520"/>
    </row>
    <row r="1521" spans="1:13" ht="15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8691</v>
      </c>
      <c r="J1521"/>
      <c r="L1521"/>
      <c r="M1521"/>
    </row>
    <row r="1522" spans="1:13" ht="15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8691</v>
      </c>
      <c r="J1522"/>
      <c r="L1522"/>
      <c r="M1522"/>
    </row>
    <row r="1523" spans="1:13" ht="15" customHeight="1" x14ac:dyDescent="0.25">
      <c r="A1523" s="180" t="s">
        <v>31</v>
      </c>
      <c r="B1523" s="33" t="s">
        <v>926</v>
      </c>
      <c r="C1523" s="60" t="s">
        <v>8692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8693</v>
      </c>
      <c r="J1523"/>
      <c r="L1523"/>
      <c r="M1523"/>
    </row>
    <row r="1524" spans="1:13" ht="15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customHeight="1" x14ac:dyDescent="0.25">
      <c r="A1525" s="180" t="s">
        <v>31</v>
      </c>
      <c r="B1525" s="109" t="s">
        <v>2801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8694</v>
      </c>
      <c r="J1528"/>
      <c r="L1528"/>
      <c r="M1528"/>
    </row>
    <row r="1529" spans="1:13" ht="15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8694</v>
      </c>
      <c r="J1529" t="s">
        <v>8275</v>
      </c>
      <c r="L1529"/>
      <c r="M1529"/>
    </row>
    <row r="1530" spans="1:13" ht="15" customHeight="1" x14ac:dyDescent="0.25">
      <c r="A1530" s="180" t="s">
        <v>31</v>
      </c>
      <c r="B1530" s="36" t="s">
        <v>7340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8695</v>
      </c>
      <c r="J1530"/>
      <c r="L1530"/>
      <c r="M1530"/>
    </row>
    <row r="1531" spans="1:13" ht="15" customHeight="1" x14ac:dyDescent="0.25">
      <c r="A1531" s="180" t="s">
        <v>31</v>
      </c>
      <c r="B1531" s="33" t="s">
        <v>3714</v>
      </c>
      <c r="C1531" s="178" t="s">
        <v>5306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8696</v>
      </c>
      <c r="J1531">
        <f>1360000/2</f>
        <v>680000</v>
      </c>
      <c r="L1531"/>
      <c r="M1531"/>
    </row>
    <row r="1532" spans="1:13" ht="15" customHeight="1" x14ac:dyDescent="0.25">
      <c r="A1532" s="180" t="s">
        <v>31</v>
      </c>
      <c r="B1532" s="109" t="s">
        <v>2801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8696</v>
      </c>
      <c r="J1532"/>
      <c r="L1532"/>
      <c r="M1532"/>
    </row>
    <row r="1533" spans="1:13" ht="15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8696</v>
      </c>
      <c r="J1533"/>
      <c r="L1533"/>
      <c r="M1533"/>
    </row>
    <row r="1534" spans="1:13" ht="15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8696</v>
      </c>
      <c r="J1534"/>
      <c r="L1534"/>
      <c r="M1534"/>
    </row>
    <row r="1535" spans="1:13" ht="15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8697</v>
      </c>
      <c r="J1535"/>
      <c r="L1535"/>
      <c r="M1535"/>
    </row>
    <row r="1536" spans="1:13" ht="15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8697</v>
      </c>
      <c r="J1536"/>
      <c r="L1536"/>
      <c r="M1536"/>
    </row>
    <row r="1537" spans="1:13" ht="15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8698</v>
      </c>
      <c r="J1537"/>
      <c r="L1537"/>
      <c r="M1537"/>
    </row>
    <row r="1538" spans="1:13" ht="15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8698</v>
      </c>
      <c r="J1538"/>
      <c r="L1538"/>
      <c r="M1538"/>
    </row>
    <row r="1539" spans="1:13" ht="15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8698</v>
      </c>
      <c r="J1539"/>
      <c r="L1539"/>
      <c r="M1539"/>
    </row>
    <row r="1540" spans="1:13" ht="15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8698</v>
      </c>
      <c r="J1540"/>
      <c r="L1540"/>
      <c r="M1540"/>
    </row>
    <row r="1541" spans="1:13" ht="15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customHeight="1" x14ac:dyDescent="0.25">
      <c r="A1547" s="180" t="s">
        <v>31</v>
      </c>
      <c r="B1547" s="33" t="s">
        <v>7570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customHeight="1" x14ac:dyDescent="0.25">
      <c r="A1548" s="180" t="s">
        <v>31</v>
      </c>
      <c r="B1548" s="33" t="s">
        <v>8699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8700</v>
      </c>
      <c r="J1557"/>
      <c r="L1557"/>
      <c r="M1557"/>
    </row>
    <row r="1558" spans="1:13" ht="15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8700</v>
      </c>
      <c r="J1558"/>
      <c r="L1558"/>
      <c r="M1558"/>
    </row>
    <row r="1559" spans="1:13" ht="15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8700</v>
      </c>
      <c r="J1559"/>
      <c r="L1559"/>
      <c r="M1559"/>
    </row>
    <row r="1560" spans="1:13" ht="15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8700</v>
      </c>
      <c r="J1560"/>
      <c r="L1560"/>
      <c r="M1560"/>
    </row>
    <row r="1561" spans="1:13" ht="15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8700</v>
      </c>
      <c r="J1561"/>
      <c r="L1561"/>
      <c r="M1561"/>
    </row>
    <row r="1562" spans="1:13" ht="15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8701</v>
      </c>
      <c r="I1562" s="43" t="s">
        <v>8700</v>
      </c>
      <c r="J1562"/>
      <c r="L1562"/>
      <c r="M1562"/>
    </row>
    <row r="1563" spans="1:13" ht="15" customHeight="1" x14ac:dyDescent="0.25">
      <c r="A1563" s="180" t="s">
        <v>237</v>
      </c>
      <c r="B1563" s="33" t="s">
        <v>8702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8701</v>
      </c>
      <c r="I1563" s="43" t="s">
        <v>8700</v>
      </c>
      <c r="J1563"/>
      <c r="L1563"/>
      <c r="M1563"/>
    </row>
    <row r="1564" spans="1:13" ht="15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8701</v>
      </c>
      <c r="I1564" s="43" t="s">
        <v>8700</v>
      </c>
      <c r="J1564"/>
      <c r="L1564"/>
      <c r="M1564"/>
    </row>
    <row r="1565" spans="1:13" ht="15" customHeight="1" x14ac:dyDescent="0.25">
      <c r="A1565" s="180" t="s">
        <v>237</v>
      </c>
      <c r="B1565" s="33" t="s">
        <v>8703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8700</v>
      </c>
      <c r="J1565"/>
      <c r="L1565"/>
      <c r="M1565"/>
    </row>
    <row r="1566" spans="1:13" ht="15" customHeight="1" x14ac:dyDescent="0.25">
      <c r="A1566" s="180" t="s">
        <v>237</v>
      </c>
      <c r="B1566" s="63" t="s">
        <v>63</v>
      </c>
      <c r="C1566" s="33" t="s">
        <v>8704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8700</v>
      </c>
      <c r="J1566"/>
      <c r="L1566"/>
      <c r="M1566"/>
    </row>
    <row r="1567" spans="1:13" ht="15" customHeight="1" x14ac:dyDescent="0.25">
      <c r="A1567" s="180" t="s">
        <v>237</v>
      </c>
      <c r="B1567" s="36" t="s">
        <v>1535</v>
      </c>
      <c r="C1567" s="33" t="s">
        <v>8705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8700</v>
      </c>
      <c r="J1567"/>
      <c r="L1567"/>
      <c r="M1567"/>
    </row>
    <row r="1568" spans="1:13" ht="15" customHeight="1" x14ac:dyDescent="0.25">
      <c r="A1568" s="180" t="s">
        <v>237</v>
      </c>
      <c r="B1568" s="36" t="s">
        <v>1535</v>
      </c>
      <c r="C1568" s="33" t="s">
        <v>8706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8700</v>
      </c>
      <c r="J1568"/>
      <c r="L1568">
        <f>86/3</f>
        <v>28.666666666666668</v>
      </c>
      <c r="M1568"/>
    </row>
    <row r="1569" spans="1:13" ht="15" customHeight="1" x14ac:dyDescent="0.25">
      <c r="A1569" s="180" t="s">
        <v>237</v>
      </c>
      <c r="B1569" s="36" t="s">
        <v>1535</v>
      </c>
      <c r="C1569" s="33" t="s">
        <v>8707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8700</v>
      </c>
      <c r="J1569"/>
      <c r="L1569"/>
      <c r="M1569"/>
    </row>
    <row r="1570" spans="1:13" ht="15" customHeight="1" x14ac:dyDescent="0.25">
      <c r="A1570" s="180" t="s">
        <v>237</v>
      </c>
      <c r="B1570" s="36" t="s">
        <v>1535</v>
      </c>
      <c r="C1570" s="33" t="s">
        <v>8708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8700</v>
      </c>
      <c r="J1570"/>
      <c r="L1570"/>
      <c r="M1570"/>
    </row>
    <row r="1571" spans="1:13" ht="15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4160</v>
      </c>
      <c r="I1571" s="43" t="s">
        <v>8709</v>
      </c>
      <c r="J1571"/>
      <c r="L1571"/>
      <c r="M1571"/>
    </row>
    <row r="1572" spans="1:13" ht="15" customHeight="1" x14ac:dyDescent="0.25">
      <c r="A1572" s="180" t="s">
        <v>237</v>
      </c>
      <c r="B1572" s="63" t="s">
        <v>63</v>
      </c>
      <c r="C1572" s="33" t="s">
        <v>8710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8711</v>
      </c>
      <c r="I1572" s="43" t="s">
        <v>8709</v>
      </c>
      <c r="J1572"/>
      <c r="L1572"/>
      <c r="M1572"/>
    </row>
    <row r="1573" spans="1:13" ht="15" customHeight="1" x14ac:dyDescent="0.25">
      <c r="A1573" s="180" t="s">
        <v>237</v>
      </c>
      <c r="B1573" s="52" t="s">
        <v>1537</v>
      </c>
      <c r="C1573" s="167" t="s">
        <v>8712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8713</v>
      </c>
      <c r="I1573" s="43" t="s">
        <v>8709</v>
      </c>
      <c r="J1573"/>
      <c r="L1573"/>
      <c r="M1573"/>
    </row>
    <row r="1574" spans="1:13" ht="15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8711</v>
      </c>
      <c r="I1574" s="43" t="s">
        <v>8709</v>
      </c>
      <c r="J1574"/>
      <c r="L1574"/>
      <c r="M1574"/>
    </row>
    <row r="1575" spans="1:13" ht="15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8711</v>
      </c>
      <c r="I1575" s="43" t="s">
        <v>8709</v>
      </c>
      <c r="J1575"/>
      <c r="L1575"/>
      <c r="M1575"/>
    </row>
    <row r="1576" spans="1:13" ht="15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8713</v>
      </c>
      <c r="I1576" s="43" t="s">
        <v>8709</v>
      </c>
      <c r="J1576"/>
      <c r="L1576"/>
      <c r="M1576"/>
    </row>
    <row r="1577" spans="1:13" ht="15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8713</v>
      </c>
      <c r="I1577" s="43" t="s">
        <v>8709</v>
      </c>
      <c r="J1577"/>
      <c r="L1577"/>
      <c r="M1577"/>
    </row>
    <row r="1578" spans="1:13" ht="15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8709</v>
      </c>
      <c r="J1578"/>
      <c r="L1578"/>
      <c r="M1578"/>
    </row>
    <row r="1579" spans="1:13" ht="15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8714</v>
      </c>
      <c r="J1579"/>
      <c r="L1579"/>
      <c r="M1579"/>
    </row>
    <row r="1580" spans="1:13" ht="15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8714</v>
      </c>
      <c r="J1580"/>
      <c r="L1580"/>
      <c r="M1580"/>
    </row>
    <row r="1581" spans="1:13" ht="15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3078</v>
      </c>
      <c r="I1581" s="43" t="s">
        <v>8715</v>
      </c>
      <c r="J1581"/>
      <c r="L1581"/>
      <c r="M1581"/>
    </row>
    <row r="1582" spans="1:13" ht="15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3078</v>
      </c>
      <c r="I1582" s="43" t="s">
        <v>8715</v>
      </c>
      <c r="J1582"/>
      <c r="L1582"/>
      <c r="M1582"/>
    </row>
    <row r="1583" spans="1:13" ht="15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3078</v>
      </c>
      <c r="I1583" s="43" t="s">
        <v>8715</v>
      </c>
      <c r="J1583"/>
      <c r="L1583"/>
      <c r="M1583"/>
    </row>
    <row r="1584" spans="1:13" ht="15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3078</v>
      </c>
      <c r="I1584" s="43" t="s">
        <v>8715</v>
      </c>
      <c r="J1584" t="s">
        <v>8275</v>
      </c>
      <c r="L1584"/>
      <c r="M1584"/>
    </row>
    <row r="1585" spans="1:13" ht="15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3078</v>
      </c>
      <c r="I1585" s="43" t="s">
        <v>8715</v>
      </c>
      <c r="J1585"/>
      <c r="L1585"/>
      <c r="M1585"/>
    </row>
    <row r="1586" spans="1:13" ht="15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3078</v>
      </c>
      <c r="I1586" s="43" t="s">
        <v>8715</v>
      </c>
      <c r="J1586"/>
      <c r="L1586"/>
      <c r="M1586"/>
    </row>
    <row r="1587" spans="1:13" ht="15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8716</v>
      </c>
      <c r="J1587"/>
      <c r="L1587"/>
      <c r="M1587"/>
    </row>
    <row r="1588" spans="1:13" ht="15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8716</v>
      </c>
      <c r="J1588"/>
      <c r="L1588"/>
      <c r="M1588"/>
    </row>
    <row r="1589" spans="1:13" ht="15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8716</v>
      </c>
      <c r="J1589"/>
      <c r="L1589"/>
      <c r="M1589"/>
    </row>
    <row r="1590" spans="1:13" ht="15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8717</v>
      </c>
      <c r="J1590"/>
      <c r="L1590"/>
      <c r="M1590"/>
    </row>
    <row r="1591" spans="1:13" ht="15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8718</v>
      </c>
      <c r="J1591"/>
      <c r="L1591"/>
      <c r="M1591"/>
    </row>
    <row r="1592" spans="1:13" ht="15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8718</v>
      </c>
      <c r="J1592"/>
      <c r="L1592"/>
      <c r="M1592"/>
    </row>
    <row r="1593" spans="1:13" ht="15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8719</v>
      </c>
      <c r="J1593"/>
      <c r="L1593"/>
      <c r="M1593"/>
    </row>
    <row r="1594" spans="1:13" ht="15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8720</v>
      </c>
      <c r="J1594"/>
      <c r="L1594"/>
      <c r="M1594"/>
    </row>
    <row r="1595" spans="1:13" ht="15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8100</v>
      </c>
      <c r="I1595" s="43" t="s">
        <v>8721</v>
      </c>
      <c r="J1595"/>
      <c r="L1595"/>
      <c r="M1595"/>
    </row>
    <row r="1596" spans="1:13" ht="15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8721</v>
      </c>
      <c r="J1596"/>
      <c r="L1596"/>
      <c r="M1596"/>
    </row>
    <row r="1597" spans="1:13" ht="15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8722</v>
      </c>
      <c r="I1597" s="33" t="s">
        <v>8723</v>
      </c>
      <c r="J1597"/>
      <c r="L1597"/>
      <c r="M1597"/>
    </row>
    <row r="1598" spans="1:13" ht="15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8722</v>
      </c>
      <c r="I1598" s="33" t="s">
        <v>8723</v>
      </c>
      <c r="J1598"/>
      <c r="L1598"/>
      <c r="M1598"/>
    </row>
    <row r="1599" spans="1:13" ht="15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8722</v>
      </c>
      <c r="I1599" s="33" t="s">
        <v>8723</v>
      </c>
      <c r="J1599"/>
      <c r="L1599"/>
      <c r="M1599"/>
    </row>
    <row r="1600" spans="1:13" ht="15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8724</v>
      </c>
      <c r="J1600"/>
      <c r="L1600"/>
      <c r="M1600"/>
    </row>
    <row r="1601" spans="1:13" ht="15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8724</v>
      </c>
      <c r="J1601"/>
      <c r="L1601"/>
      <c r="M1601"/>
    </row>
    <row r="1602" spans="1:13" ht="15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8725</v>
      </c>
      <c r="J1602"/>
      <c r="L1602"/>
      <c r="M1602"/>
    </row>
    <row r="1603" spans="1:13" ht="15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8725</v>
      </c>
      <c r="J1603"/>
      <c r="L1603"/>
      <c r="M1603"/>
    </row>
    <row r="1604" spans="1:13" ht="15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8726</v>
      </c>
      <c r="J1610"/>
      <c r="L1610"/>
      <c r="M1610"/>
    </row>
    <row r="1611" spans="1:13" ht="15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8726</v>
      </c>
      <c r="J1613"/>
      <c r="L1613"/>
      <c r="M1613"/>
    </row>
    <row r="1614" spans="1:13" ht="15" customHeight="1" x14ac:dyDescent="0.25">
      <c r="A1614" s="180" t="s">
        <v>234</v>
      </c>
      <c r="B1614" s="33" t="s">
        <v>8307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8727</v>
      </c>
      <c r="J1614"/>
      <c r="L1614"/>
      <c r="M1614"/>
    </row>
    <row r="1615" spans="1:13" ht="15" customHeight="1" x14ac:dyDescent="0.25">
      <c r="A1615" s="180" t="s">
        <v>234</v>
      </c>
      <c r="B1615" s="36" t="s">
        <v>1535</v>
      </c>
      <c r="C1615" s="33" t="s">
        <v>8728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8729</v>
      </c>
      <c r="J1615"/>
      <c r="L1615"/>
      <c r="M1615"/>
    </row>
    <row r="1616" spans="1:13" ht="15" customHeight="1" x14ac:dyDescent="0.25">
      <c r="A1616" s="180" t="s">
        <v>234</v>
      </c>
      <c r="B1616" s="33" t="s">
        <v>926</v>
      </c>
      <c r="C1616" s="33" t="s">
        <v>8730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8731</v>
      </c>
      <c r="J1616"/>
      <c r="L1616"/>
      <c r="M1616"/>
    </row>
    <row r="1617" spans="1:13" ht="15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8731</v>
      </c>
      <c r="J1617"/>
      <c r="L1617"/>
      <c r="M1617"/>
    </row>
    <row r="1618" spans="1:13" ht="15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8732</v>
      </c>
      <c r="I1618" s="33" t="s">
        <v>8731</v>
      </c>
      <c r="J1618"/>
      <c r="L1618"/>
      <c r="M1618"/>
    </row>
    <row r="1619" spans="1:13" ht="15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8731</v>
      </c>
      <c r="J1619"/>
      <c r="L1619"/>
      <c r="M1619"/>
    </row>
    <row r="1620" spans="1:13" ht="15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8731</v>
      </c>
      <c r="J1620"/>
      <c r="L1620"/>
      <c r="M1620"/>
    </row>
    <row r="1621" spans="1:13" ht="15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8733</v>
      </c>
      <c r="J1621"/>
      <c r="L1621"/>
      <c r="M1621"/>
    </row>
    <row r="1622" spans="1:13" ht="15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8733</v>
      </c>
      <c r="J1622"/>
      <c r="K1622">
        <f>19/3</f>
        <v>6.333333333333333</v>
      </c>
      <c r="L1622"/>
      <c r="M1622"/>
    </row>
    <row r="1623" spans="1:13" ht="15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customHeight="1" x14ac:dyDescent="0.25">
      <c r="A1626" s="180" t="s">
        <v>234</v>
      </c>
      <c r="B1626" s="33" t="s">
        <v>8734</v>
      </c>
      <c r="C1626" s="60" t="s">
        <v>8735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8736</v>
      </c>
      <c r="J1626"/>
      <c r="L1626"/>
      <c r="M1626"/>
    </row>
    <row r="1627" spans="1:13" ht="15" customHeight="1" x14ac:dyDescent="0.25">
      <c r="A1627" s="180" t="s">
        <v>234</v>
      </c>
      <c r="B1627" s="33" t="s">
        <v>8734</v>
      </c>
      <c r="C1627" s="60" t="s">
        <v>8737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8736</v>
      </c>
      <c r="J1627"/>
      <c r="L1627"/>
      <c r="M1627"/>
    </row>
    <row r="1628" spans="1:13" ht="15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8736</v>
      </c>
      <c r="J1628"/>
      <c r="L1628"/>
      <c r="M1628"/>
    </row>
    <row r="1629" spans="1:13" ht="15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8736</v>
      </c>
      <c r="J1629"/>
      <c r="L1629"/>
      <c r="M1629"/>
    </row>
    <row r="1630" spans="1:13" ht="15" customHeight="1" x14ac:dyDescent="0.25">
      <c r="A1630" s="180" t="s">
        <v>234</v>
      </c>
      <c r="B1630" s="63" t="s">
        <v>7130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8738</v>
      </c>
      <c r="J1630"/>
      <c r="L1630"/>
      <c r="M1630"/>
    </row>
    <row r="1631" spans="1:13" ht="15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8739</v>
      </c>
      <c r="J1631"/>
      <c r="L1631"/>
      <c r="M1631"/>
    </row>
    <row r="1632" spans="1:13" ht="15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8739</v>
      </c>
      <c r="J1632"/>
      <c r="L1632"/>
      <c r="M1632"/>
    </row>
    <row r="1633" spans="1:13" ht="15" customHeight="1" x14ac:dyDescent="0.25">
      <c r="A1633" s="180" t="s">
        <v>234</v>
      </c>
      <c r="B1633" s="109" t="s">
        <v>2801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8739</v>
      </c>
      <c r="J1633"/>
      <c r="L1633"/>
      <c r="M1633"/>
    </row>
    <row r="1634" spans="1:13" ht="15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8740</v>
      </c>
      <c r="J1634"/>
      <c r="L1634"/>
      <c r="M1634"/>
    </row>
    <row r="1635" spans="1:13" ht="15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8740</v>
      </c>
      <c r="J1635"/>
      <c r="L1635"/>
      <c r="M1635"/>
    </row>
    <row r="1636" spans="1:13" ht="15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8740</v>
      </c>
      <c r="J1636"/>
      <c r="L1636"/>
      <c r="M1636"/>
    </row>
    <row r="1637" spans="1:13" ht="15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8740</v>
      </c>
      <c r="J1637"/>
      <c r="L1637"/>
      <c r="M1637"/>
    </row>
    <row r="1638" spans="1:13" ht="15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8740</v>
      </c>
      <c r="J1638"/>
      <c r="L1638"/>
      <c r="M1638"/>
    </row>
    <row r="1639" spans="1:13" ht="15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8740</v>
      </c>
      <c r="J1639"/>
      <c r="L1639"/>
      <c r="M1639"/>
    </row>
    <row r="1640" spans="1:13" ht="15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customHeight="1" x14ac:dyDescent="0.25">
      <c r="A1641" s="180" t="s">
        <v>234</v>
      </c>
      <c r="B1641" s="63" t="s">
        <v>7131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8741</v>
      </c>
      <c r="J1641">
        <f>F1642/2</f>
        <v>50000</v>
      </c>
      <c r="L1641"/>
      <c r="M1641"/>
    </row>
    <row r="1642" spans="1:13" ht="15" customHeight="1" x14ac:dyDescent="0.25">
      <c r="A1642" s="180" t="s">
        <v>234</v>
      </c>
      <c r="B1642" s="33" t="s">
        <v>8241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8741</v>
      </c>
      <c r="J1642"/>
      <c r="L1642"/>
      <c r="M1642"/>
    </row>
    <row r="1643" spans="1:13" ht="15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8742</v>
      </c>
      <c r="J1643"/>
      <c r="L1643"/>
      <c r="M1643"/>
    </row>
    <row r="1644" spans="1:13" ht="15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8742</v>
      </c>
      <c r="J1644"/>
      <c r="L1644"/>
      <c r="M1644"/>
    </row>
    <row r="1645" spans="1:13" ht="15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8742</v>
      </c>
      <c r="J1645"/>
      <c r="L1645"/>
      <c r="M1645"/>
    </row>
    <row r="1646" spans="1:13" ht="15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8742</v>
      </c>
      <c r="J1646"/>
      <c r="L1646"/>
      <c r="M1646"/>
    </row>
    <row r="1647" spans="1:13" ht="15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8742</v>
      </c>
      <c r="J1647"/>
      <c r="L1647"/>
      <c r="M1647"/>
    </row>
    <row r="1648" spans="1:13" ht="15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8742</v>
      </c>
      <c r="J1648"/>
      <c r="L1648"/>
      <c r="M1648"/>
    </row>
    <row r="1649" spans="1:13" ht="15" customHeight="1" x14ac:dyDescent="0.25">
      <c r="A1649" s="180" t="s">
        <v>234</v>
      </c>
      <c r="B1649" s="63" t="s">
        <v>7130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8742</v>
      </c>
      <c r="J1649"/>
      <c r="L1649"/>
      <c r="M1649"/>
    </row>
    <row r="1650" spans="1:13" ht="15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8742</v>
      </c>
      <c r="J1650"/>
      <c r="K1650">
        <f>9000000/225000</f>
        <v>40</v>
      </c>
      <c r="L1650"/>
      <c r="M1650"/>
    </row>
    <row r="1651" spans="1:13" ht="15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8742</v>
      </c>
      <c r="J1651"/>
      <c r="L1651"/>
      <c r="M1651"/>
    </row>
    <row r="1652" spans="1:13" ht="15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8742</v>
      </c>
      <c r="J1652"/>
      <c r="L1652"/>
      <c r="M1652"/>
    </row>
    <row r="1653" spans="1:13" ht="15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8742</v>
      </c>
      <c r="J1653"/>
      <c r="L1653"/>
      <c r="M1653"/>
    </row>
    <row r="1654" spans="1:13" ht="15" customHeight="1" x14ac:dyDescent="0.25">
      <c r="A1654" s="180" t="s">
        <v>234</v>
      </c>
      <c r="B1654" s="109" t="s">
        <v>2801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8742</v>
      </c>
      <c r="J1654"/>
      <c r="L1654"/>
      <c r="M1654"/>
    </row>
    <row r="1655" spans="1:13" ht="15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8743</v>
      </c>
      <c r="I1675" s="33"/>
      <c r="J1675"/>
      <c r="L1675"/>
      <c r="M1675"/>
    </row>
    <row r="1676" spans="1:13" ht="15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8744</v>
      </c>
      <c r="J1676"/>
      <c r="L1676"/>
      <c r="M1676"/>
    </row>
    <row r="1677" spans="1:13" ht="15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8744</v>
      </c>
      <c r="J1677"/>
      <c r="L1677"/>
      <c r="M1677"/>
    </row>
    <row r="1678" spans="1:13" ht="15" customHeight="1" x14ac:dyDescent="0.25">
      <c r="A1678" s="180" t="s">
        <v>1773</v>
      </c>
      <c r="B1678" s="63" t="s">
        <v>7131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8745</v>
      </c>
      <c r="J1678"/>
      <c r="L1678"/>
      <c r="M1678"/>
    </row>
    <row r="1679" spans="1:13" ht="15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8746</v>
      </c>
      <c r="J1679"/>
      <c r="L1679"/>
      <c r="M1679"/>
    </row>
    <row r="1680" spans="1:13" ht="15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8746</v>
      </c>
      <c r="J1680"/>
      <c r="L1680"/>
      <c r="M1680"/>
    </row>
    <row r="1681" spans="1:13" ht="15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8746</v>
      </c>
      <c r="J1681"/>
      <c r="L1681"/>
      <c r="M1681"/>
    </row>
    <row r="1682" spans="1:13" ht="15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8747</v>
      </c>
      <c r="J1685"/>
      <c r="L1685"/>
      <c r="M1685"/>
    </row>
    <row r="1686" spans="1:13" ht="15" customHeight="1" x14ac:dyDescent="0.25">
      <c r="A1686" s="180" t="s">
        <v>1773</v>
      </c>
      <c r="B1686" s="33" t="s">
        <v>1723</v>
      </c>
      <c r="C1686" s="56" t="s">
        <v>8748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8749</v>
      </c>
      <c r="J1686"/>
      <c r="L1686"/>
      <c r="M1686"/>
    </row>
    <row r="1687" spans="1:13" ht="15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8749</v>
      </c>
      <c r="J1687"/>
      <c r="L1687"/>
      <c r="M1687"/>
    </row>
    <row r="1688" spans="1:13" ht="15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8749</v>
      </c>
      <c r="J1688"/>
      <c r="L1688"/>
      <c r="M1688"/>
    </row>
    <row r="1689" spans="1:13" ht="15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customHeight="1" x14ac:dyDescent="0.25">
      <c r="A1700" s="33" t="s">
        <v>1806</v>
      </c>
      <c r="B1700" s="68" t="s">
        <v>8750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customHeight="1" x14ac:dyDescent="0.25">
      <c r="A1708" s="33" t="s">
        <v>1806</v>
      </c>
      <c r="B1708" s="33" t="s">
        <v>2692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8751</v>
      </c>
      <c r="I1709" s="33" t="s">
        <v>8752</v>
      </c>
      <c r="J1709"/>
      <c r="L1709"/>
      <c r="M1709"/>
    </row>
    <row r="1710" spans="1:13" ht="15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8753</v>
      </c>
      <c r="J1710"/>
      <c r="L1710"/>
      <c r="M1710"/>
    </row>
    <row r="1711" spans="1:13" ht="15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8753</v>
      </c>
      <c r="J1711"/>
      <c r="L1711"/>
      <c r="M1711"/>
    </row>
    <row r="1712" spans="1:13" ht="15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8754</v>
      </c>
      <c r="J1712"/>
      <c r="L1712"/>
      <c r="M1712"/>
    </row>
    <row r="1713" spans="1:13" ht="15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8754</v>
      </c>
      <c r="J1713"/>
      <c r="L1713"/>
      <c r="M1713"/>
    </row>
    <row r="1714" spans="1:13" ht="15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8755</v>
      </c>
      <c r="J1714"/>
      <c r="L1714"/>
      <c r="M1714"/>
    </row>
    <row r="1715" spans="1:13" ht="15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8756</v>
      </c>
      <c r="J1715"/>
      <c r="L1715"/>
      <c r="M1715"/>
    </row>
    <row r="1716" spans="1:13" ht="15" customHeight="1" x14ac:dyDescent="0.25">
      <c r="A1716" s="33" t="s">
        <v>1806</v>
      </c>
      <c r="B1716" s="33" t="s">
        <v>8757</v>
      </c>
      <c r="C1716" s="60" t="s">
        <v>52</v>
      </c>
      <c r="D1716" s="38">
        <v>1</v>
      </c>
      <c r="E1716" s="39" t="s">
        <v>24</v>
      </c>
      <c r="F1716" s="354" t="s">
        <v>8758</v>
      </c>
      <c r="G1716" s="355" t="s">
        <v>8758</v>
      </c>
      <c r="H1716" s="42" t="s">
        <v>7975</v>
      </c>
      <c r="I1716" s="43" t="s">
        <v>8756</v>
      </c>
      <c r="J1716"/>
      <c r="L1716"/>
      <c r="M1716"/>
    </row>
    <row r="1717" spans="1:13" ht="15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8756</v>
      </c>
      <c r="J1717"/>
      <c r="L1717"/>
      <c r="M1717"/>
    </row>
    <row r="1718" spans="1:13" ht="15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8756</v>
      </c>
      <c r="J1718"/>
      <c r="L1718"/>
      <c r="M1718"/>
    </row>
    <row r="1719" spans="1:13" ht="15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8756</v>
      </c>
      <c r="J1719"/>
      <c r="L1719"/>
      <c r="M1719"/>
    </row>
    <row r="1720" spans="1:13" ht="15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8756</v>
      </c>
      <c r="J1720"/>
      <c r="L1720"/>
      <c r="M1720"/>
    </row>
    <row r="1721" spans="1:13" ht="15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8756</v>
      </c>
      <c r="J1721"/>
      <c r="L1721"/>
      <c r="M1721"/>
    </row>
    <row r="1722" spans="1:13" ht="15" customHeight="1" x14ac:dyDescent="0.25">
      <c r="A1722" s="33" t="s">
        <v>1806</v>
      </c>
      <c r="B1722" s="80" t="s">
        <v>8759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8760</v>
      </c>
      <c r="J1722"/>
      <c r="L1722"/>
      <c r="M1722"/>
    </row>
    <row r="1723" spans="1:13" ht="15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8761</v>
      </c>
      <c r="I1723" s="43" t="s">
        <v>8760</v>
      </c>
      <c r="J1723"/>
      <c r="L1723"/>
      <c r="M1723"/>
    </row>
    <row r="1724" spans="1:13" ht="15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8761</v>
      </c>
      <c r="I1724" s="43" t="s">
        <v>8760</v>
      </c>
      <c r="J1724"/>
      <c r="L1724"/>
      <c r="M1724"/>
    </row>
    <row r="1725" spans="1:13" ht="15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8762</v>
      </c>
      <c r="J1725"/>
      <c r="L1725"/>
      <c r="M1725"/>
    </row>
    <row r="1726" spans="1:13" ht="15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8762</v>
      </c>
      <c r="J1726"/>
      <c r="L1726"/>
      <c r="M1726"/>
    </row>
    <row r="1727" spans="1:13" ht="15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8762</v>
      </c>
      <c r="J1727"/>
      <c r="L1727"/>
      <c r="M1727"/>
    </row>
    <row r="1728" spans="1:13" ht="15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8763</v>
      </c>
      <c r="J1728"/>
      <c r="L1728"/>
      <c r="M1728"/>
    </row>
    <row r="1729" spans="1:13" ht="15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8763</v>
      </c>
      <c r="J1729"/>
      <c r="L1729"/>
      <c r="M1729"/>
    </row>
    <row r="1730" spans="1:13" ht="15" customHeight="1" x14ac:dyDescent="0.25">
      <c r="A1730" s="33" t="s">
        <v>1806</v>
      </c>
      <c r="B1730" s="33" t="s">
        <v>8764</v>
      </c>
      <c r="C1730" s="60" t="s">
        <v>8765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8766</v>
      </c>
      <c r="J1730"/>
      <c r="L1730"/>
      <c r="M1730"/>
    </row>
    <row r="1731" spans="1:13" ht="15" customHeight="1" x14ac:dyDescent="0.25">
      <c r="A1731" s="33" t="s">
        <v>1806</v>
      </c>
      <c r="B1731" s="33" t="s">
        <v>8764</v>
      </c>
      <c r="C1731" s="33" t="s">
        <v>8767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8766</v>
      </c>
      <c r="J1731"/>
      <c r="L1731"/>
      <c r="M1731"/>
    </row>
    <row r="1732" spans="1:13" ht="15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8742</v>
      </c>
      <c r="J1732"/>
      <c r="L1732"/>
      <c r="M1732"/>
    </row>
    <row r="1733" spans="1:13" ht="15" customHeight="1" x14ac:dyDescent="0.25">
      <c r="A1733" s="33" t="s">
        <v>1806</v>
      </c>
      <c r="B1733" s="63" t="s">
        <v>8212</v>
      </c>
      <c r="C1733" s="56" t="s">
        <v>5224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8742</v>
      </c>
      <c r="J1733"/>
      <c r="L1733"/>
      <c r="M1733"/>
    </row>
    <row r="1734" spans="1:13" ht="15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customHeight="1" x14ac:dyDescent="0.25">
      <c r="A1735" s="33" t="s">
        <v>1829</v>
      </c>
      <c r="B1735" s="33" t="s">
        <v>8768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3101</v>
      </c>
      <c r="I1735" s="33"/>
      <c r="J1735"/>
      <c r="L1735"/>
      <c r="M1735"/>
    </row>
    <row r="1736" spans="1:13" ht="15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3101</v>
      </c>
      <c r="I1736" s="33"/>
      <c r="J1736"/>
      <c r="L1736"/>
      <c r="M1736"/>
    </row>
    <row r="1737" spans="1:13" ht="15" customHeight="1" x14ac:dyDescent="0.25">
      <c r="A1737" s="33" t="s">
        <v>1829</v>
      </c>
      <c r="B1737" s="56" t="s">
        <v>3278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8769</v>
      </c>
      <c r="J1737"/>
      <c r="L1737"/>
      <c r="M1737"/>
    </row>
    <row r="1738" spans="1:13" ht="15" customHeight="1" x14ac:dyDescent="0.25">
      <c r="A1738" s="33" t="s">
        <v>1829</v>
      </c>
      <c r="B1738" s="33" t="s">
        <v>8770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8769</v>
      </c>
      <c r="J1738"/>
      <c r="L1738"/>
      <c r="M1738"/>
    </row>
    <row r="1739" spans="1:13" ht="15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customHeight="1" x14ac:dyDescent="0.25">
      <c r="A1743" s="33" t="s">
        <v>1829</v>
      </c>
      <c r="B1743" s="33" t="s">
        <v>8771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8772</v>
      </c>
      <c r="J1755"/>
      <c r="L1755"/>
      <c r="M1755"/>
    </row>
    <row r="1756" spans="1:13" ht="15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8772</v>
      </c>
      <c r="J1756"/>
      <c r="L1756"/>
      <c r="M1756"/>
    </row>
    <row r="1757" spans="1:13" ht="15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8773</v>
      </c>
      <c r="I1757" s="33"/>
      <c r="J1757"/>
      <c r="L1757"/>
      <c r="M1757"/>
    </row>
    <row r="1758" spans="1:13" ht="15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8773</v>
      </c>
      <c r="I1758" s="33"/>
      <c r="J1758"/>
      <c r="L1758"/>
      <c r="M1758"/>
    </row>
    <row r="1759" spans="1:13" ht="15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8774</v>
      </c>
      <c r="J1762"/>
      <c r="L1762"/>
      <c r="M1762"/>
    </row>
    <row r="1763" spans="1:13" ht="15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8774</v>
      </c>
      <c r="J1763"/>
      <c r="L1763"/>
      <c r="M1763"/>
    </row>
    <row r="1764" spans="1:13" ht="15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8774</v>
      </c>
      <c r="J1764"/>
      <c r="L1764"/>
      <c r="M1764"/>
    </row>
    <row r="1765" spans="1:13" ht="15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8774</v>
      </c>
      <c r="J1765"/>
      <c r="L1765"/>
      <c r="M1765"/>
    </row>
    <row r="1766" spans="1:13" ht="15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8774</v>
      </c>
      <c r="J1766"/>
      <c r="L1766"/>
      <c r="M1766"/>
    </row>
    <row r="1767" spans="1:13" ht="15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8775</v>
      </c>
      <c r="J1767"/>
      <c r="L1767"/>
      <c r="M1767"/>
    </row>
    <row r="1768" spans="1:13" ht="15" customHeight="1" x14ac:dyDescent="0.25">
      <c r="A1768" s="33" t="s">
        <v>1829</v>
      </c>
      <c r="B1768" s="33" t="s">
        <v>8241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8742</v>
      </c>
      <c r="J1768"/>
      <c r="L1768"/>
      <c r="M1768"/>
    </row>
    <row r="1769" spans="1:13" ht="15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8766</v>
      </c>
      <c r="J1769"/>
      <c r="L1769"/>
      <c r="M1769"/>
    </row>
    <row r="1770" spans="1:13" ht="15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customHeight="1" x14ac:dyDescent="0.25">
      <c r="A1772" s="33" t="s">
        <v>1829</v>
      </c>
      <c r="B1772" s="33" t="s">
        <v>2460</v>
      </c>
      <c r="C1772" s="167" t="s">
        <v>8776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8777</v>
      </c>
      <c r="J1772"/>
      <c r="L1772"/>
      <c r="M1772"/>
    </row>
    <row r="1773" spans="1:13" ht="15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8777</v>
      </c>
      <c r="J1773"/>
      <c r="L1773"/>
      <c r="M1773"/>
    </row>
    <row r="1774" spans="1:13" ht="15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8493</v>
      </c>
      <c r="J1775"/>
      <c r="L1775"/>
      <c r="M1775"/>
    </row>
    <row r="1776" spans="1:13" ht="15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8493</v>
      </c>
      <c r="J1776"/>
      <c r="L1776"/>
      <c r="M1776"/>
    </row>
    <row r="1777" spans="1:13" ht="15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8461</v>
      </c>
      <c r="I1777" s="33" t="s">
        <v>8778</v>
      </c>
      <c r="J1777"/>
      <c r="L1777"/>
      <c r="M1777"/>
    </row>
    <row r="1778" spans="1:13" ht="15" customHeight="1" x14ac:dyDescent="0.25">
      <c r="A1778" s="33" t="s">
        <v>1853</v>
      </c>
      <c r="B1778" s="33" t="s">
        <v>2692</v>
      </c>
      <c r="C1778" s="60" t="s">
        <v>8779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8780</v>
      </c>
      <c r="J1778"/>
      <c r="L1778"/>
      <c r="M1778"/>
    </row>
    <row r="1779" spans="1:13" ht="15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8781</v>
      </c>
      <c r="I1779" s="33" t="s">
        <v>8782</v>
      </c>
      <c r="J1779"/>
      <c r="L1779"/>
      <c r="M1779"/>
    </row>
    <row r="1780" spans="1:13" ht="15" customHeight="1" x14ac:dyDescent="0.25">
      <c r="A1780" s="33" t="s">
        <v>1853</v>
      </c>
      <c r="B1780" s="33" t="s">
        <v>6550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8781</v>
      </c>
      <c r="I1780" s="33" t="s">
        <v>8782</v>
      </c>
      <c r="J1780"/>
      <c r="L1780"/>
      <c r="M1780"/>
    </row>
    <row r="1781" spans="1:13" ht="15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8783</v>
      </c>
      <c r="J1781"/>
      <c r="L1781"/>
      <c r="M1781"/>
    </row>
    <row r="1782" spans="1:13" ht="15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8783</v>
      </c>
      <c r="J1782"/>
      <c r="L1782"/>
      <c r="M1782"/>
    </row>
    <row r="1783" spans="1:13" ht="15" customHeight="1" x14ac:dyDescent="0.25">
      <c r="A1783" s="33" t="s">
        <v>1853</v>
      </c>
      <c r="B1783" s="33" t="s">
        <v>6107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8783</v>
      </c>
      <c r="J1783"/>
      <c r="L1783"/>
      <c r="M1783"/>
    </row>
    <row r="1784" spans="1:13" ht="15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8783</v>
      </c>
      <c r="J1784"/>
      <c r="L1784"/>
      <c r="M1784"/>
    </row>
    <row r="1785" spans="1:13" ht="15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8783</v>
      </c>
      <c r="J1785"/>
      <c r="L1785"/>
      <c r="M1785"/>
    </row>
    <row r="1786" spans="1:13" ht="15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8784</v>
      </c>
      <c r="J1786"/>
      <c r="L1786"/>
      <c r="M1786"/>
    </row>
    <row r="1787" spans="1:13" ht="15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8784</v>
      </c>
      <c r="J1787"/>
      <c r="L1787"/>
      <c r="M1787"/>
    </row>
    <row r="1788" spans="1:13" ht="15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8785</v>
      </c>
      <c r="J1788"/>
      <c r="L1788"/>
      <c r="M1788"/>
    </row>
    <row r="1789" spans="1:13" ht="15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8786</v>
      </c>
      <c r="J1789"/>
      <c r="L1789"/>
      <c r="M1789"/>
    </row>
    <row r="1790" spans="1:13" ht="15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8786</v>
      </c>
      <c r="J1790"/>
      <c r="L1790"/>
      <c r="M1790"/>
    </row>
    <row r="1791" spans="1:13" ht="15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8786</v>
      </c>
      <c r="J1791"/>
      <c r="L1791"/>
      <c r="M1791"/>
    </row>
    <row r="1792" spans="1:13" ht="15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8787</v>
      </c>
      <c r="J1798"/>
      <c r="L1798"/>
      <c r="M1798"/>
    </row>
    <row r="1799" spans="1:13" ht="15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8787</v>
      </c>
      <c r="J1799"/>
      <c r="L1799"/>
      <c r="M1799"/>
    </row>
    <row r="1800" spans="1:13" ht="15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8787</v>
      </c>
      <c r="J1800"/>
      <c r="L1800"/>
      <c r="M1800"/>
    </row>
    <row r="1801" spans="1:13" ht="15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8787</v>
      </c>
      <c r="J1801"/>
      <c r="L1801"/>
      <c r="M1801"/>
    </row>
    <row r="1802" spans="1:13" ht="15" customHeight="1" x14ac:dyDescent="0.25">
      <c r="A1802" s="33" t="s">
        <v>1853</v>
      </c>
      <c r="B1802" s="33" t="s">
        <v>8788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2736</v>
      </c>
      <c r="I1802" s="43" t="s">
        <v>8789</v>
      </c>
      <c r="J1802"/>
      <c r="L1802"/>
      <c r="M1802"/>
    </row>
    <row r="1803" spans="1:13" ht="15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2736</v>
      </c>
      <c r="I1803" s="43" t="s">
        <v>8789</v>
      </c>
      <c r="J1803"/>
      <c r="L1803"/>
      <c r="M1803"/>
    </row>
    <row r="1804" spans="1:13" ht="15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2736</v>
      </c>
      <c r="I1804" s="43" t="s">
        <v>8789</v>
      </c>
      <c r="J1804"/>
      <c r="L1804"/>
      <c r="M1804"/>
    </row>
    <row r="1805" spans="1:13" ht="15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2736</v>
      </c>
      <c r="I1805" s="43" t="s">
        <v>8789</v>
      </c>
      <c r="J1805"/>
      <c r="L1805"/>
      <c r="M1805"/>
    </row>
    <row r="1806" spans="1:13" ht="15" customHeight="1" x14ac:dyDescent="0.25">
      <c r="A1806" s="33" t="s">
        <v>1853</v>
      </c>
      <c r="B1806" s="33" t="s">
        <v>8790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2736</v>
      </c>
      <c r="I1806" s="43" t="s">
        <v>8789</v>
      </c>
      <c r="J1806"/>
      <c r="L1806"/>
      <c r="M1806"/>
    </row>
    <row r="1807" spans="1:13" ht="15" customHeight="1" x14ac:dyDescent="0.25">
      <c r="A1807" s="33" t="s">
        <v>1853</v>
      </c>
      <c r="B1807" s="52" t="s">
        <v>8791</v>
      </c>
      <c r="C1807" s="208" t="s">
        <v>8792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8793</v>
      </c>
      <c r="J1807"/>
      <c r="L1807"/>
      <c r="M1807"/>
    </row>
    <row r="1808" spans="1:13" ht="15" customHeight="1" x14ac:dyDescent="0.25">
      <c r="A1808" s="33" t="s">
        <v>1853</v>
      </c>
      <c r="B1808" s="52" t="s">
        <v>8791</v>
      </c>
      <c r="C1808" s="60" t="s">
        <v>8794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8793</v>
      </c>
      <c r="J1808"/>
      <c r="L1808"/>
      <c r="M1808"/>
    </row>
    <row r="1809" spans="1:13" ht="15" customHeight="1" x14ac:dyDescent="0.25">
      <c r="A1809" s="33" t="s">
        <v>1853</v>
      </c>
      <c r="B1809" s="52" t="s">
        <v>8791</v>
      </c>
      <c r="C1809" s="208" t="s">
        <v>8795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8793</v>
      </c>
      <c r="J1809"/>
      <c r="L1809"/>
      <c r="M1809"/>
    </row>
    <row r="1810" spans="1:13" ht="15" customHeight="1" x14ac:dyDescent="0.25">
      <c r="A1810" s="33" t="s">
        <v>1853</v>
      </c>
      <c r="B1810" s="33" t="s">
        <v>350</v>
      </c>
      <c r="C1810" s="44" t="s">
        <v>8796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8793</v>
      </c>
      <c r="J1810"/>
      <c r="L1810"/>
      <c r="M1810"/>
    </row>
    <row r="1811" spans="1:13" ht="15" customHeight="1" x14ac:dyDescent="0.25">
      <c r="A1811" s="33" t="s">
        <v>1853</v>
      </c>
      <c r="B1811" s="33" t="s">
        <v>350</v>
      </c>
      <c r="C1811" s="167" t="s">
        <v>8797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8793</v>
      </c>
      <c r="J1811"/>
      <c r="L1811"/>
      <c r="M1811"/>
    </row>
    <row r="1812" spans="1:13" ht="15" customHeight="1" x14ac:dyDescent="0.25">
      <c r="A1812" s="33" t="s">
        <v>1853</v>
      </c>
      <c r="B1812" s="33" t="s">
        <v>350</v>
      </c>
      <c r="C1812" s="60" t="s">
        <v>8798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8793</v>
      </c>
      <c r="J1812"/>
      <c r="L1812"/>
      <c r="M1812"/>
    </row>
    <row r="1813" spans="1:13" ht="15" customHeight="1" x14ac:dyDescent="0.25">
      <c r="A1813" s="33" t="s">
        <v>1853</v>
      </c>
      <c r="B1813" s="33" t="s">
        <v>350</v>
      </c>
      <c r="C1813" s="33" t="s">
        <v>8799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8793</v>
      </c>
      <c r="J1813"/>
      <c r="L1813"/>
      <c r="M1813"/>
    </row>
    <row r="1814" spans="1:13" ht="15" customHeight="1" x14ac:dyDescent="0.25">
      <c r="A1814" s="33" t="s">
        <v>1853</v>
      </c>
      <c r="B1814" s="33" t="s">
        <v>350</v>
      </c>
      <c r="C1814" s="60" t="s">
        <v>8800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8793</v>
      </c>
      <c r="J1814"/>
      <c r="L1814"/>
      <c r="M1814"/>
    </row>
    <row r="1815" spans="1:13" ht="15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8801</v>
      </c>
      <c r="J1815"/>
      <c r="L1815"/>
      <c r="M1815"/>
    </row>
    <row r="1816" spans="1:13" ht="15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8801</v>
      </c>
      <c r="J1816"/>
      <c r="L1816"/>
      <c r="M1816"/>
    </row>
    <row r="1817" spans="1:13" ht="15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8801</v>
      </c>
      <c r="J1817"/>
      <c r="L1817"/>
      <c r="M1817"/>
    </row>
    <row r="1818" spans="1:13" ht="15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8801</v>
      </c>
      <c r="J1818"/>
      <c r="L1818"/>
      <c r="M1818"/>
    </row>
    <row r="1819" spans="1:13" ht="15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8801</v>
      </c>
      <c r="J1819"/>
      <c r="L1819"/>
      <c r="M1819"/>
    </row>
    <row r="1820" spans="1:13" ht="15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8801</v>
      </c>
      <c r="J1820"/>
      <c r="L1820"/>
      <c r="M1820"/>
    </row>
    <row r="1821" spans="1:13" ht="15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8801</v>
      </c>
      <c r="J1821"/>
      <c r="L1821"/>
      <c r="M1821"/>
    </row>
    <row r="1822" spans="1:13" ht="15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8801</v>
      </c>
      <c r="J1822"/>
      <c r="L1822"/>
      <c r="M1822"/>
    </row>
    <row r="1823" spans="1:13" ht="15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8801</v>
      </c>
      <c r="J1823"/>
      <c r="L1823"/>
      <c r="M1823"/>
    </row>
    <row r="1824" spans="1:13" ht="15" customHeight="1" x14ac:dyDescent="0.25">
      <c r="A1824" s="33" t="s">
        <v>1853</v>
      </c>
      <c r="B1824" s="36" t="s">
        <v>7016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8801</v>
      </c>
      <c r="J1824"/>
      <c r="L1824"/>
      <c r="M1824"/>
    </row>
    <row r="1825" spans="1:13" ht="15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8802</v>
      </c>
      <c r="J1825"/>
      <c r="L1825"/>
      <c r="M1825"/>
    </row>
    <row r="1826" spans="1:13" ht="15" customHeight="1" x14ac:dyDescent="0.25">
      <c r="A1826" s="33" t="s">
        <v>1871</v>
      </c>
      <c r="B1826" s="33" t="s">
        <v>8803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8802</v>
      </c>
      <c r="J1826"/>
      <c r="L1826"/>
      <c r="M1826"/>
    </row>
    <row r="1827" spans="1:13" ht="15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8802</v>
      </c>
      <c r="J1827"/>
      <c r="L1827"/>
      <c r="M1827"/>
    </row>
    <row r="1828" spans="1:13" ht="15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8804</v>
      </c>
      <c r="J1834"/>
      <c r="L1834"/>
      <c r="M1834"/>
    </row>
    <row r="1835" spans="1:13" ht="15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8804</v>
      </c>
      <c r="J1835"/>
      <c r="L1835"/>
      <c r="M1835"/>
    </row>
    <row r="1836" spans="1:13" ht="15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8804</v>
      </c>
      <c r="J1836"/>
      <c r="L1836"/>
      <c r="M1836"/>
    </row>
    <row r="1837" spans="1:13" ht="15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8804</v>
      </c>
      <c r="J1837"/>
      <c r="L1837"/>
      <c r="M1837"/>
    </row>
    <row r="1838" spans="1:13" ht="15" customHeight="1" x14ac:dyDescent="0.25">
      <c r="A1838" s="33" t="s">
        <v>1871</v>
      </c>
      <c r="B1838" s="109" t="s">
        <v>2801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8804</v>
      </c>
      <c r="J1838"/>
      <c r="L1838"/>
      <c r="M1838"/>
    </row>
    <row r="1839" spans="1:13" ht="15" customHeight="1" x14ac:dyDescent="0.25">
      <c r="A1839" s="33" t="s">
        <v>1871</v>
      </c>
      <c r="B1839" s="63" t="s">
        <v>8212</v>
      </c>
      <c r="C1839" s="56" t="s">
        <v>5224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8804</v>
      </c>
      <c r="J1839"/>
      <c r="L1839"/>
      <c r="M1839"/>
    </row>
    <row r="1840" spans="1:13" ht="15" customHeight="1" x14ac:dyDescent="0.25">
      <c r="A1840" s="33" t="s">
        <v>1871</v>
      </c>
      <c r="B1840" s="33" t="s">
        <v>1869</v>
      </c>
      <c r="C1840" s="60" t="s">
        <v>8805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8806</v>
      </c>
      <c r="J1840"/>
      <c r="L1840"/>
      <c r="M1840"/>
    </row>
    <row r="1841" spans="1:13" ht="15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8806</v>
      </c>
      <c r="J1841"/>
      <c r="L1841"/>
      <c r="M1841"/>
    </row>
    <row r="1842" spans="1:13" ht="15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8806</v>
      </c>
      <c r="J1842"/>
      <c r="L1842"/>
      <c r="M1842"/>
    </row>
    <row r="1843" spans="1:13" ht="15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8807</v>
      </c>
      <c r="I1846" s="33" t="s">
        <v>8808</v>
      </c>
      <c r="J1846"/>
      <c r="L1846"/>
      <c r="M1846"/>
    </row>
    <row r="1847" spans="1:13" ht="15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8809</v>
      </c>
      <c r="I1847" s="33" t="s">
        <v>8808</v>
      </c>
      <c r="J1847"/>
      <c r="L1847"/>
      <c r="M1847"/>
    </row>
    <row r="1848" spans="1:13" ht="15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8808</v>
      </c>
      <c r="J1848"/>
      <c r="L1848"/>
      <c r="M1848"/>
    </row>
    <row r="1849" spans="1:13" ht="15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8808</v>
      </c>
      <c r="J1849"/>
      <c r="L1849"/>
      <c r="M1849"/>
    </row>
    <row r="1850" spans="1:13" ht="15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8810</v>
      </c>
      <c r="I1850" s="33" t="s">
        <v>8808</v>
      </c>
      <c r="J1850"/>
      <c r="L1850"/>
      <c r="M1850"/>
    </row>
    <row r="1851" spans="1:13" ht="15" customHeight="1" x14ac:dyDescent="0.25">
      <c r="A1851" s="33" t="s">
        <v>1871</v>
      </c>
      <c r="B1851" s="33" t="s">
        <v>8768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8811</v>
      </c>
      <c r="I1851" s="43"/>
      <c r="J1851"/>
      <c r="L1851"/>
      <c r="M1851"/>
    </row>
    <row r="1852" spans="1:13" ht="15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8811</v>
      </c>
      <c r="I1852" s="43"/>
      <c r="J1852"/>
      <c r="L1852"/>
      <c r="M1852"/>
    </row>
    <row r="1853" spans="1:13" ht="15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8812</v>
      </c>
      <c r="J1854"/>
      <c r="L1854"/>
      <c r="M1854"/>
    </row>
    <row r="1855" spans="1:13" ht="15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8813</v>
      </c>
      <c r="J1855"/>
      <c r="L1855"/>
      <c r="M1855"/>
    </row>
    <row r="1856" spans="1:13" ht="15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8814</v>
      </c>
      <c r="J1856"/>
      <c r="L1856"/>
      <c r="M1856"/>
    </row>
    <row r="1857" spans="1:13" ht="15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8814</v>
      </c>
      <c r="J1857"/>
      <c r="L1857"/>
      <c r="M1857"/>
    </row>
    <row r="1858" spans="1:13" ht="15" customHeight="1" x14ac:dyDescent="0.25">
      <c r="A1858" s="33" t="s">
        <v>1893</v>
      </c>
      <c r="B1858" s="36" t="s">
        <v>8509</v>
      </c>
      <c r="C1858" s="44" t="s">
        <v>8339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8814</v>
      </c>
      <c r="J1858"/>
      <c r="L1858"/>
      <c r="M1858"/>
    </row>
    <row r="1859" spans="1:13" ht="15" customHeight="1" x14ac:dyDescent="0.25">
      <c r="A1859" s="33" t="s">
        <v>1893</v>
      </c>
      <c r="B1859" s="33" t="s">
        <v>6680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8815</v>
      </c>
      <c r="J1860"/>
      <c r="L1860"/>
      <c r="M1860"/>
    </row>
    <row r="1861" spans="1:13" ht="15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8493</v>
      </c>
      <c r="J1861"/>
      <c r="L1861"/>
      <c r="M1861"/>
    </row>
    <row r="1862" spans="1:13" ht="15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customHeight="1" x14ac:dyDescent="0.25">
      <c r="A1864" s="33" t="s">
        <v>1893</v>
      </c>
      <c r="B1864" s="33" t="s">
        <v>7019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8816</v>
      </c>
      <c r="J1866"/>
      <c r="L1866"/>
      <c r="M1866"/>
    </row>
    <row r="1867" spans="1:13" ht="15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8817</v>
      </c>
      <c r="J1867"/>
      <c r="L1867"/>
      <c r="M1867"/>
    </row>
    <row r="1868" spans="1:13" ht="15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8817</v>
      </c>
      <c r="J1868"/>
      <c r="L1868"/>
      <c r="M1868"/>
    </row>
    <row r="1869" spans="1:13" ht="15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8818</v>
      </c>
      <c r="J1874"/>
      <c r="L1874"/>
      <c r="M1874"/>
    </row>
    <row r="1875" spans="1:13" ht="15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8819</v>
      </c>
      <c r="J1875"/>
      <c r="L1875"/>
      <c r="M1875"/>
    </row>
    <row r="1876" spans="1:13" ht="15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8804</v>
      </c>
      <c r="J1877"/>
      <c r="L1877"/>
      <c r="M1877"/>
    </row>
    <row r="1878" spans="1:13" ht="15" customHeight="1" x14ac:dyDescent="0.25">
      <c r="A1878" s="33" t="s">
        <v>1893</v>
      </c>
      <c r="B1878" s="33" t="s">
        <v>1897</v>
      </c>
      <c r="C1878" s="227" t="s">
        <v>8820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8821</v>
      </c>
      <c r="J1878"/>
      <c r="L1878"/>
      <c r="M1878"/>
    </row>
    <row r="1879" spans="1:13" ht="15" customHeight="1" x14ac:dyDescent="0.25">
      <c r="A1879" s="33" t="s">
        <v>1893</v>
      </c>
      <c r="B1879" s="33" t="s">
        <v>1897</v>
      </c>
      <c r="C1879" s="227" t="s">
        <v>8822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8821</v>
      </c>
      <c r="J1879"/>
      <c r="L1879"/>
      <c r="M1879"/>
    </row>
    <row r="1880" spans="1:13" ht="15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8821</v>
      </c>
      <c r="J1880"/>
      <c r="L1880"/>
      <c r="M1880"/>
    </row>
    <row r="1881" spans="1:13" ht="15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8821</v>
      </c>
      <c r="J1881"/>
      <c r="L1881"/>
      <c r="M1881"/>
    </row>
    <row r="1882" spans="1:13" ht="15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8823</v>
      </c>
      <c r="J1882"/>
      <c r="L1882"/>
      <c r="M1882"/>
    </row>
    <row r="1883" spans="1:13" ht="15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8824</v>
      </c>
      <c r="I1883" s="33" t="s">
        <v>8823</v>
      </c>
      <c r="J1883"/>
      <c r="L1883"/>
      <c r="M1883"/>
    </row>
    <row r="1884" spans="1:13" ht="15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8825</v>
      </c>
      <c r="I1884" s="33" t="s">
        <v>8823</v>
      </c>
      <c r="J1884"/>
      <c r="L1884"/>
      <c r="M1884"/>
    </row>
    <row r="1885" spans="1:13" ht="15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8826</v>
      </c>
      <c r="I1885" s="33" t="s">
        <v>8823</v>
      </c>
      <c r="J1885"/>
      <c r="L1885"/>
      <c r="M1885"/>
    </row>
    <row r="1886" spans="1:13" ht="15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8827</v>
      </c>
      <c r="I1886" s="43" t="s">
        <v>8828</v>
      </c>
      <c r="J1886"/>
      <c r="L1886"/>
      <c r="M1886"/>
    </row>
    <row r="1887" spans="1:13" ht="15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customHeight="1" x14ac:dyDescent="0.25">
      <c r="A1919" s="33" t="s">
        <v>1893</v>
      </c>
      <c r="B1919" s="63" t="s">
        <v>8829</v>
      </c>
      <c r="C1919" s="33" t="s">
        <v>8830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8831</v>
      </c>
      <c r="J1919"/>
      <c r="L1919"/>
      <c r="M1919"/>
    </row>
    <row r="1920" spans="1:13" ht="15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8831</v>
      </c>
      <c r="J1920"/>
      <c r="L1920"/>
      <c r="M1920"/>
    </row>
    <row r="1921" spans="1:13" ht="15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8831</v>
      </c>
      <c r="J1921"/>
      <c r="L1921"/>
      <c r="M1921"/>
    </row>
    <row r="1922" spans="1:13" ht="15" customHeight="1" x14ac:dyDescent="0.25">
      <c r="A1922" s="33" t="s">
        <v>1893</v>
      </c>
      <c r="B1922" s="33" t="s">
        <v>1811</v>
      </c>
      <c r="C1922" s="56" t="s">
        <v>8832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8833</v>
      </c>
      <c r="I1922" s="33" t="s">
        <v>8834</v>
      </c>
      <c r="J1922"/>
      <c r="L1922"/>
      <c r="M1922"/>
    </row>
    <row r="1923" spans="1:13" ht="15" customHeight="1" x14ac:dyDescent="0.25">
      <c r="A1923" s="33" t="s">
        <v>1893</v>
      </c>
      <c r="B1923" s="33" t="s">
        <v>1811</v>
      </c>
      <c r="C1923" s="33" t="s">
        <v>8835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8833</v>
      </c>
      <c r="I1923" s="33" t="s">
        <v>8834</v>
      </c>
      <c r="J1923"/>
      <c r="L1923"/>
      <c r="M1923"/>
    </row>
    <row r="1924" spans="1:13" ht="15" customHeight="1" x14ac:dyDescent="0.25">
      <c r="A1924" s="33" t="s">
        <v>1893</v>
      </c>
      <c r="B1924" s="33" t="s">
        <v>1811</v>
      </c>
      <c r="C1924" s="33" t="s">
        <v>8836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8833</v>
      </c>
      <c r="I1924" s="33" t="s">
        <v>8834</v>
      </c>
      <c r="J1924"/>
      <c r="L1924"/>
      <c r="M1924"/>
    </row>
    <row r="1925" spans="1:13" ht="15" customHeight="1" x14ac:dyDescent="0.25">
      <c r="A1925" s="33" t="s">
        <v>1893</v>
      </c>
      <c r="B1925" s="33" t="s">
        <v>1811</v>
      </c>
      <c r="C1925" s="33" t="s">
        <v>8837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8833</v>
      </c>
      <c r="I1925" s="33" t="s">
        <v>8834</v>
      </c>
      <c r="J1925"/>
      <c r="L1925"/>
      <c r="M1925"/>
    </row>
    <row r="1926" spans="1:13" ht="15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8833</v>
      </c>
      <c r="I1926" s="33" t="s">
        <v>8834</v>
      </c>
      <c r="J1926"/>
      <c r="L1926"/>
      <c r="M1926"/>
    </row>
    <row r="1927" spans="1:13" ht="15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8833</v>
      </c>
      <c r="I1927" s="33" t="s">
        <v>8834</v>
      </c>
      <c r="J1927"/>
      <c r="L1927"/>
      <c r="M1927"/>
    </row>
    <row r="1928" spans="1:13" ht="15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8838</v>
      </c>
      <c r="J1937"/>
      <c r="L1937"/>
      <c r="M1937"/>
    </row>
    <row r="1938" spans="1:13" ht="15" customHeight="1" x14ac:dyDescent="0.25">
      <c r="A1938" s="33" t="s">
        <v>62</v>
      </c>
      <c r="B1938" s="33" t="s">
        <v>8788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8838</v>
      </c>
      <c r="J1938"/>
      <c r="L1938"/>
      <c r="M1938"/>
    </row>
    <row r="1939" spans="1:13" ht="15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customHeight="1" x14ac:dyDescent="0.25">
      <c r="A1940" s="33" t="s">
        <v>62</v>
      </c>
      <c r="B1940" s="33" t="s">
        <v>8788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8839</v>
      </c>
      <c r="J1940"/>
      <c r="L1940"/>
      <c r="M1940"/>
    </row>
    <row r="1941" spans="1:13" ht="15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8839</v>
      </c>
      <c r="J1941"/>
      <c r="L1941"/>
      <c r="M1941"/>
    </row>
    <row r="1942" spans="1:13" ht="15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8840</v>
      </c>
      <c r="J1942" t="s">
        <v>8275</v>
      </c>
      <c r="L1942"/>
      <c r="M1942"/>
    </row>
    <row r="1943" spans="1:13" ht="15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8840</v>
      </c>
      <c r="J1943"/>
      <c r="L1943"/>
      <c r="M1943"/>
    </row>
    <row r="1944" spans="1:13" ht="15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8840</v>
      </c>
      <c r="J1944"/>
      <c r="L1944"/>
      <c r="M1944"/>
    </row>
    <row r="1945" spans="1:13" ht="15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8841</v>
      </c>
      <c r="J1950"/>
      <c r="L1950"/>
      <c r="M1950"/>
    </row>
    <row r="1951" spans="1:13" ht="15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8841</v>
      </c>
      <c r="J1951"/>
      <c r="L1951"/>
      <c r="M1951"/>
    </row>
    <row r="1952" spans="1:13" ht="15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8841</v>
      </c>
      <c r="J1952"/>
      <c r="L1952"/>
      <c r="M1952"/>
    </row>
    <row r="1953" spans="1:13" ht="15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8841</v>
      </c>
      <c r="J1953"/>
      <c r="L1953"/>
      <c r="M1953"/>
    </row>
    <row r="1954" spans="1:13" ht="15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8841</v>
      </c>
      <c r="J1954"/>
      <c r="L1954"/>
      <c r="M1954"/>
    </row>
    <row r="1955" spans="1:13" ht="15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8842</v>
      </c>
      <c r="J1966"/>
      <c r="L1966"/>
      <c r="M1966"/>
    </row>
    <row r="1967" spans="1:13" ht="15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8842</v>
      </c>
      <c r="J1967"/>
      <c r="L1967"/>
      <c r="M1967"/>
    </row>
    <row r="1968" spans="1:13" ht="15" customHeight="1" x14ac:dyDescent="0.25">
      <c r="A1968" s="33" t="s">
        <v>62</v>
      </c>
      <c r="B1968" s="36" t="s">
        <v>8115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8843</v>
      </c>
      <c r="J1968"/>
      <c r="L1968"/>
      <c r="M1968"/>
    </row>
    <row r="1969" spans="1:13" ht="15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8843</v>
      </c>
      <c r="J1969"/>
      <c r="L1969"/>
      <c r="M1969"/>
    </row>
    <row r="1970" spans="1:13" ht="15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8843</v>
      </c>
      <c r="J1970"/>
      <c r="L1970"/>
      <c r="M1970"/>
    </row>
    <row r="1971" spans="1:13" ht="15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8844</v>
      </c>
      <c r="J1971"/>
      <c r="L1971"/>
      <c r="M1971"/>
    </row>
    <row r="1972" spans="1:13" ht="15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8844</v>
      </c>
      <c r="J1972"/>
      <c r="L1972"/>
      <c r="M1972"/>
    </row>
    <row r="1973" spans="1:13" ht="15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8844</v>
      </c>
      <c r="J1973"/>
      <c r="L1973"/>
      <c r="M1973"/>
    </row>
    <row r="1974" spans="1:13" ht="15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8844</v>
      </c>
      <c r="J1974"/>
      <c r="L1974"/>
      <c r="M1974"/>
    </row>
    <row r="1975" spans="1:13" ht="15" customHeight="1" x14ac:dyDescent="0.25">
      <c r="A1975" s="33" t="s">
        <v>62</v>
      </c>
      <c r="B1975" s="63" t="s">
        <v>8845</v>
      </c>
      <c r="C1975" s="33" t="s">
        <v>8846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8847</v>
      </c>
      <c r="J1975"/>
      <c r="L1975"/>
      <c r="M1975"/>
    </row>
    <row r="1976" spans="1:13" ht="15" customHeight="1" x14ac:dyDescent="0.25">
      <c r="A1976" s="33" t="s">
        <v>62</v>
      </c>
      <c r="B1976" s="63" t="s">
        <v>8845</v>
      </c>
      <c r="C1976" s="33" t="s">
        <v>8848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8847</v>
      </c>
      <c r="J1976"/>
      <c r="L1976"/>
      <c r="M1976"/>
    </row>
    <row r="1977" spans="1:13" ht="15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8847</v>
      </c>
      <c r="J1977"/>
      <c r="L1977"/>
      <c r="M1977"/>
    </row>
    <row r="1978" spans="1:13" ht="15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8847</v>
      </c>
      <c r="J1978"/>
      <c r="L1978"/>
      <c r="M1978"/>
    </row>
    <row r="1979" spans="1:13" ht="15" customHeight="1" x14ac:dyDescent="0.25">
      <c r="A1979" s="33" t="s">
        <v>62</v>
      </c>
      <c r="B1979" s="63" t="s">
        <v>8829</v>
      </c>
      <c r="C1979" s="33" t="s">
        <v>8849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8847</v>
      </c>
      <c r="J1979"/>
      <c r="L1979"/>
      <c r="M1979"/>
    </row>
    <row r="1980" spans="1:13" ht="15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8847</v>
      </c>
      <c r="J1980"/>
      <c r="L1980"/>
      <c r="M1980"/>
    </row>
    <row r="1981" spans="1:13" ht="15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8850</v>
      </c>
      <c r="I1981" s="43" t="s">
        <v>8847</v>
      </c>
      <c r="J1981"/>
      <c r="L1981"/>
      <c r="M1981"/>
    </row>
    <row r="1982" spans="1:13" ht="15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8851</v>
      </c>
      <c r="I1982" s="43" t="s">
        <v>8852</v>
      </c>
      <c r="J1982"/>
      <c r="L1982"/>
      <c r="M1982"/>
    </row>
    <row r="1983" spans="1:13" ht="15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8853</v>
      </c>
      <c r="I1983" s="43" t="s">
        <v>8852</v>
      </c>
      <c r="J1983"/>
      <c r="L1983"/>
      <c r="M1983"/>
    </row>
    <row r="1984" spans="1:13" ht="15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8853</v>
      </c>
      <c r="I1984" s="43" t="s">
        <v>8852</v>
      </c>
      <c r="J1984"/>
      <c r="L1984"/>
      <c r="M1984"/>
    </row>
    <row r="1985" spans="1:13" ht="15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8853</v>
      </c>
      <c r="I1985" s="43" t="s">
        <v>8852</v>
      </c>
      <c r="J1985"/>
      <c r="L1985"/>
      <c r="M1985"/>
    </row>
    <row r="1986" spans="1:13" ht="15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8853</v>
      </c>
      <c r="I1986" s="43" t="s">
        <v>8852</v>
      </c>
      <c r="J1986" t="s">
        <v>8275</v>
      </c>
      <c r="L1986"/>
      <c r="M1986"/>
    </row>
    <row r="1987" spans="1:13" ht="15" customHeight="1" x14ac:dyDescent="0.25">
      <c r="A1987" s="33" t="s">
        <v>62</v>
      </c>
      <c r="B1987" s="33" t="s">
        <v>1809</v>
      </c>
      <c r="C1987" s="60" t="s">
        <v>8854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8855</v>
      </c>
      <c r="J1987"/>
      <c r="L1987"/>
      <c r="M1987"/>
    </row>
    <row r="1988" spans="1:13" ht="15" customHeight="1" x14ac:dyDescent="0.25">
      <c r="A1988" s="33" t="s">
        <v>62</v>
      </c>
      <c r="B1988" s="33" t="s">
        <v>1809</v>
      </c>
      <c r="C1988" s="60" t="s">
        <v>8856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8855</v>
      </c>
      <c r="J1988"/>
      <c r="L1988"/>
      <c r="M1988"/>
    </row>
    <row r="1989" spans="1:13" ht="15" customHeight="1" x14ac:dyDescent="0.25">
      <c r="A1989" s="33" t="s">
        <v>62</v>
      </c>
      <c r="B1989" s="33" t="s">
        <v>1809</v>
      </c>
      <c r="C1989" s="60" t="s">
        <v>8857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8855</v>
      </c>
      <c r="J1989"/>
      <c r="L1989"/>
      <c r="M1989"/>
    </row>
    <row r="1990" spans="1:13" ht="15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8858</v>
      </c>
      <c r="J1997"/>
      <c r="L1997"/>
      <c r="M1997"/>
    </row>
    <row r="1998" spans="1:13" ht="15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8858</v>
      </c>
      <c r="J1998"/>
      <c r="L1998"/>
      <c r="M1998"/>
    </row>
    <row r="1999" spans="1:13" ht="15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8858</v>
      </c>
      <c r="J1999"/>
      <c r="L1999"/>
      <c r="M1999"/>
    </row>
    <row r="2000" spans="1:13" ht="15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8858</v>
      </c>
      <c r="J2000"/>
      <c r="L2000"/>
      <c r="M2000"/>
    </row>
    <row r="2001" spans="1:13" ht="15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8858</v>
      </c>
      <c r="J2001"/>
      <c r="L2001"/>
      <c r="M2001"/>
    </row>
    <row r="2002" spans="1:13" ht="15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8858</v>
      </c>
      <c r="J2008"/>
      <c r="L2008"/>
      <c r="M2008"/>
    </row>
    <row r="2009" spans="1:13" ht="15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8858</v>
      </c>
      <c r="J2009"/>
      <c r="L2009"/>
      <c r="M2009"/>
    </row>
    <row r="2010" spans="1:13" ht="15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8858</v>
      </c>
      <c r="J2010"/>
      <c r="L2010"/>
      <c r="M2010"/>
    </row>
    <row r="2011" spans="1:13" ht="15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8858</v>
      </c>
      <c r="J2011"/>
      <c r="L2011"/>
      <c r="M2011"/>
    </row>
    <row r="2012" spans="1:13" ht="15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8858</v>
      </c>
      <c r="J2012"/>
      <c r="L2012"/>
      <c r="M2012"/>
    </row>
    <row r="2013" spans="1:13" ht="15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8859</v>
      </c>
      <c r="J2013"/>
      <c r="L2013"/>
      <c r="M2013"/>
    </row>
    <row r="2014" spans="1:13" ht="15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8859</v>
      </c>
      <c r="J2014"/>
      <c r="L2014"/>
      <c r="M2014"/>
    </row>
    <row r="2015" spans="1:13" ht="15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8859</v>
      </c>
      <c r="J2015"/>
      <c r="L2015"/>
      <c r="M2015"/>
    </row>
    <row r="2016" spans="1:13" ht="15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8860</v>
      </c>
      <c r="J2016"/>
      <c r="L2016"/>
      <c r="M2016"/>
    </row>
    <row r="2017" spans="1:13" ht="15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customHeight="1" x14ac:dyDescent="0.25">
      <c r="A2018" s="33" t="s">
        <v>1986</v>
      </c>
      <c r="B2018" s="33" t="s">
        <v>8861</v>
      </c>
      <c r="C2018" s="60" t="s">
        <v>8862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8863</v>
      </c>
      <c r="J2018"/>
      <c r="L2018"/>
      <c r="M2018"/>
    </row>
    <row r="2019" spans="1:13" ht="15" customHeight="1" x14ac:dyDescent="0.25">
      <c r="A2019" s="33" t="s">
        <v>1986</v>
      </c>
      <c r="B2019" s="33" t="s">
        <v>8861</v>
      </c>
      <c r="C2019" s="60" t="s">
        <v>8864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8863</v>
      </c>
      <c r="J2019"/>
      <c r="L2019"/>
      <c r="M2019"/>
    </row>
    <row r="2020" spans="1:13" ht="15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8863</v>
      </c>
      <c r="J2020"/>
      <c r="L2020"/>
      <c r="M2020"/>
    </row>
    <row r="2021" spans="1:13" ht="15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8865</v>
      </c>
      <c r="J2023"/>
      <c r="L2023"/>
      <c r="M2023"/>
    </row>
    <row r="2024" spans="1:13" ht="15" customHeight="1" x14ac:dyDescent="0.25">
      <c r="A2024" s="33" t="s">
        <v>1986</v>
      </c>
      <c r="B2024" s="258" t="s">
        <v>5550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8813</v>
      </c>
      <c r="J2024"/>
      <c r="L2024"/>
      <c r="M2024"/>
    </row>
    <row r="2025" spans="1:13" ht="15" customHeight="1" x14ac:dyDescent="0.25">
      <c r="A2025" s="33" t="s">
        <v>1986</v>
      </c>
      <c r="B2025" s="258" t="s">
        <v>5550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8866</v>
      </c>
      <c r="J2032"/>
      <c r="L2032"/>
      <c r="M2032"/>
    </row>
    <row r="2033" spans="1:13" ht="15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8866</v>
      </c>
      <c r="J2033"/>
      <c r="L2033"/>
      <c r="M2033"/>
    </row>
    <row r="2034" spans="1:13" ht="15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8866</v>
      </c>
      <c r="J2034"/>
      <c r="L2034"/>
      <c r="M2034"/>
    </row>
    <row r="2035" spans="1:13" ht="15" customHeight="1" x14ac:dyDescent="0.25">
      <c r="A2035" s="33" t="s">
        <v>59</v>
      </c>
      <c r="B2035" s="33" t="s">
        <v>8867</v>
      </c>
      <c r="C2035" s="60" t="s">
        <v>8868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8869</v>
      </c>
      <c r="J2035"/>
      <c r="L2035"/>
      <c r="M2035"/>
    </row>
    <row r="2036" spans="1:13" ht="15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8869</v>
      </c>
      <c r="J2036"/>
      <c r="L2036"/>
      <c r="M2036"/>
    </row>
    <row r="2037" spans="1:13" ht="15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8869</v>
      </c>
      <c r="J2037"/>
      <c r="L2037"/>
      <c r="M2037"/>
    </row>
    <row r="2038" spans="1:13" ht="15" customHeight="1" x14ac:dyDescent="0.25">
      <c r="A2038" s="33" t="s">
        <v>59</v>
      </c>
      <c r="B2038" s="258" t="s">
        <v>5550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8869</v>
      </c>
      <c r="J2038"/>
      <c r="L2038"/>
      <c r="M2038"/>
    </row>
    <row r="2039" spans="1:13" ht="15" customHeight="1" x14ac:dyDescent="0.25">
      <c r="A2039" s="33" t="s">
        <v>59</v>
      </c>
      <c r="B2039" s="68" t="s">
        <v>6290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8869</v>
      </c>
      <c r="J2039"/>
      <c r="L2039"/>
      <c r="M2039"/>
    </row>
    <row r="2040" spans="1:13" ht="15" customHeight="1" x14ac:dyDescent="0.25">
      <c r="A2040" s="33" t="s">
        <v>59</v>
      </c>
      <c r="B2040" s="33" t="s">
        <v>1809</v>
      </c>
      <c r="C2040" s="141" t="s">
        <v>8870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8869</v>
      </c>
      <c r="J2040"/>
      <c r="L2040"/>
      <c r="M2040"/>
    </row>
    <row r="2041" spans="1:13" ht="15" customHeight="1" x14ac:dyDescent="0.25">
      <c r="A2041" s="33" t="s">
        <v>59</v>
      </c>
      <c r="B2041" s="33" t="s">
        <v>1809</v>
      </c>
      <c r="C2041" s="356" t="s">
        <v>8871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8869</v>
      </c>
      <c r="J2041"/>
      <c r="L2041"/>
      <c r="M2041"/>
    </row>
    <row r="2042" spans="1:13" ht="15" customHeight="1" x14ac:dyDescent="0.25">
      <c r="A2042" s="33" t="s">
        <v>59</v>
      </c>
      <c r="B2042" s="33" t="s">
        <v>1809</v>
      </c>
      <c r="C2042" s="208" t="s">
        <v>8872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8869</v>
      </c>
      <c r="J2042"/>
      <c r="L2042"/>
      <c r="M2042"/>
    </row>
    <row r="2043" spans="1:13" ht="15" customHeight="1" x14ac:dyDescent="0.25">
      <c r="A2043" s="33" t="s">
        <v>59</v>
      </c>
      <c r="B2043" s="33" t="s">
        <v>1809</v>
      </c>
      <c r="C2043" s="33" t="s">
        <v>8873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8869</v>
      </c>
      <c r="J2043"/>
      <c r="L2043"/>
      <c r="M2043"/>
    </row>
    <row r="2044" spans="1:13" ht="15" customHeight="1" x14ac:dyDescent="0.25">
      <c r="A2044" s="33" t="s">
        <v>59</v>
      </c>
      <c r="B2044" s="33" t="s">
        <v>1809</v>
      </c>
      <c r="C2044" s="33" t="s">
        <v>8874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8869</v>
      </c>
      <c r="J2044"/>
      <c r="L2044"/>
      <c r="M2044"/>
    </row>
    <row r="2045" spans="1:13" ht="15" customHeight="1" x14ac:dyDescent="0.25">
      <c r="A2045" s="33" t="s">
        <v>59</v>
      </c>
      <c r="B2045" s="63" t="s">
        <v>926</v>
      </c>
      <c r="C2045" s="33" t="s">
        <v>8875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8876</v>
      </c>
      <c r="J2045"/>
      <c r="L2045"/>
      <c r="M2045"/>
    </row>
    <row r="2046" spans="1:13" ht="15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8877</v>
      </c>
      <c r="J2046"/>
      <c r="L2046"/>
      <c r="M2046"/>
    </row>
    <row r="2047" spans="1:13" ht="15" customHeight="1" x14ac:dyDescent="0.25">
      <c r="A2047" s="33" t="s">
        <v>59</v>
      </c>
      <c r="B2047" s="63" t="s">
        <v>7476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8877</v>
      </c>
      <c r="J2047"/>
      <c r="L2047"/>
      <c r="M2047"/>
    </row>
    <row r="2048" spans="1:13" ht="15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customHeight="1" x14ac:dyDescent="0.25">
      <c r="A2057" s="33" t="s">
        <v>59</v>
      </c>
      <c r="B2057" s="33" t="s">
        <v>8445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8248</v>
      </c>
      <c r="I2057" s="43"/>
      <c r="J2057"/>
      <c r="L2057"/>
      <c r="M2057"/>
    </row>
    <row r="2058" spans="1:13" ht="15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customHeight="1" x14ac:dyDescent="0.25">
      <c r="A2060" s="33" t="s">
        <v>59</v>
      </c>
      <c r="B2060" s="33" t="s">
        <v>2016</v>
      </c>
      <c r="C2060" s="56" t="s">
        <v>8878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8879</v>
      </c>
      <c r="J2060"/>
      <c r="L2060"/>
      <c r="M2060"/>
    </row>
    <row r="2061" spans="1:13" ht="15" customHeight="1" x14ac:dyDescent="0.25">
      <c r="A2061" s="33" t="s">
        <v>59</v>
      </c>
      <c r="B2061" s="33" t="s">
        <v>2016</v>
      </c>
      <c r="C2061" s="56" t="s">
        <v>8880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8879</v>
      </c>
      <c r="J2061"/>
      <c r="L2061"/>
      <c r="M2061"/>
    </row>
    <row r="2062" spans="1:13" ht="15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8879</v>
      </c>
      <c r="J2062"/>
      <c r="L2062"/>
      <c r="M2062"/>
    </row>
    <row r="2063" spans="1:13" ht="15" customHeight="1" x14ac:dyDescent="0.25">
      <c r="A2063" s="33" t="s">
        <v>59</v>
      </c>
      <c r="B2063" s="33" t="s">
        <v>350</v>
      </c>
      <c r="C2063" s="33" t="s">
        <v>8881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8882</v>
      </c>
      <c r="J2063"/>
      <c r="L2063"/>
      <c r="M2063"/>
    </row>
    <row r="2064" spans="1:13" ht="15" customHeight="1" x14ac:dyDescent="0.25">
      <c r="A2064" s="33" t="s">
        <v>59</v>
      </c>
      <c r="B2064" s="33" t="s">
        <v>350</v>
      </c>
      <c r="C2064" s="33" t="s">
        <v>8883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8882</v>
      </c>
      <c r="J2064"/>
      <c r="L2064"/>
      <c r="M2064"/>
    </row>
    <row r="2065" spans="1:13" ht="15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8882</v>
      </c>
      <c r="J2065"/>
      <c r="L2065"/>
      <c r="M2065"/>
    </row>
    <row r="2066" spans="1:13" ht="15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8884</v>
      </c>
      <c r="I2067" s="43" t="s">
        <v>8885</v>
      </c>
      <c r="J2067"/>
      <c r="L2067"/>
      <c r="M2067"/>
    </row>
    <row r="2068" spans="1:13" ht="15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8884</v>
      </c>
      <c r="I2068" s="43" t="s">
        <v>8885</v>
      </c>
      <c r="J2068"/>
      <c r="L2068"/>
      <c r="M2068"/>
    </row>
    <row r="2069" spans="1:13" ht="15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8884</v>
      </c>
      <c r="I2069" s="43" t="s">
        <v>8885</v>
      </c>
      <c r="J2069"/>
      <c r="L2069"/>
      <c r="M2069"/>
    </row>
    <row r="2070" spans="1:13" ht="15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8884</v>
      </c>
      <c r="I2070" s="43" t="s">
        <v>8885</v>
      </c>
      <c r="J2070"/>
      <c r="L2070"/>
      <c r="M2070"/>
    </row>
    <row r="2071" spans="1:13" ht="15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8884</v>
      </c>
      <c r="I2071" s="43" t="s">
        <v>8885</v>
      </c>
      <c r="J2071"/>
      <c r="L2071"/>
      <c r="M2071"/>
    </row>
    <row r="2072" spans="1:13" ht="15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8886</v>
      </c>
      <c r="I2072" s="43" t="s">
        <v>8887</v>
      </c>
      <c r="J2072"/>
      <c r="L2072"/>
      <c r="M2072"/>
    </row>
    <row r="2073" spans="1:13" ht="15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8886</v>
      </c>
      <c r="I2073" s="43" t="s">
        <v>8887</v>
      </c>
      <c r="J2073"/>
      <c r="L2073"/>
      <c r="M2073"/>
    </row>
    <row r="2074" spans="1:13" ht="15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8886</v>
      </c>
      <c r="I2074" s="43" t="s">
        <v>8887</v>
      </c>
      <c r="J2074"/>
      <c r="L2074"/>
      <c r="M2074"/>
    </row>
    <row r="2075" spans="1:13" ht="15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8886</v>
      </c>
      <c r="I2075" s="43" t="s">
        <v>8887</v>
      </c>
      <c r="J2075"/>
      <c r="L2075"/>
      <c r="M2075"/>
    </row>
    <row r="2076" spans="1:13" ht="15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8886</v>
      </c>
      <c r="I2076" s="43" t="s">
        <v>8887</v>
      </c>
      <c r="J2076"/>
      <c r="L2076"/>
      <c r="M2076"/>
    </row>
    <row r="2077" spans="1:13" ht="15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8886</v>
      </c>
      <c r="I2077" s="43" t="s">
        <v>8887</v>
      </c>
      <c r="J2077"/>
      <c r="L2077"/>
      <c r="M2077"/>
    </row>
    <row r="2078" spans="1:13" ht="15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8493</v>
      </c>
      <c r="J2081"/>
      <c r="L2081"/>
      <c r="M2081"/>
    </row>
    <row r="2082" spans="1:13" ht="15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8493</v>
      </c>
      <c r="J2082"/>
      <c r="L2082"/>
      <c r="M2082"/>
    </row>
    <row r="2083" spans="1:13" ht="15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8493</v>
      </c>
      <c r="J2083"/>
      <c r="L2083"/>
      <c r="M2083"/>
    </row>
    <row r="2084" spans="1:13" ht="15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8493</v>
      </c>
      <c r="J2084"/>
      <c r="L2084"/>
      <c r="M2084"/>
    </row>
    <row r="2085" spans="1:13" ht="15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8493</v>
      </c>
      <c r="J2085"/>
      <c r="L2085"/>
      <c r="M2085"/>
    </row>
    <row r="2086" spans="1:13" ht="15" customHeight="1" x14ac:dyDescent="0.25">
      <c r="A2086" s="33" t="s">
        <v>59</v>
      </c>
      <c r="B2086" s="109" t="s">
        <v>2801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8493</v>
      </c>
      <c r="J2086"/>
      <c r="L2086"/>
      <c r="M2086"/>
    </row>
    <row r="2087" spans="1:13" ht="15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8493</v>
      </c>
      <c r="J2087"/>
      <c r="L2087"/>
      <c r="M2087"/>
    </row>
    <row r="2088" spans="1:13" ht="15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8888</v>
      </c>
      <c r="J2089"/>
      <c r="L2089"/>
      <c r="M2089"/>
    </row>
    <row r="2090" spans="1:13" ht="15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8888</v>
      </c>
      <c r="J2090"/>
      <c r="L2090"/>
      <c r="M2090"/>
    </row>
    <row r="2091" spans="1:13" ht="15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8888</v>
      </c>
      <c r="J2091"/>
      <c r="L2091"/>
      <c r="M2091"/>
    </row>
    <row r="2092" spans="1:13" ht="15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8888</v>
      </c>
      <c r="J2092"/>
      <c r="L2092"/>
      <c r="M2092"/>
    </row>
    <row r="2093" spans="1:13" ht="15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8888</v>
      </c>
      <c r="J2093"/>
      <c r="L2093"/>
      <c r="M2093"/>
    </row>
    <row r="2094" spans="1:13" ht="15" customHeight="1" x14ac:dyDescent="0.25">
      <c r="A2094" s="33" t="s">
        <v>2042</v>
      </c>
      <c r="B2094" s="33" t="s">
        <v>8768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customHeight="1" x14ac:dyDescent="0.25">
      <c r="A2096" s="33" t="s">
        <v>2042</v>
      </c>
      <c r="B2096" s="33" t="s">
        <v>926</v>
      </c>
      <c r="C2096" s="336" t="s">
        <v>8889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8890</v>
      </c>
      <c r="J2097"/>
      <c r="L2097"/>
      <c r="M2097"/>
    </row>
    <row r="2098" spans="1:13" ht="15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8890</v>
      </c>
      <c r="J2098"/>
      <c r="L2098"/>
      <c r="M2098"/>
    </row>
    <row r="2099" spans="1:13" ht="15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8890</v>
      </c>
      <c r="J2099"/>
      <c r="L2099"/>
      <c r="M2099"/>
    </row>
    <row r="2100" spans="1:13" ht="15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8890</v>
      </c>
      <c r="J2100"/>
      <c r="L2100"/>
      <c r="M2100"/>
    </row>
    <row r="2101" spans="1:13" ht="15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8890</v>
      </c>
      <c r="J2101"/>
      <c r="L2101"/>
      <c r="M2101"/>
    </row>
    <row r="2102" spans="1:13" ht="15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8891</v>
      </c>
      <c r="J2102"/>
      <c r="L2102"/>
      <c r="M2102"/>
    </row>
    <row r="2103" spans="1:13" ht="15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8891</v>
      </c>
      <c r="J2103"/>
      <c r="L2103"/>
      <c r="M2103"/>
    </row>
    <row r="2104" spans="1:13" ht="15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8892</v>
      </c>
      <c r="I2111" s="43"/>
      <c r="J2111"/>
      <c r="L2111"/>
      <c r="M2111"/>
    </row>
    <row r="2112" spans="1:13" ht="15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8893</v>
      </c>
      <c r="J2115"/>
      <c r="L2115"/>
      <c r="M2115"/>
    </row>
    <row r="2116" spans="1:13" ht="15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8893</v>
      </c>
      <c r="J2116"/>
      <c r="L2116"/>
      <c r="M2116"/>
    </row>
    <row r="2117" spans="1:13" ht="15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8893</v>
      </c>
      <c r="J2117"/>
      <c r="L2117"/>
      <c r="M2117"/>
    </row>
    <row r="2118" spans="1:13" ht="15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8893</v>
      </c>
      <c r="J2118"/>
      <c r="L2118"/>
      <c r="M2118"/>
    </row>
    <row r="2119" spans="1:13" ht="15" customHeight="1" x14ac:dyDescent="0.25">
      <c r="A2119" s="33" t="s">
        <v>2042</v>
      </c>
      <c r="B2119" s="36" t="s">
        <v>7984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8894</v>
      </c>
      <c r="I2119" s="33"/>
      <c r="J2119"/>
      <c r="L2119"/>
      <c r="M2119"/>
    </row>
    <row r="2120" spans="1:13" ht="15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8895</v>
      </c>
      <c r="J2120"/>
      <c r="L2120"/>
      <c r="M2120"/>
    </row>
    <row r="2121" spans="1:13" ht="15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8895</v>
      </c>
      <c r="J2121"/>
      <c r="L2121"/>
      <c r="M2121"/>
    </row>
    <row r="2122" spans="1:13" ht="15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8895</v>
      </c>
      <c r="J2122"/>
      <c r="L2122"/>
      <c r="M2122"/>
    </row>
    <row r="2123" spans="1:13" ht="15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8895</v>
      </c>
      <c r="J2123"/>
      <c r="L2123"/>
      <c r="M2123"/>
    </row>
    <row r="2124" spans="1:13" ht="15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8895</v>
      </c>
      <c r="J2124"/>
      <c r="L2124"/>
      <c r="M2124"/>
    </row>
    <row r="2125" spans="1:13" ht="15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2736</v>
      </c>
      <c r="I2125" s="33" t="s">
        <v>8896</v>
      </c>
      <c r="J2125"/>
      <c r="L2125"/>
      <c r="M2125"/>
    </row>
    <row r="2126" spans="1:13" ht="15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2736</v>
      </c>
      <c r="I2126" s="33" t="s">
        <v>8896</v>
      </c>
      <c r="J2126"/>
      <c r="L2126"/>
      <c r="M2126"/>
    </row>
    <row r="2127" spans="1:13" ht="15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2736</v>
      </c>
      <c r="I2127" s="33" t="s">
        <v>8896</v>
      </c>
      <c r="J2127"/>
      <c r="L2127"/>
      <c r="M2127"/>
    </row>
    <row r="2128" spans="1:13" ht="15" customHeight="1" x14ac:dyDescent="0.25">
      <c r="A2128" s="33" t="s">
        <v>2042</v>
      </c>
      <c r="B2128" s="258" t="s">
        <v>5550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8897</v>
      </c>
      <c r="J2128"/>
      <c r="L2128"/>
      <c r="M2128"/>
    </row>
    <row r="2129" spans="1:13" ht="15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8898</v>
      </c>
      <c r="J2129"/>
      <c r="L2129"/>
      <c r="M2129"/>
    </row>
    <row r="2130" spans="1:13" ht="15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8898</v>
      </c>
      <c r="J2130"/>
      <c r="L2130"/>
      <c r="M2130"/>
    </row>
    <row r="2131" spans="1:13" ht="15" customHeight="1" x14ac:dyDescent="0.25">
      <c r="A2131" s="33" t="s">
        <v>2042</v>
      </c>
      <c r="B2131" s="33" t="s">
        <v>350</v>
      </c>
      <c r="C2131" s="156" t="s">
        <v>8899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8900</v>
      </c>
      <c r="J2131"/>
      <c r="L2131"/>
      <c r="M2131"/>
    </row>
    <row r="2132" spans="1:13" ht="15" customHeight="1" x14ac:dyDescent="0.25">
      <c r="A2132" s="33" t="s">
        <v>2042</v>
      </c>
      <c r="B2132" s="33" t="s">
        <v>350</v>
      </c>
      <c r="C2132" s="156" t="s">
        <v>8901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8900</v>
      </c>
      <c r="J2132"/>
      <c r="L2132"/>
      <c r="M2132"/>
    </row>
    <row r="2133" spans="1:13" ht="15" customHeight="1" x14ac:dyDescent="0.25">
      <c r="A2133" s="33" t="s">
        <v>2042</v>
      </c>
      <c r="B2133" s="258" t="s">
        <v>5550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3078</v>
      </c>
      <c r="I2133" s="33" t="s">
        <v>8902</v>
      </c>
      <c r="J2133"/>
      <c r="L2133"/>
      <c r="M2133"/>
    </row>
    <row r="2134" spans="1:13" ht="15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3078</v>
      </c>
      <c r="I2134" s="33" t="s">
        <v>8902</v>
      </c>
      <c r="J2134"/>
      <c r="L2134"/>
      <c r="M2134"/>
    </row>
    <row r="2135" spans="1:13" ht="15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8903</v>
      </c>
      <c r="I2135" s="43"/>
      <c r="J2135"/>
      <c r="L2135"/>
      <c r="M2135"/>
    </row>
    <row r="2136" spans="1:13" ht="15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8903</v>
      </c>
      <c r="I2136" s="357" t="s">
        <v>8904</v>
      </c>
      <c r="J2136"/>
      <c r="L2136"/>
      <c r="M2136"/>
    </row>
    <row r="2137" spans="1:13" ht="15" customHeight="1" x14ac:dyDescent="0.25">
      <c r="A2137" s="33" t="s">
        <v>2042</v>
      </c>
      <c r="B2137" s="36" t="s">
        <v>8905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8903</v>
      </c>
      <c r="I2137" s="357" t="s">
        <v>8904</v>
      </c>
      <c r="J2137"/>
      <c r="L2137"/>
      <c r="M2137"/>
    </row>
    <row r="2138" spans="1:13" ht="15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8903</v>
      </c>
      <c r="I2138" s="43"/>
      <c r="J2138"/>
      <c r="L2138"/>
      <c r="M2138"/>
    </row>
    <row r="2139" spans="1:13" ht="15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8906</v>
      </c>
      <c r="J2139"/>
      <c r="L2139"/>
      <c r="M2139"/>
    </row>
    <row r="2140" spans="1:13" ht="15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8906</v>
      </c>
      <c r="J2140"/>
      <c r="L2140"/>
      <c r="M2140"/>
    </row>
    <row r="2141" spans="1:13" ht="15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8907</v>
      </c>
      <c r="J2141"/>
      <c r="L2141"/>
      <c r="M2141"/>
    </row>
    <row r="2142" spans="1:13" ht="15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8907</v>
      </c>
      <c r="J2142"/>
      <c r="L2142"/>
      <c r="M2142"/>
    </row>
    <row r="2143" spans="1:13" ht="15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8892</v>
      </c>
      <c r="I2154" s="33"/>
      <c r="J2154"/>
      <c r="L2154"/>
      <c r="M2154"/>
    </row>
    <row r="2155" spans="1:13" ht="15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8908</v>
      </c>
      <c r="I2156" s="43" t="s">
        <v>8909</v>
      </c>
      <c r="J2156"/>
      <c r="L2156"/>
      <c r="M2156"/>
    </row>
    <row r="2157" spans="1:13" ht="15" customHeight="1" x14ac:dyDescent="0.25">
      <c r="A2157" s="180">
        <v>44929</v>
      </c>
      <c r="B2157" s="33" t="s">
        <v>8483</v>
      </c>
      <c r="C2157" s="33" t="s">
        <v>8910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8909</v>
      </c>
      <c r="J2157"/>
      <c r="L2157"/>
      <c r="M2157"/>
    </row>
    <row r="2158" spans="1:13" ht="15" customHeight="1" x14ac:dyDescent="0.25">
      <c r="A2158" s="180">
        <v>44929</v>
      </c>
      <c r="B2158" s="33" t="s">
        <v>8911</v>
      </c>
      <c r="C2158" s="336" t="s">
        <v>8912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8909</v>
      </c>
      <c r="J2158"/>
      <c r="L2158"/>
      <c r="M2158"/>
    </row>
    <row r="2159" spans="1:13" ht="15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8909</v>
      </c>
      <c r="J2159"/>
      <c r="L2159"/>
      <c r="M2159"/>
    </row>
    <row r="2160" spans="1:13" ht="15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8909</v>
      </c>
      <c r="J2160"/>
      <c r="L2160"/>
      <c r="M2160"/>
    </row>
    <row r="2161" spans="1:13" ht="15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8913</v>
      </c>
      <c r="I2161" s="43" t="s">
        <v>8909</v>
      </c>
      <c r="J2161"/>
      <c r="L2161"/>
      <c r="M2161"/>
    </row>
    <row r="2162" spans="1:13" ht="15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8914</v>
      </c>
      <c r="J2162"/>
      <c r="L2162"/>
      <c r="M2162"/>
    </row>
    <row r="2163" spans="1:13" ht="15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8914</v>
      </c>
      <c r="J2163"/>
      <c r="L2163"/>
      <c r="M2163"/>
    </row>
    <row r="2164" spans="1:13" ht="15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8915</v>
      </c>
      <c r="J2164"/>
      <c r="L2164"/>
      <c r="M2164"/>
    </row>
    <row r="2165" spans="1:13" ht="15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8915</v>
      </c>
      <c r="J2165"/>
      <c r="L2165"/>
      <c r="M2165"/>
    </row>
    <row r="2166" spans="1:13" ht="15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8916</v>
      </c>
      <c r="J2167"/>
      <c r="L2167"/>
      <c r="M2167"/>
    </row>
    <row r="2168" spans="1:13" ht="15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8917</v>
      </c>
      <c r="J2168"/>
      <c r="L2168"/>
      <c r="M2168"/>
    </row>
    <row r="2169" spans="1:13" ht="15" customHeight="1" x14ac:dyDescent="0.25">
      <c r="A2169" s="180">
        <v>44929</v>
      </c>
      <c r="B2169" s="33" t="s">
        <v>7181</v>
      </c>
      <c r="C2169" s="44" t="s">
        <v>7182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8918</v>
      </c>
      <c r="I2169" s="43" t="s">
        <v>8919</v>
      </c>
      <c r="J2169"/>
      <c r="L2169"/>
      <c r="M2169"/>
    </row>
    <row r="2170" spans="1:13" ht="15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8920</v>
      </c>
      <c r="I2170" s="43" t="s">
        <v>8921</v>
      </c>
      <c r="J2170"/>
      <c r="L2170"/>
      <c r="M2170"/>
    </row>
    <row r="2171" spans="1:13" ht="15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8922</v>
      </c>
      <c r="I2171" s="43" t="s">
        <v>8921</v>
      </c>
      <c r="J2171"/>
      <c r="L2171"/>
      <c r="M2171"/>
    </row>
    <row r="2172" spans="1:13" ht="15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8923</v>
      </c>
      <c r="J2172"/>
      <c r="L2172"/>
      <c r="M2172"/>
    </row>
    <row r="2173" spans="1:13" ht="15" customHeight="1" x14ac:dyDescent="0.25">
      <c r="A2173" s="180">
        <v>44960</v>
      </c>
      <c r="B2173" s="33" t="s">
        <v>8924</v>
      </c>
      <c r="C2173" s="336" t="s">
        <v>8925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8926</v>
      </c>
      <c r="J2173"/>
      <c r="L2173"/>
      <c r="M2173"/>
    </row>
    <row r="2174" spans="1:13" ht="15" customHeight="1" x14ac:dyDescent="0.25">
      <c r="A2174" s="180">
        <v>44960</v>
      </c>
      <c r="B2174" s="33" t="s">
        <v>8924</v>
      </c>
      <c r="C2174" s="44" t="s">
        <v>8927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8926</v>
      </c>
      <c r="J2174"/>
      <c r="L2174"/>
      <c r="M2174"/>
    </row>
    <row r="2175" spans="1:13" ht="15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8926</v>
      </c>
      <c r="J2175"/>
      <c r="L2175"/>
      <c r="M2175"/>
    </row>
    <row r="2176" spans="1:13" ht="15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8926</v>
      </c>
      <c r="J2176"/>
      <c r="L2176"/>
      <c r="M2176"/>
    </row>
    <row r="2177" spans="1:13" ht="15" customHeight="1" x14ac:dyDescent="0.25">
      <c r="A2177" s="180">
        <v>44960</v>
      </c>
      <c r="B2177" s="33" t="s">
        <v>8924</v>
      </c>
      <c r="C2177" s="336" t="s">
        <v>8928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2736</v>
      </c>
      <c r="I2177" s="43" t="s">
        <v>8929</v>
      </c>
      <c r="J2177"/>
      <c r="L2177"/>
      <c r="M2177"/>
    </row>
    <row r="2178" spans="1:13" ht="15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8929</v>
      </c>
      <c r="J2178"/>
      <c r="L2178"/>
      <c r="M2178"/>
    </row>
    <row r="2179" spans="1:13" ht="15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8929</v>
      </c>
      <c r="J2179"/>
      <c r="L2179"/>
      <c r="M2179"/>
    </row>
    <row r="2180" spans="1:13" ht="15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8892</v>
      </c>
      <c r="I2181" s="43"/>
      <c r="J2181"/>
      <c r="L2181"/>
      <c r="M2181"/>
    </row>
    <row r="2182" spans="1:13" ht="15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8892</v>
      </c>
      <c r="I2182" s="33"/>
      <c r="J2182"/>
      <c r="L2182"/>
      <c r="M2182"/>
    </row>
    <row r="2183" spans="1:13" ht="15" customHeight="1" x14ac:dyDescent="0.25">
      <c r="A2183" s="180">
        <v>44960</v>
      </c>
      <c r="B2183" s="33" t="s">
        <v>8702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8892</v>
      </c>
      <c r="I2183" s="33"/>
      <c r="J2183"/>
      <c r="L2183"/>
      <c r="M2183"/>
    </row>
    <row r="2184" spans="1:13" ht="15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8930</v>
      </c>
      <c r="J2190"/>
      <c r="L2190"/>
      <c r="M2190"/>
    </row>
    <row r="2191" spans="1:13" ht="15" customHeight="1" x14ac:dyDescent="0.25">
      <c r="A2191" s="180">
        <v>44960</v>
      </c>
      <c r="B2191" s="36" t="s">
        <v>7236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8931</v>
      </c>
      <c r="I2191" s="33" t="s">
        <v>8930</v>
      </c>
      <c r="J2191"/>
      <c r="L2191"/>
      <c r="M2191"/>
    </row>
    <row r="2192" spans="1:13" ht="15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8932</v>
      </c>
      <c r="I2192" s="33" t="s">
        <v>8930</v>
      </c>
      <c r="J2192"/>
      <c r="L2192"/>
      <c r="M2192"/>
    </row>
    <row r="2193" spans="1:13" ht="15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8930</v>
      </c>
      <c r="J2193"/>
      <c r="L2193"/>
      <c r="M2193"/>
    </row>
    <row r="2194" spans="1:13" ht="15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8930</v>
      </c>
      <c r="J2194"/>
      <c r="L2194"/>
      <c r="M2194"/>
    </row>
    <row r="2195" spans="1:13" ht="15" customHeight="1" x14ac:dyDescent="0.25">
      <c r="A2195" s="180">
        <v>44960</v>
      </c>
      <c r="B2195" s="63" t="s">
        <v>63</v>
      </c>
      <c r="C2195" s="33" t="s">
        <v>8933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20" t="s">
        <v>8934</v>
      </c>
      <c r="I2195" s="33" t="s">
        <v>8930</v>
      </c>
      <c r="J2195"/>
      <c r="L2195"/>
      <c r="M2195"/>
    </row>
    <row r="2196" spans="1:13" ht="15" customHeight="1" x14ac:dyDescent="0.25">
      <c r="A2196" s="180">
        <v>44960</v>
      </c>
      <c r="B2196" s="63" t="s">
        <v>63</v>
      </c>
      <c r="C2196" s="33" t="s">
        <v>8935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21"/>
      <c r="I2196" s="33" t="s">
        <v>8930</v>
      </c>
      <c r="J2196"/>
      <c r="L2196"/>
      <c r="M2196"/>
    </row>
    <row r="2197" spans="1:13" ht="15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8936</v>
      </c>
      <c r="J2197"/>
      <c r="L2197"/>
      <c r="M2197"/>
    </row>
    <row r="2198" spans="1:13" ht="15" customHeight="1" x14ac:dyDescent="0.25">
      <c r="A2198" s="180">
        <v>44960</v>
      </c>
      <c r="B2198" s="33" t="s">
        <v>8937</v>
      </c>
      <c r="C2198" s="33" t="s">
        <v>8938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8936</v>
      </c>
      <c r="J2198"/>
      <c r="L2198"/>
      <c r="M2198"/>
    </row>
    <row r="2199" spans="1:13" ht="15" customHeight="1" x14ac:dyDescent="0.25">
      <c r="A2199" s="180">
        <v>44960</v>
      </c>
      <c r="B2199" s="33" t="s">
        <v>8937</v>
      </c>
      <c r="C2199" s="33" t="s">
        <v>8939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8936</v>
      </c>
      <c r="J2199"/>
      <c r="L2199"/>
      <c r="M2199"/>
    </row>
    <row r="2200" spans="1:13" ht="15" customHeight="1" x14ac:dyDescent="0.25">
      <c r="A2200" s="180">
        <v>44960</v>
      </c>
      <c r="B2200" s="33" t="s">
        <v>8937</v>
      </c>
      <c r="C2200" s="33" t="s">
        <v>8940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8936</v>
      </c>
      <c r="J2200"/>
      <c r="L2200"/>
      <c r="M2200"/>
    </row>
    <row r="2201" spans="1:13" ht="15" customHeight="1" x14ac:dyDescent="0.25">
      <c r="A2201" s="180">
        <v>44960</v>
      </c>
      <c r="B2201" s="33" t="s">
        <v>8937</v>
      </c>
      <c r="C2201" s="33" t="s">
        <v>8941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8936</v>
      </c>
      <c r="J2201"/>
      <c r="L2201"/>
      <c r="M2201"/>
    </row>
    <row r="2202" spans="1:13" ht="15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8936</v>
      </c>
      <c r="J2202"/>
      <c r="L2202"/>
      <c r="M2202"/>
    </row>
    <row r="2203" spans="1:13" ht="15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8942</v>
      </c>
      <c r="J2203"/>
      <c r="L2203"/>
      <c r="M2203"/>
    </row>
    <row r="2204" spans="1:13" ht="15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7389</v>
      </c>
      <c r="I2204" s="358" t="s">
        <v>8942</v>
      </c>
      <c r="J2204"/>
      <c r="L2204"/>
      <c r="M2204"/>
    </row>
    <row r="2205" spans="1:13" ht="15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7389</v>
      </c>
      <c r="I2205" s="358" t="s">
        <v>8942</v>
      </c>
      <c r="J2205"/>
      <c r="L2205"/>
      <c r="M2205"/>
    </row>
    <row r="2206" spans="1:13" ht="15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7389</v>
      </c>
      <c r="I2206" s="358" t="s">
        <v>8942</v>
      </c>
      <c r="J2206"/>
      <c r="L2206"/>
      <c r="M2206"/>
    </row>
    <row r="2207" spans="1:13" ht="15" customHeight="1" x14ac:dyDescent="0.25">
      <c r="A2207" s="180">
        <v>44960</v>
      </c>
      <c r="B2207" s="33" t="s">
        <v>8937</v>
      </c>
      <c r="C2207" s="33" t="s">
        <v>8943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7389</v>
      </c>
      <c r="I2207" s="358" t="s">
        <v>8942</v>
      </c>
      <c r="J2207"/>
      <c r="L2207"/>
      <c r="M2207"/>
    </row>
    <row r="2208" spans="1:13" ht="15" customHeight="1" x14ac:dyDescent="0.25">
      <c r="A2208" s="180">
        <v>44960</v>
      </c>
      <c r="B2208" s="33" t="s">
        <v>8937</v>
      </c>
      <c r="C2208" s="33" t="s">
        <v>8944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7389</v>
      </c>
      <c r="I2208" s="358" t="s">
        <v>8942</v>
      </c>
      <c r="J2208"/>
      <c r="L2208"/>
      <c r="M2208"/>
    </row>
    <row r="2209" spans="1:13" ht="15" customHeight="1" x14ac:dyDescent="0.25">
      <c r="A2209" s="180">
        <v>44960</v>
      </c>
      <c r="B2209" s="33" t="s">
        <v>8937</v>
      </c>
      <c r="C2209" s="33" t="s">
        <v>8945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7389</v>
      </c>
      <c r="I2209" s="358" t="s">
        <v>8942</v>
      </c>
      <c r="J2209"/>
      <c r="L2209"/>
      <c r="M2209"/>
    </row>
    <row r="2210" spans="1:13" ht="15" customHeight="1" x14ac:dyDescent="0.25">
      <c r="A2210" s="180">
        <v>44960</v>
      </c>
      <c r="B2210" s="33" t="s">
        <v>8937</v>
      </c>
      <c r="C2210" s="33" t="s">
        <v>8946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7389</v>
      </c>
      <c r="I2210" s="358" t="s">
        <v>8942</v>
      </c>
      <c r="J2210"/>
      <c r="L2210"/>
      <c r="M2210"/>
    </row>
    <row r="2211" spans="1:13" ht="15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8947</v>
      </c>
      <c r="I2217" s="33"/>
      <c r="J2217"/>
      <c r="L2217"/>
      <c r="M2217"/>
    </row>
    <row r="2218" spans="1:13" ht="15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customHeight="1" x14ac:dyDescent="0.25">
      <c r="A2225" s="180">
        <v>44988</v>
      </c>
      <c r="B2225" s="63" t="s">
        <v>6668</v>
      </c>
      <c r="C2225" s="33" t="s">
        <v>6669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8948</v>
      </c>
      <c r="J2233"/>
      <c r="L2233"/>
      <c r="M2233"/>
    </row>
    <row r="2234" spans="1:13" ht="15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8948</v>
      </c>
      <c r="J2234"/>
      <c r="L2234"/>
      <c r="M2234"/>
    </row>
    <row r="2235" spans="1:13" ht="15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8948</v>
      </c>
      <c r="J2235"/>
      <c r="L2235"/>
      <c r="M2235"/>
    </row>
    <row r="2236" spans="1:13" ht="15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8949</v>
      </c>
      <c r="J2236"/>
      <c r="L2236"/>
      <c r="M2236"/>
    </row>
    <row r="2237" spans="1:13" ht="15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8949</v>
      </c>
      <c r="J2237"/>
      <c r="L2237"/>
      <c r="M2237"/>
    </row>
    <row r="2238" spans="1:13" ht="15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8949</v>
      </c>
      <c r="J2238"/>
      <c r="L2238"/>
      <c r="M2238"/>
    </row>
    <row r="2239" spans="1:13" ht="15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8949</v>
      </c>
      <c r="J2239"/>
      <c r="L2239"/>
      <c r="M2239"/>
    </row>
    <row r="2240" spans="1:13" ht="15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8949</v>
      </c>
      <c r="J2240"/>
      <c r="L2240"/>
      <c r="M2240"/>
    </row>
    <row r="2241" spans="1:13" ht="15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8949</v>
      </c>
      <c r="J2241"/>
      <c r="L2241"/>
      <c r="M2241"/>
    </row>
    <row r="2242" spans="1:13" ht="15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8949</v>
      </c>
      <c r="J2242"/>
      <c r="L2242"/>
      <c r="M2242"/>
    </row>
    <row r="2243" spans="1:13" ht="15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8949</v>
      </c>
      <c r="J2243"/>
      <c r="L2243"/>
      <c r="M2243"/>
    </row>
    <row r="2244" spans="1:13" ht="15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8949</v>
      </c>
      <c r="J2244"/>
      <c r="L2244"/>
      <c r="M2244"/>
    </row>
    <row r="2245" spans="1:13" ht="15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8950</v>
      </c>
      <c r="I2245" s="33"/>
      <c r="J2245"/>
      <c r="L2245"/>
      <c r="M2245"/>
    </row>
    <row r="2246" spans="1:13" ht="15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8950</v>
      </c>
      <c r="I2246" s="33"/>
      <c r="J2246"/>
      <c r="L2246"/>
      <c r="M2246"/>
    </row>
    <row r="2247" spans="1:13" ht="15" customHeight="1" x14ac:dyDescent="0.25">
      <c r="A2247" s="180">
        <v>44988</v>
      </c>
      <c r="B2247" s="36" t="s">
        <v>4149</v>
      </c>
      <c r="C2247" s="33" t="s">
        <v>2752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8950</v>
      </c>
      <c r="I2247" s="43"/>
      <c r="J2247"/>
      <c r="L2247"/>
      <c r="M2247"/>
    </row>
    <row r="2248" spans="1:13" ht="15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8950</v>
      </c>
      <c r="I2248" s="33"/>
      <c r="J2248"/>
      <c r="L2248"/>
      <c r="M2248"/>
    </row>
    <row r="2249" spans="1:13" ht="15" customHeight="1" x14ac:dyDescent="0.25">
      <c r="A2249" s="180">
        <v>44988</v>
      </c>
      <c r="B2249" s="33" t="s">
        <v>6819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8950</v>
      </c>
      <c r="I2249" s="33"/>
      <c r="J2249"/>
      <c r="L2249"/>
      <c r="M2249"/>
    </row>
    <row r="2250" spans="1:13" ht="15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8951</v>
      </c>
      <c r="J2250"/>
      <c r="L2250"/>
      <c r="M2250"/>
    </row>
    <row r="2251" spans="1:13" ht="15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8952</v>
      </c>
      <c r="J2252"/>
      <c r="L2252"/>
      <c r="M2252"/>
    </row>
    <row r="2253" spans="1:13" ht="15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8952</v>
      </c>
      <c r="J2253"/>
      <c r="L2253"/>
      <c r="M2253"/>
    </row>
    <row r="2254" spans="1:13" ht="15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8952</v>
      </c>
      <c r="J2254"/>
      <c r="L2254"/>
      <c r="M2254"/>
    </row>
    <row r="2255" spans="1:13" ht="15" customHeight="1" x14ac:dyDescent="0.25">
      <c r="A2255" s="180">
        <v>44988</v>
      </c>
      <c r="B2255" s="33" t="s">
        <v>8953</v>
      </c>
      <c r="C2255" s="56" t="s">
        <v>8954</v>
      </c>
      <c r="D2255" s="53">
        <v>0.5</v>
      </c>
      <c r="E2255" s="78" t="s">
        <v>8955</v>
      </c>
      <c r="F2255" s="41">
        <v>150000</v>
      </c>
      <c r="G2255" s="62">
        <f t="shared" si="182"/>
        <v>75000</v>
      </c>
      <c r="H2255" s="42" t="s">
        <v>676</v>
      </c>
      <c r="I2255" s="358" t="s">
        <v>8956</v>
      </c>
      <c r="J2255"/>
      <c r="L2255"/>
      <c r="M2255"/>
    </row>
    <row r="2256" spans="1:13" ht="15" customHeight="1" x14ac:dyDescent="0.25">
      <c r="A2256" s="180">
        <v>44988</v>
      </c>
      <c r="B2256" s="33" t="s">
        <v>6550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8956</v>
      </c>
      <c r="J2256"/>
      <c r="L2256"/>
      <c r="M2256"/>
    </row>
    <row r="2257" spans="1:13" ht="15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8957</v>
      </c>
      <c r="I2257" s="358" t="s">
        <v>8956</v>
      </c>
      <c r="J2257"/>
      <c r="L2257"/>
      <c r="M2257"/>
    </row>
    <row r="2258" spans="1:13" ht="15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8958</v>
      </c>
      <c r="J2258"/>
      <c r="L2258"/>
      <c r="M2258"/>
    </row>
    <row r="2259" spans="1:13" ht="15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8958</v>
      </c>
      <c r="J2259"/>
      <c r="L2259"/>
      <c r="M2259"/>
    </row>
    <row r="2260" spans="1:13" ht="15" customHeight="1" x14ac:dyDescent="0.25">
      <c r="A2260" s="180">
        <v>44988</v>
      </c>
      <c r="B2260" s="36" t="s">
        <v>8115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8610</v>
      </c>
      <c r="I2260" s="43" t="s">
        <v>8959</v>
      </c>
      <c r="J2260"/>
      <c r="L2260"/>
      <c r="M2260"/>
    </row>
    <row r="2261" spans="1:13" ht="15" customHeight="1" x14ac:dyDescent="0.25">
      <c r="A2261" s="180">
        <v>44988</v>
      </c>
      <c r="B2261" s="33" t="s">
        <v>8247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8610</v>
      </c>
      <c r="I2261" s="43" t="s">
        <v>8959</v>
      </c>
      <c r="J2261"/>
      <c r="L2261"/>
      <c r="M2261"/>
    </row>
    <row r="2262" spans="1:13" ht="15" customHeight="1" x14ac:dyDescent="0.25">
      <c r="A2262" s="180">
        <v>44988</v>
      </c>
      <c r="B2262" s="33" t="s">
        <v>3714</v>
      </c>
      <c r="C2262" s="178" t="s">
        <v>5306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8493</v>
      </c>
      <c r="J2270"/>
      <c r="L2270"/>
      <c r="M2270"/>
    </row>
    <row r="2271" spans="1:13" ht="15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8493</v>
      </c>
      <c r="J2271"/>
      <c r="L2271"/>
      <c r="M2271"/>
    </row>
    <row r="2272" spans="1:13" ht="15" customHeight="1" x14ac:dyDescent="0.25">
      <c r="A2272" s="180">
        <v>45019</v>
      </c>
      <c r="B2272" s="33" t="s">
        <v>8960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8961</v>
      </c>
      <c r="J2272"/>
      <c r="L2272"/>
      <c r="M2272"/>
    </row>
    <row r="2273" spans="1:13" ht="15" customHeight="1" x14ac:dyDescent="0.25">
      <c r="A2273" s="180">
        <v>45019</v>
      </c>
      <c r="B2273" s="36" t="s">
        <v>8081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8961</v>
      </c>
      <c r="J2273"/>
      <c r="L2273"/>
      <c r="M2273"/>
    </row>
    <row r="2274" spans="1:13" ht="15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8961</v>
      </c>
      <c r="J2274"/>
      <c r="L2274"/>
      <c r="M2274"/>
    </row>
    <row r="2275" spans="1:13" ht="15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8961</v>
      </c>
      <c r="J2275"/>
      <c r="L2275"/>
      <c r="M2275"/>
    </row>
    <row r="2276" spans="1:13" ht="15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8961</v>
      </c>
      <c r="J2276"/>
      <c r="L2276"/>
      <c r="M2276"/>
    </row>
    <row r="2277" spans="1:13" ht="15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8962</v>
      </c>
      <c r="J2277"/>
      <c r="L2277"/>
      <c r="M2277"/>
    </row>
    <row r="2278" spans="1:13" ht="15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8962</v>
      </c>
      <c r="J2278"/>
      <c r="L2278"/>
      <c r="M2278"/>
    </row>
    <row r="2279" spans="1:13" ht="15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8962</v>
      </c>
      <c r="J2279"/>
      <c r="L2279"/>
      <c r="M2279"/>
    </row>
    <row r="2280" spans="1:13" ht="15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customHeight="1" x14ac:dyDescent="0.25">
      <c r="A2283" s="180">
        <v>45019</v>
      </c>
      <c r="B2283" s="63" t="s">
        <v>8108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8963</v>
      </c>
      <c r="J2284"/>
      <c r="L2284"/>
      <c r="M2284"/>
    </row>
    <row r="2285" spans="1:13" ht="15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8963</v>
      </c>
      <c r="J2285"/>
      <c r="L2285"/>
      <c r="M2285"/>
    </row>
    <row r="2286" spans="1:13" ht="15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8963</v>
      </c>
      <c r="J2286"/>
      <c r="L2286"/>
      <c r="M2286"/>
    </row>
    <row r="2287" spans="1:13" ht="15" customHeight="1" x14ac:dyDescent="0.25">
      <c r="A2287" s="180">
        <v>45019</v>
      </c>
      <c r="B2287" s="33" t="s">
        <v>8247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8963</v>
      </c>
      <c r="J2287"/>
      <c r="L2287"/>
      <c r="M2287"/>
    </row>
    <row r="2288" spans="1:13" ht="15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8963</v>
      </c>
      <c r="J2288"/>
      <c r="L2288"/>
      <c r="M2288"/>
    </row>
    <row r="2289" spans="1:13" ht="15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8963</v>
      </c>
      <c r="J2289"/>
      <c r="L2289"/>
      <c r="M2289"/>
    </row>
    <row r="2290" spans="1:13" ht="15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8964</v>
      </c>
      <c r="J2290"/>
      <c r="L2290"/>
      <c r="M2290"/>
    </row>
    <row r="2291" spans="1:13" ht="15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8964</v>
      </c>
      <c r="J2291"/>
      <c r="L2291"/>
      <c r="M2291"/>
    </row>
    <row r="2292" spans="1:13" ht="15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8964</v>
      </c>
      <c r="J2292"/>
      <c r="L2292"/>
      <c r="M2292"/>
    </row>
    <row r="2293" spans="1:13" ht="15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8964</v>
      </c>
      <c r="J2293"/>
      <c r="L2293"/>
      <c r="M2293"/>
    </row>
    <row r="2294" spans="1:13" ht="15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8964</v>
      </c>
      <c r="J2294"/>
      <c r="L2294"/>
      <c r="M2294"/>
    </row>
    <row r="2295" spans="1:13" ht="15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customHeight="1" x14ac:dyDescent="0.25">
      <c r="A2296" s="180">
        <v>45019</v>
      </c>
      <c r="B2296" s="33" t="s">
        <v>7599</v>
      </c>
      <c r="C2296" s="33" t="s">
        <v>5344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8965</v>
      </c>
      <c r="I2297" s="43"/>
      <c r="J2297"/>
      <c r="L2297"/>
      <c r="M2297"/>
    </row>
    <row r="2298" spans="1:13" ht="15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8966</v>
      </c>
      <c r="J2299"/>
      <c r="L2299"/>
      <c r="M2299"/>
    </row>
    <row r="2300" spans="1:13" ht="15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8966</v>
      </c>
      <c r="J2300"/>
      <c r="L2300"/>
      <c r="M2300"/>
    </row>
    <row r="2301" spans="1:13" ht="15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8966</v>
      </c>
      <c r="J2301"/>
      <c r="L2301"/>
      <c r="M2301"/>
    </row>
    <row r="2302" spans="1:13" ht="15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8966</v>
      </c>
      <c r="J2302"/>
      <c r="L2302"/>
      <c r="M2302"/>
    </row>
    <row r="2303" spans="1:13" ht="15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8966</v>
      </c>
      <c r="J2303"/>
      <c r="L2303"/>
      <c r="M2303"/>
    </row>
    <row r="2304" spans="1:13" ht="15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8966</v>
      </c>
      <c r="J2304"/>
      <c r="L2304"/>
      <c r="M2304"/>
    </row>
    <row r="2305" spans="1:13" ht="15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8966</v>
      </c>
      <c r="J2305"/>
      <c r="L2305"/>
      <c r="M2305"/>
    </row>
    <row r="2306" spans="1:13" ht="15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8966</v>
      </c>
      <c r="J2306"/>
      <c r="L2306"/>
      <c r="M2306"/>
    </row>
    <row r="2307" spans="1:13" ht="15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8966</v>
      </c>
      <c r="J2307"/>
      <c r="L2307"/>
      <c r="M2307"/>
    </row>
    <row r="2308" spans="1:13" ht="15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8967</v>
      </c>
      <c r="J2308"/>
      <c r="L2308"/>
      <c r="M2308"/>
    </row>
    <row r="2309" spans="1:13" ht="15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8493</v>
      </c>
      <c r="J2311"/>
      <c r="L2311"/>
      <c r="M2311"/>
    </row>
    <row r="2312" spans="1:13" ht="15" customHeight="1" x14ac:dyDescent="0.25">
      <c r="A2312" s="180">
        <v>45019</v>
      </c>
      <c r="B2312" s="33" t="s">
        <v>8960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8493</v>
      </c>
      <c r="J2312"/>
      <c r="L2312"/>
      <c r="M2312"/>
    </row>
    <row r="2313" spans="1:13" ht="15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8493</v>
      </c>
      <c r="J2313"/>
      <c r="L2313"/>
      <c r="M2313"/>
    </row>
    <row r="2314" spans="1:13" ht="15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8493</v>
      </c>
      <c r="J2314"/>
      <c r="L2314"/>
      <c r="M2314"/>
    </row>
    <row r="2315" spans="1:13" ht="15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8493</v>
      </c>
      <c r="J2315"/>
      <c r="L2315"/>
      <c r="M2315"/>
    </row>
    <row r="2316" spans="1:13" ht="15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customHeight="1" x14ac:dyDescent="0.25">
      <c r="A2318" s="180">
        <v>45080</v>
      </c>
      <c r="B2318" s="33" t="s">
        <v>8968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8969</v>
      </c>
      <c r="J2318"/>
      <c r="L2318"/>
      <c r="M2318"/>
    </row>
    <row r="2319" spans="1:13" ht="15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8970</v>
      </c>
      <c r="J2324"/>
      <c r="L2324"/>
      <c r="M2324"/>
    </row>
    <row r="2325" spans="1:13" ht="15" customHeight="1" x14ac:dyDescent="0.25">
      <c r="A2325" s="180">
        <v>45080</v>
      </c>
      <c r="B2325" s="33" t="s">
        <v>8241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8970</v>
      </c>
      <c r="J2325"/>
      <c r="L2325"/>
      <c r="M2325"/>
    </row>
    <row r="2326" spans="1:13" ht="15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8971</v>
      </c>
      <c r="I2326" s="43" t="s">
        <v>8972</v>
      </c>
      <c r="J2326"/>
      <c r="L2326"/>
      <c r="M2326"/>
    </row>
    <row r="2327" spans="1:13" ht="15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8971</v>
      </c>
      <c r="I2327" s="43" t="s">
        <v>8972</v>
      </c>
      <c r="J2327"/>
      <c r="L2327"/>
      <c r="M2327"/>
    </row>
    <row r="2328" spans="1:13" ht="15" customHeight="1" x14ac:dyDescent="0.25">
      <c r="A2328" s="180">
        <v>45080</v>
      </c>
      <c r="B2328" s="33" t="s">
        <v>4801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8972</v>
      </c>
      <c r="J2328"/>
      <c r="L2328"/>
      <c r="M2328"/>
    </row>
    <row r="2329" spans="1:13" ht="15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customHeight="1" x14ac:dyDescent="0.25">
      <c r="A2330" s="180">
        <v>45080</v>
      </c>
      <c r="B2330" s="33" t="s">
        <v>8702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customHeight="1" x14ac:dyDescent="0.25">
      <c r="A2332" s="180">
        <v>45080</v>
      </c>
      <c r="B2332" s="33" t="s">
        <v>6342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customHeight="1" x14ac:dyDescent="0.25">
      <c r="A2333" s="180">
        <v>45080</v>
      </c>
      <c r="B2333" s="33" t="s">
        <v>6343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customHeight="1" x14ac:dyDescent="0.25">
      <c r="A2335" s="180">
        <v>45080</v>
      </c>
      <c r="B2335" s="68" t="s">
        <v>7473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8973</v>
      </c>
      <c r="J2336"/>
      <c r="L2336"/>
      <c r="M2336"/>
    </row>
    <row r="2337" spans="1:13" ht="15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8973</v>
      </c>
      <c r="J2337"/>
      <c r="L2337"/>
      <c r="M2337"/>
    </row>
    <row r="2338" spans="1:13" ht="15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8973</v>
      </c>
      <c r="J2338"/>
      <c r="L2338"/>
      <c r="M2338"/>
    </row>
    <row r="2339" spans="1:13" ht="15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8973</v>
      </c>
      <c r="J2339"/>
      <c r="L2339"/>
      <c r="M2339"/>
    </row>
    <row r="2340" spans="1:13" ht="15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8204</v>
      </c>
      <c r="I2340" s="43" t="s">
        <v>8974</v>
      </c>
      <c r="J2340"/>
      <c r="L2340"/>
      <c r="M2340"/>
    </row>
    <row r="2341" spans="1:13" ht="15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8493</v>
      </c>
      <c r="J2341"/>
      <c r="L2341"/>
      <c r="M2341"/>
    </row>
    <row r="2342" spans="1:13" ht="15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8493</v>
      </c>
      <c r="J2342"/>
      <c r="L2342"/>
      <c r="M2342"/>
    </row>
    <row r="2343" spans="1:13" ht="15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8975</v>
      </c>
      <c r="J2343"/>
      <c r="L2343"/>
      <c r="M2343"/>
    </row>
    <row r="2344" spans="1:13" ht="15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8975</v>
      </c>
      <c r="J2344"/>
      <c r="L2344"/>
      <c r="M2344"/>
    </row>
    <row r="2345" spans="1:13" ht="15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8975</v>
      </c>
      <c r="J2345"/>
      <c r="L2345"/>
      <c r="M2345"/>
    </row>
    <row r="2346" spans="1:13" ht="15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8975</v>
      </c>
      <c r="J2346"/>
      <c r="L2346"/>
      <c r="M2346"/>
    </row>
    <row r="2347" spans="1:13" ht="15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8976</v>
      </c>
      <c r="J2347"/>
      <c r="L2347"/>
      <c r="M2347"/>
    </row>
    <row r="2348" spans="1:13" ht="15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8977</v>
      </c>
      <c r="J2348"/>
      <c r="L2348"/>
      <c r="M2348"/>
    </row>
    <row r="2349" spans="1:13" ht="15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8977</v>
      </c>
      <c r="J2349"/>
      <c r="L2349"/>
      <c r="M2349"/>
    </row>
    <row r="2350" spans="1:13" ht="15" customHeight="1" x14ac:dyDescent="0.25">
      <c r="A2350" s="180">
        <v>45080</v>
      </c>
      <c r="B2350" s="63" t="s">
        <v>6668</v>
      </c>
      <c r="C2350" s="33" t="s">
        <v>6669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8977</v>
      </c>
      <c r="J2350"/>
      <c r="L2350"/>
      <c r="M2350"/>
    </row>
    <row r="2351" spans="1:13" ht="15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customHeight="1" x14ac:dyDescent="0.25">
      <c r="A2352" s="180">
        <v>45080</v>
      </c>
      <c r="B2352" s="33" t="s">
        <v>8978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8979</v>
      </c>
      <c r="J2352"/>
      <c r="L2352"/>
      <c r="M2352"/>
    </row>
    <row r="2353" spans="1:13" ht="15" customHeight="1" x14ac:dyDescent="0.25">
      <c r="A2353" s="180">
        <v>45080</v>
      </c>
      <c r="B2353" s="33" t="s">
        <v>8978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8979</v>
      </c>
      <c r="J2353"/>
      <c r="L2353"/>
      <c r="M2353"/>
    </row>
    <row r="2354" spans="1:13" ht="15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8980</v>
      </c>
      <c r="J2355"/>
      <c r="L2355"/>
      <c r="M2355"/>
    </row>
    <row r="2356" spans="1:13" ht="15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8980</v>
      </c>
      <c r="J2356"/>
      <c r="L2356"/>
      <c r="M2356"/>
    </row>
    <row r="2357" spans="1:13" ht="15" customHeight="1" x14ac:dyDescent="0.25">
      <c r="A2357" s="180">
        <v>45110</v>
      </c>
      <c r="B2357" s="36" t="s">
        <v>8115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8981</v>
      </c>
      <c r="I2357" s="43" t="s">
        <v>8982</v>
      </c>
      <c r="J2357"/>
      <c r="L2357"/>
      <c r="M2357"/>
    </row>
    <row r="2358" spans="1:13" ht="15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8981</v>
      </c>
      <c r="I2358" s="43" t="s">
        <v>8982</v>
      </c>
      <c r="J2358"/>
      <c r="L2358"/>
      <c r="M2358"/>
    </row>
    <row r="2359" spans="1:13" ht="15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customHeight="1" x14ac:dyDescent="0.25">
      <c r="A2368" s="180">
        <v>45110</v>
      </c>
      <c r="B2368" s="33" t="s">
        <v>8307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8983</v>
      </c>
      <c r="J2368"/>
      <c r="L2368"/>
      <c r="M2368"/>
    </row>
    <row r="2369" spans="1:13" ht="15" customHeight="1" x14ac:dyDescent="0.25">
      <c r="A2369" s="180">
        <v>45110</v>
      </c>
      <c r="B2369" s="33" t="s">
        <v>8307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8983</v>
      </c>
      <c r="J2369"/>
      <c r="L2369"/>
      <c r="M2369"/>
    </row>
    <row r="2370" spans="1:13" ht="15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5245</v>
      </c>
      <c r="I2370" s="43" t="s">
        <v>8983</v>
      </c>
      <c r="J2370"/>
      <c r="L2370"/>
      <c r="M2370"/>
    </row>
    <row r="2371" spans="1:13" ht="15" customHeight="1" x14ac:dyDescent="0.25">
      <c r="A2371" s="180">
        <v>45110</v>
      </c>
      <c r="B2371" s="33" t="s">
        <v>8984</v>
      </c>
      <c r="C2371" s="37" t="s">
        <v>8985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8983</v>
      </c>
      <c r="J2371"/>
      <c r="L2371"/>
      <c r="M2371"/>
    </row>
    <row r="2372" spans="1:13" ht="15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8986</v>
      </c>
      <c r="J2373"/>
      <c r="L2373"/>
      <c r="M2373"/>
    </row>
    <row r="2374" spans="1:13" ht="15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8986</v>
      </c>
      <c r="J2374"/>
      <c r="L2374"/>
      <c r="M2374"/>
    </row>
    <row r="2375" spans="1:13" ht="15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8986</v>
      </c>
      <c r="J2375"/>
      <c r="L2375"/>
      <c r="M2375"/>
    </row>
    <row r="2376" spans="1:13" ht="15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8986</v>
      </c>
      <c r="J2376"/>
      <c r="L2376"/>
      <c r="M2376"/>
    </row>
    <row r="2377" spans="1:13" ht="15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8987</v>
      </c>
      <c r="J2377"/>
      <c r="L2377"/>
      <c r="M2377"/>
    </row>
    <row r="2378" spans="1:13" ht="15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8987</v>
      </c>
      <c r="J2378"/>
      <c r="L2378"/>
      <c r="M2378"/>
    </row>
    <row r="2379" spans="1:13" ht="15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8987</v>
      </c>
      <c r="J2379"/>
      <c r="L2379"/>
      <c r="M2379"/>
    </row>
    <row r="2380" spans="1:13" ht="15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8988</v>
      </c>
      <c r="J2390"/>
      <c r="L2390"/>
      <c r="M2390"/>
    </row>
    <row r="2391" spans="1:13" ht="15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8988</v>
      </c>
      <c r="J2391"/>
      <c r="L2391"/>
      <c r="M2391"/>
    </row>
    <row r="2392" spans="1:13" ht="15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8989</v>
      </c>
      <c r="J2392"/>
      <c r="L2392"/>
      <c r="M2392"/>
    </row>
    <row r="2393" spans="1:13" ht="15" customHeight="1" x14ac:dyDescent="0.25">
      <c r="A2393" s="180">
        <v>45141</v>
      </c>
      <c r="B2393" s="33" t="s">
        <v>8247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8989</v>
      </c>
      <c r="J2393"/>
      <c r="L2393"/>
      <c r="M2393"/>
    </row>
    <row r="2394" spans="1:13" ht="15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8989</v>
      </c>
      <c r="J2394"/>
      <c r="L2394"/>
      <c r="M2394"/>
    </row>
    <row r="2395" spans="1:13" ht="15" customHeight="1" x14ac:dyDescent="0.25">
      <c r="A2395" s="180">
        <v>45141</v>
      </c>
      <c r="B2395" s="33" t="s">
        <v>6447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8989</v>
      </c>
      <c r="J2395"/>
      <c r="L2395"/>
      <c r="M2395"/>
    </row>
    <row r="2396" spans="1:13" ht="15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8989</v>
      </c>
      <c r="J2396"/>
      <c r="L2396"/>
      <c r="M2396"/>
    </row>
    <row r="2397" spans="1:13" ht="15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8989</v>
      </c>
      <c r="J2397"/>
      <c r="L2397"/>
      <c r="M2397"/>
    </row>
    <row r="2398" spans="1:13" ht="15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customHeight="1" x14ac:dyDescent="0.25">
      <c r="A2415" s="180">
        <v>45141</v>
      </c>
      <c r="B2415" s="33" t="s">
        <v>8990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8991</v>
      </c>
      <c r="I2416" s="43" t="s">
        <v>8992</v>
      </c>
      <c r="J2416"/>
      <c r="L2416"/>
      <c r="M2416"/>
    </row>
    <row r="2417" spans="1:13" ht="15" customHeight="1" x14ac:dyDescent="0.25">
      <c r="A2417" s="180">
        <v>45141</v>
      </c>
      <c r="B2417" s="33" t="s">
        <v>8993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8992</v>
      </c>
      <c r="J2417"/>
      <c r="L2417"/>
      <c r="M2417"/>
    </row>
    <row r="2418" spans="1:13" ht="15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8992</v>
      </c>
      <c r="J2418"/>
      <c r="L2418"/>
      <c r="M2418"/>
    </row>
    <row r="2419" spans="1:13" ht="15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8992</v>
      </c>
      <c r="J2419"/>
      <c r="L2419"/>
      <c r="M2419"/>
    </row>
    <row r="2420" spans="1:13" ht="15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8992</v>
      </c>
      <c r="J2420"/>
      <c r="L2420"/>
      <c r="M2420"/>
    </row>
    <row r="2421" spans="1:13" ht="15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8992</v>
      </c>
      <c r="J2421"/>
      <c r="L2421"/>
      <c r="M2421"/>
    </row>
    <row r="2422" spans="1:13" ht="15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8992</v>
      </c>
      <c r="J2422"/>
      <c r="L2422"/>
      <c r="M2422"/>
    </row>
    <row r="2423" spans="1:13" ht="15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8994</v>
      </c>
      <c r="I2423" s="43" t="s">
        <v>8992</v>
      </c>
      <c r="J2423"/>
      <c r="L2423"/>
      <c r="M2423"/>
    </row>
    <row r="2424" spans="1:13" ht="15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8995</v>
      </c>
      <c r="I2424" s="43" t="s">
        <v>8992</v>
      </c>
      <c r="J2424"/>
      <c r="L2424"/>
      <c r="M2424"/>
    </row>
    <row r="2425" spans="1:13" ht="15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8995</v>
      </c>
      <c r="I2425" s="43" t="s">
        <v>8992</v>
      </c>
      <c r="J2425"/>
      <c r="L2425"/>
      <c r="M2425"/>
    </row>
    <row r="2426" spans="1:13" ht="15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8992</v>
      </c>
      <c r="J2426"/>
      <c r="L2426"/>
      <c r="M2426"/>
    </row>
    <row r="2427" spans="1:13" ht="15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8996</v>
      </c>
      <c r="J2427"/>
      <c r="L2427"/>
      <c r="M2427"/>
    </row>
    <row r="2428" spans="1:13" ht="15" customHeight="1" x14ac:dyDescent="0.25">
      <c r="A2428" s="180">
        <v>45141</v>
      </c>
      <c r="B2428" s="33" t="s">
        <v>8307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8996</v>
      </c>
      <c r="J2428"/>
      <c r="L2428"/>
      <c r="M2428"/>
    </row>
    <row r="2429" spans="1:13" ht="15" customHeight="1" x14ac:dyDescent="0.25">
      <c r="A2429" s="180">
        <v>45141</v>
      </c>
      <c r="B2429" s="33" t="s">
        <v>8997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8996</v>
      </c>
      <c r="J2429"/>
      <c r="L2429"/>
      <c r="M2429"/>
    </row>
    <row r="2430" spans="1:13" ht="15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8998</v>
      </c>
      <c r="J2431"/>
      <c r="L2431"/>
      <c r="M2431"/>
    </row>
    <row r="2432" spans="1:13" ht="15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8998</v>
      </c>
      <c r="J2432"/>
      <c r="L2432"/>
      <c r="M2432"/>
    </row>
    <row r="2433" spans="1:13" ht="15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8998</v>
      </c>
      <c r="J2433"/>
      <c r="L2433"/>
      <c r="M2433"/>
    </row>
    <row r="2434" spans="1:13" ht="15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customHeight="1" x14ac:dyDescent="0.25">
      <c r="A2436" s="180">
        <v>45172</v>
      </c>
      <c r="B2436" s="33" t="s">
        <v>8937</v>
      </c>
      <c r="C2436" s="33" t="s">
        <v>8999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9000</v>
      </c>
      <c r="J2436"/>
      <c r="L2436"/>
      <c r="M2436"/>
    </row>
    <row r="2437" spans="1:13" ht="15" customHeight="1" x14ac:dyDescent="0.25">
      <c r="A2437" s="180">
        <v>45172</v>
      </c>
      <c r="B2437" s="33" t="s">
        <v>8937</v>
      </c>
      <c r="C2437" s="33" t="s">
        <v>9001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9000</v>
      </c>
      <c r="J2437"/>
      <c r="L2437"/>
      <c r="M2437"/>
    </row>
    <row r="2438" spans="1:13" ht="15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9002</v>
      </c>
      <c r="I2438" s="43" t="s">
        <v>9000</v>
      </c>
      <c r="J2438"/>
      <c r="L2438"/>
      <c r="M2438"/>
    </row>
    <row r="2439" spans="1:13" ht="15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9000</v>
      </c>
      <c r="J2439"/>
      <c r="L2439"/>
      <c r="M2439"/>
    </row>
    <row r="2440" spans="1:13" ht="15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9000</v>
      </c>
      <c r="J2440"/>
      <c r="L2440"/>
      <c r="M2440"/>
    </row>
    <row r="2441" spans="1:13" ht="15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9003</v>
      </c>
      <c r="I2441" s="43" t="s">
        <v>9004</v>
      </c>
      <c r="J2441"/>
      <c r="L2441"/>
      <c r="M2441"/>
    </row>
    <row r="2442" spans="1:13" ht="15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9005</v>
      </c>
      <c r="I2442" s="43" t="s">
        <v>9004</v>
      </c>
      <c r="J2442"/>
      <c r="L2442"/>
      <c r="M2442"/>
    </row>
    <row r="2443" spans="1:13" ht="15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9004</v>
      </c>
      <c r="J2443"/>
      <c r="L2443"/>
      <c r="M2443"/>
    </row>
    <row r="2444" spans="1:13" ht="15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9004</v>
      </c>
      <c r="J2444"/>
      <c r="L2444"/>
      <c r="M2444"/>
    </row>
    <row r="2445" spans="1:13" ht="15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9002</v>
      </c>
      <c r="I2445" s="43" t="s">
        <v>9006</v>
      </c>
      <c r="J2445"/>
      <c r="L2445"/>
      <c r="M2445"/>
    </row>
    <row r="2446" spans="1:13" ht="15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customHeight="1" x14ac:dyDescent="0.25">
      <c r="A2455" s="180">
        <v>45172</v>
      </c>
      <c r="B2455" s="33" t="s">
        <v>8960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customHeight="1" x14ac:dyDescent="0.25">
      <c r="A2457" s="180">
        <v>45172</v>
      </c>
      <c r="B2457" s="33" t="s">
        <v>3714</v>
      </c>
      <c r="C2457" s="178" t="s">
        <v>5306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7076</v>
      </c>
      <c r="I2459" s="43" t="s">
        <v>9007</v>
      </c>
      <c r="J2459"/>
      <c r="L2459"/>
      <c r="M2459"/>
    </row>
    <row r="2460" spans="1:13" ht="15" customHeight="1" x14ac:dyDescent="0.25">
      <c r="A2460" s="180">
        <v>45172</v>
      </c>
      <c r="B2460" s="36" t="s">
        <v>2383</v>
      </c>
      <c r="C2460" s="33" t="s">
        <v>9008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9009</v>
      </c>
      <c r="I2460" s="43" t="s">
        <v>9007</v>
      </c>
      <c r="J2460"/>
      <c r="L2460"/>
      <c r="M2460"/>
    </row>
    <row r="2461" spans="1:13" ht="15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7076</v>
      </c>
      <c r="I2461" s="43" t="s">
        <v>9007</v>
      </c>
      <c r="J2461"/>
      <c r="L2461"/>
      <c r="M2461"/>
    </row>
    <row r="2462" spans="1:13" ht="15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8248</v>
      </c>
      <c r="I2462" s="43"/>
      <c r="J2462"/>
      <c r="L2462"/>
      <c r="M2462"/>
    </row>
    <row r="2463" spans="1:13" ht="15" customHeight="1" x14ac:dyDescent="0.25">
      <c r="A2463" s="180">
        <v>45172</v>
      </c>
      <c r="B2463" s="63" t="s">
        <v>60</v>
      </c>
      <c r="C2463" s="33" t="s">
        <v>9010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9011</v>
      </c>
      <c r="J2463"/>
      <c r="L2463"/>
      <c r="M2463"/>
    </row>
    <row r="2464" spans="1:13" ht="15" customHeight="1" x14ac:dyDescent="0.25">
      <c r="A2464" s="180">
        <v>45172</v>
      </c>
      <c r="B2464" s="63" t="s">
        <v>60</v>
      </c>
      <c r="C2464" s="33" t="s">
        <v>9012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9011</v>
      </c>
      <c r="J2464"/>
      <c r="L2464"/>
      <c r="M2464"/>
    </row>
    <row r="2465" spans="1:13" ht="15" customHeight="1" x14ac:dyDescent="0.25">
      <c r="A2465" s="180">
        <v>45172</v>
      </c>
      <c r="B2465" s="63" t="s">
        <v>60</v>
      </c>
      <c r="C2465" s="33" t="s">
        <v>9013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9011</v>
      </c>
      <c r="J2465"/>
      <c r="L2465"/>
      <c r="M2465"/>
    </row>
    <row r="2466" spans="1:13" ht="15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9014</v>
      </c>
      <c r="J2466"/>
      <c r="L2466"/>
      <c r="M2466"/>
    </row>
    <row r="2467" spans="1:13" ht="15" customHeight="1" x14ac:dyDescent="0.25">
      <c r="A2467" s="180">
        <v>45172</v>
      </c>
      <c r="B2467" s="33" t="s">
        <v>5176</v>
      </c>
      <c r="C2467" s="37" t="s">
        <v>9015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9016</v>
      </c>
      <c r="J2467"/>
      <c r="L2467"/>
      <c r="M2467"/>
    </row>
    <row r="2468" spans="1:13" ht="15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9016</v>
      </c>
      <c r="J2468"/>
      <c r="L2468"/>
      <c r="M2468"/>
    </row>
    <row r="2469" spans="1:13" ht="15" customHeight="1" x14ac:dyDescent="0.25">
      <c r="A2469" s="180">
        <v>45172</v>
      </c>
      <c r="B2469" s="36" t="s">
        <v>8509</v>
      </c>
      <c r="C2469" s="33" t="s">
        <v>8339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9016</v>
      </c>
      <c r="J2469"/>
      <c r="L2469"/>
      <c r="M2469"/>
    </row>
    <row r="2470" spans="1:13" ht="15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9017</v>
      </c>
      <c r="J2480"/>
      <c r="L2480"/>
      <c r="M2480"/>
    </row>
    <row r="2481" spans="1:13" ht="15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9017</v>
      </c>
      <c r="J2481"/>
      <c r="L2481"/>
      <c r="M2481"/>
    </row>
    <row r="2482" spans="1:13" ht="15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9017</v>
      </c>
      <c r="J2482"/>
      <c r="L2482"/>
      <c r="M2482"/>
    </row>
    <row r="2483" spans="1:13" ht="15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9017</v>
      </c>
      <c r="J2483"/>
      <c r="L2483"/>
      <c r="M2483"/>
    </row>
    <row r="2484" spans="1:13" ht="15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9018</v>
      </c>
      <c r="J2484"/>
      <c r="L2484"/>
      <c r="M2484"/>
    </row>
    <row r="2485" spans="1:13" ht="15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9018</v>
      </c>
      <c r="J2485"/>
      <c r="L2485"/>
      <c r="M2485"/>
    </row>
    <row r="2486" spans="1:13" ht="15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9018</v>
      </c>
      <c r="J2486"/>
      <c r="L2486"/>
      <c r="M2486"/>
    </row>
    <row r="2487" spans="1:13" ht="15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9018</v>
      </c>
      <c r="J2487"/>
      <c r="L2487"/>
      <c r="M2487"/>
    </row>
    <row r="2488" spans="1:13" ht="15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9018</v>
      </c>
      <c r="J2488"/>
      <c r="L2488"/>
      <c r="M2488"/>
    </row>
    <row r="2489" spans="1:13" ht="15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9018</v>
      </c>
      <c r="J2489"/>
      <c r="L2489"/>
      <c r="M2489"/>
    </row>
    <row r="2490" spans="1:13" ht="15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9018</v>
      </c>
      <c r="J2490"/>
      <c r="L2490"/>
      <c r="M2490"/>
    </row>
    <row r="2491" spans="1:13" ht="15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9019</v>
      </c>
      <c r="J2495"/>
      <c r="L2495"/>
      <c r="M2495"/>
    </row>
    <row r="2496" spans="1:13" ht="15" customHeight="1" x14ac:dyDescent="0.25">
      <c r="A2496" s="180">
        <v>45202</v>
      </c>
      <c r="B2496" s="33" t="s">
        <v>847</v>
      </c>
      <c r="C2496" s="56" t="s">
        <v>9020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9019</v>
      </c>
      <c r="J2496"/>
      <c r="L2496"/>
      <c r="M2496"/>
    </row>
    <row r="2497" spans="1:13" ht="15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9019</v>
      </c>
      <c r="J2497"/>
      <c r="L2497"/>
      <c r="M2497"/>
    </row>
    <row r="2498" spans="1:13" ht="15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9021</v>
      </c>
      <c r="J2498"/>
      <c r="L2498"/>
      <c r="M2498"/>
    </row>
    <row r="2499" spans="1:13" ht="15" customHeight="1" x14ac:dyDescent="0.25">
      <c r="A2499" s="180">
        <v>45202</v>
      </c>
      <c r="B2499" s="33" t="s">
        <v>847</v>
      </c>
      <c r="C2499" s="56" t="s">
        <v>9020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9021</v>
      </c>
      <c r="J2499"/>
      <c r="L2499"/>
      <c r="M2499"/>
    </row>
    <row r="2500" spans="1:13" ht="15" customHeight="1" x14ac:dyDescent="0.25">
      <c r="A2500" s="180">
        <v>45202</v>
      </c>
      <c r="B2500" s="33" t="s">
        <v>926</v>
      </c>
      <c r="C2500" s="336" t="s">
        <v>9022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9023</v>
      </c>
      <c r="J2500"/>
      <c r="L2500"/>
      <c r="M2500"/>
    </row>
    <row r="2501" spans="1:13" ht="15" customHeight="1" x14ac:dyDescent="0.25">
      <c r="A2501" s="180">
        <v>45202</v>
      </c>
      <c r="B2501" s="33" t="s">
        <v>926</v>
      </c>
      <c r="C2501" s="336" t="s">
        <v>9024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9023</v>
      </c>
      <c r="J2501"/>
      <c r="L2501"/>
      <c r="M2501"/>
    </row>
    <row r="2502" spans="1:13" ht="15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9023</v>
      </c>
      <c r="J2502"/>
      <c r="L2502"/>
      <c r="M2502"/>
    </row>
    <row r="2503" spans="1:13" ht="15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9025</v>
      </c>
      <c r="J2503"/>
      <c r="L2503"/>
      <c r="M2503"/>
    </row>
    <row r="2504" spans="1:13" ht="15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9025</v>
      </c>
      <c r="J2504"/>
      <c r="L2504"/>
      <c r="M2504"/>
    </row>
    <row r="2505" spans="1:13" ht="15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9025</v>
      </c>
      <c r="J2505"/>
      <c r="L2505"/>
      <c r="M2505"/>
    </row>
    <row r="2506" spans="1:13" ht="15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9025</v>
      </c>
      <c r="J2506"/>
      <c r="L2506"/>
      <c r="M2506"/>
    </row>
    <row r="2507" spans="1:13" ht="15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9026</v>
      </c>
      <c r="I2507" s="43" t="s">
        <v>9025</v>
      </c>
      <c r="J2507"/>
      <c r="L2507"/>
      <c r="M2507"/>
    </row>
    <row r="2508" spans="1:13" ht="15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9025</v>
      </c>
      <c r="J2508"/>
      <c r="L2508"/>
      <c r="M2508"/>
    </row>
    <row r="2509" spans="1:13" ht="15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9027</v>
      </c>
      <c r="J2509"/>
      <c r="L2509"/>
      <c r="M2509"/>
    </row>
    <row r="2510" spans="1:13" ht="15" customHeight="1" x14ac:dyDescent="0.25">
      <c r="A2510" s="180">
        <v>45202</v>
      </c>
      <c r="B2510" s="33" t="s">
        <v>847</v>
      </c>
      <c r="C2510" s="56" t="s">
        <v>9020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9027</v>
      </c>
      <c r="J2510"/>
      <c r="L2510"/>
      <c r="M2510"/>
    </row>
    <row r="2511" spans="1:13" ht="15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9027</v>
      </c>
      <c r="J2511"/>
      <c r="L2511"/>
      <c r="M2511"/>
    </row>
    <row r="2512" spans="1:13" ht="15" customHeight="1" x14ac:dyDescent="0.25">
      <c r="A2512" s="180">
        <v>45202</v>
      </c>
      <c r="B2512" s="33" t="s">
        <v>68</v>
      </c>
      <c r="C2512" s="33" t="s">
        <v>9028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9029</v>
      </c>
      <c r="J2512"/>
      <c r="L2512"/>
      <c r="M2512"/>
    </row>
    <row r="2513" spans="1:13" ht="15" customHeight="1" x14ac:dyDescent="0.25">
      <c r="A2513" s="180">
        <v>45202</v>
      </c>
      <c r="B2513" s="33" t="s">
        <v>68</v>
      </c>
      <c r="C2513" s="33" t="s">
        <v>9030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9029</v>
      </c>
      <c r="J2513"/>
      <c r="L2513"/>
      <c r="M2513"/>
    </row>
    <row r="2514" spans="1:13" ht="15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9031</v>
      </c>
      <c r="J2518"/>
      <c r="L2518"/>
      <c r="M2518"/>
    </row>
    <row r="2519" spans="1:13" ht="15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3078</v>
      </c>
      <c r="I2521" s="43"/>
      <c r="J2521"/>
      <c r="L2521"/>
      <c r="M2521"/>
    </row>
    <row r="2522" spans="1:13" ht="15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3078</v>
      </c>
      <c r="I2522" s="43"/>
      <c r="J2522"/>
      <c r="L2522"/>
      <c r="M2522"/>
    </row>
    <row r="2523" spans="1:13" ht="15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9032</v>
      </c>
      <c r="J2523"/>
      <c r="L2523"/>
      <c r="M2523"/>
    </row>
    <row r="2524" spans="1:13" ht="15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9032</v>
      </c>
      <c r="J2524"/>
      <c r="L2524"/>
      <c r="M2524"/>
    </row>
    <row r="2525" spans="1:13" ht="15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9032</v>
      </c>
      <c r="J2525"/>
      <c r="L2525"/>
      <c r="M2525"/>
    </row>
    <row r="2526" spans="1:13" ht="15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9033</v>
      </c>
      <c r="J2526"/>
      <c r="L2526"/>
      <c r="M2526"/>
    </row>
    <row r="2527" spans="1:13" ht="15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9033</v>
      </c>
      <c r="J2527"/>
      <c r="L2527"/>
      <c r="M2527"/>
    </row>
    <row r="2528" spans="1:13" ht="15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9033</v>
      </c>
      <c r="J2528"/>
      <c r="L2528"/>
      <c r="M2528"/>
    </row>
    <row r="2529" spans="1:13" ht="15" customHeight="1" x14ac:dyDescent="0.25">
      <c r="A2529" s="180">
        <v>45233</v>
      </c>
      <c r="B2529" s="36" t="s">
        <v>5206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9034</v>
      </c>
      <c r="J2529"/>
      <c r="L2529"/>
      <c r="M2529"/>
    </row>
    <row r="2530" spans="1:13" ht="15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9034</v>
      </c>
      <c r="J2530"/>
      <c r="L2530"/>
      <c r="M2530"/>
    </row>
    <row r="2531" spans="1:13" ht="15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9035</v>
      </c>
      <c r="J2531"/>
      <c r="L2531"/>
      <c r="M2531"/>
    </row>
    <row r="2532" spans="1:13" ht="15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9036</v>
      </c>
      <c r="J2532"/>
      <c r="L2532"/>
      <c r="M2532"/>
    </row>
    <row r="2533" spans="1:13" ht="15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9036</v>
      </c>
      <c r="J2533"/>
      <c r="L2533"/>
      <c r="M2533"/>
    </row>
    <row r="2534" spans="1:13" ht="15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9037</v>
      </c>
      <c r="J2534"/>
      <c r="L2534"/>
      <c r="M2534"/>
    </row>
    <row r="2535" spans="1:13" ht="15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9037</v>
      </c>
      <c r="J2535"/>
      <c r="L2535"/>
      <c r="M2535"/>
    </row>
    <row r="2536" spans="1:13" ht="15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9038</v>
      </c>
      <c r="J2536"/>
      <c r="L2536"/>
      <c r="M2536"/>
    </row>
    <row r="2537" spans="1:13" ht="15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9038</v>
      </c>
      <c r="J2537"/>
      <c r="L2537"/>
      <c r="M2537"/>
    </row>
    <row r="2538" spans="1:13" ht="15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9039</v>
      </c>
      <c r="J2538"/>
      <c r="L2538"/>
      <c r="M2538"/>
    </row>
    <row r="2539" spans="1:13" ht="15" customHeight="1" x14ac:dyDescent="0.25">
      <c r="A2539" s="180">
        <v>45233</v>
      </c>
      <c r="B2539" s="36" t="s">
        <v>8115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9039</v>
      </c>
      <c r="J2539"/>
      <c r="L2539"/>
      <c r="M2539"/>
    </row>
    <row r="2540" spans="1:13" ht="15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9040</v>
      </c>
      <c r="I2540" s="340"/>
      <c r="J2540"/>
      <c r="L2540"/>
      <c r="M2540"/>
    </row>
    <row r="2541" spans="1:13" ht="15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9041</v>
      </c>
      <c r="I2544" s="43" t="s">
        <v>9042</v>
      </c>
      <c r="J2544"/>
      <c r="L2544"/>
      <c r="M2544"/>
    </row>
    <row r="2545" spans="1:13" ht="15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9042</v>
      </c>
      <c r="J2545"/>
      <c r="L2545"/>
      <c r="M2545"/>
    </row>
    <row r="2546" spans="1:13" ht="15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9042</v>
      </c>
      <c r="J2546"/>
      <c r="L2546"/>
      <c r="M2546"/>
    </row>
    <row r="2547" spans="1:13" ht="15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9041</v>
      </c>
      <c r="I2547" s="43" t="s">
        <v>9042</v>
      </c>
      <c r="J2547"/>
      <c r="L2547"/>
      <c r="M2547"/>
    </row>
    <row r="2548" spans="1:13" ht="15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9041</v>
      </c>
      <c r="I2548" s="43" t="s">
        <v>9042</v>
      </c>
      <c r="J2548"/>
      <c r="L2548"/>
      <c r="M2548"/>
    </row>
    <row r="2549" spans="1:13" ht="15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9041</v>
      </c>
      <c r="I2549" s="43" t="s">
        <v>9042</v>
      </c>
      <c r="J2549"/>
      <c r="L2549"/>
      <c r="M2549"/>
    </row>
    <row r="2550" spans="1:13" ht="15" customHeight="1" x14ac:dyDescent="0.25">
      <c r="A2550" s="180">
        <v>45233</v>
      </c>
      <c r="B2550" s="33" t="s">
        <v>9043</v>
      </c>
      <c r="C2550" s="56" t="s">
        <v>9044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9045</v>
      </c>
      <c r="I2550" s="43" t="s">
        <v>9046</v>
      </c>
      <c r="J2550"/>
      <c r="L2550"/>
      <c r="M2550"/>
    </row>
    <row r="2551" spans="1:13" ht="15" customHeight="1" x14ac:dyDescent="0.25">
      <c r="A2551" s="180">
        <v>45233</v>
      </c>
      <c r="B2551" s="33" t="s">
        <v>9043</v>
      </c>
      <c r="C2551" s="56" t="s">
        <v>9047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9045</v>
      </c>
      <c r="I2551" s="43" t="s">
        <v>9046</v>
      </c>
      <c r="J2551"/>
      <c r="L2551"/>
      <c r="M2551"/>
    </row>
    <row r="2552" spans="1:13" ht="15" customHeight="1" x14ac:dyDescent="0.25">
      <c r="A2552" s="180">
        <v>45233</v>
      </c>
      <c r="B2552" s="33" t="s">
        <v>9043</v>
      </c>
      <c r="C2552" s="56" t="s">
        <v>9048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9045</v>
      </c>
      <c r="I2552" s="43" t="s">
        <v>9046</v>
      </c>
      <c r="J2552"/>
      <c r="L2552"/>
      <c r="M2552"/>
    </row>
    <row r="2553" spans="1:13" ht="15" customHeight="1" x14ac:dyDescent="0.25">
      <c r="A2553" s="180">
        <v>45233</v>
      </c>
      <c r="B2553" s="33" t="s">
        <v>9043</v>
      </c>
      <c r="C2553" s="56" t="s">
        <v>9049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9045</v>
      </c>
      <c r="I2553" s="43" t="s">
        <v>9046</v>
      </c>
      <c r="J2553"/>
      <c r="L2553"/>
      <c r="M2553"/>
    </row>
    <row r="2554" spans="1:13" x14ac:dyDescent="0.25">
      <c r="A2554" s="180">
        <v>45233</v>
      </c>
      <c r="B2554" s="33" t="s">
        <v>9043</v>
      </c>
      <c r="C2554" s="56" t="s">
        <v>9050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9045</v>
      </c>
      <c r="I2554" s="43" t="s">
        <v>9046</v>
      </c>
      <c r="J2554"/>
      <c r="L2554"/>
      <c r="M2554"/>
    </row>
    <row r="2555" spans="1:13" x14ac:dyDescent="0.25">
      <c r="A2555" s="180">
        <v>45233</v>
      </c>
      <c r="B2555" s="33" t="s">
        <v>9043</v>
      </c>
      <c r="C2555" s="56" t="s">
        <v>9051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9045</v>
      </c>
      <c r="I2555" s="43" t="s">
        <v>9046</v>
      </c>
      <c r="J2555"/>
      <c r="L2555"/>
      <c r="M2555"/>
    </row>
    <row r="2556" spans="1:13" ht="15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9045</v>
      </c>
      <c r="I2556" s="43" t="s">
        <v>9046</v>
      </c>
      <c r="J2556"/>
      <c r="L2556"/>
      <c r="M2556"/>
    </row>
    <row r="2557" spans="1:13" ht="15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9045</v>
      </c>
      <c r="I2557" s="43" t="s">
        <v>9046</v>
      </c>
      <c r="J2557"/>
      <c r="L2557"/>
      <c r="M2557"/>
    </row>
    <row r="2558" spans="1:13" ht="15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9052</v>
      </c>
      <c r="J2558"/>
      <c r="L2558"/>
      <c r="M2558"/>
    </row>
    <row r="2559" spans="1:13" ht="15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9052</v>
      </c>
      <c r="J2559"/>
      <c r="L2559"/>
      <c r="M2559"/>
    </row>
    <row r="2560" spans="1:13" ht="15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9052</v>
      </c>
      <c r="J2560"/>
      <c r="L2560"/>
      <c r="M2560"/>
    </row>
    <row r="2561" spans="1:13" ht="15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9052</v>
      </c>
      <c r="J2561"/>
      <c r="L2561"/>
      <c r="M2561"/>
    </row>
    <row r="2562" spans="1:13" ht="15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9052</v>
      </c>
      <c r="J2562"/>
      <c r="L2562"/>
      <c r="M2562"/>
    </row>
    <row r="2563" spans="1:13" ht="15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9052</v>
      </c>
      <c r="J2563"/>
      <c r="L2563"/>
      <c r="M2563"/>
    </row>
    <row r="2564" spans="1:13" ht="15" customHeight="1" x14ac:dyDescent="0.25">
      <c r="A2564" s="180">
        <v>45233</v>
      </c>
      <c r="B2564" s="33" t="s">
        <v>9043</v>
      </c>
      <c r="C2564" s="33" t="s">
        <v>9053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9052</v>
      </c>
      <c r="J2564"/>
      <c r="L2564"/>
      <c r="M2564"/>
    </row>
    <row r="2565" spans="1:13" ht="15" customHeight="1" x14ac:dyDescent="0.25">
      <c r="A2565" s="180">
        <v>45233</v>
      </c>
      <c r="B2565" s="33" t="s">
        <v>9043</v>
      </c>
      <c r="C2565" s="33" t="s">
        <v>9054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9052</v>
      </c>
      <c r="J2565"/>
      <c r="L2565"/>
      <c r="M2565"/>
    </row>
    <row r="2566" spans="1:13" ht="15" customHeight="1" x14ac:dyDescent="0.25">
      <c r="A2566" s="180">
        <v>45233</v>
      </c>
      <c r="B2566" s="33" t="s">
        <v>9043</v>
      </c>
      <c r="C2566" s="33" t="s">
        <v>9055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9052</v>
      </c>
      <c r="J2566"/>
      <c r="L2566"/>
      <c r="M2566"/>
    </row>
    <row r="2567" spans="1:13" ht="15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9052</v>
      </c>
      <c r="J2567"/>
      <c r="L2567"/>
      <c r="M2567"/>
    </row>
    <row r="2568" spans="1:13" ht="15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9052</v>
      </c>
      <c r="J2568"/>
      <c r="L2568"/>
      <c r="M2568"/>
    </row>
    <row r="2569" spans="1:13" ht="15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9056</v>
      </c>
      <c r="I2569" s="33"/>
      <c r="J2569"/>
      <c r="L2569"/>
      <c r="M2569"/>
    </row>
    <row r="2570" spans="1:13" ht="15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9056</v>
      </c>
      <c r="I2570" s="33"/>
      <c r="J2570"/>
      <c r="L2570"/>
      <c r="M2570"/>
    </row>
    <row r="2571" spans="1:13" ht="15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9056</v>
      </c>
      <c r="I2571" s="33"/>
      <c r="J2571"/>
      <c r="L2571"/>
      <c r="M2571"/>
    </row>
    <row r="2572" spans="1:13" ht="15" customHeight="1" x14ac:dyDescent="0.25">
      <c r="A2572" s="180">
        <v>45233</v>
      </c>
      <c r="B2572" s="33" t="s">
        <v>352</v>
      </c>
      <c r="C2572" s="33" t="s">
        <v>9057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9058</v>
      </c>
      <c r="J2572"/>
      <c r="L2572"/>
      <c r="M2572"/>
    </row>
    <row r="2573" spans="1:13" ht="15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9058</v>
      </c>
      <c r="J2573"/>
      <c r="L2573"/>
      <c r="M2573"/>
    </row>
    <row r="2574" spans="1:13" ht="15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9058</v>
      </c>
      <c r="J2574"/>
      <c r="L2574"/>
      <c r="M2574"/>
    </row>
    <row r="2575" spans="1:13" ht="15" customHeight="1" x14ac:dyDescent="0.25">
      <c r="A2575" s="180">
        <v>45233</v>
      </c>
      <c r="B2575" s="33" t="s">
        <v>352</v>
      </c>
      <c r="C2575" s="33" t="s">
        <v>9059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9060</v>
      </c>
      <c r="J2575"/>
      <c r="L2575"/>
      <c r="M2575"/>
    </row>
    <row r="2576" spans="1:13" ht="15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9060</v>
      </c>
      <c r="J2576"/>
      <c r="L2576"/>
      <c r="M2576"/>
    </row>
    <row r="2577" spans="1:13" ht="15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9060</v>
      </c>
      <c r="J2577"/>
      <c r="L2577"/>
      <c r="M2577"/>
    </row>
    <row r="2578" spans="1:13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9061</v>
      </c>
      <c r="I2578" s="33" t="s">
        <v>9062</v>
      </c>
      <c r="J2578"/>
      <c r="L2578"/>
      <c r="M2578"/>
    </row>
    <row r="2579" spans="1:13" ht="15" customHeight="1" x14ac:dyDescent="0.25">
      <c r="A2579" s="180">
        <v>45233</v>
      </c>
      <c r="B2579" s="33" t="s">
        <v>68</v>
      </c>
      <c r="C2579" s="33" t="s">
        <v>9063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9061</v>
      </c>
      <c r="I2579" s="33" t="s">
        <v>9062</v>
      </c>
      <c r="J2579"/>
      <c r="L2579"/>
      <c r="M2579"/>
    </row>
    <row r="2580" spans="1:13" ht="15" customHeight="1" x14ac:dyDescent="0.25">
      <c r="A2580" s="180">
        <v>45233</v>
      </c>
      <c r="B2580" s="33" t="s">
        <v>352</v>
      </c>
      <c r="C2580" s="33" t="s">
        <v>9064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9061</v>
      </c>
      <c r="I2580" s="33" t="s">
        <v>9062</v>
      </c>
      <c r="J2580"/>
      <c r="L2580"/>
      <c r="M2580"/>
    </row>
    <row r="2581" spans="1:13" ht="15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9061</v>
      </c>
      <c r="I2581" s="33" t="s">
        <v>9062</v>
      </c>
      <c r="J2581"/>
      <c r="L2581"/>
      <c r="M2581"/>
    </row>
    <row r="2582" spans="1:13" ht="15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9061</v>
      </c>
      <c r="I2582" s="33" t="s">
        <v>9062</v>
      </c>
      <c r="J2582"/>
      <c r="L2582"/>
      <c r="M2582"/>
    </row>
    <row r="2583" spans="1:13" ht="15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9065</v>
      </c>
      <c r="I2585" s="43" t="s">
        <v>9066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9065</v>
      </c>
      <c r="I2586" s="43" t="s">
        <v>9066</v>
      </c>
      <c r="J2586"/>
      <c r="L2586"/>
      <c r="M2586"/>
    </row>
    <row r="2587" spans="1:13" ht="15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9066</v>
      </c>
      <c r="J2587"/>
      <c r="L2587"/>
      <c r="M2587"/>
    </row>
    <row r="2588" spans="1:13" ht="15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9066</v>
      </c>
      <c r="J2588"/>
      <c r="L2588"/>
      <c r="M2588"/>
    </row>
    <row r="2589" spans="1:13" ht="15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9067</v>
      </c>
      <c r="I2589" s="43" t="s">
        <v>9066</v>
      </c>
      <c r="J2589"/>
      <c r="L2589"/>
      <c r="M2589"/>
    </row>
    <row r="2590" spans="1:13" ht="15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9066</v>
      </c>
      <c r="J2590"/>
      <c r="L2590"/>
      <c r="M2590"/>
    </row>
    <row r="2591" spans="1:13" ht="15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9068</v>
      </c>
      <c r="I2591" s="43" t="s">
        <v>9066</v>
      </c>
      <c r="J2591"/>
      <c r="L2591"/>
      <c r="M2591"/>
    </row>
    <row r="2592" spans="1:13" ht="15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9068</v>
      </c>
      <c r="I2592" s="43" t="s">
        <v>9066</v>
      </c>
      <c r="J2592"/>
      <c r="L2592"/>
      <c r="M2592"/>
    </row>
    <row r="2593" spans="1:13" ht="15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9068</v>
      </c>
      <c r="I2593" s="43" t="s">
        <v>9066</v>
      </c>
      <c r="J2593"/>
      <c r="L2593"/>
      <c r="M2593"/>
    </row>
    <row r="2594" spans="1:13" ht="15" customHeight="1" x14ac:dyDescent="0.25">
      <c r="A2594" s="33" t="s">
        <v>2325</v>
      </c>
      <c r="B2594" s="63" t="s">
        <v>9069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9070</v>
      </c>
      <c r="I2594" s="43" t="s">
        <v>9066</v>
      </c>
      <c r="J2594"/>
      <c r="L2594"/>
      <c r="M2594"/>
    </row>
    <row r="2595" spans="1:13" ht="15" customHeight="1" x14ac:dyDescent="0.25">
      <c r="A2595" s="33" t="s">
        <v>2325</v>
      </c>
      <c r="B2595" s="63" t="s">
        <v>9071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9070</v>
      </c>
      <c r="I2595" s="43" t="s">
        <v>9066</v>
      </c>
      <c r="J2595"/>
      <c r="L2595"/>
      <c r="M2595"/>
    </row>
    <row r="2596" spans="1:13" ht="15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9072</v>
      </c>
      <c r="I2596" s="43" t="s">
        <v>9066</v>
      </c>
      <c r="J2596"/>
      <c r="L2596"/>
      <c r="M2596"/>
    </row>
    <row r="2597" spans="1:13" ht="15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9066</v>
      </c>
      <c r="J2597"/>
      <c r="L2597"/>
      <c r="M2597"/>
    </row>
    <row r="2598" spans="1:13" ht="15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9066</v>
      </c>
      <c r="J2598"/>
      <c r="L2598"/>
      <c r="M2598"/>
    </row>
    <row r="2599" spans="1:13" ht="15" customHeight="1" x14ac:dyDescent="0.25">
      <c r="A2599" s="33" t="s">
        <v>2325</v>
      </c>
      <c r="B2599" s="49" t="s">
        <v>6657</v>
      </c>
      <c r="C2599" s="109" t="s">
        <v>5648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9073</v>
      </c>
      <c r="I2599" s="43" t="s">
        <v>9074</v>
      </c>
      <c r="J2599"/>
      <c r="L2599"/>
      <c r="M2599"/>
    </row>
    <row r="2600" spans="1:13" ht="15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9075</v>
      </c>
      <c r="I2600" s="43" t="s">
        <v>9074</v>
      </c>
      <c r="J2600"/>
      <c r="L2600"/>
      <c r="M2600"/>
    </row>
    <row r="2601" spans="1:13" ht="15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9076</v>
      </c>
      <c r="I2601" s="43" t="s">
        <v>9074</v>
      </c>
      <c r="J2601"/>
      <c r="L2601"/>
      <c r="M2601"/>
    </row>
    <row r="2602" spans="1:13" ht="15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9076</v>
      </c>
      <c r="I2602" s="43" t="s">
        <v>9074</v>
      </c>
      <c r="J2602"/>
      <c r="L2602"/>
      <c r="M2602"/>
    </row>
    <row r="2603" spans="1:13" ht="15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9076</v>
      </c>
      <c r="I2603" s="43" t="s">
        <v>9074</v>
      </c>
      <c r="J2603"/>
      <c r="L2603"/>
      <c r="M2603"/>
    </row>
    <row r="2604" spans="1:13" ht="15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9077</v>
      </c>
      <c r="I2604" s="43" t="s">
        <v>9074</v>
      </c>
      <c r="J2604"/>
      <c r="L2604"/>
      <c r="M2604"/>
    </row>
    <row r="2605" spans="1:13" ht="15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9074</v>
      </c>
      <c r="J2605"/>
      <c r="L2605"/>
      <c r="M2605"/>
    </row>
    <row r="2606" spans="1:13" ht="15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3078</v>
      </c>
      <c r="I2606" s="33" t="s">
        <v>9078</v>
      </c>
      <c r="J2606"/>
      <c r="L2606"/>
      <c r="M2606"/>
    </row>
    <row r="2607" spans="1:13" ht="15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3078</v>
      </c>
      <c r="I2607" s="33" t="s">
        <v>9078</v>
      </c>
      <c r="J2607"/>
      <c r="L2607"/>
      <c r="M2607"/>
    </row>
    <row r="2608" spans="1:13" ht="15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3078</v>
      </c>
      <c r="I2608" s="33" t="s">
        <v>9078</v>
      </c>
      <c r="J2608"/>
      <c r="L2608"/>
      <c r="M2608"/>
    </row>
    <row r="2609" spans="1:13" ht="15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9079</v>
      </c>
      <c r="J2618"/>
      <c r="L2618"/>
      <c r="M2618"/>
    </row>
    <row r="2619" spans="1:13" ht="15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9079</v>
      </c>
      <c r="J2619"/>
      <c r="L2619"/>
      <c r="M2619"/>
    </row>
    <row r="2620" spans="1:13" ht="15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9079</v>
      </c>
      <c r="J2620"/>
      <c r="L2620"/>
      <c r="M2620"/>
    </row>
    <row r="2621" spans="1:13" ht="15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9079</v>
      </c>
      <c r="J2621"/>
      <c r="L2621"/>
      <c r="M2621"/>
    </row>
    <row r="2622" spans="1:13" ht="15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8981</v>
      </c>
      <c r="I2622" s="43" t="s">
        <v>9080</v>
      </c>
      <c r="J2622"/>
      <c r="L2622"/>
      <c r="M2622"/>
    </row>
    <row r="2623" spans="1:13" ht="15" customHeight="1" x14ac:dyDescent="0.25">
      <c r="A2623" s="33" t="s">
        <v>2325</v>
      </c>
      <c r="B2623" s="33" t="s">
        <v>68</v>
      </c>
      <c r="C2623" s="33" t="s">
        <v>9081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8981</v>
      </c>
      <c r="I2623" s="43" t="s">
        <v>9080</v>
      </c>
      <c r="J2623"/>
      <c r="L2623"/>
      <c r="M2623"/>
    </row>
    <row r="2624" spans="1:13" ht="15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9082</v>
      </c>
      <c r="I2635" s="43" t="s">
        <v>9083</v>
      </c>
      <c r="J2635"/>
      <c r="L2635"/>
      <c r="M2635"/>
    </row>
    <row r="2636" spans="1:13" ht="15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9084</v>
      </c>
      <c r="J2636"/>
      <c r="L2636"/>
      <c r="M2636"/>
    </row>
    <row r="2637" spans="1:13" ht="15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9084</v>
      </c>
      <c r="J2637"/>
      <c r="L2637"/>
      <c r="M2637"/>
    </row>
    <row r="2638" spans="1:13" ht="15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9084</v>
      </c>
      <c r="J2638"/>
      <c r="L2638"/>
      <c r="M2638"/>
    </row>
    <row r="2639" spans="1:13" ht="15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9084</v>
      </c>
      <c r="J2639"/>
      <c r="L2639"/>
      <c r="M2639"/>
    </row>
    <row r="2640" spans="1:13" ht="15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9084</v>
      </c>
      <c r="J2640"/>
      <c r="L2640"/>
      <c r="M2640"/>
    </row>
    <row r="2641" spans="1:13" ht="15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9084</v>
      </c>
      <c r="J2641"/>
      <c r="L2641"/>
      <c r="M2641"/>
    </row>
    <row r="2642" spans="1:13" ht="15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9084</v>
      </c>
      <c r="J2642"/>
      <c r="L2642"/>
      <c r="M2642"/>
    </row>
    <row r="2643" spans="1:13" ht="15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customHeight="1" x14ac:dyDescent="0.25">
      <c r="A2645" s="33" t="s">
        <v>298</v>
      </c>
      <c r="B2645" s="33" t="s">
        <v>5631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customHeight="1" x14ac:dyDescent="0.25">
      <c r="A2646" s="33" t="s">
        <v>298</v>
      </c>
      <c r="B2646" s="33" t="s">
        <v>9085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customHeight="1" x14ac:dyDescent="0.25">
      <c r="A2651" s="33" t="s">
        <v>298</v>
      </c>
      <c r="B2651" s="33" t="s">
        <v>5725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9086</v>
      </c>
      <c r="J2651"/>
      <c r="L2651"/>
      <c r="M2651"/>
    </row>
    <row r="2652" spans="1:13" ht="15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9086</v>
      </c>
      <c r="J2652"/>
      <c r="L2652"/>
      <c r="M2652"/>
    </row>
    <row r="2653" spans="1:13" ht="15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9086</v>
      </c>
      <c r="J2653"/>
      <c r="L2653"/>
      <c r="M2653"/>
    </row>
    <row r="2654" spans="1:13" ht="15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9086</v>
      </c>
      <c r="J2654"/>
      <c r="L2654"/>
      <c r="M2654"/>
    </row>
    <row r="2655" spans="1:13" ht="15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9087</v>
      </c>
      <c r="I2655" s="43" t="s">
        <v>9086</v>
      </c>
      <c r="J2655"/>
      <c r="L2655"/>
      <c r="M2655"/>
    </row>
    <row r="2656" spans="1:13" ht="15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9086</v>
      </c>
      <c r="J2656"/>
      <c r="L2656"/>
      <c r="M2656"/>
    </row>
    <row r="2657" spans="1:13" ht="15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9086</v>
      </c>
      <c r="J2657"/>
      <c r="L2657"/>
      <c r="M2657"/>
    </row>
    <row r="2658" spans="1:13" ht="15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9086</v>
      </c>
      <c r="J2658"/>
      <c r="L2658"/>
      <c r="M2658"/>
    </row>
    <row r="2659" spans="1:13" ht="15" customHeight="1" x14ac:dyDescent="0.25">
      <c r="A2659" s="33" t="s">
        <v>298</v>
      </c>
      <c r="B2659" s="36" t="s">
        <v>9088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9086</v>
      </c>
      <c r="J2659"/>
      <c r="L2659"/>
      <c r="M2659"/>
    </row>
    <row r="2660" spans="1:13" ht="15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9086</v>
      </c>
      <c r="J2660"/>
      <c r="L2660"/>
      <c r="M2660"/>
    </row>
    <row r="2661" spans="1:13" ht="15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9086</v>
      </c>
      <c r="J2661"/>
      <c r="L2661"/>
      <c r="M2661"/>
    </row>
    <row r="2662" spans="1:13" ht="15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9086</v>
      </c>
      <c r="J2662"/>
      <c r="L2662"/>
      <c r="M2662"/>
    </row>
    <row r="2663" spans="1:13" ht="15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9089</v>
      </c>
      <c r="I2663" s="43" t="s">
        <v>9086</v>
      </c>
      <c r="J2663"/>
      <c r="L2663"/>
      <c r="M2663"/>
    </row>
    <row r="2664" spans="1:13" ht="15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9086</v>
      </c>
      <c r="J2664"/>
      <c r="L2664"/>
      <c r="M2664"/>
    </row>
    <row r="2665" spans="1:13" ht="15" customHeight="1" x14ac:dyDescent="0.25">
      <c r="A2665" s="33" t="s">
        <v>298</v>
      </c>
      <c r="B2665" s="33" t="s">
        <v>352</v>
      </c>
      <c r="C2665" s="44" t="s">
        <v>9064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9090</v>
      </c>
      <c r="J2665"/>
      <c r="L2665"/>
      <c r="M2665"/>
    </row>
    <row r="2666" spans="1:13" ht="15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9090</v>
      </c>
      <c r="J2666"/>
      <c r="L2666"/>
      <c r="M2666"/>
    </row>
    <row r="2667" spans="1:13" ht="15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9091</v>
      </c>
      <c r="J2667"/>
      <c r="L2667"/>
      <c r="M2667"/>
    </row>
    <row r="2668" spans="1:13" ht="15" customHeight="1" x14ac:dyDescent="0.25">
      <c r="A2668" s="33" t="s">
        <v>298</v>
      </c>
      <c r="B2668" s="33" t="s">
        <v>4709</v>
      </c>
      <c r="C2668" s="33" t="s">
        <v>4710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9092</v>
      </c>
      <c r="J2668"/>
      <c r="L2668"/>
      <c r="M2668"/>
    </row>
    <row r="2669" spans="1:13" ht="15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9092</v>
      </c>
      <c r="J2669"/>
      <c r="L2669"/>
      <c r="M2669"/>
    </row>
    <row r="2670" spans="1:13" ht="15" customHeight="1" x14ac:dyDescent="0.25">
      <c r="A2670" s="33" t="s">
        <v>298</v>
      </c>
      <c r="B2670" s="364" t="s">
        <v>7224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9092</v>
      </c>
      <c r="J2670"/>
      <c r="L2670"/>
      <c r="M2670"/>
    </row>
    <row r="2671" spans="1:13" ht="15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9092</v>
      </c>
      <c r="J2671"/>
      <c r="L2671"/>
      <c r="M2671"/>
    </row>
    <row r="2672" spans="1:13" ht="15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9092</v>
      </c>
      <c r="J2672"/>
      <c r="L2672"/>
      <c r="M2672"/>
    </row>
    <row r="2673" spans="1:13" ht="15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9092</v>
      </c>
      <c r="J2673"/>
      <c r="L2673"/>
      <c r="M2673"/>
    </row>
    <row r="2674" spans="1:13" ht="15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9093</v>
      </c>
      <c r="J2674"/>
      <c r="L2674"/>
      <c r="M2674"/>
    </row>
    <row r="2675" spans="1:13" ht="15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9093</v>
      </c>
      <c r="J2675"/>
      <c r="L2675"/>
      <c r="M2675"/>
    </row>
    <row r="2676" spans="1:13" ht="15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9094</v>
      </c>
      <c r="I2676" s="43" t="s">
        <v>9095</v>
      </c>
      <c r="J2676"/>
      <c r="L2676"/>
      <c r="M2676"/>
    </row>
    <row r="2677" spans="1:13" ht="15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9096</v>
      </c>
      <c r="J2678"/>
      <c r="L2678"/>
      <c r="M2678"/>
    </row>
    <row r="2679" spans="1:13" ht="15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9096</v>
      </c>
      <c r="J2679"/>
      <c r="L2679"/>
      <c r="M2679"/>
    </row>
    <row r="2680" spans="1:13" ht="15" customHeight="1" x14ac:dyDescent="0.25">
      <c r="A2680" s="33" t="s">
        <v>2388</v>
      </c>
      <c r="B2680" s="33" t="s">
        <v>9097</v>
      </c>
      <c r="C2680" s="37" t="s">
        <v>9098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9099</v>
      </c>
      <c r="J2680"/>
      <c r="L2680"/>
      <c r="M2680"/>
    </row>
    <row r="2681" spans="1:13" ht="15" customHeight="1" x14ac:dyDescent="0.25">
      <c r="A2681" s="33" t="s">
        <v>2388</v>
      </c>
      <c r="B2681" s="33" t="s">
        <v>9097</v>
      </c>
      <c r="C2681" s="37" t="s">
        <v>9100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9099</v>
      </c>
      <c r="J2681"/>
      <c r="L2681"/>
      <c r="M2681"/>
    </row>
    <row r="2682" spans="1:13" ht="15" customHeight="1" x14ac:dyDescent="0.25">
      <c r="A2682" s="33" t="s">
        <v>2388</v>
      </c>
      <c r="B2682" s="33" t="s">
        <v>9097</v>
      </c>
      <c r="C2682" s="37" t="s">
        <v>9101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9099</v>
      </c>
      <c r="J2682"/>
      <c r="L2682"/>
      <c r="M2682"/>
    </row>
    <row r="2683" spans="1:13" ht="15" customHeight="1" x14ac:dyDescent="0.25">
      <c r="A2683" s="33" t="s">
        <v>2388</v>
      </c>
      <c r="B2683" s="33" t="s">
        <v>9097</v>
      </c>
      <c r="C2683" s="33" t="s">
        <v>9102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9099</v>
      </c>
      <c r="J2683"/>
      <c r="L2683"/>
      <c r="M2683"/>
    </row>
    <row r="2684" spans="1:13" ht="15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9099</v>
      </c>
      <c r="J2684"/>
      <c r="L2684"/>
      <c r="M2684"/>
    </row>
    <row r="2685" spans="1:13" ht="15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9099</v>
      </c>
      <c r="J2685"/>
      <c r="L2685"/>
      <c r="M2685"/>
    </row>
    <row r="2686" spans="1:13" ht="15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9099</v>
      </c>
      <c r="J2686"/>
      <c r="L2686"/>
      <c r="M2686"/>
    </row>
    <row r="2687" spans="1:13" ht="15" customHeight="1" x14ac:dyDescent="0.25">
      <c r="A2687" s="33" t="s">
        <v>2388</v>
      </c>
      <c r="B2687" s="63" t="s">
        <v>60</v>
      </c>
      <c r="C2687" s="33" t="s">
        <v>9103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9104</v>
      </c>
      <c r="I2687" s="43" t="s">
        <v>9105</v>
      </c>
      <c r="J2687"/>
      <c r="L2687"/>
      <c r="M2687"/>
    </row>
    <row r="2688" spans="1:13" ht="15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9105</v>
      </c>
      <c r="J2688"/>
      <c r="L2688"/>
      <c r="M2688"/>
    </row>
    <row r="2689" spans="1:13" ht="15" customHeight="1" x14ac:dyDescent="0.25">
      <c r="A2689" s="33" t="s">
        <v>2388</v>
      </c>
      <c r="B2689" s="33" t="s">
        <v>352</v>
      </c>
      <c r="C2689" s="44" t="s">
        <v>9106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9107</v>
      </c>
      <c r="I2689" s="43" t="s">
        <v>9105</v>
      </c>
      <c r="J2689"/>
      <c r="L2689"/>
      <c r="M2689"/>
    </row>
    <row r="2690" spans="1:13" ht="15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9108</v>
      </c>
      <c r="J2690"/>
      <c r="L2690"/>
      <c r="M2690"/>
    </row>
    <row r="2691" spans="1:13" ht="15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9108</v>
      </c>
      <c r="J2691"/>
      <c r="L2691"/>
      <c r="M2691"/>
    </row>
    <row r="2692" spans="1:13" ht="15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customHeight="1" x14ac:dyDescent="0.25">
      <c r="A2693" s="33" t="s">
        <v>2388</v>
      </c>
      <c r="B2693" s="80" t="s">
        <v>8580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9109</v>
      </c>
      <c r="J2696"/>
      <c r="L2696"/>
      <c r="M2696"/>
    </row>
    <row r="2697" spans="1:13" ht="15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9109</v>
      </c>
      <c r="J2697"/>
      <c r="L2697"/>
      <c r="M2697"/>
    </row>
    <row r="2698" spans="1:13" ht="15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customHeight="1" x14ac:dyDescent="0.25">
      <c r="A2699" s="33" t="s">
        <v>2388</v>
      </c>
      <c r="B2699" s="33" t="s">
        <v>9097</v>
      </c>
      <c r="C2699" s="37" t="s">
        <v>9110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9111</v>
      </c>
      <c r="I2699" s="43" t="s">
        <v>9112</v>
      </c>
      <c r="J2699"/>
      <c r="L2699"/>
      <c r="M2699"/>
    </row>
    <row r="2700" spans="1:13" ht="15" customHeight="1" x14ac:dyDescent="0.25">
      <c r="A2700" s="33" t="s">
        <v>2388</v>
      </c>
      <c r="B2700" s="33" t="s">
        <v>9097</v>
      </c>
      <c r="C2700" s="37" t="s">
        <v>9113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8991</v>
      </c>
      <c r="I2700" s="43" t="s">
        <v>9112</v>
      </c>
      <c r="J2700"/>
      <c r="L2700"/>
      <c r="M2700"/>
    </row>
    <row r="2701" spans="1:13" ht="15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9114</v>
      </c>
      <c r="I2701" s="43" t="s">
        <v>9112</v>
      </c>
      <c r="J2701"/>
      <c r="L2701"/>
      <c r="M2701"/>
    </row>
    <row r="2702" spans="1:13" ht="15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9112</v>
      </c>
      <c r="J2702"/>
      <c r="L2702"/>
      <c r="M2702"/>
    </row>
    <row r="2703" spans="1:13" ht="15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9115</v>
      </c>
      <c r="J2703"/>
      <c r="L2703"/>
      <c r="M2703"/>
    </row>
    <row r="2704" spans="1:13" ht="15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9115</v>
      </c>
      <c r="J2704"/>
      <c r="L2704"/>
      <c r="M2704"/>
    </row>
    <row r="2705" spans="1:13" ht="15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customHeight="1" x14ac:dyDescent="0.25">
      <c r="A2707" s="33" t="s">
        <v>2388</v>
      </c>
      <c r="B2707" s="33" t="s">
        <v>1807</v>
      </c>
      <c r="C2707" s="33" t="s">
        <v>9116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9117</v>
      </c>
      <c r="J2707"/>
      <c r="L2707"/>
      <c r="M2707"/>
    </row>
    <row r="2708" spans="1:13" ht="15" customHeight="1" x14ac:dyDescent="0.25">
      <c r="A2708" s="33" t="s">
        <v>2388</v>
      </c>
      <c r="B2708" s="33" t="s">
        <v>1807</v>
      </c>
      <c r="C2708" s="33" t="s">
        <v>9118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9117</v>
      </c>
      <c r="J2708"/>
      <c r="L2708"/>
      <c r="M2708"/>
    </row>
    <row r="2709" spans="1:13" ht="15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9117</v>
      </c>
      <c r="J2709"/>
      <c r="L2709"/>
      <c r="M2709"/>
    </row>
    <row r="2710" spans="1:13" ht="15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9117</v>
      </c>
      <c r="J2710"/>
      <c r="L2710"/>
      <c r="M2710"/>
    </row>
    <row r="2711" spans="1:13" ht="15" customHeight="1" x14ac:dyDescent="0.25">
      <c r="A2711" s="33" t="s">
        <v>2388</v>
      </c>
      <c r="B2711" s="33" t="s">
        <v>9119</v>
      </c>
      <c r="C2711" s="94" t="s">
        <v>9120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9121</v>
      </c>
      <c r="I2711" s="43" t="s">
        <v>9117</v>
      </c>
      <c r="J2711"/>
      <c r="L2711"/>
      <c r="M2711"/>
    </row>
    <row r="2712" spans="1:13" ht="15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9117</v>
      </c>
      <c r="J2712"/>
      <c r="L2712"/>
      <c r="M2712"/>
    </row>
    <row r="2713" spans="1:13" ht="15" customHeight="1" x14ac:dyDescent="0.25">
      <c r="A2713" s="33" t="s">
        <v>2388</v>
      </c>
      <c r="B2713" s="36" t="s">
        <v>9122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9123</v>
      </c>
      <c r="J2713"/>
      <c r="L2713"/>
      <c r="M2713"/>
    </row>
    <row r="2714" spans="1:13" ht="15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9123</v>
      </c>
      <c r="J2714"/>
      <c r="L2714"/>
      <c r="M2714"/>
    </row>
    <row r="2715" spans="1:13" ht="15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9123</v>
      </c>
      <c r="J2715"/>
      <c r="L2715"/>
      <c r="M2715"/>
    </row>
    <row r="2716" spans="1:13" ht="15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9123</v>
      </c>
      <c r="J2716"/>
      <c r="L2716"/>
      <c r="M2716"/>
    </row>
    <row r="2717" spans="1:13" ht="15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9123</v>
      </c>
      <c r="J2717"/>
      <c r="L2717"/>
      <c r="M2717"/>
    </row>
    <row r="2718" spans="1:13" ht="15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9123</v>
      </c>
      <c r="J2718"/>
      <c r="L2718"/>
      <c r="M2718"/>
    </row>
    <row r="2719" spans="1:13" ht="15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9123</v>
      </c>
      <c r="J2719"/>
      <c r="L2719"/>
      <c r="M2719"/>
    </row>
    <row r="2720" spans="1:13" ht="15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9123</v>
      </c>
      <c r="J2720"/>
      <c r="L2720"/>
      <c r="M2720"/>
    </row>
    <row r="2721" spans="1:13" ht="15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9123</v>
      </c>
      <c r="J2721"/>
      <c r="L2721"/>
      <c r="M2721"/>
    </row>
    <row r="2722" spans="1:13" ht="15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9123</v>
      </c>
      <c r="J2722"/>
      <c r="L2722"/>
      <c r="M2722"/>
    </row>
    <row r="2723" spans="1:13" ht="15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9124</v>
      </c>
      <c r="I2723" s="43" t="s">
        <v>9125</v>
      </c>
      <c r="J2723"/>
      <c r="L2723"/>
      <c r="M2723"/>
    </row>
    <row r="2724" spans="1:13" ht="15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9124</v>
      </c>
      <c r="I2724" s="43" t="s">
        <v>9125</v>
      </c>
      <c r="J2724"/>
      <c r="L2724"/>
      <c r="M2724"/>
    </row>
    <row r="2725" spans="1:13" ht="15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9124</v>
      </c>
      <c r="I2725" s="43" t="s">
        <v>9125</v>
      </c>
      <c r="J2725"/>
      <c r="L2725"/>
      <c r="M2725"/>
    </row>
    <row r="2726" spans="1:13" ht="15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9124</v>
      </c>
      <c r="I2726" s="43" t="s">
        <v>9125</v>
      </c>
      <c r="J2726"/>
      <c r="L2726"/>
      <c r="M2726"/>
    </row>
    <row r="2727" spans="1:13" ht="15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customHeight="1" x14ac:dyDescent="0.25">
      <c r="A2737" s="33" t="s">
        <v>99</v>
      </c>
      <c r="B2737" s="33" t="s">
        <v>5631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customHeight="1" x14ac:dyDescent="0.25">
      <c r="A2738" s="33" t="s">
        <v>99</v>
      </c>
      <c r="B2738" s="63" t="s">
        <v>9126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9127</v>
      </c>
      <c r="J2738"/>
      <c r="L2738"/>
      <c r="M2738"/>
    </row>
    <row r="2739" spans="1:13" ht="15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9127</v>
      </c>
      <c r="J2739"/>
      <c r="L2739"/>
      <c r="M2739"/>
    </row>
    <row r="2740" spans="1:13" ht="15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9128</v>
      </c>
      <c r="J2740"/>
      <c r="L2740"/>
      <c r="M2740"/>
    </row>
    <row r="2741" spans="1:13" ht="15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9128</v>
      </c>
      <c r="J2741"/>
      <c r="L2741"/>
      <c r="M2741"/>
    </row>
    <row r="2742" spans="1:13" ht="15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9128</v>
      </c>
      <c r="J2742"/>
      <c r="L2742"/>
      <c r="M2742"/>
    </row>
    <row r="2743" spans="1:13" ht="15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9128</v>
      </c>
      <c r="J2743"/>
      <c r="L2743"/>
      <c r="M2743"/>
    </row>
    <row r="2744" spans="1:13" ht="15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customHeight="1" x14ac:dyDescent="0.25">
      <c r="A2746" s="33" t="s">
        <v>99</v>
      </c>
      <c r="B2746" s="33" t="s">
        <v>9129</v>
      </c>
      <c r="C2746" s="94" t="s">
        <v>9130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9131</v>
      </c>
      <c r="J2746"/>
      <c r="L2746"/>
      <c r="M2746"/>
    </row>
    <row r="2747" spans="1:13" ht="15" customHeight="1" x14ac:dyDescent="0.25">
      <c r="A2747" s="33" t="s">
        <v>99</v>
      </c>
      <c r="B2747" s="36" t="s">
        <v>9132</v>
      </c>
      <c r="C2747" s="33" t="s">
        <v>9133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9131</v>
      </c>
      <c r="J2747"/>
      <c r="L2747"/>
      <c r="M2747"/>
    </row>
    <row r="2748" spans="1:13" ht="15" customHeight="1" x14ac:dyDescent="0.25">
      <c r="A2748" s="33" t="s">
        <v>99</v>
      </c>
      <c r="B2748" s="36" t="s">
        <v>9132</v>
      </c>
      <c r="C2748" s="33" t="s">
        <v>9134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9131</v>
      </c>
      <c r="J2748"/>
      <c r="L2748"/>
      <c r="M2748"/>
    </row>
    <row r="2749" spans="1:13" ht="15" customHeight="1" x14ac:dyDescent="0.25">
      <c r="A2749" s="33" t="s">
        <v>99</v>
      </c>
      <c r="B2749" s="36" t="s">
        <v>9132</v>
      </c>
      <c r="C2749" s="33" t="s">
        <v>9135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9131</v>
      </c>
      <c r="J2749"/>
      <c r="L2749"/>
      <c r="M2749"/>
    </row>
    <row r="2750" spans="1:13" ht="15" customHeight="1" x14ac:dyDescent="0.25">
      <c r="A2750" s="33" t="s">
        <v>99</v>
      </c>
      <c r="B2750" s="36" t="s">
        <v>9132</v>
      </c>
      <c r="C2750" s="33" t="s">
        <v>9136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9131</v>
      </c>
      <c r="J2750"/>
      <c r="L2750"/>
      <c r="M2750"/>
    </row>
    <row r="2751" spans="1:13" ht="15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9137</v>
      </c>
      <c r="J2757"/>
      <c r="L2757"/>
      <c r="M2757"/>
    </row>
    <row r="2758" spans="1:13" ht="15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customHeight="1" x14ac:dyDescent="0.25">
      <c r="A2765" s="33" t="s">
        <v>2435</v>
      </c>
      <c r="B2765" s="33" t="s">
        <v>5631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customHeight="1" x14ac:dyDescent="0.25">
      <c r="A2767" s="33" t="s">
        <v>2435</v>
      </c>
      <c r="B2767" s="33" t="s">
        <v>7147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9138</v>
      </c>
      <c r="J2770"/>
      <c r="L2770"/>
      <c r="M2770"/>
    </row>
    <row r="2771" spans="1:13" ht="15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9138</v>
      </c>
      <c r="J2771"/>
      <c r="L2771"/>
      <c r="M2771"/>
    </row>
    <row r="2772" spans="1:13" ht="15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9138</v>
      </c>
      <c r="J2772"/>
      <c r="L2772"/>
      <c r="M2772"/>
    </row>
    <row r="2773" spans="1:13" ht="15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2736</v>
      </c>
      <c r="I2773" s="43" t="s">
        <v>9139</v>
      </c>
      <c r="J2773"/>
      <c r="L2773"/>
      <c r="M2773"/>
    </row>
    <row r="2774" spans="1:13" ht="15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2736</v>
      </c>
      <c r="I2774" s="43" t="s">
        <v>9139</v>
      </c>
      <c r="J2774"/>
      <c r="L2774"/>
      <c r="M2774"/>
    </row>
    <row r="2775" spans="1:13" ht="15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2736</v>
      </c>
      <c r="I2775" s="43" t="s">
        <v>9139</v>
      </c>
      <c r="J2775"/>
      <c r="L2775"/>
      <c r="M2775"/>
    </row>
    <row r="2776" spans="1:13" ht="15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9140</v>
      </c>
      <c r="I2776" s="43"/>
      <c r="J2776"/>
      <c r="L2776"/>
      <c r="M2776"/>
    </row>
    <row r="2777" spans="1:13" ht="15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9141</v>
      </c>
      <c r="J2790"/>
      <c r="L2790"/>
      <c r="M2790"/>
    </row>
    <row r="2791" spans="1:13" ht="15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9141</v>
      </c>
      <c r="J2791"/>
      <c r="L2791"/>
      <c r="M2791"/>
    </row>
    <row r="2792" spans="1:13" ht="15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9141</v>
      </c>
      <c r="J2792"/>
      <c r="L2792"/>
      <c r="M2792"/>
    </row>
    <row r="2793" spans="1:13" ht="15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9141</v>
      </c>
      <c r="J2793"/>
      <c r="L2793"/>
      <c r="M2793"/>
    </row>
    <row r="2794" spans="1:13" ht="15" customHeight="1" x14ac:dyDescent="0.25">
      <c r="A2794" s="33" t="s">
        <v>2457</v>
      </c>
      <c r="B2794" s="36" t="s">
        <v>8115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8461</v>
      </c>
      <c r="I2794" s="43" t="s">
        <v>9142</v>
      </c>
      <c r="J2794"/>
      <c r="L2794"/>
      <c r="M2794"/>
    </row>
    <row r="2795" spans="1:13" ht="15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8461</v>
      </c>
      <c r="I2795" s="43" t="s">
        <v>9142</v>
      </c>
      <c r="J2795"/>
      <c r="L2795"/>
      <c r="M2795"/>
    </row>
    <row r="2796" spans="1:13" ht="15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8461</v>
      </c>
      <c r="I2796" s="43" t="s">
        <v>9142</v>
      </c>
      <c r="J2796"/>
      <c r="L2796"/>
      <c r="M2796"/>
    </row>
    <row r="2797" spans="1:13" ht="15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8461</v>
      </c>
      <c r="I2797" s="43" t="s">
        <v>9142</v>
      </c>
      <c r="J2797"/>
      <c r="L2797"/>
      <c r="M2797"/>
    </row>
    <row r="2798" spans="1:13" ht="15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8656</v>
      </c>
      <c r="J2798"/>
      <c r="L2798"/>
      <c r="M2798"/>
    </row>
    <row r="2799" spans="1:13" ht="15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9143</v>
      </c>
      <c r="J2799"/>
      <c r="L2799"/>
      <c r="M2799"/>
    </row>
    <row r="2800" spans="1:13" ht="15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9143</v>
      </c>
      <c r="J2800"/>
      <c r="L2800"/>
      <c r="M2800"/>
    </row>
    <row r="2801" spans="1:13" ht="15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9143</v>
      </c>
      <c r="J2801"/>
      <c r="L2801"/>
      <c r="M2801"/>
    </row>
    <row r="2802" spans="1:13" ht="15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9144</v>
      </c>
      <c r="J2802"/>
      <c r="L2802"/>
      <c r="M2802"/>
    </row>
    <row r="2803" spans="1:13" ht="15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9144</v>
      </c>
      <c r="J2803"/>
      <c r="L2803"/>
      <c r="M2803"/>
    </row>
    <row r="2804" spans="1:13" ht="15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9144</v>
      </c>
      <c r="J2804"/>
      <c r="L2804"/>
      <c r="M2804"/>
    </row>
    <row r="2805" spans="1:13" ht="15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9145</v>
      </c>
      <c r="J2805"/>
      <c r="L2805"/>
      <c r="M2805"/>
    </row>
    <row r="2806" spans="1:13" ht="15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9145</v>
      </c>
      <c r="J2806"/>
      <c r="L2806"/>
      <c r="M2806"/>
    </row>
    <row r="2807" spans="1:13" ht="15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9145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9145</v>
      </c>
      <c r="J2808"/>
      <c r="L2808"/>
      <c r="M2808"/>
    </row>
    <row r="2809" spans="1:13" ht="15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customHeight="1" x14ac:dyDescent="0.25">
      <c r="A2811" s="33" t="s">
        <v>2457</v>
      </c>
      <c r="B2811" s="33" t="s">
        <v>5631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9146</v>
      </c>
    </row>
    <row r="2815" spans="1:13" ht="15" customHeight="1" x14ac:dyDescent="0.25">
      <c r="A2815" s="33" t="s">
        <v>2457</v>
      </c>
      <c r="B2815" s="33" t="s">
        <v>5631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9147</v>
      </c>
      <c r="I2819" s="43" t="s">
        <v>9066</v>
      </c>
      <c r="J2819"/>
      <c r="L2819"/>
      <c r="M2819"/>
    </row>
    <row r="2820" spans="1:13" ht="15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9138</v>
      </c>
      <c r="J2820"/>
      <c r="L2820"/>
      <c r="M2820"/>
    </row>
    <row r="2821" spans="1:13" ht="15" customHeight="1" x14ac:dyDescent="0.25">
      <c r="A2821" s="33" t="s">
        <v>2457</v>
      </c>
      <c r="B2821" s="33" t="s">
        <v>9148</v>
      </c>
      <c r="C2821" s="44" t="s">
        <v>9149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9150</v>
      </c>
      <c r="J2821"/>
      <c r="L2821"/>
      <c r="M2821"/>
    </row>
    <row r="2822" spans="1:13" ht="15" customHeight="1" x14ac:dyDescent="0.25">
      <c r="A2822" s="33" t="s">
        <v>2457</v>
      </c>
      <c r="B2822" s="33" t="s">
        <v>9148</v>
      </c>
      <c r="C2822" s="44" t="s">
        <v>9151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9150</v>
      </c>
      <c r="J2822"/>
      <c r="L2822"/>
      <c r="M2822"/>
    </row>
    <row r="2823" spans="1:13" ht="15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customHeight="1" x14ac:dyDescent="0.25">
      <c r="A2827" s="33" t="s">
        <v>2475</v>
      </c>
      <c r="B2827" s="33" t="s">
        <v>6445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customHeight="1" x14ac:dyDescent="0.25">
      <c r="A2831" s="33" t="s">
        <v>2475</v>
      </c>
      <c r="B2831" s="33" t="s">
        <v>5631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customHeight="1" x14ac:dyDescent="0.25">
      <c r="A2832" s="33" t="s">
        <v>2475</v>
      </c>
      <c r="B2832" s="33" t="s">
        <v>9148</v>
      </c>
      <c r="C2832" s="44" t="s">
        <v>9152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9153</v>
      </c>
      <c r="I2832" s="43" t="s">
        <v>9154</v>
      </c>
      <c r="J2832"/>
      <c r="L2832"/>
      <c r="M2832"/>
    </row>
    <row r="2833" spans="1:13" ht="15" customHeight="1" x14ac:dyDescent="0.25">
      <c r="A2833" s="33" t="s">
        <v>2475</v>
      </c>
      <c r="B2833" s="33" t="s">
        <v>9148</v>
      </c>
      <c r="C2833" s="44" t="s">
        <v>9155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9153</v>
      </c>
      <c r="I2833" s="43" t="s">
        <v>9154</v>
      </c>
      <c r="J2833"/>
      <c r="L2833"/>
      <c r="M2833"/>
    </row>
    <row r="2834" spans="1:13" ht="15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9156</v>
      </c>
      <c r="J2834"/>
      <c r="L2834"/>
      <c r="M2834"/>
    </row>
    <row r="2835" spans="1:13" ht="15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9156</v>
      </c>
      <c r="J2835"/>
      <c r="L2835"/>
      <c r="M2835"/>
    </row>
    <row r="2836" spans="1:13" ht="15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9156</v>
      </c>
      <c r="J2836"/>
      <c r="L2836"/>
      <c r="M2836"/>
    </row>
    <row r="2837" spans="1:13" ht="15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9156</v>
      </c>
      <c r="J2837"/>
      <c r="L2837"/>
      <c r="M2837"/>
    </row>
    <row r="2838" spans="1:13" ht="15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9156</v>
      </c>
      <c r="J2838"/>
      <c r="L2838"/>
      <c r="M2838"/>
    </row>
    <row r="2839" spans="1:13" ht="15" customHeight="1" x14ac:dyDescent="0.25">
      <c r="A2839" s="33" t="s">
        <v>2475</v>
      </c>
      <c r="B2839" s="33" t="s">
        <v>2460</v>
      </c>
      <c r="C2839" s="33" t="s">
        <v>9064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9156</v>
      </c>
      <c r="J2839"/>
      <c r="L2839"/>
      <c r="M2839"/>
    </row>
    <row r="2840" spans="1:13" ht="15" customHeight="1" x14ac:dyDescent="0.25">
      <c r="A2840" s="33" t="s">
        <v>2475</v>
      </c>
      <c r="B2840" s="33" t="s">
        <v>2460</v>
      </c>
      <c r="C2840" s="228" t="s">
        <v>9157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9156</v>
      </c>
      <c r="J2840"/>
      <c r="L2840"/>
      <c r="M2840"/>
    </row>
    <row r="2841" spans="1:13" ht="15" customHeight="1" x14ac:dyDescent="0.25">
      <c r="A2841" s="33" t="s">
        <v>2475</v>
      </c>
      <c r="B2841" s="33" t="s">
        <v>2460</v>
      </c>
      <c r="C2841" s="228" t="s">
        <v>9158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9156</v>
      </c>
      <c r="J2841"/>
      <c r="L2841"/>
      <c r="M2841"/>
    </row>
    <row r="2842" spans="1:13" ht="15" customHeight="1" x14ac:dyDescent="0.25">
      <c r="A2842" s="33" t="s">
        <v>2475</v>
      </c>
      <c r="B2842" s="33" t="s">
        <v>2460</v>
      </c>
      <c r="C2842" s="228" t="s">
        <v>9159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9156</v>
      </c>
      <c r="J2842"/>
      <c r="L2842"/>
      <c r="M2842"/>
    </row>
    <row r="2843" spans="1:13" ht="15" customHeight="1" x14ac:dyDescent="0.25">
      <c r="A2843" s="33" t="s">
        <v>2475</v>
      </c>
      <c r="B2843" s="36" t="s">
        <v>9160</v>
      </c>
      <c r="C2843" s="44" t="s">
        <v>9161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9162</v>
      </c>
      <c r="I2843" s="43" t="s">
        <v>9156</v>
      </c>
      <c r="J2843"/>
      <c r="L2843"/>
      <c r="M2843"/>
    </row>
    <row r="2844" spans="1:13" ht="15" customHeight="1" x14ac:dyDescent="0.25">
      <c r="A2844" s="33" t="s">
        <v>2475</v>
      </c>
      <c r="B2844" s="36" t="s">
        <v>9160</v>
      </c>
      <c r="C2844" s="44" t="s">
        <v>9163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9162</v>
      </c>
      <c r="I2844" s="43" t="s">
        <v>9156</v>
      </c>
      <c r="J2844"/>
      <c r="L2844"/>
      <c r="M2844"/>
    </row>
    <row r="2845" spans="1:13" ht="15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9164</v>
      </c>
      <c r="J2845"/>
      <c r="L2845"/>
      <c r="M2845"/>
    </row>
    <row r="2846" spans="1:13" ht="15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9164</v>
      </c>
      <c r="J2846"/>
      <c r="L2846"/>
      <c r="M2846"/>
    </row>
    <row r="2847" spans="1:13" ht="15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9009</v>
      </c>
      <c r="I2847" s="43" t="s">
        <v>9164</v>
      </c>
      <c r="J2847"/>
      <c r="L2847"/>
      <c r="M2847"/>
    </row>
    <row r="2848" spans="1:13" ht="15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9009</v>
      </c>
      <c r="I2848" s="43" t="s">
        <v>9164</v>
      </c>
      <c r="J2848"/>
      <c r="L2848"/>
      <c r="M2848"/>
    </row>
    <row r="2849" spans="1:13" ht="15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9164</v>
      </c>
      <c r="J2849"/>
      <c r="L2849"/>
      <c r="M2849"/>
    </row>
    <row r="2850" spans="1:13" ht="15" customHeight="1" x14ac:dyDescent="0.25">
      <c r="A2850" s="33" t="s">
        <v>2475</v>
      </c>
      <c r="B2850" s="63" t="s">
        <v>63</v>
      </c>
      <c r="C2850" s="208" t="s">
        <v>9165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9166</v>
      </c>
      <c r="I2850" s="43" t="s">
        <v>9164</v>
      </c>
      <c r="J2850"/>
      <c r="L2850"/>
      <c r="M2850"/>
    </row>
    <row r="2851" spans="1:13" ht="15" customHeight="1" x14ac:dyDescent="0.25">
      <c r="A2851" s="33" t="s">
        <v>2475</v>
      </c>
      <c r="B2851" s="63" t="s">
        <v>63</v>
      </c>
      <c r="C2851" s="33" t="s">
        <v>9167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9166</v>
      </c>
      <c r="I2851" s="43" t="s">
        <v>9164</v>
      </c>
      <c r="J2851"/>
      <c r="L2851"/>
      <c r="M2851"/>
    </row>
    <row r="2852" spans="1:13" ht="15" customHeight="1" x14ac:dyDescent="0.25">
      <c r="A2852" s="33" t="s">
        <v>2475</v>
      </c>
      <c r="B2852" s="33" t="s">
        <v>2461</v>
      </c>
      <c r="C2852" s="44" t="s">
        <v>9168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9164</v>
      </c>
      <c r="J2852"/>
      <c r="L2852"/>
      <c r="M2852"/>
    </row>
    <row r="2853" spans="1:13" ht="15" customHeight="1" x14ac:dyDescent="0.25">
      <c r="A2853" s="33" t="s">
        <v>2475</v>
      </c>
      <c r="B2853" s="33" t="s">
        <v>2461</v>
      </c>
      <c r="C2853" s="33" t="s">
        <v>9169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9164</v>
      </c>
      <c r="J2853"/>
      <c r="L2853"/>
      <c r="M2853"/>
    </row>
    <row r="2854" spans="1:13" ht="15" customHeight="1" x14ac:dyDescent="0.25">
      <c r="A2854" s="33" t="s">
        <v>2475</v>
      </c>
      <c r="B2854" s="33" t="s">
        <v>2461</v>
      </c>
      <c r="C2854" s="33" t="s">
        <v>9170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9164</v>
      </c>
      <c r="J2854"/>
      <c r="L2854"/>
      <c r="M2854"/>
    </row>
    <row r="2855" spans="1:13" ht="15" customHeight="1" x14ac:dyDescent="0.25">
      <c r="A2855" s="33" t="s">
        <v>2475</v>
      </c>
      <c r="B2855" s="33" t="s">
        <v>2461</v>
      </c>
      <c r="C2855" s="33" t="s">
        <v>9171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9164</v>
      </c>
      <c r="J2855"/>
      <c r="L2855"/>
      <c r="M2855"/>
    </row>
    <row r="2856" spans="1:13" ht="15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9164</v>
      </c>
      <c r="J2856"/>
      <c r="L2856"/>
      <c r="M2856"/>
    </row>
    <row r="2857" spans="1:13" ht="15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9172</v>
      </c>
      <c r="J2858"/>
      <c r="L2858"/>
      <c r="M2858"/>
    </row>
    <row r="2859" spans="1:13" ht="15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9173</v>
      </c>
      <c r="J2862"/>
      <c r="L2862"/>
      <c r="M2862"/>
    </row>
    <row r="2863" spans="1:13" ht="14.25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9173</v>
      </c>
      <c r="J2863"/>
      <c r="L2863"/>
      <c r="M2863"/>
    </row>
    <row r="2864" spans="1:13" ht="15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8493</v>
      </c>
      <c r="J2864"/>
      <c r="L2864"/>
      <c r="M2864"/>
    </row>
    <row r="2865" spans="1:13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8493</v>
      </c>
      <c r="J2865"/>
      <c r="L2865"/>
      <c r="M2865"/>
    </row>
    <row r="2866" spans="1:13" ht="15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8493</v>
      </c>
      <c r="J2866"/>
      <c r="L2866"/>
      <c r="M2866"/>
    </row>
    <row r="2867" spans="1:13" ht="15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8493</v>
      </c>
      <c r="J2867"/>
      <c r="L2867"/>
      <c r="M2867"/>
    </row>
    <row r="2868" spans="1:13" ht="15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8493</v>
      </c>
      <c r="J2868"/>
      <c r="L2868"/>
      <c r="M2868"/>
    </row>
    <row r="2869" spans="1:13" ht="15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8493</v>
      </c>
      <c r="J2869"/>
      <c r="L2869"/>
      <c r="M2869"/>
    </row>
    <row r="2870" spans="1:13" ht="15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8493</v>
      </c>
      <c r="J2870"/>
      <c r="L2870"/>
      <c r="M2870"/>
    </row>
    <row r="2871" spans="1:13" ht="15" customHeight="1" x14ac:dyDescent="0.25">
      <c r="A2871" s="33" t="s">
        <v>2475</v>
      </c>
      <c r="B2871" s="33" t="s">
        <v>9148</v>
      </c>
      <c r="C2871" s="44" t="s">
        <v>9152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9174</v>
      </c>
      <c r="J2871"/>
      <c r="L2871"/>
      <c r="M2871"/>
    </row>
    <row r="2872" spans="1:13" ht="15" customHeight="1" x14ac:dyDescent="0.25">
      <c r="A2872" s="33" t="s">
        <v>2475</v>
      </c>
      <c r="B2872" s="33" t="s">
        <v>9148</v>
      </c>
      <c r="C2872" s="44" t="s">
        <v>9155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9174</v>
      </c>
      <c r="J2872"/>
      <c r="L2872"/>
      <c r="M2872"/>
    </row>
    <row r="2873" spans="1:13" ht="15" customHeight="1" x14ac:dyDescent="0.25">
      <c r="A2873" s="33" t="s">
        <v>2475</v>
      </c>
      <c r="B2873" s="36" t="s">
        <v>9175</v>
      </c>
      <c r="C2873" s="44" t="s">
        <v>9176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9177</v>
      </c>
      <c r="I2873" s="43" t="s">
        <v>9172</v>
      </c>
      <c r="J2873"/>
      <c r="L2873"/>
      <c r="M2873"/>
    </row>
    <row r="2874" spans="1:13" ht="15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customHeight="1" x14ac:dyDescent="0.25">
      <c r="A2879" s="33" t="s">
        <v>2501</v>
      </c>
      <c r="B2879" s="33" t="s">
        <v>8547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9178</v>
      </c>
      <c r="J2891"/>
      <c r="L2891"/>
      <c r="M2891"/>
    </row>
    <row r="2892" spans="1:13" ht="15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9178</v>
      </c>
      <c r="J2892"/>
      <c r="L2892"/>
      <c r="M2892"/>
    </row>
    <row r="2893" spans="1:13" ht="15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9178</v>
      </c>
      <c r="J2893"/>
      <c r="L2893"/>
      <c r="M2893"/>
    </row>
    <row r="2894" spans="1:13" ht="15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9178</v>
      </c>
      <c r="J2894"/>
      <c r="L2894"/>
      <c r="M2894"/>
    </row>
    <row r="2895" spans="1:13" ht="15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9178</v>
      </c>
      <c r="J2895"/>
      <c r="L2895"/>
      <c r="M2895"/>
    </row>
    <row r="2896" spans="1:13" ht="15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9178</v>
      </c>
      <c r="J2896"/>
      <c r="L2896"/>
      <c r="M2896"/>
    </row>
    <row r="2897" spans="1:13" ht="15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9178</v>
      </c>
      <c r="J2897"/>
      <c r="L2897"/>
      <c r="M2897"/>
    </row>
    <row r="2898" spans="1:13" ht="15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9179</v>
      </c>
      <c r="J2898"/>
      <c r="L2898"/>
      <c r="M2898"/>
    </row>
    <row r="2899" spans="1:13" ht="15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9179</v>
      </c>
      <c r="J2899"/>
      <c r="L2899"/>
      <c r="M2899"/>
    </row>
    <row r="2900" spans="1:13" ht="15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9179</v>
      </c>
      <c r="J2900"/>
      <c r="L2900"/>
      <c r="M2900"/>
    </row>
    <row r="2901" spans="1:13" ht="15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9180</v>
      </c>
      <c r="J2901"/>
      <c r="L2901"/>
      <c r="M2901"/>
    </row>
    <row r="2902" spans="1:13" ht="15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9180</v>
      </c>
      <c r="J2902"/>
      <c r="L2902"/>
      <c r="M2902"/>
    </row>
    <row r="2903" spans="1:13" ht="15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9181</v>
      </c>
      <c r="J2908"/>
      <c r="L2908"/>
      <c r="M2908"/>
    </row>
    <row r="2909" spans="1:13" ht="15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9181</v>
      </c>
      <c r="J2909"/>
      <c r="L2909"/>
      <c r="M2909"/>
    </row>
    <row r="2910" spans="1:13" ht="15" customHeight="1" x14ac:dyDescent="0.25">
      <c r="A2910" s="33" t="s">
        <v>2501</v>
      </c>
      <c r="B2910" s="33" t="s">
        <v>2460</v>
      </c>
      <c r="C2910" s="44" t="s">
        <v>9182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9181</v>
      </c>
      <c r="J2910"/>
      <c r="L2910"/>
      <c r="M2910"/>
    </row>
    <row r="2911" spans="1:13" ht="15" customHeight="1" x14ac:dyDescent="0.25">
      <c r="A2911" s="33" t="s">
        <v>2501</v>
      </c>
      <c r="B2911" s="33" t="s">
        <v>2460</v>
      </c>
      <c r="C2911" s="33" t="s">
        <v>9183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9181</v>
      </c>
      <c r="J2911"/>
      <c r="L2911"/>
      <c r="M2911"/>
    </row>
    <row r="2912" spans="1:13" ht="15" customHeight="1" x14ac:dyDescent="0.25">
      <c r="A2912" s="33" t="s">
        <v>2501</v>
      </c>
      <c r="B2912" s="33" t="s">
        <v>2460</v>
      </c>
      <c r="C2912" s="33" t="s">
        <v>9184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9181</v>
      </c>
      <c r="J2912"/>
      <c r="L2912"/>
      <c r="M2912"/>
    </row>
    <row r="2913" spans="1:13" ht="15" customHeight="1" x14ac:dyDescent="0.25">
      <c r="A2913" s="33" t="s">
        <v>2501</v>
      </c>
      <c r="B2913" s="33" t="s">
        <v>2460</v>
      </c>
      <c r="C2913" s="33" t="s">
        <v>9106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9181</v>
      </c>
      <c r="J2913"/>
      <c r="L2913"/>
      <c r="M2913"/>
    </row>
    <row r="2914" spans="1:13" ht="15" customHeight="1" x14ac:dyDescent="0.25">
      <c r="A2914" s="33" t="s">
        <v>2501</v>
      </c>
      <c r="B2914" s="33" t="s">
        <v>2460</v>
      </c>
      <c r="C2914" s="56" t="s">
        <v>9185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9181</v>
      </c>
      <c r="J2914"/>
      <c r="L2914"/>
      <c r="M2914"/>
    </row>
    <row r="2915" spans="1:13" ht="15" customHeight="1" x14ac:dyDescent="0.25">
      <c r="A2915" s="270" t="s">
        <v>2513</v>
      </c>
      <c r="B2915" s="33" t="s">
        <v>5631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9186</v>
      </c>
      <c r="J2917"/>
      <c r="L2917"/>
      <c r="M2917"/>
    </row>
    <row r="2918" spans="1:13" ht="15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9186</v>
      </c>
      <c r="J2918"/>
      <c r="L2918"/>
      <c r="M2918"/>
    </row>
    <row r="2919" spans="1:13" ht="15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9186</v>
      </c>
      <c r="J2919"/>
      <c r="L2919"/>
      <c r="M2919"/>
    </row>
    <row r="2920" spans="1:13" ht="15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9186</v>
      </c>
      <c r="J2920"/>
      <c r="L2920"/>
      <c r="M2920"/>
    </row>
    <row r="2921" spans="1:13" ht="15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customHeight="1" x14ac:dyDescent="0.25">
      <c r="A2922" s="270" t="s">
        <v>2513</v>
      </c>
      <c r="B2922" s="33" t="s">
        <v>8150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customHeight="1" x14ac:dyDescent="0.25">
      <c r="A2924" s="270" t="s">
        <v>2513</v>
      </c>
      <c r="B2924" s="63" t="s">
        <v>5564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customHeight="1" x14ac:dyDescent="0.25">
      <c r="A2927" s="270" t="s">
        <v>2513</v>
      </c>
      <c r="B2927" s="63" t="s">
        <v>63</v>
      </c>
      <c r="C2927" s="33" t="s">
        <v>9187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9188</v>
      </c>
      <c r="J2927"/>
      <c r="L2927"/>
      <c r="M2927"/>
    </row>
    <row r="2928" spans="1:13" ht="15" customHeight="1" x14ac:dyDescent="0.25">
      <c r="A2928" s="270" t="s">
        <v>2513</v>
      </c>
      <c r="B2928" s="63" t="s">
        <v>63</v>
      </c>
      <c r="C2928" s="33" t="s">
        <v>9189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9188</v>
      </c>
      <c r="J2928"/>
      <c r="L2928"/>
      <c r="M2928"/>
    </row>
    <row r="2929" spans="1:13" ht="15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8610</v>
      </c>
      <c r="I2929" s="43" t="s">
        <v>9190</v>
      </c>
      <c r="J2929"/>
      <c r="L2929"/>
      <c r="M2929"/>
    </row>
    <row r="2930" spans="1:13" ht="15" customHeight="1" x14ac:dyDescent="0.25">
      <c r="A2930" s="270" t="s">
        <v>2513</v>
      </c>
      <c r="B2930" s="33" t="s">
        <v>68</v>
      </c>
      <c r="C2930" s="33" t="s">
        <v>9191</v>
      </c>
      <c r="D2930" s="38">
        <v>1</v>
      </c>
      <c r="E2930" s="45" t="s">
        <v>72</v>
      </c>
      <c r="F2930" s="46" t="s">
        <v>9192</v>
      </c>
      <c r="G2930" s="41" t="e">
        <f t="shared" si="228"/>
        <v>#VALUE!</v>
      </c>
      <c r="H2930" s="42" t="s">
        <v>8610</v>
      </c>
      <c r="I2930" s="43" t="s">
        <v>9190</v>
      </c>
      <c r="J2930"/>
      <c r="L2930"/>
      <c r="M2930"/>
    </row>
    <row r="2931" spans="1:13" ht="15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9193</v>
      </c>
      <c r="J2931"/>
      <c r="L2931"/>
      <c r="M2931"/>
    </row>
    <row r="2932" spans="1:13" ht="15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9193</v>
      </c>
      <c r="J2932"/>
      <c r="L2932"/>
      <c r="M2932"/>
    </row>
    <row r="2933" spans="1:13" ht="15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9193</v>
      </c>
      <c r="J2933"/>
      <c r="L2933"/>
      <c r="M2933"/>
    </row>
    <row r="2934" spans="1:13" ht="15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9193</v>
      </c>
      <c r="J2934"/>
      <c r="L2934"/>
      <c r="M2934"/>
    </row>
    <row r="2935" spans="1:13" ht="15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9193</v>
      </c>
      <c r="J2935"/>
      <c r="L2935"/>
      <c r="M2935"/>
    </row>
    <row r="2936" spans="1:13" ht="15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9193</v>
      </c>
      <c r="J2936"/>
      <c r="L2936"/>
      <c r="M2936"/>
    </row>
    <row r="2937" spans="1:13" ht="15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9193</v>
      </c>
      <c r="J2937"/>
      <c r="L2937"/>
      <c r="M2937"/>
    </row>
    <row r="2938" spans="1:13" ht="15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9193</v>
      </c>
      <c r="J2938"/>
      <c r="L2938"/>
      <c r="M2938"/>
    </row>
    <row r="2939" spans="1:13" ht="15" customHeight="1" x14ac:dyDescent="0.25">
      <c r="A2939" s="270" t="s">
        <v>2513</v>
      </c>
      <c r="B2939" s="33" t="s">
        <v>8960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9193</v>
      </c>
      <c r="J2939"/>
      <c r="L2939"/>
      <c r="M2939"/>
    </row>
    <row r="2940" spans="1:13" ht="15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9193</v>
      </c>
      <c r="J2940"/>
      <c r="L2940"/>
      <c r="M2940"/>
    </row>
    <row r="2941" spans="1:13" ht="15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9193</v>
      </c>
      <c r="J2941"/>
      <c r="L2941"/>
      <c r="M2941"/>
    </row>
    <row r="2942" spans="1:13" ht="15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9193</v>
      </c>
      <c r="J2942"/>
      <c r="L2942"/>
      <c r="M2942"/>
    </row>
    <row r="2943" spans="1:13" ht="15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9193</v>
      </c>
      <c r="J2943"/>
      <c r="L2943"/>
      <c r="M2943"/>
    </row>
    <row r="2944" spans="1:13" ht="15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9193</v>
      </c>
      <c r="J2944"/>
      <c r="L2944"/>
      <c r="M2944"/>
    </row>
    <row r="2945" spans="1:13" ht="15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9194</v>
      </c>
      <c r="J2946"/>
      <c r="L2946"/>
      <c r="M2946"/>
    </row>
    <row r="2947" spans="1:13" ht="15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9194</v>
      </c>
      <c r="J2947"/>
      <c r="L2947"/>
      <c r="M2947"/>
    </row>
    <row r="2948" spans="1:13" ht="15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9194</v>
      </c>
      <c r="J2948"/>
      <c r="L2948"/>
      <c r="M2948"/>
    </row>
    <row r="2949" spans="1:13" ht="15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9194</v>
      </c>
      <c r="J2949"/>
      <c r="L2949"/>
      <c r="M2949"/>
    </row>
    <row r="2950" spans="1:13" ht="15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9194</v>
      </c>
      <c r="J2950"/>
      <c r="L2950"/>
      <c r="M2950"/>
    </row>
    <row r="2951" spans="1:13" ht="15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9194</v>
      </c>
      <c r="J2951"/>
      <c r="L2951"/>
      <c r="M2951"/>
    </row>
    <row r="2952" spans="1:13" ht="15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9194</v>
      </c>
      <c r="J2952"/>
      <c r="L2952"/>
      <c r="M2952"/>
    </row>
    <row r="2953" spans="1:13" ht="15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9195</v>
      </c>
      <c r="J2953"/>
      <c r="L2953"/>
      <c r="M2953"/>
    </row>
    <row r="2954" spans="1:13" ht="15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9195</v>
      </c>
      <c r="J2954"/>
      <c r="L2954"/>
      <c r="M2954"/>
    </row>
    <row r="2955" spans="1:13" ht="15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2736</v>
      </c>
      <c r="I2955" s="43" t="s">
        <v>9196</v>
      </c>
      <c r="J2955"/>
      <c r="L2955"/>
      <c r="M2955"/>
    </row>
    <row r="2956" spans="1:13" ht="15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2736</v>
      </c>
      <c r="I2956" s="43" t="s">
        <v>9196</v>
      </c>
      <c r="J2956"/>
      <c r="L2956"/>
      <c r="M2956"/>
    </row>
    <row r="2957" spans="1:13" ht="15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2736</v>
      </c>
      <c r="I2957" s="43" t="s">
        <v>9196</v>
      </c>
      <c r="J2957"/>
      <c r="L2957"/>
      <c r="M2957"/>
    </row>
    <row r="2958" spans="1:13" ht="15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2736</v>
      </c>
      <c r="I2958" s="43" t="s">
        <v>9196</v>
      </c>
      <c r="J2958"/>
      <c r="L2958"/>
      <c r="M2958"/>
    </row>
    <row r="2959" spans="1:13" ht="15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2736</v>
      </c>
      <c r="I2959" s="43" t="s">
        <v>9196</v>
      </c>
      <c r="J2959"/>
      <c r="L2959"/>
      <c r="M2959"/>
    </row>
    <row r="2960" spans="1:13" ht="15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9197</v>
      </c>
      <c r="J2960"/>
      <c r="L2960"/>
      <c r="M2960"/>
    </row>
    <row r="2961" spans="1:13" ht="15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9197</v>
      </c>
      <c r="J2961"/>
      <c r="L2961"/>
      <c r="M2961"/>
    </row>
    <row r="2962" spans="1:13" ht="15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9197</v>
      </c>
      <c r="J2962"/>
      <c r="L2962"/>
      <c r="M2962"/>
    </row>
    <row r="2963" spans="1:13" ht="15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9197</v>
      </c>
      <c r="J2963"/>
      <c r="L2963"/>
      <c r="M2963"/>
    </row>
    <row r="2964" spans="1:13" ht="15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9197</v>
      </c>
      <c r="J2964"/>
      <c r="L2964"/>
      <c r="M2964"/>
    </row>
    <row r="2965" spans="1:13" ht="15" customHeight="1" x14ac:dyDescent="0.25">
      <c r="A2965" s="180" t="s">
        <v>269</v>
      </c>
      <c r="B2965" s="33" t="s">
        <v>5631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9193</v>
      </c>
      <c r="J2970"/>
      <c r="L2970"/>
      <c r="M2970"/>
    </row>
    <row r="2971" spans="1:13" ht="15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9193</v>
      </c>
      <c r="J2971"/>
      <c r="L2971"/>
      <c r="M2971"/>
    </row>
    <row r="2972" spans="1:13" ht="15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9193</v>
      </c>
      <c r="J2972"/>
      <c r="L2972"/>
      <c r="M2972"/>
    </row>
    <row r="2973" spans="1:13" ht="15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9193</v>
      </c>
      <c r="J2973"/>
      <c r="L2973"/>
      <c r="M2973"/>
    </row>
    <row r="2974" spans="1:13" ht="15" customHeight="1" x14ac:dyDescent="0.25">
      <c r="A2974" s="180" t="s">
        <v>269</v>
      </c>
      <c r="B2974" s="33" t="s">
        <v>9198</v>
      </c>
      <c r="C2974" s="33" t="s">
        <v>9199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9193</v>
      </c>
      <c r="J2974"/>
      <c r="L2974"/>
      <c r="M2974"/>
    </row>
    <row r="2975" spans="1:13" ht="15" customHeight="1" x14ac:dyDescent="0.25">
      <c r="A2975" s="180" t="s">
        <v>269</v>
      </c>
      <c r="B2975" s="63" t="s">
        <v>9200</v>
      </c>
      <c r="C2975" s="33" t="s">
        <v>9199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9193</v>
      </c>
      <c r="J2975"/>
      <c r="L2975"/>
      <c r="M2975"/>
    </row>
    <row r="2976" spans="1:13" ht="15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9193</v>
      </c>
      <c r="J2976"/>
      <c r="L2976"/>
      <c r="M2976"/>
    </row>
    <row r="2977" spans="1:13" ht="15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9201</v>
      </c>
      <c r="I2977" s="43" t="s">
        <v>9202</v>
      </c>
      <c r="J2977"/>
      <c r="L2977"/>
      <c r="M2977"/>
    </row>
    <row r="2978" spans="1:13" ht="15" customHeight="1" x14ac:dyDescent="0.25">
      <c r="A2978" s="180" t="s">
        <v>269</v>
      </c>
      <c r="B2978" s="49" t="s">
        <v>7890</v>
      </c>
      <c r="C2978" s="33" t="s">
        <v>7891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9201</v>
      </c>
      <c r="I2978" s="43" t="s">
        <v>9202</v>
      </c>
      <c r="J2978"/>
      <c r="L2978"/>
      <c r="M2978"/>
    </row>
    <row r="2979" spans="1:13" ht="15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9203</v>
      </c>
      <c r="I2981" s="43" t="s">
        <v>9204</v>
      </c>
      <c r="J2981"/>
      <c r="L2981"/>
      <c r="M2981"/>
    </row>
    <row r="2982" spans="1:13" ht="15" customHeight="1" x14ac:dyDescent="0.25">
      <c r="A2982" s="180" t="s">
        <v>269</v>
      </c>
      <c r="B2982" s="33" t="s">
        <v>2939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9205</v>
      </c>
      <c r="I2982" s="43" t="s">
        <v>9204</v>
      </c>
      <c r="J2982"/>
      <c r="L2982"/>
      <c r="M2982"/>
    </row>
    <row r="2983" spans="1:13" ht="15" customHeight="1" x14ac:dyDescent="0.25">
      <c r="A2983" s="180" t="s">
        <v>269</v>
      </c>
      <c r="B2983" s="36" t="s">
        <v>6406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9205</v>
      </c>
      <c r="I2983" s="43" t="s">
        <v>9204</v>
      </c>
      <c r="J2983"/>
      <c r="L2983"/>
      <c r="M2983"/>
    </row>
    <row r="2984" spans="1:13" ht="15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9204</v>
      </c>
      <c r="J2984"/>
      <c r="L2984"/>
      <c r="M2984"/>
    </row>
    <row r="2985" spans="1:13" ht="15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9206</v>
      </c>
      <c r="J2985"/>
      <c r="L2985"/>
      <c r="M2985"/>
    </row>
    <row r="2986" spans="1:13" ht="15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9207</v>
      </c>
      <c r="J2986"/>
      <c r="L2986"/>
      <c r="M2986"/>
    </row>
    <row r="2987" spans="1:13" ht="15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9207</v>
      </c>
      <c r="J2987"/>
      <c r="L2987"/>
      <c r="M2987"/>
    </row>
    <row r="2988" spans="1:13" ht="15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customHeight="1" x14ac:dyDescent="0.25">
      <c r="A3001" s="180" t="s">
        <v>2544</v>
      </c>
      <c r="B3001" s="33" t="s">
        <v>8960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9208</v>
      </c>
      <c r="J3002"/>
      <c r="L3002"/>
      <c r="M3002"/>
    </row>
    <row r="3003" spans="1:13" ht="15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9209</v>
      </c>
      <c r="J3005"/>
      <c r="L3005"/>
      <c r="M3005"/>
    </row>
    <row r="3006" spans="1:13" ht="15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9209</v>
      </c>
      <c r="J3006"/>
      <c r="L3006"/>
      <c r="M3006"/>
    </row>
    <row r="3007" spans="1:13" ht="15" customHeight="1" x14ac:dyDescent="0.25">
      <c r="A3007" s="180" t="s">
        <v>2544</v>
      </c>
      <c r="B3007" s="33" t="s">
        <v>2461</v>
      </c>
      <c r="C3007" s="44" t="s">
        <v>9210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9209</v>
      </c>
      <c r="J3007"/>
      <c r="L3007"/>
      <c r="M3007"/>
    </row>
    <row r="3008" spans="1:13" ht="15" customHeight="1" x14ac:dyDescent="0.25">
      <c r="A3008" s="180" t="s">
        <v>2544</v>
      </c>
      <c r="B3008" s="33" t="s">
        <v>2461</v>
      </c>
      <c r="C3008" s="33" t="s">
        <v>9211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9209</v>
      </c>
      <c r="J3008"/>
      <c r="L3008"/>
      <c r="M3008"/>
    </row>
    <row r="3009" spans="1:13" ht="15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9212</v>
      </c>
      <c r="J3009"/>
      <c r="L3009"/>
      <c r="M3009"/>
    </row>
    <row r="3010" spans="1:13" ht="15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customHeight="1" x14ac:dyDescent="0.25">
      <c r="A3012" s="180" t="s">
        <v>2544</v>
      </c>
      <c r="B3012" s="33" t="s">
        <v>5631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customHeight="1" x14ac:dyDescent="0.25">
      <c r="A3014" s="180" t="s">
        <v>2544</v>
      </c>
      <c r="B3014" s="33" t="s">
        <v>6161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9213</v>
      </c>
      <c r="J3015"/>
      <c r="L3015"/>
      <c r="M3015"/>
    </row>
    <row r="3016" spans="1:13" ht="15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9213</v>
      </c>
      <c r="J3016"/>
      <c r="L3016"/>
      <c r="M3016"/>
    </row>
    <row r="3017" spans="1:13" ht="15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9213</v>
      </c>
      <c r="J3017"/>
      <c r="L3017"/>
      <c r="M3017"/>
    </row>
    <row r="3018" spans="1:13" ht="15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9213</v>
      </c>
      <c r="J3018"/>
      <c r="L3018"/>
      <c r="M3018"/>
    </row>
    <row r="3019" spans="1:13" ht="15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9214</v>
      </c>
      <c r="J3019"/>
      <c r="L3019"/>
      <c r="M3019"/>
    </row>
    <row r="3020" spans="1:13" ht="15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9214</v>
      </c>
      <c r="J3020"/>
      <c r="L3020"/>
      <c r="M3020"/>
    </row>
    <row r="3021" spans="1:13" ht="15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9214</v>
      </c>
      <c r="J3021"/>
      <c r="L3021"/>
      <c r="M3021"/>
    </row>
    <row r="3022" spans="1:13" ht="15" customHeight="1" x14ac:dyDescent="0.25">
      <c r="A3022" s="180" t="s">
        <v>2544</v>
      </c>
      <c r="B3022" s="33" t="s">
        <v>5631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3101</v>
      </c>
      <c r="I3022" s="43"/>
      <c r="J3022"/>
      <c r="L3022"/>
      <c r="M3022"/>
    </row>
    <row r="3023" spans="1:13" ht="15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9215</v>
      </c>
      <c r="J3023"/>
      <c r="L3023"/>
      <c r="M3023"/>
    </row>
    <row r="3024" spans="1:13" ht="15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9215</v>
      </c>
      <c r="J3024"/>
      <c r="L3024"/>
      <c r="M3024"/>
    </row>
    <row r="3025" spans="1:13" ht="15" customHeight="1" x14ac:dyDescent="0.25">
      <c r="A3025" s="180" t="s">
        <v>2544</v>
      </c>
      <c r="B3025" s="33" t="s">
        <v>9216</v>
      </c>
      <c r="C3025" s="60" t="s">
        <v>9217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9218</v>
      </c>
      <c r="J3025"/>
      <c r="L3025"/>
      <c r="M3025"/>
    </row>
    <row r="3026" spans="1:13" ht="15" customHeight="1" x14ac:dyDescent="0.25">
      <c r="A3026" s="180" t="s">
        <v>2544</v>
      </c>
      <c r="B3026" s="33" t="s">
        <v>9216</v>
      </c>
      <c r="C3026" s="208" t="s">
        <v>9219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9218</v>
      </c>
      <c r="J3026"/>
      <c r="L3026"/>
      <c r="M3026"/>
    </row>
    <row r="3027" spans="1:13" ht="15" customHeight="1" x14ac:dyDescent="0.25">
      <c r="A3027" s="180" t="s">
        <v>2544</v>
      </c>
      <c r="B3027" s="33" t="s">
        <v>2007</v>
      </c>
      <c r="C3027" s="227" t="s">
        <v>9220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9218</v>
      </c>
      <c r="J3027"/>
      <c r="L3027"/>
      <c r="M3027"/>
    </row>
    <row r="3028" spans="1:13" ht="15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9218</v>
      </c>
      <c r="J3028"/>
      <c r="L3028"/>
      <c r="M3028"/>
    </row>
    <row r="3029" spans="1:13" ht="15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9218</v>
      </c>
      <c r="J3029"/>
      <c r="L3029"/>
      <c r="M3029"/>
    </row>
    <row r="3030" spans="1:13" ht="15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9221</v>
      </c>
      <c r="J3030"/>
      <c r="L3030"/>
      <c r="M3030"/>
    </row>
    <row r="3031" spans="1:13" ht="15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9221</v>
      </c>
      <c r="J3031"/>
      <c r="L3031"/>
      <c r="M3031"/>
    </row>
    <row r="3032" spans="1:13" ht="15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9222</v>
      </c>
      <c r="J3032"/>
      <c r="L3032"/>
      <c r="M3032"/>
    </row>
    <row r="3033" spans="1:13" ht="15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9223</v>
      </c>
      <c r="J3033"/>
      <c r="L3033"/>
      <c r="M3033"/>
    </row>
    <row r="3034" spans="1:13" ht="15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9223</v>
      </c>
      <c r="J3034"/>
      <c r="L3034"/>
      <c r="M3034"/>
    </row>
    <row r="3035" spans="1:13" ht="15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9224</v>
      </c>
      <c r="J3035"/>
      <c r="L3035"/>
      <c r="M3035"/>
    </row>
    <row r="3036" spans="1:13" ht="15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9224</v>
      </c>
      <c r="J3036"/>
      <c r="L3036"/>
      <c r="M3036"/>
    </row>
    <row r="3037" spans="1:13" ht="15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9224</v>
      </c>
      <c r="J3037"/>
      <c r="L3037"/>
      <c r="M3037"/>
    </row>
    <row r="3038" spans="1:13" ht="15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9224</v>
      </c>
      <c r="J3038"/>
      <c r="L3038"/>
      <c r="M3038"/>
    </row>
    <row r="3039" spans="1:13" ht="15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9224</v>
      </c>
      <c r="J3039"/>
      <c r="L3039"/>
      <c r="M3039"/>
    </row>
    <row r="3040" spans="1:13" ht="15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customHeight="1" x14ac:dyDescent="0.25">
      <c r="A3042" s="180" t="s">
        <v>2560</v>
      </c>
      <c r="B3042" s="33" t="s">
        <v>5631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9225</v>
      </c>
      <c r="J3048"/>
      <c r="L3048"/>
      <c r="M3048"/>
    </row>
    <row r="3049" spans="1:13" ht="15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9225</v>
      </c>
      <c r="J3049"/>
      <c r="L3049"/>
      <c r="M3049"/>
    </row>
    <row r="3050" spans="1:13" ht="15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9225</v>
      </c>
      <c r="J3050"/>
      <c r="L3050"/>
      <c r="M3050"/>
    </row>
    <row r="3051" spans="1:13" ht="15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9225</v>
      </c>
      <c r="J3051"/>
      <c r="L3051"/>
      <c r="M3051"/>
    </row>
    <row r="3052" spans="1:13" ht="15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9225</v>
      </c>
      <c r="J3052"/>
      <c r="L3052"/>
      <c r="M3052"/>
    </row>
    <row r="3053" spans="1:13" ht="15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9225</v>
      </c>
      <c r="J3053"/>
      <c r="L3053"/>
      <c r="M3053"/>
    </row>
    <row r="3054" spans="1:13" ht="15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9225</v>
      </c>
      <c r="J3054"/>
      <c r="L3054"/>
      <c r="M3054"/>
    </row>
    <row r="3055" spans="1:13" ht="15" customHeight="1" x14ac:dyDescent="0.25">
      <c r="A3055" s="180" t="s">
        <v>2560</v>
      </c>
      <c r="B3055" s="33" t="s">
        <v>8960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9225</v>
      </c>
      <c r="J3055"/>
      <c r="L3055"/>
      <c r="M3055"/>
    </row>
    <row r="3056" spans="1:13" ht="15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8493</v>
      </c>
      <c r="J3056"/>
      <c r="L3056"/>
      <c r="M3056"/>
    </row>
    <row r="3057" spans="1:13" ht="15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9226</v>
      </c>
      <c r="I3058" s="43" t="s">
        <v>9227</v>
      </c>
      <c r="J3058"/>
      <c r="L3058"/>
      <c r="M3058"/>
    </row>
    <row r="3059" spans="1:13" ht="15" customHeight="1" x14ac:dyDescent="0.25">
      <c r="A3059" s="180" t="s">
        <v>2560</v>
      </c>
      <c r="B3059" s="52" t="s">
        <v>8200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9228</v>
      </c>
      <c r="I3059" s="43" t="s">
        <v>9227</v>
      </c>
      <c r="J3059"/>
      <c r="L3059"/>
      <c r="M3059"/>
    </row>
    <row r="3060" spans="1:13" ht="15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9227</v>
      </c>
      <c r="J3060"/>
      <c r="L3060"/>
      <c r="M3060"/>
    </row>
    <row r="3061" spans="1:13" ht="15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9227</v>
      </c>
      <c r="J3061"/>
      <c r="L3061"/>
      <c r="M3061"/>
    </row>
    <row r="3062" spans="1:13" ht="15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9229</v>
      </c>
      <c r="I3062" s="43" t="s">
        <v>9230</v>
      </c>
      <c r="J3062"/>
      <c r="L3062"/>
      <c r="M3062"/>
    </row>
    <row r="3063" spans="1:13" ht="15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9229</v>
      </c>
      <c r="I3063" s="43" t="s">
        <v>9230</v>
      </c>
      <c r="J3063"/>
      <c r="L3063"/>
      <c r="M3063"/>
    </row>
    <row r="3064" spans="1:13" ht="15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9229</v>
      </c>
      <c r="I3064" s="43" t="s">
        <v>9230</v>
      </c>
      <c r="J3064"/>
      <c r="L3064"/>
      <c r="M3064"/>
    </row>
    <row r="3065" spans="1:13" ht="15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customHeight="1" x14ac:dyDescent="0.25">
      <c r="A3067" s="180" t="s">
        <v>2560</v>
      </c>
      <c r="B3067" s="33" t="s">
        <v>8151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customHeight="1" x14ac:dyDescent="0.25">
      <c r="A3071" s="180" t="s">
        <v>2560</v>
      </c>
      <c r="B3071" s="33" t="s">
        <v>1807</v>
      </c>
      <c r="C3071" s="33" t="s">
        <v>9231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9232</v>
      </c>
      <c r="J3071"/>
      <c r="L3071"/>
      <c r="M3071"/>
    </row>
    <row r="3072" spans="1:13" ht="15" customHeight="1" x14ac:dyDescent="0.25">
      <c r="A3072" s="180" t="s">
        <v>2560</v>
      </c>
      <c r="B3072" s="33" t="s">
        <v>1807</v>
      </c>
      <c r="C3072" s="33" t="s">
        <v>9233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9232</v>
      </c>
      <c r="J3072"/>
      <c r="L3072"/>
      <c r="M3072"/>
    </row>
    <row r="3073" spans="1:13" ht="15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9232</v>
      </c>
      <c r="J3073"/>
      <c r="L3073"/>
      <c r="M3073"/>
    </row>
    <row r="3074" spans="1:13" ht="15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9232</v>
      </c>
      <c r="J3074"/>
      <c r="L3074"/>
      <c r="M3074"/>
    </row>
    <row r="3075" spans="1:13" ht="15" customHeight="1" x14ac:dyDescent="0.25">
      <c r="A3075" s="180" t="s">
        <v>2560</v>
      </c>
      <c r="B3075" s="33" t="s">
        <v>352</v>
      </c>
      <c r="C3075" s="33" t="s">
        <v>9234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9235</v>
      </c>
      <c r="J3075"/>
      <c r="L3075"/>
      <c r="M3075"/>
    </row>
    <row r="3076" spans="1:13" ht="15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9235</v>
      </c>
      <c r="J3076"/>
      <c r="L3076"/>
      <c r="M3076"/>
    </row>
    <row r="3077" spans="1:13" ht="15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9235</v>
      </c>
      <c r="J3077"/>
      <c r="L3077"/>
      <c r="M3077"/>
    </row>
    <row r="3078" spans="1:13" ht="15" customHeight="1" x14ac:dyDescent="0.25">
      <c r="A3078" s="180" t="s">
        <v>2560</v>
      </c>
      <c r="B3078" s="33" t="s">
        <v>6961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9236</v>
      </c>
      <c r="J3078"/>
      <c r="L3078"/>
      <c r="M3078"/>
    </row>
    <row r="3079" spans="1:13" ht="15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9236</v>
      </c>
      <c r="J3079"/>
      <c r="L3079"/>
      <c r="M3079"/>
    </row>
    <row r="3080" spans="1:13" ht="15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9236</v>
      </c>
      <c r="J3080"/>
      <c r="L3080"/>
      <c r="M3080"/>
    </row>
    <row r="3081" spans="1:13" ht="15" customHeight="1" x14ac:dyDescent="0.25">
      <c r="A3081" s="180" t="s">
        <v>2560</v>
      </c>
      <c r="B3081" s="33" t="s">
        <v>2007</v>
      </c>
      <c r="C3081" s="227" t="s">
        <v>9237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9238</v>
      </c>
      <c r="J3081"/>
      <c r="L3081"/>
      <c r="M3081"/>
    </row>
    <row r="3082" spans="1:13" ht="15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9238</v>
      </c>
      <c r="J3082"/>
      <c r="L3082"/>
      <c r="M3082"/>
    </row>
    <row r="3083" spans="1:13" ht="15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9238</v>
      </c>
      <c r="J3083"/>
      <c r="L3083"/>
      <c r="M3083"/>
    </row>
    <row r="3084" spans="1:13" ht="15" customHeight="1" x14ac:dyDescent="0.25">
      <c r="A3084" s="180" t="s">
        <v>2560</v>
      </c>
      <c r="B3084" s="33" t="s">
        <v>9216</v>
      </c>
      <c r="C3084" s="60" t="s">
        <v>9239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9240</v>
      </c>
      <c r="J3084"/>
      <c r="L3084"/>
      <c r="M3084"/>
    </row>
    <row r="3085" spans="1:13" ht="15" customHeight="1" x14ac:dyDescent="0.25">
      <c r="A3085" s="180" t="s">
        <v>2560</v>
      </c>
      <c r="B3085" s="33" t="s">
        <v>9216</v>
      </c>
      <c r="C3085" s="208" t="s">
        <v>9241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9240</v>
      </c>
      <c r="J3085"/>
      <c r="L3085"/>
      <c r="M3085"/>
    </row>
    <row r="3086" spans="1:13" ht="15" customHeight="1" x14ac:dyDescent="0.25">
      <c r="A3086" s="180" t="s">
        <v>2560</v>
      </c>
      <c r="B3086" s="33" t="s">
        <v>9216</v>
      </c>
      <c r="C3086" s="60" t="s">
        <v>9217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9218</v>
      </c>
      <c r="J3086"/>
      <c r="L3086"/>
      <c r="M3086"/>
    </row>
    <row r="3087" spans="1:13" ht="15" customHeight="1" x14ac:dyDescent="0.25">
      <c r="A3087" s="180" t="s">
        <v>2560</v>
      </c>
      <c r="B3087" s="33" t="s">
        <v>9216</v>
      </c>
      <c r="C3087" s="208" t="s">
        <v>9219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9218</v>
      </c>
      <c r="J3087"/>
      <c r="L3087"/>
      <c r="M3087"/>
    </row>
    <row r="3088" spans="1:13" ht="15" customHeight="1" x14ac:dyDescent="0.25">
      <c r="A3088" s="180" t="s">
        <v>2560</v>
      </c>
      <c r="B3088" s="33" t="s">
        <v>2007</v>
      </c>
      <c r="C3088" s="227" t="s">
        <v>9220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9218</v>
      </c>
      <c r="J3088"/>
      <c r="L3088"/>
      <c r="M3088"/>
    </row>
    <row r="3089" spans="1:13" ht="15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9218</v>
      </c>
      <c r="J3089"/>
      <c r="L3089"/>
      <c r="M3089"/>
    </row>
    <row r="3090" spans="1:13" ht="15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9218</v>
      </c>
      <c r="J3090"/>
      <c r="L3090"/>
      <c r="M3090"/>
    </row>
    <row r="3091" spans="1:13" ht="15" customHeight="1" x14ac:dyDescent="0.25">
      <c r="A3091" s="180" t="s">
        <v>2583</v>
      </c>
      <c r="B3091" s="33" t="s">
        <v>5631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9242</v>
      </c>
      <c r="J3099"/>
      <c r="L3099"/>
      <c r="M3099"/>
    </row>
    <row r="3100" spans="1:13" ht="15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9242</v>
      </c>
      <c r="J3100"/>
      <c r="L3100"/>
      <c r="M3100"/>
    </row>
    <row r="3101" spans="1:13" ht="15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9242</v>
      </c>
      <c r="J3101"/>
      <c r="L3101"/>
      <c r="M3101"/>
    </row>
    <row r="3102" spans="1:13" ht="15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9242</v>
      </c>
      <c r="J3102"/>
      <c r="L3102"/>
      <c r="M3102"/>
    </row>
    <row r="3103" spans="1:13" ht="15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9243</v>
      </c>
      <c r="J3106"/>
      <c r="L3106"/>
      <c r="M3106"/>
    </row>
    <row r="3107" spans="1:13" ht="15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9243</v>
      </c>
      <c r="J3107"/>
      <c r="L3107"/>
      <c r="M3107"/>
    </row>
    <row r="3108" spans="1:13" ht="15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9243</v>
      </c>
      <c r="J3108"/>
      <c r="L3108"/>
      <c r="M3108"/>
    </row>
    <row r="3109" spans="1:13" ht="15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9243</v>
      </c>
      <c r="J3109"/>
      <c r="L3109"/>
      <c r="M3109"/>
    </row>
    <row r="3110" spans="1:13" ht="15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9243</v>
      </c>
      <c r="J3110"/>
      <c r="L3110"/>
      <c r="M3110"/>
    </row>
    <row r="3111" spans="1:13" ht="15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9244</v>
      </c>
      <c r="I3111" s="340"/>
      <c r="J3111"/>
      <c r="L3111"/>
      <c r="M3111"/>
    </row>
    <row r="3112" spans="1:13" ht="15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8892</v>
      </c>
      <c r="I3112" s="43"/>
      <c r="J3112"/>
      <c r="L3112"/>
      <c r="M3112"/>
    </row>
    <row r="3113" spans="1:13" ht="15" customHeight="1" x14ac:dyDescent="0.25">
      <c r="A3113" s="180" t="s">
        <v>2583</v>
      </c>
      <c r="B3113" s="56" t="s">
        <v>4246</v>
      </c>
      <c r="C3113" s="52" t="s">
        <v>4243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8892</v>
      </c>
      <c r="I3113" s="43"/>
      <c r="J3113"/>
      <c r="L3113"/>
      <c r="M3113"/>
    </row>
    <row r="3114" spans="1:13" ht="15" customHeight="1" x14ac:dyDescent="0.25">
      <c r="A3114" s="180" t="s">
        <v>2583</v>
      </c>
      <c r="B3114" s="33" t="s">
        <v>8150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8892</v>
      </c>
      <c r="I3114" s="43"/>
      <c r="J3114"/>
      <c r="L3114"/>
      <c r="M3114"/>
    </row>
    <row r="3115" spans="1:13" ht="15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8892</v>
      </c>
      <c r="I3115" s="43"/>
      <c r="J3115"/>
      <c r="L3115"/>
      <c r="M3115"/>
    </row>
    <row r="3116" spans="1:13" ht="15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8493</v>
      </c>
      <c r="J3116"/>
      <c r="L3116"/>
      <c r="M3116"/>
    </row>
    <row r="3117" spans="1:13" ht="15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8493</v>
      </c>
      <c r="J3117"/>
      <c r="L3117"/>
      <c r="M3117"/>
    </row>
    <row r="3118" spans="1:13" ht="15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customHeight="1" x14ac:dyDescent="0.25">
      <c r="A3119" s="180" t="s">
        <v>2583</v>
      </c>
      <c r="B3119" s="33" t="s">
        <v>68</v>
      </c>
      <c r="C3119" s="233" t="s">
        <v>9245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9246</v>
      </c>
      <c r="J3119"/>
      <c r="L3119"/>
      <c r="M3119"/>
    </row>
    <row r="3120" spans="1:13" ht="15" customHeight="1" x14ac:dyDescent="0.25">
      <c r="A3120" s="180" t="s">
        <v>2583</v>
      </c>
      <c r="B3120" s="33" t="s">
        <v>68</v>
      </c>
      <c r="C3120" s="233" t="s">
        <v>9247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9246</v>
      </c>
      <c r="J3120"/>
      <c r="L3120"/>
      <c r="M3120"/>
    </row>
    <row r="3121" spans="1:13" ht="15" customHeight="1" x14ac:dyDescent="0.25">
      <c r="A3121" s="180" t="s">
        <v>2583</v>
      </c>
      <c r="B3121" s="33" t="s">
        <v>9248</v>
      </c>
      <c r="C3121" s="368" t="s">
        <v>9249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9250</v>
      </c>
      <c r="J3121"/>
      <c r="L3121"/>
      <c r="M3121"/>
    </row>
    <row r="3122" spans="1:13" ht="15" customHeight="1" x14ac:dyDescent="0.25">
      <c r="A3122" s="180" t="s">
        <v>2583</v>
      </c>
      <c r="B3122" s="33" t="s">
        <v>9248</v>
      </c>
      <c r="C3122" s="368" t="s">
        <v>9251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9250</v>
      </c>
      <c r="J3122"/>
      <c r="L3122"/>
      <c r="M3122"/>
    </row>
    <row r="3123" spans="1:13" ht="15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9250</v>
      </c>
      <c r="J3123"/>
      <c r="L3123"/>
      <c r="M3123"/>
    </row>
    <row r="3124" spans="1:13" ht="15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9250</v>
      </c>
      <c r="J3124"/>
      <c r="L3124"/>
      <c r="M3124"/>
    </row>
    <row r="3125" spans="1:13" ht="15" customHeight="1" x14ac:dyDescent="0.25">
      <c r="A3125" s="180" t="s">
        <v>2583</v>
      </c>
      <c r="B3125" s="33" t="s">
        <v>9252</v>
      </c>
      <c r="C3125" s="368" t="s">
        <v>9253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9254</v>
      </c>
      <c r="J3125"/>
      <c r="L3125"/>
      <c r="M3125"/>
    </row>
    <row r="3126" spans="1:13" ht="15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9254</v>
      </c>
      <c r="J3126"/>
      <c r="L3126"/>
      <c r="M3126"/>
    </row>
    <row r="3127" spans="1:13" ht="15" customHeight="1" x14ac:dyDescent="0.25">
      <c r="A3127" s="180" t="s">
        <v>2583</v>
      </c>
      <c r="B3127" s="33" t="s">
        <v>9248</v>
      </c>
      <c r="C3127" s="368" t="s">
        <v>9255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9254</v>
      </c>
      <c r="J3127"/>
      <c r="L3127"/>
      <c r="M3127"/>
    </row>
    <row r="3128" spans="1:13" ht="15" customHeight="1" x14ac:dyDescent="0.25">
      <c r="A3128" s="180" t="s">
        <v>2583</v>
      </c>
      <c r="B3128" s="33" t="s">
        <v>9248</v>
      </c>
      <c r="C3128" s="368" t="s">
        <v>9256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9254</v>
      </c>
      <c r="J3128"/>
      <c r="L3128"/>
      <c r="M3128"/>
    </row>
    <row r="3129" spans="1:13" ht="15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9254</v>
      </c>
      <c r="J3129"/>
      <c r="L3129"/>
      <c r="M3129"/>
    </row>
    <row r="3130" spans="1:13" ht="15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9254</v>
      </c>
      <c r="J3130"/>
      <c r="L3130"/>
      <c r="M3130"/>
    </row>
    <row r="3131" spans="1:13" ht="15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9257</v>
      </c>
      <c r="J3133"/>
      <c r="L3133"/>
      <c r="M3133"/>
    </row>
    <row r="3134" spans="1:13" ht="15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9257</v>
      </c>
      <c r="J3134"/>
      <c r="L3134"/>
      <c r="M3134"/>
    </row>
    <row r="3135" spans="1:13" ht="15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9257</v>
      </c>
      <c r="J3135"/>
      <c r="L3135"/>
      <c r="M3135"/>
    </row>
    <row r="3136" spans="1:13" ht="15" customHeight="1" x14ac:dyDescent="0.25">
      <c r="A3136" s="33" t="s">
        <v>2610</v>
      </c>
      <c r="B3136" s="33" t="s">
        <v>9258</v>
      </c>
      <c r="C3136" s="33" t="s">
        <v>9259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9260</v>
      </c>
      <c r="J3136"/>
      <c r="L3136"/>
      <c r="M3136"/>
    </row>
    <row r="3137" spans="1:13" ht="15" customHeight="1" x14ac:dyDescent="0.25">
      <c r="A3137" s="33" t="s">
        <v>2610</v>
      </c>
      <c r="B3137" s="33" t="s">
        <v>9258</v>
      </c>
      <c r="C3137" s="33" t="s">
        <v>9261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9260</v>
      </c>
      <c r="J3137"/>
      <c r="L3137"/>
      <c r="M3137"/>
    </row>
    <row r="3138" spans="1:13" ht="15" customHeight="1" x14ac:dyDescent="0.25">
      <c r="A3138" s="33" t="s">
        <v>2610</v>
      </c>
      <c r="B3138" s="33" t="s">
        <v>9258</v>
      </c>
      <c r="C3138" s="33" t="s">
        <v>9262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9260</v>
      </c>
      <c r="J3138"/>
      <c r="L3138"/>
      <c r="M3138"/>
    </row>
    <row r="3139" spans="1:13" ht="15" customHeight="1" x14ac:dyDescent="0.25">
      <c r="A3139" s="33" t="s">
        <v>2610</v>
      </c>
      <c r="B3139" s="33" t="s">
        <v>9258</v>
      </c>
      <c r="C3139" s="33" t="s">
        <v>9263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9260</v>
      </c>
      <c r="J3139"/>
      <c r="L3139"/>
      <c r="M3139"/>
    </row>
    <row r="3140" spans="1:13" ht="15" customHeight="1" x14ac:dyDescent="0.25">
      <c r="A3140" s="33" t="s">
        <v>2610</v>
      </c>
      <c r="B3140" s="33" t="s">
        <v>9258</v>
      </c>
      <c r="C3140" s="33" t="s">
        <v>9264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9260</v>
      </c>
      <c r="J3140"/>
      <c r="L3140"/>
      <c r="M3140"/>
    </row>
    <row r="3141" spans="1:13" ht="15" customHeight="1" x14ac:dyDescent="0.25">
      <c r="A3141" s="33" t="s">
        <v>2610</v>
      </c>
      <c r="B3141" s="33" t="s">
        <v>9258</v>
      </c>
      <c r="C3141" s="33" t="s">
        <v>9265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9260</v>
      </c>
      <c r="J3141"/>
      <c r="L3141"/>
      <c r="M3141"/>
    </row>
    <row r="3142" spans="1:13" ht="15" customHeight="1" x14ac:dyDescent="0.25">
      <c r="A3142" s="33" t="s">
        <v>2610</v>
      </c>
      <c r="B3142" s="36" t="s">
        <v>9266</v>
      </c>
      <c r="C3142" s="44" t="s">
        <v>9267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9268</v>
      </c>
      <c r="I3142" s="43" t="s">
        <v>9260</v>
      </c>
      <c r="J3142"/>
      <c r="L3142"/>
      <c r="M3142"/>
    </row>
    <row r="3143" spans="1:13" ht="15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9269</v>
      </c>
      <c r="J3143"/>
      <c r="L3143"/>
      <c r="M3143"/>
    </row>
    <row r="3144" spans="1:13" ht="15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9269</v>
      </c>
      <c r="J3144"/>
      <c r="L3144"/>
      <c r="M3144"/>
    </row>
    <row r="3145" spans="1:13" ht="15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9269</v>
      </c>
      <c r="J3145"/>
      <c r="L3145"/>
      <c r="M3145"/>
    </row>
    <row r="3146" spans="1:13" ht="15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9269</v>
      </c>
      <c r="J3146"/>
      <c r="L3146"/>
      <c r="M3146"/>
    </row>
    <row r="3147" spans="1:13" ht="15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9269</v>
      </c>
      <c r="J3147"/>
      <c r="L3147"/>
      <c r="M3147"/>
    </row>
    <row r="3148" spans="1:13" ht="15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9269</v>
      </c>
      <c r="J3148"/>
      <c r="L3148"/>
      <c r="M3148"/>
    </row>
    <row r="3149" spans="1:13" ht="15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customHeight="1" x14ac:dyDescent="0.25">
      <c r="A3151" s="33" t="s">
        <v>2610</v>
      </c>
      <c r="B3151" s="36" t="s">
        <v>7691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customHeight="1" x14ac:dyDescent="0.25">
      <c r="A3152" s="33" t="s">
        <v>2610</v>
      </c>
      <c r="B3152" s="56" t="s">
        <v>6213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customHeight="1" x14ac:dyDescent="0.25">
      <c r="A3158" s="33" t="s">
        <v>2610</v>
      </c>
      <c r="B3158" s="33" t="s">
        <v>6363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customHeight="1" x14ac:dyDescent="0.25">
      <c r="A3159" s="33" t="s">
        <v>2610</v>
      </c>
      <c r="B3159" s="33" t="s">
        <v>6264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9270</v>
      </c>
      <c r="J3165"/>
      <c r="L3165"/>
      <c r="M3165"/>
    </row>
    <row r="3166" spans="1:13" ht="15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9270</v>
      </c>
      <c r="J3166"/>
      <c r="L3166"/>
      <c r="M3166"/>
    </row>
    <row r="3167" spans="1:13" ht="15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9270</v>
      </c>
      <c r="J3167"/>
      <c r="L3167"/>
      <c r="M3167"/>
    </row>
    <row r="3168" spans="1:13" ht="15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9041</v>
      </c>
      <c r="I3168" s="33" t="s">
        <v>9271</v>
      </c>
      <c r="J3168"/>
      <c r="L3168"/>
      <c r="M3168"/>
    </row>
    <row r="3169" spans="1:13" ht="15" customHeight="1" x14ac:dyDescent="0.25">
      <c r="A3169" s="33" t="s">
        <v>2610</v>
      </c>
      <c r="B3169" s="63" t="s">
        <v>9272</v>
      </c>
      <c r="C3169" s="33" t="s">
        <v>9273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9274</v>
      </c>
      <c r="I3169" s="33" t="s">
        <v>9271</v>
      </c>
      <c r="J3169"/>
      <c r="L3169"/>
      <c r="M3169"/>
    </row>
    <row r="3170" spans="1:13" ht="15" customHeight="1" x14ac:dyDescent="0.25">
      <c r="A3170" s="33" t="s">
        <v>2610</v>
      </c>
      <c r="B3170" s="63" t="s">
        <v>9275</v>
      </c>
      <c r="C3170" s="33" t="s">
        <v>9276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9274</v>
      </c>
      <c r="I3170" s="33" t="s">
        <v>9271</v>
      </c>
      <c r="J3170"/>
      <c r="L3170"/>
      <c r="M3170"/>
    </row>
    <row r="3171" spans="1:13" ht="15" customHeight="1" x14ac:dyDescent="0.25">
      <c r="A3171" s="33" t="s">
        <v>2610</v>
      </c>
      <c r="B3171" s="63" t="s">
        <v>60</v>
      </c>
      <c r="C3171" s="33" t="s">
        <v>9277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9271</v>
      </c>
      <c r="J3171"/>
      <c r="L3171"/>
      <c r="M3171"/>
    </row>
    <row r="3172" spans="1:13" ht="15" customHeight="1" x14ac:dyDescent="0.25">
      <c r="A3172" s="33" t="s">
        <v>2610</v>
      </c>
      <c r="B3172" s="63" t="s">
        <v>60</v>
      </c>
      <c r="C3172" s="33" t="s">
        <v>9278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9271</v>
      </c>
      <c r="J3172"/>
      <c r="L3172"/>
      <c r="M3172"/>
    </row>
    <row r="3173" spans="1:13" ht="15" customHeight="1" x14ac:dyDescent="0.25">
      <c r="A3173" s="33" t="s">
        <v>2610</v>
      </c>
      <c r="B3173" s="63" t="s">
        <v>60</v>
      </c>
      <c r="C3173" s="33" t="s">
        <v>9279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9271</v>
      </c>
      <c r="J3173"/>
      <c r="L3173"/>
      <c r="M3173"/>
    </row>
    <row r="3174" spans="1:13" ht="15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9274</v>
      </c>
      <c r="I3174" s="33" t="s">
        <v>9271</v>
      </c>
      <c r="J3174"/>
      <c r="L3174"/>
      <c r="M3174"/>
    </row>
    <row r="3175" spans="1:13" ht="15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9280</v>
      </c>
      <c r="I3175" s="33" t="s">
        <v>9271</v>
      </c>
      <c r="J3175"/>
      <c r="L3175"/>
      <c r="M3175"/>
    </row>
    <row r="3176" spans="1:13" ht="15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9271</v>
      </c>
      <c r="J3176"/>
      <c r="L3176"/>
      <c r="M3176"/>
    </row>
    <row r="3177" spans="1:13" ht="15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9271</v>
      </c>
      <c r="J3177"/>
      <c r="L3177"/>
      <c r="M3177"/>
    </row>
    <row r="3178" spans="1:13" ht="15" customHeight="1" x14ac:dyDescent="0.25">
      <c r="A3178" s="33" t="s">
        <v>2610</v>
      </c>
      <c r="B3178" s="33" t="s">
        <v>9281</v>
      </c>
      <c r="C3178" s="33" t="s">
        <v>9282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7975</v>
      </c>
      <c r="I3178" s="33" t="s">
        <v>9271</v>
      </c>
      <c r="J3178"/>
      <c r="L3178"/>
      <c r="M3178"/>
    </row>
    <row r="3179" spans="1:13" ht="15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7975</v>
      </c>
      <c r="I3179" s="33" t="s">
        <v>9271</v>
      </c>
      <c r="J3179"/>
      <c r="L3179"/>
      <c r="M3179"/>
    </row>
    <row r="3180" spans="1:13" ht="15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9283</v>
      </c>
      <c r="J3180"/>
      <c r="L3180"/>
      <c r="M3180"/>
    </row>
    <row r="3181" spans="1:13" ht="15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9283</v>
      </c>
      <c r="J3181"/>
      <c r="L3181"/>
      <c r="M3181"/>
    </row>
    <row r="3182" spans="1:13" ht="15" customHeight="1" x14ac:dyDescent="0.25">
      <c r="A3182" s="33" t="s">
        <v>2610</v>
      </c>
      <c r="B3182" s="33" t="s">
        <v>6756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9283</v>
      </c>
      <c r="J3182"/>
      <c r="L3182"/>
      <c r="M3182"/>
    </row>
    <row r="3183" spans="1:13" ht="15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9284</v>
      </c>
      <c r="I3183" s="33"/>
      <c r="J3183"/>
      <c r="L3183"/>
      <c r="M3183"/>
    </row>
    <row r="3184" spans="1:13" ht="15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9284</v>
      </c>
      <c r="I3184" s="33"/>
      <c r="J3184"/>
      <c r="L3184"/>
      <c r="M3184"/>
    </row>
    <row r="3185" spans="1:13" ht="15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customHeight="1" x14ac:dyDescent="0.25">
      <c r="A3188" s="270" t="s">
        <v>2634</v>
      </c>
      <c r="B3188" s="33" t="s">
        <v>5631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customHeight="1" x14ac:dyDescent="0.25">
      <c r="A3194" s="270" t="s">
        <v>2634</v>
      </c>
      <c r="B3194" s="33" t="s">
        <v>9285</v>
      </c>
      <c r="C3194" s="227" t="s">
        <v>9286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9287</v>
      </c>
      <c r="J3194"/>
      <c r="L3194"/>
      <c r="M3194"/>
    </row>
    <row r="3195" spans="1:13" ht="15" customHeight="1" x14ac:dyDescent="0.25">
      <c r="A3195" s="270" t="s">
        <v>2634</v>
      </c>
      <c r="B3195" s="33" t="s">
        <v>9285</v>
      </c>
      <c r="C3195" s="227" t="s">
        <v>9288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9287</v>
      </c>
      <c r="J3195"/>
      <c r="L3195"/>
      <c r="M3195"/>
    </row>
    <row r="3196" spans="1:13" ht="15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9287</v>
      </c>
      <c r="J3196"/>
      <c r="L3196"/>
      <c r="M3196"/>
    </row>
    <row r="3197" spans="1:13" ht="15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9287</v>
      </c>
      <c r="J3197"/>
      <c r="L3197"/>
      <c r="M3197"/>
    </row>
    <row r="3198" spans="1:13" ht="15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9289</v>
      </c>
      <c r="J3215"/>
      <c r="L3215"/>
      <c r="M3215"/>
    </row>
    <row r="3216" spans="1:13" ht="15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9289</v>
      </c>
      <c r="J3216"/>
      <c r="L3216"/>
      <c r="M3216"/>
    </row>
    <row r="3217" spans="1:13" ht="15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9290</v>
      </c>
      <c r="I3217" s="43" t="s">
        <v>9225</v>
      </c>
      <c r="J3217"/>
      <c r="L3217"/>
      <c r="M3217"/>
    </row>
    <row r="3218" spans="1:13" ht="15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9290</v>
      </c>
      <c r="I3218" s="43" t="s">
        <v>9225</v>
      </c>
      <c r="J3218"/>
      <c r="L3218"/>
      <c r="M3218"/>
    </row>
    <row r="3219" spans="1:13" ht="15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3078</v>
      </c>
      <c r="I3225" s="43" t="s">
        <v>9291</v>
      </c>
      <c r="J3225"/>
      <c r="L3225"/>
      <c r="M3225"/>
    </row>
    <row r="3226" spans="1:13" ht="15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3078</v>
      </c>
      <c r="I3226" s="43" t="s">
        <v>9291</v>
      </c>
      <c r="J3226"/>
      <c r="L3226"/>
      <c r="M3226"/>
    </row>
    <row r="3227" spans="1:13" ht="15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3078</v>
      </c>
      <c r="I3227" s="43" t="s">
        <v>9291</v>
      </c>
      <c r="J3227"/>
      <c r="L3227"/>
      <c r="M3227"/>
    </row>
    <row r="3228" spans="1:13" ht="15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3078</v>
      </c>
      <c r="I3228" s="43" t="s">
        <v>9291</v>
      </c>
      <c r="J3228"/>
      <c r="L3228"/>
      <c r="M3228"/>
    </row>
    <row r="3229" spans="1:13" ht="15" customHeight="1" x14ac:dyDescent="0.25">
      <c r="A3229" s="33" t="s">
        <v>64</v>
      </c>
      <c r="B3229" s="33" t="s">
        <v>5631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9292</v>
      </c>
      <c r="I3233" s="33" t="s">
        <v>9293</v>
      </c>
      <c r="J3233"/>
      <c r="L3233"/>
      <c r="M3233"/>
    </row>
    <row r="3234" spans="1:13" ht="15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9292</v>
      </c>
      <c r="I3234" s="33" t="s">
        <v>9293</v>
      </c>
      <c r="J3234"/>
      <c r="L3234"/>
      <c r="M3234"/>
    </row>
    <row r="3235" spans="1:13" ht="15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9292</v>
      </c>
      <c r="I3235" s="33" t="s">
        <v>9293</v>
      </c>
      <c r="J3235"/>
      <c r="L3235"/>
      <c r="M3235"/>
    </row>
    <row r="3236" spans="1:13" ht="15" customHeight="1" x14ac:dyDescent="0.25">
      <c r="A3236" s="33" t="s">
        <v>64</v>
      </c>
      <c r="B3236" s="36" t="s">
        <v>926</v>
      </c>
      <c r="C3236" s="44" t="s">
        <v>9294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9293</v>
      </c>
      <c r="J3236"/>
      <c r="L3236"/>
      <c r="M3236"/>
    </row>
    <row r="3237" spans="1:13" ht="15" customHeight="1" x14ac:dyDescent="0.25">
      <c r="A3237" s="33" t="s">
        <v>64</v>
      </c>
      <c r="B3237" s="33" t="s">
        <v>6161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customHeight="1" x14ac:dyDescent="0.25">
      <c r="A3238" s="33" t="s">
        <v>64</v>
      </c>
      <c r="B3238" s="33" t="s">
        <v>9252</v>
      </c>
      <c r="C3238" s="87" t="s">
        <v>9295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7562</v>
      </c>
      <c r="I3238" s="33" t="s">
        <v>9296</v>
      </c>
      <c r="J3238"/>
      <c r="L3238"/>
      <c r="M3238"/>
    </row>
    <row r="3239" spans="1:13" ht="15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7562</v>
      </c>
      <c r="I3239" s="33" t="s">
        <v>9296</v>
      </c>
      <c r="J3239"/>
      <c r="L3239"/>
      <c r="M3239"/>
    </row>
    <row r="3240" spans="1:13" ht="15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7562</v>
      </c>
      <c r="I3240" s="33" t="s">
        <v>9296</v>
      </c>
      <c r="J3240"/>
      <c r="L3240"/>
      <c r="M3240"/>
    </row>
    <row r="3241" spans="1:13" ht="15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7562</v>
      </c>
      <c r="I3241" s="33" t="s">
        <v>9296</v>
      </c>
      <c r="J3241"/>
      <c r="L3241"/>
      <c r="M3241"/>
    </row>
    <row r="3242" spans="1:13" ht="15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7449</v>
      </c>
      <c r="I3242" s="43"/>
      <c r="J3242"/>
      <c r="L3242"/>
      <c r="M3242"/>
    </row>
    <row r="3243" spans="1:13" ht="15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8452</v>
      </c>
      <c r="J3243"/>
      <c r="L3243"/>
      <c r="M3243"/>
    </row>
    <row r="3244" spans="1:13" ht="15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8452</v>
      </c>
      <c r="J3244"/>
      <c r="L3244"/>
      <c r="M3244"/>
    </row>
    <row r="3245" spans="1:13" ht="15" customHeight="1" x14ac:dyDescent="0.25">
      <c r="A3245" s="33" t="s">
        <v>64</v>
      </c>
      <c r="B3245" s="33" t="s">
        <v>68</v>
      </c>
      <c r="C3245" s="44" t="s">
        <v>9297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8452</v>
      </c>
      <c r="J3245"/>
      <c r="L3245"/>
      <c r="M3245"/>
    </row>
    <row r="3246" spans="1:13" ht="15" customHeight="1" x14ac:dyDescent="0.25">
      <c r="A3246" s="33" t="s">
        <v>64</v>
      </c>
      <c r="B3246" s="33" t="s">
        <v>68</v>
      </c>
      <c r="C3246" s="101" t="s">
        <v>9298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8452</v>
      </c>
      <c r="J3246"/>
      <c r="L3246"/>
      <c r="M3246"/>
    </row>
    <row r="3247" spans="1:13" ht="15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customHeight="1" x14ac:dyDescent="0.25">
      <c r="A3297" s="180">
        <v>44930</v>
      </c>
      <c r="B3297" s="63" t="s">
        <v>16885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customHeight="1" x14ac:dyDescent="0.25">
      <c r="A3314" s="180">
        <v>44989</v>
      </c>
      <c r="B3314" s="33" t="s">
        <v>16856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12027</v>
      </c>
      <c r="J3315"/>
      <c r="L3315"/>
      <c r="M3315"/>
    </row>
    <row r="3316" spans="1:13" ht="15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12029</v>
      </c>
      <c r="J3316"/>
      <c r="L3316"/>
      <c r="M3316"/>
    </row>
    <row r="3317" spans="1:13" ht="15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16871</v>
      </c>
      <c r="J3317"/>
      <c r="L3317"/>
      <c r="M3317"/>
    </row>
    <row r="3318" spans="1:13" ht="15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16871</v>
      </c>
      <c r="J3318"/>
      <c r="L3318"/>
      <c r="M3318"/>
    </row>
    <row r="3319" spans="1:13" ht="15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customHeight="1" x14ac:dyDescent="0.25">
      <c r="A3321" s="180">
        <v>44989</v>
      </c>
      <c r="B3321" s="33" t="s">
        <v>16851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16854</v>
      </c>
      <c r="J3321"/>
      <c r="L3321"/>
      <c r="M3321"/>
    </row>
    <row r="3322" spans="1:13" ht="15" customHeight="1" x14ac:dyDescent="0.25">
      <c r="A3322" s="180">
        <v>44989</v>
      </c>
      <c r="B3322" s="33" t="s">
        <v>16852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16854</v>
      </c>
      <c r="J3322"/>
      <c r="L3322"/>
      <c r="M3322"/>
    </row>
    <row r="3323" spans="1:13" ht="15" customHeight="1" x14ac:dyDescent="0.25">
      <c r="A3323" s="180">
        <v>44989</v>
      </c>
      <c r="B3323" s="33" t="s">
        <v>16853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16854</v>
      </c>
      <c r="J3323"/>
      <c r="L3323"/>
      <c r="M3323"/>
    </row>
    <row r="3324" spans="1:13" ht="15" customHeight="1" x14ac:dyDescent="0.25">
      <c r="A3324" s="180">
        <v>44989</v>
      </c>
      <c r="B3324" s="63" t="s">
        <v>5963</v>
      </c>
      <c r="C3324" s="39" t="s">
        <v>5648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17097</v>
      </c>
      <c r="I3324" s="33" t="s">
        <v>16886</v>
      </c>
      <c r="J3324"/>
      <c r="L3324"/>
      <c r="M3324"/>
    </row>
    <row r="3325" spans="1:13" ht="15" customHeight="1" x14ac:dyDescent="0.25">
      <c r="A3325" s="180">
        <v>44989</v>
      </c>
      <c r="B3325" s="33" t="s">
        <v>6022</v>
      </c>
      <c r="C3325" s="33" t="s">
        <v>6023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17097</v>
      </c>
      <c r="I3325" s="33" t="s">
        <v>16886</v>
      </c>
      <c r="J3325"/>
      <c r="L3325"/>
      <c r="M3325"/>
    </row>
    <row r="3326" spans="1:13" ht="15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customHeight="1" x14ac:dyDescent="0.25">
      <c r="A3335" s="180">
        <v>45020</v>
      </c>
      <c r="B3335" s="33" t="s">
        <v>2219</v>
      </c>
      <c r="C3335" s="44" t="s">
        <v>4046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3078</v>
      </c>
      <c r="I3335" s="43" t="s">
        <v>12032</v>
      </c>
      <c r="J3335"/>
      <c r="L3335"/>
      <c r="M3335"/>
    </row>
    <row r="3336" spans="1:13" ht="15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3078</v>
      </c>
      <c r="I3336" s="43" t="s">
        <v>12032</v>
      </c>
      <c r="J3336"/>
      <c r="L3336"/>
      <c r="M3336"/>
    </row>
    <row r="3337" spans="1:13" ht="15" customHeight="1" x14ac:dyDescent="0.25">
      <c r="A3337" s="180">
        <v>45020</v>
      </c>
      <c r="B3337" s="36" t="s">
        <v>16875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customHeight="1" x14ac:dyDescent="0.25">
      <c r="A3338" s="180">
        <v>45020</v>
      </c>
      <c r="B3338" s="36" t="s">
        <v>5632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12037</v>
      </c>
      <c r="J3338"/>
      <c r="L3338"/>
      <c r="M3338"/>
    </row>
    <row r="3339" spans="1:13" ht="15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12037</v>
      </c>
      <c r="J3339"/>
      <c r="L3339"/>
      <c r="M3339"/>
    </row>
    <row r="3340" spans="1:13" ht="15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12037</v>
      </c>
      <c r="J3340"/>
      <c r="L3340"/>
      <c r="M3340"/>
    </row>
    <row r="3341" spans="1:13" ht="15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12037</v>
      </c>
      <c r="J3341"/>
      <c r="L3341"/>
      <c r="M3341"/>
    </row>
    <row r="3342" spans="1:13" ht="15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12037</v>
      </c>
      <c r="J3342"/>
      <c r="L3342"/>
      <c r="M3342"/>
    </row>
    <row r="3343" spans="1:13" ht="15" customHeight="1" x14ac:dyDescent="0.25">
      <c r="A3343" s="180">
        <v>45020</v>
      </c>
      <c r="B3343" s="63" t="s">
        <v>16885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12040</v>
      </c>
      <c r="J3343"/>
      <c r="L3343"/>
      <c r="M3343"/>
    </row>
    <row r="3344" spans="1:13" ht="15" customHeight="1" x14ac:dyDescent="0.25">
      <c r="A3344" s="180">
        <v>45020</v>
      </c>
      <c r="B3344" s="63" t="s">
        <v>16885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12038</v>
      </c>
      <c r="J3344"/>
      <c r="L3344"/>
      <c r="M3344"/>
    </row>
    <row r="3345" spans="1:13" ht="15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customHeight="1" x14ac:dyDescent="0.25">
      <c r="A3350" s="180">
        <v>45020</v>
      </c>
      <c r="B3350" s="33" t="s">
        <v>1609</v>
      </c>
      <c r="C3350" s="109" t="s">
        <v>16879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12031</v>
      </c>
      <c r="J3350"/>
      <c r="L3350"/>
      <c r="M3350"/>
    </row>
    <row r="3351" spans="1:13" ht="15" customHeight="1" x14ac:dyDescent="0.25">
      <c r="A3351" s="180">
        <v>45020</v>
      </c>
      <c r="B3351" s="33" t="s">
        <v>68</v>
      </c>
      <c r="C3351" s="33" t="s">
        <v>16880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11065</v>
      </c>
      <c r="J3351"/>
      <c r="L3351"/>
      <c r="M3351"/>
    </row>
    <row r="3352" spans="1:13" ht="15" customHeight="1" x14ac:dyDescent="0.25">
      <c r="A3352" s="180">
        <v>45020</v>
      </c>
      <c r="B3352" s="33" t="s">
        <v>68</v>
      </c>
      <c r="C3352" s="33" t="s">
        <v>16881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11065</v>
      </c>
      <c r="J3352"/>
      <c r="L3352"/>
      <c r="M3352"/>
    </row>
    <row r="3353" spans="1:13" ht="15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12035</v>
      </c>
      <c r="J3353"/>
      <c r="L3353"/>
      <c r="M3353"/>
    </row>
    <row r="3354" spans="1:13" ht="15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12035</v>
      </c>
      <c r="J3354"/>
      <c r="L3354"/>
      <c r="M3354"/>
    </row>
    <row r="3355" spans="1:13" ht="15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12035</v>
      </c>
      <c r="J3355"/>
      <c r="L3355"/>
      <c r="M3355"/>
    </row>
    <row r="3356" spans="1:13" ht="15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12035</v>
      </c>
      <c r="J3356"/>
      <c r="L3356"/>
      <c r="M3356"/>
    </row>
    <row r="3357" spans="1:13" ht="15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12035</v>
      </c>
      <c r="J3357"/>
      <c r="L3357"/>
      <c r="M3357"/>
    </row>
    <row r="3358" spans="1:13" ht="15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12035</v>
      </c>
      <c r="J3358"/>
      <c r="L3358"/>
      <c r="M3358"/>
    </row>
    <row r="3359" spans="1:13" ht="15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16900</v>
      </c>
      <c r="J3360"/>
      <c r="L3360"/>
      <c r="M3360"/>
    </row>
    <row r="3361" spans="1:13" ht="15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16900</v>
      </c>
      <c r="J3361"/>
      <c r="L3361"/>
      <c r="M3361"/>
    </row>
    <row r="3362" spans="1:13" ht="15" customHeight="1" x14ac:dyDescent="0.25">
      <c r="A3362" s="180">
        <v>45020</v>
      </c>
      <c r="B3362" s="52" t="s">
        <v>16864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16865</v>
      </c>
      <c r="I3362" s="33" t="s">
        <v>16899</v>
      </c>
      <c r="J3362"/>
      <c r="L3362"/>
      <c r="M3362"/>
    </row>
    <row r="3363" spans="1:13" ht="15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16877</v>
      </c>
      <c r="I3363" s="33" t="s">
        <v>8493</v>
      </c>
      <c r="J3363"/>
      <c r="L3363"/>
      <c r="M3363"/>
    </row>
    <row r="3364" spans="1:13" ht="15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16877</v>
      </c>
      <c r="I3364" s="43" t="s">
        <v>8493</v>
      </c>
      <c r="J3364"/>
      <c r="L3364"/>
      <c r="M3364"/>
    </row>
    <row r="3365" spans="1:13" ht="15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16891</v>
      </c>
      <c r="J3365"/>
      <c r="L3365"/>
      <c r="M3365"/>
    </row>
    <row r="3366" spans="1:13" ht="15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16891</v>
      </c>
      <c r="J3366"/>
      <c r="L3366"/>
      <c r="M3366"/>
    </row>
    <row r="3367" spans="1:13" ht="15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16891</v>
      </c>
      <c r="J3367"/>
      <c r="L3367"/>
      <c r="M3367"/>
    </row>
    <row r="3368" spans="1:13" ht="15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16891</v>
      </c>
      <c r="J3368"/>
      <c r="L3368"/>
      <c r="M3368"/>
    </row>
    <row r="3369" spans="1:13" ht="15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16891</v>
      </c>
      <c r="J3369"/>
      <c r="L3369"/>
      <c r="M3369"/>
    </row>
    <row r="3370" spans="1:13" ht="15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16891</v>
      </c>
      <c r="J3370"/>
      <c r="L3370"/>
      <c r="M3370"/>
    </row>
    <row r="3371" spans="1:13" ht="15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16891</v>
      </c>
      <c r="J3371"/>
      <c r="L3371"/>
      <c r="M3371"/>
    </row>
    <row r="3372" spans="1:13" ht="15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16891</v>
      </c>
      <c r="J3372"/>
      <c r="L3372"/>
      <c r="M3372"/>
    </row>
    <row r="3373" spans="1:13" ht="15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16891</v>
      </c>
      <c r="J3373"/>
      <c r="L3373"/>
      <c r="M3373"/>
    </row>
    <row r="3374" spans="1:13" ht="15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16891</v>
      </c>
      <c r="J3374"/>
      <c r="L3374"/>
      <c r="M3374"/>
    </row>
    <row r="3375" spans="1:13" ht="15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16891</v>
      </c>
      <c r="J3375"/>
      <c r="L3375"/>
      <c r="M3375"/>
    </row>
    <row r="3376" spans="1:13" ht="15" customHeight="1" x14ac:dyDescent="0.25">
      <c r="A3376" s="180">
        <v>45020</v>
      </c>
      <c r="B3376" s="33" t="s">
        <v>16878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16891</v>
      </c>
      <c r="J3376"/>
      <c r="L3376"/>
      <c r="M3376"/>
    </row>
    <row r="3377" spans="1:13" ht="15" customHeight="1" x14ac:dyDescent="0.25">
      <c r="A3377" s="180">
        <v>45020</v>
      </c>
      <c r="B3377" s="68" t="s">
        <v>6557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16891</v>
      </c>
      <c r="J3377"/>
      <c r="L3377"/>
      <c r="M3377"/>
    </row>
    <row r="3378" spans="1:13" ht="15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16891</v>
      </c>
      <c r="J3378"/>
      <c r="L3378"/>
      <c r="M3378"/>
    </row>
    <row r="3379" spans="1:13" ht="15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16891</v>
      </c>
      <c r="J3379"/>
      <c r="L3379"/>
      <c r="M3379"/>
    </row>
    <row r="3380" spans="1:13" ht="15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16891</v>
      </c>
      <c r="J3380"/>
      <c r="L3380"/>
      <c r="M3380"/>
    </row>
    <row r="3381" spans="1:13" ht="15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16895</v>
      </c>
      <c r="J3381"/>
      <c r="L3381"/>
      <c r="M3381"/>
    </row>
    <row r="3382" spans="1:13" ht="15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16895</v>
      </c>
      <c r="J3382"/>
      <c r="L3382"/>
      <c r="M3382"/>
    </row>
    <row r="3383" spans="1:13" ht="15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16895</v>
      </c>
      <c r="J3383"/>
      <c r="L3383"/>
      <c r="M3383"/>
    </row>
    <row r="3384" spans="1:13" ht="15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16895</v>
      </c>
      <c r="J3384"/>
      <c r="L3384"/>
      <c r="M3384"/>
    </row>
    <row r="3385" spans="1:13" ht="15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16895</v>
      </c>
      <c r="J3385"/>
      <c r="L3385"/>
      <c r="M3385"/>
    </row>
    <row r="3386" spans="1:13" ht="15" customHeight="1" x14ac:dyDescent="0.25">
      <c r="A3386" s="180">
        <v>45020</v>
      </c>
      <c r="B3386" s="33" t="s">
        <v>16892</v>
      </c>
      <c r="C3386" s="33" t="s">
        <v>16918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16895</v>
      </c>
      <c r="J3386"/>
      <c r="L3386"/>
      <c r="M3386"/>
    </row>
    <row r="3387" spans="1:13" ht="15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16895</v>
      </c>
      <c r="J3387"/>
      <c r="L3387"/>
      <c r="M3387"/>
    </row>
    <row r="3388" spans="1:13" ht="15" customHeight="1" x14ac:dyDescent="0.25">
      <c r="A3388" s="180">
        <v>45020</v>
      </c>
      <c r="B3388" s="33" t="s">
        <v>16859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16895</v>
      </c>
      <c r="J3388"/>
      <c r="L3388"/>
      <c r="M3388"/>
    </row>
    <row r="3389" spans="1:13" ht="15" customHeight="1" x14ac:dyDescent="0.25">
      <c r="A3389" s="180">
        <v>45020</v>
      </c>
      <c r="B3389" s="33" t="s">
        <v>16860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16895</v>
      </c>
      <c r="J3389"/>
      <c r="L3389"/>
      <c r="M3389"/>
    </row>
    <row r="3390" spans="1:13" ht="15" customHeight="1" x14ac:dyDescent="0.25">
      <c r="A3390" s="180">
        <v>45020</v>
      </c>
      <c r="B3390" s="33" t="s">
        <v>16861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16895</v>
      </c>
      <c r="J3390"/>
      <c r="L3390"/>
      <c r="M3390"/>
    </row>
    <row r="3391" spans="1:13" ht="15" customHeight="1" x14ac:dyDescent="0.25">
      <c r="A3391" s="180">
        <v>45020</v>
      </c>
      <c r="B3391" s="68" t="s">
        <v>16862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16895</v>
      </c>
      <c r="J3391"/>
      <c r="L3391"/>
      <c r="M3391"/>
    </row>
    <row r="3392" spans="1:13" ht="15" customHeight="1" x14ac:dyDescent="0.25">
      <c r="A3392" s="180">
        <v>45020</v>
      </c>
      <c r="B3392" s="33" t="s">
        <v>16893</v>
      </c>
      <c r="C3392" s="33" t="s">
        <v>16923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16895</v>
      </c>
      <c r="J3392"/>
      <c r="L3392"/>
      <c r="M3392"/>
    </row>
    <row r="3393" spans="1:13" ht="15" customHeight="1" x14ac:dyDescent="0.25">
      <c r="A3393" s="180">
        <v>45020</v>
      </c>
      <c r="B3393" s="36" t="s">
        <v>16894</v>
      </c>
      <c r="C3393" s="33" t="s">
        <v>16923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16895</v>
      </c>
      <c r="J3393"/>
      <c r="L3393"/>
      <c r="M3393"/>
    </row>
    <row r="3394" spans="1:13" ht="15" customHeight="1" x14ac:dyDescent="0.25">
      <c r="A3394" s="180">
        <v>45020</v>
      </c>
      <c r="B3394" s="33" t="s">
        <v>16897</v>
      </c>
      <c r="C3394" s="33" t="s">
        <v>16923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16895</v>
      </c>
      <c r="J3394"/>
      <c r="L3394"/>
      <c r="M3394"/>
    </row>
    <row r="3395" spans="1:13" ht="15" customHeight="1" x14ac:dyDescent="0.25">
      <c r="A3395" s="180">
        <v>45020</v>
      </c>
      <c r="B3395" s="36" t="s">
        <v>16896</v>
      </c>
      <c r="C3395" s="33" t="s">
        <v>16923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16895</v>
      </c>
      <c r="J3395"/>
      <c r="L3395"/>
      <c r="M3395"/>
    </row>
    <row r="3396" spans="1:13" ht="15" customHeight="1" x14ac:dyDescent="0.25">
      <c r="A3396" s="180">
        <v>45020</v>
      </c>
      <c r="B3396" s="33" t="s">
        <v>16898</v>
      </c>
      <c r="C3396" s="33" t="s">
        <v>16923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16895</v>
      </c>
      <c r="J3396"/>
      <c r="L3396"/>
      <c r="M3396"/>
    </row>
    <row r="3397" spans="1:13" ht="15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customHeight="1" x14ac:dyDescent="0.25">
      <c r="A3404" s="180">
        <v>45050</v>
      </c>
      <c r="B3404" s="36" t="s">
        <v>5747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16907</v>
      </c>
      <c r="J3406"/>
      <c r="L3406"/>
      <c r="M3406"/>
    </row>
    <row r="3407" spans="1:13" ht="15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16907</v>
      </c>
      <c r="J3407"/>
      <c r="L3407"/>
      <c r="M3407"/>
    </row>
    <row r="3408" spans="1:13" ht="15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16907</v>
      </c>
      <c r="J3408"/>
      <c r="L3408"/>
      <c r="M3408"/>
    </row>
    <row r="3409" spans="1:13" ht="15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16907</v>
      </c>
      <c r="J3409"/>
      <c r="L3409"/>
      <c r="M3409"/>
    </row>
    <row r="3410" spans="1:13" ht="15" customHeight="1" x14ac:dyDescent="0.25">
      <c r="A3410" s="180">
        <v>45050</v>
      </c>
      <c r="B3410" s="63" t="s">
        <v>16908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16907</v>
      </c>
      <c r="J3410"/>
      <c r="L3410"/>
      <c r="M3410"/>
    </row>
    <row r="3411" spans="1:13" ht="15" customHeight="1" x14ac:dyDescent="0.25">
      <c r="A3411" s="180">
        <v>45050</v>
      </c>
      <c r="B3411" s="33" t="s">
        <v>16909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2879</v>
      </c>
      <c r="I3411" s="43"/>
      <c r="J3411"/>
      <c r="L3411"/>
      <c r="M3411"/>
    </row>
    <row r="3412" spans="1:13" ht="15" customHeight="1" x14ac:dyDescent="0.25">
      <c r="A3412" s="180">
        <v>45050</v>
      </c>
      <c r="B3412" s="33" t="s">
        <v>16910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2879</v>
      </c>
      <c r="I3412" s="43"/>
      <c r="J3412"/>
      <c r="L3412"/>
      <c r="M3412"/>
    </row>
    <row r="3413" spans="1:13" ht="15" customHeight="1" x14ac:dyDescent="0.25">
      <c r="A3413" s="180">
        <v>45050</v>
      </c>
      <c r="B3413" s="33" t="s">
        <v>16911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12961</v>
      </c>
      <c r="J3414"/>
      <c r="L3414"/>
      <c r="M3414"/>
    </row>
    <row r="3415" spans="1:13" ht="15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12961</v>
      </c>
      <c r="J3415"/>
      <c r="L3415"/>
      <c r="M3415"/>
    </row>
    <row r="3416" spans="1:13" ht="15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customHeight="1" x14ac:dyDescent="0.25">
      <c r="A3417" s="180">
        <v>45050</v>
      </c>
      <c r="B3417" s="33" t="s">
        <v>16916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7209</v>
      </c>
      <c r="I3417" s="33" t="s">
        <v>16988</v>
      </c>
      <c r="J3417"/>
      <c r="L3417"/>
      <c r="M3417"/>
    </row>
    <row r="3418" spans="1:13" ht="15" customHeight="1" x14ac:dyDescent="0.25">
      <c r="A3418" s="180">
        <v>45050</v>
      </c>
      <c r="B3418" s="36" t="s">
        <v>16884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16929</v>
      </c>
      <c r="I3418" s="33" t="s">
        <v>16930</v>
      </c>
      <c r="J3418"/>
      <c r="L3418"/>
      <c r="M3418"/>
    </row>
    <row r="3419" spans="1:13" ht="15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16930</v>
      </c>
      <c r="J3419"/>
      <c r="L3419"/>
      <c r="M3419"/>
    </row>
    <row r="3420" spans="1:13" ht="15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16930</v>
      </c>
      <c r="J3420"/>
      <c r="L3420"/>
      <c r="M3420"/>
    </row>
    <row r="3421" spans="1:13" ht="15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16930</v>
      </c>
      <c r="J3421"/>
      <c r="L3421"/>
      <c r="M3421"/>
    </row>
    <row r="3422" spans="1:13" ht="15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16930</v>
      </c>
      <c r="J3422"/>
      <c r="L3422"/>
      <c r="M3422"/>
    </row>
    <row r="3423" spans="1:13" ht="15" customHeight="1" x14ac:dyDescent="0.25">
      <c r="A3423" s="180">
        <v>45050</v>
      </c>
      <c r="B3423" s="33" t="s">
        <v>2316</v>
      </c>
      <c r="C3423" s="33" t="s">
        <v>16815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16939</v>
      </c>
      <c r="I3423" s="33" t="s">
        <v>16941</v>
      </c>
      <c r="J3423"/>
      <c r="L3423"/>
      <c r="M3423"/>
    </row>
    <row r="3424" spans="1:13" ht="15" customHeight="1" x14ac:dyDescent="0.25">
      <c r="A3424" s="180">
        <v>45050</v>
      </c>
      <c r="B3424" s="33" t="s">
        <v>2316</v>
      </c>
      <c r="C3424" s="33" t="s">
        <v>16817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16939</v>
      </c>
      <c r="I3424" s="33" t="s">
        <v>16941</v>
      </c>
      <c r="J3424"/>
      <c r="L3424"/>
      <c r="M3424"/>
    </row>
    <row r="3425" spans="1:13" ht="15" customHeight="1" x14ac:dyDescent="0.25">
      <c r="A3425" s="180">
        <v>45050</v>
      </c>
      <c r="B3425" s="33" t="s">
        <v>2316</v>
      </c>
      <c r="C3425" s="33" t="s">
        <v>16809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16939</v>
      </c>
      <c r="I3425" s="33" t="s">
        <v>16941</v>
      </c>
      <c r="J3425"/>
      <c r="L3425"/>
      <c r="M3425"/>
    </row>
    <row r="3426" spans="1:13" ht="15" customHeight="1" x14ac:dyDescent="0.25">
      <c r="A3426" s="180">
        <v>45050</v>
      </c>
      <c r="B3426" s="33" t="s">
        <v>2316</v>
      </c>
      <c r="C3426" s="33" t="s">
        <v>16826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16939</v>
      </c>
      <c r="I3426" s="33" t="s">
        <v>16941</v>
      </c>
      <c r="J3426"/>
      <c r="L3426"/>
      <c r="M3426"/>
    </row>
    <row r="3427" spans="1:13" ht="15" customHeight="1" x14ac:dyDescent="0.25">
      <c r="A3427" s="180">
        <v>45050</v>
      </c>
      <c r="B3427" s="33" t="s">
        <v>2316</v>
      </c>
      <c r="C3427" s="33" t="s">
        <v>16811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16939</v>
      </c>
      <c r="I3427" s="33" t="s">
        <v>16941</v>
      </c>
      <c r="J3427"/>
      <c r="L3427"/>
      <c r="M3427"/>
    </row>
    <row r="3428" spans="1:13" ht="15" customHeight="1" x14ac:dyDescent="0.25">
      <c r="A3428" s="180">
        <v>45050</v>
      </c>
      <c r="B3428" s="63" t="s">
        <v>63</v>
      </c>
      <c r="C3428" s="33" t="s">
        <v>16935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15869</v>
      </c>
      <c r="I3428" s="33" t="s">
        <v>16941</v>
      </c>
      <c r="J3428"/>
      <c r="L3428"/>
      <c r="M3428"/>
    </row>
    <row r="3429" spans="1:13" ht="15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16939</v>
      </c>
      <c r="I3429" s="33" t="s">
        <v>16941</v>
      </c>
      <c r="J3429"/>
      <c r="L3429"/>
      <c r="M3429"/>
    </row>
    <row r="3430" spans="1:13" ht="15" customHeight="1" x14ac:dyDescent="0.25">
      <c r="A3430" s="180">
        <v>45050</v>
      </c>
      <c r="B3430" s="33" t="s">
        <v>16857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16939</v>
      </c>
      <c r="I3430" s="33" t="s">
        <v>16941</v>
      </c>
      <c r="J3430"/>
      <c r="L3430"/>
      <c r="M3430"/>
    </row>
    <row r="3431" spans="1:13" ht="15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16941</v>
      </c>
      <c r="J3431"/>
      <c r="L3431"/>
      <c r="M3431"/>
    </row>
    <row r="3432" spans="1:13" ht="15" customHeight="1" x14ac:dyDescent="0.25">
      <c r="A3432" s="180">
        <v>45050</v>
      </c>
      <c r="B3432" s="36" t="s">
        <v>16913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16917</v>
      </c>
      <c r="I3432" s="33" t="s">
        <v>16941</v>
      </c>
      <c r="J3432"/>
      <c r="L3432"/>
      <c r="M3432"/>
    </row>
    <row r="3433" spans="1:13" ht="15" customHeight="1" x14ac:dyDescent="0.25">
      <c r="A3433" s="180">
        <v>45050</v>
      </c>
      <c r="B3433" s="52" t="s">
        <v>16914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16917</v>
      </c>
      <c r="I3433" s="33" t="s">
        <v>16941</v>
      </c>
      <c r="J3433"/>
      <c r="L3433"/>
      <c r="M3433"/>
    </row>
    <row r="3434" spans="1:13" ht="15" customHeight="1" x14ac:dyDescent="0.25">
      <c r="A3434" s="180">
        <v>45050</v>
      </c>
      <c r="B3434" s="36" t="s">
        <v>16919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16920</v>
      </c>
      <c r="I3434" s="33" t="s">
        <v>16941</v>
      </c>
      <c r="J3434"/>
      <c r="L3434"/>
      <c r="M3434"/>
    </row>
    <row r="3435" spans="1:13" ht="15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16940</v>
      </c>
      <c r="I3435" s="33" t="s">
        <v>16941</v>
      </c>
      <c r="J3435"/>
      <c r="L3435"/>
      <c r="M3435"/>
    </row>
    <row r="3436" spans="1:13" ht="15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16920</v>
      </c>
      <c r="I3436" s="33" t="s">
        <v>16941</v>
      </c>
      <c r="J3436"/>
      <c r="L3436"/>
      <c r="M3436"/>
    </row>
    <row r="3437" spans="1:13" ht="15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customHeight="1" x14ac:dyDescent="0.25">
      <c r="A3440" s="180">
        <v>45081</v>
      </c>
      <c r="B3440" s="33" t="s">
        <v>16943</v>
      </c>
      <c r="C3440" s="825" t="s">
        <v>16944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customHeight="1" x14ac:dyDescent="0.25">
      <c r="A3441" s="180">
        <v>45081</v>
      </c>
      <c r="B3441" s="56" t="s">
        <v>754</v>
      </c>
      <c r="C3441" s="94" t="s">
        <v>16945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customHeight="1" x14ac:dyDescent="0.25">
      <c r="A3444" s="180">
        <v>45081</v>
      </c>
      <c r="B3444" s="80" t="s">
        <v>4524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customHeight="1" x14ac:dyDescent="0.25">
      <c r="A3445" s="180">
        <v>45081</v>
      </c>
      <c r="B3445" s="33" t="s">
        <v>16947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customHeight="1" x14ac:dyDescent="0.25">
      <c r="A3446" s="180">
        <v>45081</v>
      </c>
      <c r="B3446" s="36" t="s">
        <v>6344</v>
      </c>
      <c r="C3446" s="94" t="s">
        <v>543</v>
      </c>
      <c r="D3446" s="98" t="s">
        <v>16948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customHeight="1" x14ac:dyDescent="0.25">
      <c r="A3447" s="180">
        <v>45081</v>
      </c>
      <c r="B3447" s="56" t="s">
        <v>2016</v>
      </c>
      <c r="C3447" s="33" t="s">
        <v>16954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11062</v>
      </c>
      <c r="J3447"/>
      <c r="L3447"/>
      <c r="M3447"/>
    </row>
    <row r="3448" spans="1:13" ht="15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11062</v>
      </c>
      <c r="J3448"/>
      <c r="L3448"/>
      <c r="M3448"/>
    </row>
    <row r="3449" spans="1:13" ht="15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11062</v>
      </c>
      <c r="J3449"/>
      <c r="L3449"/>
      <c r="M3449"/>
    </row>
    <row r="3450" spans="1:13" ht="15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12046</v>
      </c>
      <c r="J3451"/>
      <c r="L3451"/>
      <c r="M3451"/>
    </row>
    <row r="3452" spans="1:13" ht="15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12046</v>
      </c>
      <c r="J3452"/>
      <c r="L3452"/>
      <c r="M3452"/>
    </row>
    <row r="3453" spans="1:13" ht="15" customHeight="1" x14ac:dyDescent="0.25">
      <c r="A3453" s="180">
        <v>45081</v>
      </c>
      <c r="B3453" s="56" t="s">
        <v>754</v>
      </c>
      <c r="C3453" s="33" t="s">
        <v>16945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16946</v>
      </c>
      <c r="J3453"/>
      <c r="L3453"/>
      <c r="M3453"/>
    </row>
    <row r="3454" spans="1:13" ht="15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customHeight="1" x14ac:dyDescent="0.25">
      <c r="A3455" s="180">
        <v>45111</v>
      </c>
      <c r="B3455" s="80" t="s">
        <v>4524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customHeight="1" x14ac:dyDescent="0.25">
      <c r="A3456" s="180">
        <v>45111</v>
      </c>
      <c r="B3456" s="33" t="s">
        <v>16961</v>
      </c>
      <c r="C3456" s="49" t="s">
        <v>16959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customHeight="1" x14ac:dyDescent="0.25">
      <c r="A3457" s="180">
        <v>45111</v>
      </c>
      <c r="B3457" s="36" t="s">
        <v>5747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customHeight="1" x14ac:dyDescent="0.25">
      <c r="A3463" s="180">
        <v>45111</v>
      </c>
      <c r="B3463" s="80" t="s">
        <v>4524</v>
      </c>
      <c r="C3463" s="94"/>
      <c r="D3463" s="828" t="s">
        <v>16972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customHeight="1" x14ac:dyDescent="0.25">
      <c r="A3465" s="180">
        <v>45111</v>
      </c>
      <c r="B3465" s="56" t="s">
        <v>16973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customHeight="1" x14ac:dyDescent="0.25">
      <c r="A3467" s="180">
        <v>45111</v>
      </c>
      <c r="B3467" s="33" t="s">
        <v>16979</v>
      </c>
      <c r="C3467" s="97" t="s">
        <v>16962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16968</v>
      </c>
      <c r="J3467"/>
      <c r="L3467"/>
      <c r="M3467"/>
    </row>
    <row r="3468" spans="1:13" ht="15" customHeight="1" x14ac:dyDescent="0.25">
      <c r="A3468" s="180">
        <v>45111</v>
      </c>
      <c r="B3468" s="33" t="s">
        <v>16979</v>
      </c>
      <c r="C3468" s="97" t="s">
        <v>16963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16968</v>
      </c>
      <c r="J3468"/>
      <c r="L3468"/>
      <c r="M3468"/>
    </row>
    <row r="3469" spans="1:13" ht="15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16968</v>
      </c>
      <c r="J3469"/>
      <c r="L3469"/>
      <c r="M3469"/>
    </row>
    <row r="3470" spans="1:13" ht="15" customHeight="1" x14ac:dyDescent="0.25">
      <c r="A3470" s="180">
        <v>45111</v>
      </c>
      <c r="B3470" s="33" t="s">
        <v>16927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16967</v>
      </c>
      <c r="I3470" s="33" t="s">
        <v>16968</v>
      </c>
      <c r="J3470"/>
      <c r="L3470"/>
      <c r="M3470"/>
    </row>
    <row r="3471" spans="1:13" ht="15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16968</v>
      </c>
      <c r="J3471"/>
      <c r="L3471"/>
      <c r="M3471"/>
    </row>
    <row r="3472" spans="1:13" ht="15" customHeight="1" x14ac:dyDescent="0.25">
      <c r="A3472" s="180">
        <v>45111</v>
      </c>
      <c r="B3472" s="33" t="s">
        <v>16925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16968</v>
      </c>
      <c r="J3472"/>
      <c r="L3472"/>
      <c r="M3472"/>
    </row>
    <row r="3473" spans="1:13" ht="15" customHeight="1" x14ac:dyDescent="0.25">
      <c r="A3473" s="180">
        <v>45111</v>
      </c>
      <c r="B3473" s="33" t="s">
        <v>16964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16968</v>
      </c>
      <c r="J3473"/>
      <c r="L3473"/>
      <c r="M3473"/>
    </row>
    <row r="3474" spans="1:13" ht="15" customHeight="1" x14ac:dyDescent="0.25">
      <c r="A3474" s="180">
        <v>45111</v>
      </c>
      <c r="B3474" s="56" t="s">
        <v>2016</v>
      </c>
      <c r="C3474" s="33" t="s">
        <v>16965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16968</v>
      </c>
      <c r="J3474"/>
      <c r="L3474"/>
      <c r="M3474"/>
    </row>
    <row r="3475" spans="1:13" ht="15" customHeight="1" x14ac:dyDescent="0.25">
      <c r="A3475" s="180">
        <v>45111</v>
      </c>
      <c r="B3475" s="56" t="s">
        <v>2016</v>
      </c>
      <c r="C3475" s="33" t="s">
        <v>16966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16968</v>
      </c>
      <c r="J3475"/>
      <c r="L3475"/>
      <c r="M3475"/>
    </row>
    <row r="3476" spans="1:13" ht="15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customHeight="1" x14ac:dyDescent="0.25">
      <c r="A3478" s="180">
        <v>45203</v>
      </c>
      <c r="B3478" s="33" t="s">
        <v>16980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customHeight="1" x14ac:dyDescent="0.25">
      <c r="A3479" s="180">
        <v>45203</v>
      </c>
      <c r="B3479" s="56" t="s">
        <v>16983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customHeight="1" x14ac:dyDescent="0.25">
      <c r="A3482" s="180">
        <v>45203</v>
      </c>
      <c r="B3482" s="63" t="s">
        <v>16993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customHeight="1" x14ac:dyDescent="0.25">
      <c r="A3483" s="180">
        <v>45203</v>
      </c>
      <c r="B3483" s="63" t="s">
        <v>2815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customHeight="1" x14ac:dyDescent="0.25">
      <c r="A3484" s="180">
        <v>45203</v>
      </c>
      <c r="B3484" s="258" t="s">
        <v>5550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customHeight="1" x14ac:dyDescent="0.25">
      <c r="A3485" s="180">
        <v>45203</v>
      </c>
      <c r="B3485" s="80" t="s">
        <v>4524</v>
      </c>
      <c r="C3485" s="94" t="s">
        <v>9020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customHeight="1" x14ac:dyDescent="0.25">
      <c r="A3489" s="180">
        <v>45203</v>
      </c>
      <c r="B3489" s="56" t="s">
        <v>5052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customHeight="1" x14ac:dyDescent="0.25">
      <c r="A3492" s="180">
        <v>45203</v>
      </c>
      <c r="B3492" s="36" t="s">
        <v>5747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customHeight="1" x14ac:dyDescent="0.25">
      <c r="A3495" s="180">
        <v>45203</v>
      </c>
      <c r="B3495" s="80" t="s">
        <v>4524</v>
      </c>
      <c r="C3495" s="94" t="s">
        <v>52</v>
      </c>
      <c r="D3495" s="828" t="s">
        <v>16995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customHeight="1" x14ac:dyDescent="0.25">
      <c r="A3496" s="180">
        <v>45203</v>
      </c>
      <c r="B3496" s="56" t="s">
        <v>5052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customHeight="1" x14ac:dyDescent="0.25">
      <c r="A3498" s="180">
        <v>45203</v>
      </c>
      <c r="B3498" s="80" t="s">
        <v>4524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16986</v>
      </c>
      <c r="I3499" s="43"/>
      <c r="J3499"/>
      <c r="L3499"/>
      <c r="M3499"/>
    </row>
    <row r="3500" spans="1:13" ht="15" customHeight="1" x14ac:dyDescent="0.25">
      <c r="A3500" s="180">
        <v>45203</v>
      </c>
      <c r="B3500" s="33" t="s">
        <v>16987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6917</v>
      </c>
      <c r="I3500" s="43"/>
      <c r="J3500"/>
      <c r="L3500"/>
      <c r="M3500"/>
    </row>
    <row r="3501" spans="1:13" ht="15" customHeight="1" x14ac:dyDescent="0.25">
      <c r="A3501" s="180">
        <v>45203</v>
      </c>
      <c r="B3501" s="68" t="s">
        <v>7545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6917</v>
      </c>
      <c r="I3501" s="43"/>
      <c r="J3501"/>
      <c r="L3501"/>
      <c r="M3501"/>
    </row>
    <row r="3502" spans="1:13" ht="15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customHeight="1" x14ac:dyDescent="0.25">
      <c r="A3503" s="180">
        <v>45203</v>
      </c>
      <c r="B3503" s="33" t="s">
        <v>16994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11067</v>
      </c>
      <c r="J3503"/>
      <c r="L3503"/>
      <c r="M3503"/>
    </row>
    <row r="3504" spans="1:13" ht="15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customHeight="1" x14ac:dyDescent="0.25">
      <c r="A3505" s="180">
        <v>45203</v>
      </c>
      <c r="B3505" s="52" t="s">
        <v>11748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customHeight="1" x14ac:dyDescent="0.25">
      <c r="A3506" s="180">
        <v>45203</v>
      </c>
      <c r="B3506" s="63" t="s">
        <v>926</v>
      </c>
      <c r="C3506" s="49" t="s">
        <v>16989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16990</v>
      </c>
      <c r="J3506"/>
      <c r="L3506"/>
      <c r="M3506"/>
    </row>
    <row r="3507" spans="1:13" ht="15" customHeight="1" x14ac:dyDescent="0.25">
      <c r="A3507" s="180">
        <v>45203</v>
      </c>
      <c r="B3507" s="36" t="s">
        <v>16991</v>
      </c>
      <c r="C3507" s="33" t="s">
        <v>16280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16992</v>
      </c>
      <c r="J3507"/>
      <c r="L3507"/>
      <c r="M3507"/>
    </row>
    <row r="3508" spans="1:13" ht="15" customHeight="1" x14ac:dyDescent="0.25">
      <c r="A3508" s="180">
        <v>45203</v>
      </c>
      <c r="B3508" s="36" t="s">
        <v>16991</v>
      </c>
      <c r="C3508" s="94" t="s">
        <v>16270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16992</v>
      </c>
      <c r="J3508"/>
      <c r="L3508"/>
      <c r="M3508"/>
    </row>
    <row r="3509" spans="1:13" ht="15" customHeight="1" x14ac:dyDescent="0.25">
      <c r="A3509" s="180">
        <v>45203</v>
      </c>
      <c r="B3509" s="36" t="s">
        <v>16991</v>
      </c>
      <c r="C3509" s="33" t="s">
        <v>16282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16992</v>
      </c>
      <c r="J3509"/>
      <c r="L3509"/>
      <c r="M3509"/>
    </row>
    <row r="3510" spans="1:13" ht="15" customHeight="1" x14ac:dyDescent="0.25">
      <c r="A3510" s="180">
        <v>45203</v>
      </c>
      <c r="B3510" s="63" t="s">
        <v>63</v>
      </c>
      <c r="C3510" s="33" t="s">
        <v>16937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8711</v>
      </c>
      <c r="I3510" s="33" t="s">
        <v>16992</v>
      </c>
      <c r="J3510"/>
      <c r="L3510"/>
      <c r="M3510"/>
    </row>
    <row r="3511" spans="1:13" ht="15" customHeight="1" x14ac:dyDescent="0.25">
      <c r="A3511" s="180">
        <v>45203</v>
      </c>
      <c r="B3511" s="63" t="s">
        <v>63</v>
      </c>
      <c r="C3511" s="33" t="s">
        <v>16936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13740</v>
      </c>
      <c r="I3511" s="33" t="s">
        <v>16992</v>
      </c>
      <c r="J3511"/>
      <c r="L3511"/>
      <c r="M3511"/>
    </row>
    <row r="3512" spans="1:13" ht="15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16992</v>
      </c>
      <c r="J3512"/>
      <c r="L3512"/>
      <c r="M3512"/>
    </row>
    <row r="3513" spans="1:13" ht="15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16992</v>
      </c>
      <c r="J3513"/>
      <c r="L3513"/>
      <c r="M3513"/>
    </row>
    <row r="3514" spans="1:13" ht="15" customHeight="1" x14ac:dyDescent="0.25">
      <c r="A3514" s="180">
        <v>45203</v>
      </c>
      <c r="B3514" s="33" t="s">
        <v>16857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16992</v>
      </c>
      <c r="J3514"/>
      <c r="L3514"/>
      <c r="M3514"/>
    </row>
    <row r="3515" spans="1:13" ht="15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16992</v>
      </c>
      <c r="J3515"/>
      <c r="L3515"/>
      <c r="M3515"/>
    </row>
    <row r="3516" spans="1:13" ht="15" customHeight="1" x14ac:dyDescent="0.25">
      <c r="A3516" s="180">
        <v>45203</v>
      </c>
      <c r="B3516" s="33" t="s">
        <v>16974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16975</v>
      </c>
      <c r="I3516" s="43" t="s">
        <v>17007</v>
      </c>
      <c r="J3516"/>
      <c r="L3516"/>
      <c r="M3516"/>
    </row>
    <row r="3517" spans="1:13" ht="15" customHeight="1" x14ac:dyDescent="0.25">
      <c r="A3517" s="180">
        <v>45203</v>
      </c>
      <c r="B3517" s="36" t="s">
        <v>16976</v>
      </c>
      <c r="C3517" s="94" t="s">
        <v>964</v>
      </c>
      <c r="D3517" s="98" t="s">
        <v>16977</v>
      </c>
      <c r="E3517" s="99" t="s">
        <v>96</v>
      </c>
      <c r="F3517" s="100">
        <v>19000</v>
      </c>
      <c r="G3517" s="41">
        <f t="shared" si="278"/>
        <v>1805000</v>
      </c>
      <c r="H3517" s="42" t="s">
        <v>16978</v>
      </c>
      <c r="I3517" s="43" t="s">
        <v>17007</v>
      </c>
      <c r="J3517"/>
      <c r="L3517"/>
      <c r="M3517"/>
    </row>
    <row r="3518" spans="1:13" ht="15" customHeight="1" x14ac:dyDescent="0.25">
      <c r="A3518" s="180">
        <v>45203</v>
      </c>
      <c r="B3518" s="56" t="s">
        <v>16981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16982</v>
      </c>
      <c r="I3518" s="43" t="s">
        <v>17007</v>
      </c>
      <c r="J3518"/>
      <c r="L3518"/>
      <c r="M3518"/>
    </row>
    <row r="3519" spans="1:13" ht="15" customHeight="1" x14ac:dyDescent="0.25">
      <c r="A3519" s="180">
        <v>45203</v>
      </c>
      <c r="B3519" s="33" t="s">
        <v>2316</v>
      </c>
      <c r="C3519" s="37" t="s">
        <v>16828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3471</v>
      </c>
      <c r="I3519" s="33" t="s">
        <v>17095</v>
      </c>
      <c r="J3519"/>
      <c r="L3519"/>
      <c r="M3519"/>
    </row>
    <row r="3520" spans="1:13" ht="15" customHeight="1" x14ac:dyDescent="0.25">
      <c r="A3520" s="180">
        <v>45203</v>
      </c>
      <c r="B3520" s="36" t="s">
        <v>16991</v>
      </c>
      <c r="C3520" s="33" t="s">
        <v>16274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3471</v>
      </c>
      <c r="I3520" s="33" t="s">
        <v>17095</v>
      </c>
      <c r="J3520"/>
      <c r="L3520"/>
      <c r="M3520"/>
    </row>
    <row r="3521" spans="1:13" ht="15" customHeight="1" x14ac:dyDescent="0.25">
      <c r="A3521" s="180">
        <v>45203</v>
      </c>
      <c r="B3521" s="36" t="s">
        <v>16991</v>
      </c>
      <c r="C3521" s="33" t="s">
        <v>16285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3471</v>
      </c>
      <c r="I3521" s="33" t="s">
        <v>17095</v>
      </c>
      <c r="J3521"/>
      <c r="L3521"/>
      <c r="M3521"/>
    </row>
    <row r="3522" spans="1:13" ht="15" customHeight="1" x14ac:dyDescent="0.25">
      <c r="A3522" s="180">
        <v>45203</v>
      </c>
      <c r="B3522" s="63" t="s">
        <v>63</v>
      </c>
      <c r="C3522" s="33" t="s">
        <v>16938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3471</v>
      </c>
      <c r="I3522" s="33" t="s">
        <v>17095</v>
      </c>
      <c r="J3522"/>
      <c r="L3522"/>
      <c r="M3522"/>
    </row>
    <row r="3523" spans="1:13" ht="15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3471</v>
      </c>
      <c r="I3523" s="33" t="s">
        <v>17095</v>
      </c>
      <c r="J3523"/>
      <c r="L3523"/>
      <c r="M3523"/>
    </row>
    <row r="3524" spans="1:13" ht="15" customHeight="1" x14ac:dyDescent="0.25">
      <c r="A3524" s="180">
        <v>45203</v>
      </c>
      <c r="B3524" s="33" t="s">
        <v>16857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3471</v>
      </c>
      <c r="I3524" s="33" t="s">
        <v>17095</v>
      </c>
      <c r="J3524"/>
      <c r="L3524"/>
      <c r="M3524"/>
    </row>
    <row r="3525" spans="1:13" ht="15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12050</v>
      </c>
      <c r="J3525"/>
      <c r="L3525"/>
      <c r="M3525"/>
    </row>
    <row r="3526" spans="1:13" ht="15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12050</v>
      </c>
      <c r="J3526"/>
      <c r="L3526"/>
      <c r="M3526"/>
    </row>
    <row r="3527" spans="1:13" ht="15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12050</v>
      </c>
      <c r="J3527"/>
      <c r="L3527"/>
      <c r="M3527"/>
    </row>
    <row r="3528" spans="1:13" ht="15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2736</v>
      </c>
      <c r="I3528" s="43"/>
      <c r="J3528"/>
      <c r="L3528"/>
      <c r="M3528"/>
    </row>
    <row r="3529" spans="1:13" ht="15" customHeight="1" x14ac:dyDescent="0.25">
      <c r="A3529" s="180">
        <v>45234</v>
      </c>
      <c r="B3529" s="56" t="s">
        <v>8509</v>
      </c>
      <c r="C3529" s="103" t="s">
        <v>8339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2736</v>
      </c>
      <c r="I3529" s="43"/>
      <c r="J3529"/>
      <c r="L3529"/>
      <c r="M3529"/>
    </row>
    <row r="3530" spans="1:13" ht="15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customHeight="1" x14ac:dyDescent="0.25">
      <c r="A3531" s="180">
        <v>45234</v>
      </c>
      <c r="B3531" s="36" t="s">
        <v>7296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12047</v>
      </c>
      <c r="J3531"/>
      <c r="L3531"/>
      <c r="M3531"/>
    </row>
    <row r="3532" spans="1:13" ht="15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customHeight="1" x14ac:dyDescent="0.25">
      <c r="A3533" s="180">
        <v>45234</v>
      </c>
      <c r="B3533" s="80" t="s">
        <v>4524</v>
      </c>
      <c r="C3533" s="103" t="s">
        <v>1215</v>
      </c>
      <c r="D3533" s="98" t="s">
        <v>17011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customHeight="1" x14ac:dyDescent="0.25">
      <c r="A3536" s="180">
        <v>45234</v>
      </c>
      <c r="B3536" s="56" t="s">
        <v>5052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customHeight="1" x14ac:dyDescent="0.25">
      <c r="A3537" s="180">
        <v>45234</v>
      </c>
      <c r="B3537" s="33" t="s">
        <v>17000</v>
      </c>
      <c r="C3537" s="542" t="s">
        <v>17001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11064</v>
      </c>
      <c r="J3537"/>
      <c r="L3537"/>
      <c r="M3537"/>
    </row>
    <row r="3538" spans="1:13" ht="15" customHeight="1" x14ac:dyDescent="0.25">
      <c r="A3538" s="180">
        <v>45234</v>
      </c>
      <c r="B3538" s="33" t="s">
        <v>17000</v>
      </c>
      <c r="C3538" s="103" t="s">
        <v>17002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11064</v>
      </c>
      <c r="J3538"/>
      <c r="L3538"/>
      <c r="M3538"/>
    </row>
    <row r="3539" spans="1:13" ht="15" customHeight="1" x14ac:dyDescent="0.25">
      <c r="A3539" s="180">
        <v>45234</v>
      </c>
      <c r="B3539" s="33" t="s">
        <v>17003</v>
      </c>
      <c r="C3539" s="103" t="s">
        <v>2856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11064</v>
      </c>
      <c r="J3539"/>
      <c r="L3539"/>
      <c r="M3539"/>
    </row>
    <row r="3540" spans="1:13" ht="15" customHeight="1" x14ac:dyDescent="0.25">
      <c r="A3540" s="180">
        <v>45234</v>
      </c>
      <c r="B3540" s="36" t="s">
        <v>2680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11064</v>
      </c>
      <c r="J3540"/>
      <c r="L3540"/>
      <c r="M3540"/>
    </row>
    <row r="3541" spans="1:13" ht="15" customHeight="1" x14ac:dyDescent="0.25">
      <c r="A3541" s="180">
        <v>45234</v>
      </c>
      <c r="B3541" s="36" t="s">
        <v>17006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customHeight="1" x14ac:dyDescent="0.25">
      <c r="A3542" s="180">
        <v>45234</v>
      </c>
      <c r="B3542" s="33" t="s">
        <v>17008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11081</v>
      </c>
      <c r="J3543"/>
      <c r="L3543"/>
      <c r="M3543"/>
    </row>
    <row r="3544" spans="1:13" ht="15" customHeight="1" x14ac:dyDescent="0.25">
      <c r="A3544" s="180">
        <v>45234</v>
      </c>
      <c r="B3544" s="33" t="s">
        <v>2660</v>
      </c>
      <c r="C3544" s="833" t="s">
        <v>17025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11081</v>
      </c>
      <c r="J3544"/>
      <c r="L3544"/>
      <c r="M3544"/>
    </row>
    <row r="3545" spans="1:13" ht="15" customHeight="1" x14ac:dyDescent="0.25">
      <c r="A3545" s="180">
        <v>45234</v>
      </c>
      <c r="B3545" s="258" t="s">
        <v>5550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17044</v>
      </c>
      <c r="I3545" s="33" t="s">
        <v>17048</v>
      </c>
      <c r="J3545"/>
      <c r="L3545"/>
      <c r="M3545"/>
    </row>
    <row r="3546" spans="1:13" ht="15" customHeight="1" x14ac:dyDescent="0.25">
      <c r="A3546" s="180">
        <v>45234</v>
      </c>
      <c r="B3546" s="80" t="s">
        <v>4524</v>
      </c>
      <c r="C3546" s="94" t="s">
        <v>9020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17044</v>
      </c>
      <c r="I3546" s="33" t="s">
        <v>17048</v>
      </c>
      <c r="J3546"/>
      <c r="L3546"/>
      <c r="M3546"/>
    </row>
    <row r="3547" spans="1:13" ht="15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17048</v>
      </c>
      <c r="J3547"/>
      <c r="L3547"/>
      <c r="M3547"/>
    </row>
    <row r="3548" spans="1:13" ht="15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17048</v>
      </c>
      <c r="J3548"/>
      <c r="L3548"/>
      <c r="M3548"/>
    </row>
    <row r="3549" spans="1:13" ht="15" customHeight="1" x14ac:dyDescent="0.25">
      <c r="A3549" s="180">
        <v>45234</v>
      </c>
      <c r="B3549" s="33" t="s">
        <v>17009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17048</v>
      </c>
      <c r="J3549"/>
      <c r="L3549"/>
      <c r="M3549"/>
    </row>
    <row r="3550" spans="1:13" ht="15" customHeight="1" x14ac:dyDescent="0.25">
      <c r="A3550" s="180">
        <v>45234</v>
      </c>
      <c r="B3550" s="599" t="s">
        <v>16985</v>
      </c>
      <c r="C3550" s="857" t="s">
        <v>56</v>
      </c>
      <c r="D3550" s="435">
        <v>2</v>
      </c>
      <c r="E3550" s="440" t="s">
        <v>72</v>
      </c>
      <c r="F3550" s="528" t="s">
        <v>17117</v>
      </c>
      <c r="G3550" s="437" t="e">
        <f t="shared" si="282"/>
        <v>#VALUE!</v>
      </c>
      <c r="H3550" s="560" t="s">
        <v>17047</v>
      </c>
      <c r="I3550" s="436" t="s">
        <v>17048</v>
      </c>
      <c r="J3550"/>
      <c r="L3550"/>
      <c r="M3550"/>
    </row>
    <row r="3551" spans="1:13" ht="15" customHeight="1" x14ac:dyDescent="0.25">
      <c r="A3551" s="180">
        <v>45234</v>
      </c>
      <c r="B3551" s="33" t="s">
        <v>2660</v>
      </c>
      <c r="C3551" s="33" t="s">
        <v>17025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17048</v>
      </c>
      <c r="J3551"/>
      <c r="L3551"/>
      <c r="M3551"/>
    </row>
    <row r="3552" spans="1:13" ht="15" customHeight="1" x14ac:dyDescent="0.25">
      <c r="A3552" s="180">
        <v>45234</v>
      </c>
      <c r="B3552" s="33" t="s">
        <v>2660</v>
      </c>
      <c r="C3552" s="833" t="s">
        <v>9030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17048</v>
      </c>
      <c r="J3552"/>
      <c r="L3552"/>
      <c r="M3552"/>
    </row>
    <row r="3553" spans="1:13" ht="15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17077</v>
      </c>
      <c r="I3553" s="43" t="s">
        <v>17078</v>
      </c>
      <c r="J3553"/>
      <c r="L3553"/>
      <c r="M3553"/>
    </row>
    <row r="3554" spans="1:13" ht="15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17077</v>
      </c>
      <c r="I3554" s="43" t="s">
        <v>17078</v>
      </c>
      <c r="J3554"/>
      <c r="L3554"/>
      <c r="M3554"/>
    </row>
    <row r="3555" spans="1:13" ht="15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17077</v>
      </c>
      <c r="I3555" s="43" t="s">
        <v>17078</v>
      </c>
      <c r="J3555"/>
      <c r="L3555"/>
      <c r="M3555"/>
    </row>
    <row r="3556" spans="1:13" ht="15" customHeight="1" x14ac:dyDescent="0.25">
      <c r="A3556" s="180">
        <v>45234</v>
      </c>
      <c r="B3556" s="33" t="s">
        <v>2660</v>
      </c>
      <c r="C3556" s="33" t="s">
        <v>17025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17077</v>
      </c>
      <c r="I3556" s="43" t="s">
        <v>17078</v>
      </c>
      <c r="J3556"/>
      <c r="L3556"/>
      <c r="M3556"/>
    </row>
    <row r="3557" spans="1:13" ht="15" customHeight="1" x14ac:dyDescent="0.25">
      <c r="A3557" s="180">
        <v>45234</v>
      </c>
      <c r="B3557" s="33" t="s">
        <v>2660</v>
      </c>
      <c r="C3557" s="33" t="s">
        <v>16855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17077</v>
      </c>
      <c r="I3557" s="43" t="s">
        <v>17078</v>
      </c>
      <c r="J3557"/>
      <c r="L3557"/>
      <c r="M3557"/>
    </row>
    <row r="3558" spans="1:13" ht="15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17084</v>
      </c>
      <c r="I3558" s="43" t="s">
        <v>11084</v>
      </c>
      <c r="J3558"/>
      <c r="L3558"/>
      <c r="M3558"/>
    </row>
    <row r="3559" spans="1:13" ht="15" customHeight="1" x14ac:dyDescent="0.25">
      <c r="A3559" s="180">
        <v>45234</v>
      </c>
      <c r="B3559" s="33" t="s">
        <v>2660</v>
      </c>
      <c r="C3559" s="33" t="s">
        <v>16855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17084</v>
      </c>
      <c r="I3559" s="43" t="s">
        <v>11084</v>
      </c>
      <c r="J3559"/>
      <c r="L3559"/>
      <c r="M3559"/>
    </row>
    <row r="3560" spans="1:13" ht="15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17084</v>
      </c>
      <c r="I3560" s="43" t="s">
        <v>11084</v>
      </c>
      <c r="J3560"/>
      <c r="L3560"/>
      <c r="M3560"/>
    </row>
    <row r="3561" spans="1:13" ht="15" customHeight="1" x14ac:dyDescent="0.25">
      <c r="A3561" s="180">
        <v>45234</v>
      </c>
      <c r="B3561" s="33" t="s">
        <v>2660</v>
      </c>
      <c r="C3561" s="33" t="s">
        <v>16855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17084</v>
      </c>
      <c r="I3561" s="43" t="s">
        <v>11084</v>
      </c>
      <c r="J3561"/>
      <c r="L3561"/>
      <c r="M3561"/>
    </row>
    <row r="3562" spans="1:13" ht="15" customHeight="1" x14ac:dyDescent="0.25">
      <c r="A3562" s="180">
        <v>45234</v>
      </c>
      <c r="B3562" s="33" t="s">
        <v>2660</v>
      </c>
      <c r="C3562" s="33" t="s">
        <v>16863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17084</v>
      </c>
      <c r="I3562" s="43" t="s">
        <v>11084</v>
      </c>
      <c r="J3562"/>
      <c r="L3562"/>
      <c r="M3562"/>
    </row>
    <row r="3563" spans="1:13" ht="15" customHeight="1" x14ac:dyDescent="0.25">
      <c r="A3563" s="180">
        <v>45264</v>
      </c>
      <c r="B3563" s="33" t="s">
        <v>1901</v>
      </c>
      <c r="C3563" s="103" t="s">
        <v>978</v>
      </c>
      <c r="D3563" s="102" t="s">
        <v>17045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customHeight="1" x14ac:dyDescent="0.25">
      <c r="A3564" s="180">
        <v>45264</v>
      </c>
      <c r="B3564" s="36" t="s">
        <v>5747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customHeight="1" x14ac:dyDescent="0.25">
      <c r="A3565" s="180">
        <v>45264</v>
      </c>
      <c r="B3565" s="80" t="s">
        <v>4524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customHeight="1" x14ac:dyDescent="0.25">
      <c r="A3566" s="180">
        <v>45264</v>
      </c>
      <c r="B3566" s="80" t="s">
        <v>523</v>
      </c>
      <c r="C3566" s="833" t="s">
        <v>524</v>
      </c>
      <c r="D3566" s="102" t="s">
        <v>17065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customHeight="1" x14ac:dyDescent="0.25">
      <c r="A3567" s="180">
        <v>45264</v>
      </c>
      <c r="B3567" s="56" t="s">
        <v>5052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customHeight="1" x14ac:dyDescent="0.25">
      <c r="A3568" s="180">
        <v>45264</v>
      </c>
      <c r="B3568" s="33" t="s">
        <v>7582</v>
      </c>
      <c r="C3568" s="56" t="s">
        <v>4873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customHeight="1" x14ac:dyDescent="0.25">
      <c r="A3570" s="180">
        <v>45264</v>
      </c>
      <c r="B3570" s="36" t="s">
        <v>17056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customHeight="1" x14ac:dyDescent="0.25">
      <c r="A3571" s="180">
        <v>45264</v>
      </c>
      <c r="B3571" s="36" t="s">
        <v>2303</v>
      </c>
      <c r="C3571" s="37" t="s">
        <v>17073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customHeight="1" x14ac:dyDescent="0.25">
      <c r="A3572" s="180">
        <v>45264</v>
      </c>
      <c r="B3572" s="36" t="s">
        <v>17074</v>
      </c>
      <c r="C3572" s="37" t="s">
        <v>17073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customHeight="1" x14ac:dyDescent="0.25">
      <c r="A3573" s="180">
        <v>45264</v>
      </c>
      <c r="B3573" s="33" t="s">
        <v>41</v>
      </c>
      <c r="C3573" s="545" t="s">
        <v>42</v>
      </c>
      <c r="D3573" s="102" t="s">
        <v>17046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customHeight="1" x14ac:dyDescent="0.25">
      <c r="A3575" s="180">
        <v>45264</v>
      </c>
      <c r="B3575" s="33" t="s">
        <v>41</v>
      </c>
      <c r="C3575" s="545" t="s">
        <v>42</v>
      </c>
      <c r="D3575" s="102" t="s">
        <v>17046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customHeight="1" x14ac:dyDescent="0.25">
      <c r="A3577" s="180">
        <v>45264</v>
      </c>
      <c r="B3577" s="36" t="s">
        <v>8081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customHeight="1" x14ac:dyDescent="0.25">
      <c r="A3579" s="180">
        <v>45264</v>
      </c>
      <c r="B3579" s="33" t="s">
        <v>17067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customHeight="1" x14ac:dyDescent="0.25">
      <c r="A3580" s="180">
        <v>45264</v>
      </c>
      <c r="B3580" s="33" t="s">
        <v>17068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9005</v>
      </c>
      <c r="I3582" s="33" t="s">
        <v>17064</v>
      </c>
      <c r="J3582"/>
      <c r="M3582"/>
    </row>
    <row r="3583" spans="1:13" ht="15" customHeight="1" x14ac:dyDescent="0.25">
      <c r="A3583" s="180">
        <v>45264</v>
      </c>
      <c r="B3583" s="56" t="s">
        <v>17059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17064</v>
      </c>
      <c r="J3583"/>
      <c r="L3583"/>
      <c r="M3583"/>
    </row>
    <row r="3584" spans="1:13" ht="15" customHeight="1" x14ac:dyDescent="0.25">
      <c r="A3584" s="180">
        <v>45264</v>
      </c>
      <c r="B3584" s="36" t="s">
        <v>17060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4188</v>
      </c>
      <c r="I3584" s="33" t="s">
        <v>17064</v>
      </c>
      <c r="J3584"/>
      <c r="L3584"/>
      <c r="M3584"/>
    </row>
    <row r="3585" spans="1:13" ht="15" customHeight="1" x14ac:dyDescent="0.25">
      <c r="A3585" s="180">
        <v>45264</v>
      </c>
      <c r="B3585" s="68" t="s">
        <v>17061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17063</v>
      </c>
      <c r="I3585" s="33" t="s">
        <v>17064</v>
      </c>
      <c r="J3585"/>
      <c r="L3585"/>
      <c r="M3585"/>
    </row>
    <row r="3586" spans="1:13" ht="15" customHeight="1" x14ac:dyDescent="0.25">
      <c r="A3586" s="180">
        <v>45264</v>
      </c>
      <c r="B3586" s="36" t="s">
        <v>17062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17064</v>
      </c>
      <c r="J3586"/>
      <c r="L3586"/>
      <c r="M3586"/>
    </row>
    <row r="3587" spans="1:13" ht="15" customHeight="1" x14ac:dyDescent="0.25">
      <c r="A3587" s="180">
        <v>45264</v>
      </c>
      <c r="B3587" s="33" t="s">
        <v>17020</v>
      </c>
      <c r="C3587" s="37" t="s">
        <v>3307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17069</v>
      </c>
      <c r="J3587"/>
      <c r="L3587"/>
      <c r="M3587"/>
    </row>
    <row r="3588" spans="1:13" ht="15" customHeight="1" x14ac:dyDescent="0.25">
      <c r="A3588" s="180">
        <v>45264</v>
      </c>
      <c r="B3588" s="52" t="s">
        <v>17066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17069</v>
      </c>
      <c r="J3588"/>
      <c r="L3588"/>
      <c r="M3588"/>
    </row>
    <row r="3589" spans="1:13" ht="15" customHeight="1" x14ac:dyDescent="0.25">
      <c r="A3589" s="180">
        <v>45264</v>
      </c>
      <c r="B3589" s="33" t="s">
        <v>9258</v>
      </c>
      <c r="C3589" s="94" t="s">
        <v>13838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17069</v>
      </c>
      <c r="J3589"/>
      <c r="L3589"/>
      <c r="M3589"/>
    </row>
    <row r="3590" spans="1:13" ht="15" customHeight="1" x14ac:dyDescent="0.25">
      <c r="A3590" s="180">
        <v>45264</v>
      </c>
      <c r="B3590" s="33" t="s">
        <v>9258</v>
      </c>
      <c r="C3590" s="94" t="s">
        <v>13484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17069</v>
      </c>
      <c r="J3590"/>
      <c r="L3590"/>
      <c r="M3590"/>
    </row>
    <row r="3591" spans="1:13" ht="15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17069</v>
      </c>
      <c r="J3591"/>
      <c r="L3591"/>
      <c r="M3591"/>
    </row>
    <row r="3592" spans="1:13" ht="15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17069</v>
      </c>
      <c r="J3592"/>
      <c r="L3592"/>
      <c r="M3592"/>
    </row>
    <row r="3593" spans="1:13" ht="15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17069</v>
      </c>
      <c r="J3593"/>
      <c r="L3593"/>
      <c r="M3593"/>
    </row>
    <row r="3594" spans="1:13" ht="15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17089</v>
      </c>
      <c r="I3594" s="33" t="s">
        <v>17090</v>
      </c>
      <c r="J3594"/>
      <c r="L3594"/>
      <c r="M3594"/>
    </row>
    <row r="3595" spans="1:13" ht="15" customHeight="1" x14ac:dyDescent="0.25">
      <c r="A3595" s="180">
        <v>45264</v>
      </c>
      <c r="B3595" s="33" t="s">
        <v>2660</v>
      </c>
      <c r="C3595" s="33" t="s">
        <v>9298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17089</v>
      </c>
      <c r="I3595" s="33" t="s">
        <v>17090</v>
      </c>
      <c r="J3595"/>
      <c r="L3595"/>
      <c r="M3595"/>
    </row>
    <row r="3596" spans="1:13" ht="15" customHeight="1" x14ac:dyDescent="0.25">
      <c r="A3596" s="180">
        <v>45264</v>
      </c>
      <c r="B3596" s="33" t="s">
        <v>2660</v>
      </c>
      <c r="C3596" s="33" t="s">
        <v>16863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17089</v>
      </c>
      <c r="I3596" s="33" t="s">
        <v>17090</v>
      </c>
      <c r="J3596"/>
      <c r="L3596"/>
      <c r="M3596"/>
    </row>
    <row r="3597" spans="1:13" ht="15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17089</v>
      </c>
      <c r="I3597" s="33" t="s">
        <v>17090</v>
      </c>
      <c r="J3597"/>
      <c r="L3597"/>
      <c r="M3597"/>
    </row>
    <row r="3598" spans="1:13" ht="15" customHeight="1" x14ac:dyDescent="0.25">
      <c r="A3598" s="180">
        <v>45264</v>
      </c>
      <c r="B3598" s="33" t="s">
        <v>2660</v>
      </c>
      <c r="C3598" s="33" t="s">
        <v>9298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17089</v>
      </c>
      <c r="I3598" s="33" t="s">
        <v>17090</v>
      </c>
      <c r="J3598"/>
      <c r="L3598"/>
      <c r="M3598"/>
    </row>
    <row r="3599" spans="1:13" ht="15" customHeight="1" x14ac:dyDescent="0.25">
      <c r="A3599" s="33" t="s">
        <v>17118</v>
      </c>
      <c r="B3599" s="36" t="s">
        <v>25</v>
      </c>
      <c r="C3599" s="44" t="s">
        <v>26</v>
      </c>
      <c r="D3599" s="102" t="s">
        <v>1947</v>
      </c>
      <c r="E3599" s="45" t="s">
        <v>27</v>
      </c>
      <c r="F3599" s="46">
        <v>31000</v>
      </c>
      <c r="G3599" s="41">
        <f>F3599*D3599</f>
        <v>62000</v>
      </c>
      <c r="H3599" s="42" t="s">
        <v>28</v>
      </c>
      <c r="I3599" s="43"/>
      <c r="J3599"/>
      <c r="L3599"/>
      <c r="M3599"/>
    </row>
    <row r="3600" spans="1:13" ht="15" customHeight="1" x14ac:dyDescent="0.25">
      <c r="A3600" s="33" t="s">
        <v>17118</v>
      </c>
      <c r="B3600" s="33" t="s">
        <v>221</v>
      </c>
      <c r="C3600" s="33" t="s">
        <v>222</v>
      </c>
      <c r="D3600" s="53">
        <v>3</v>
      </c>
      <c r="E3600" s="51" t="s">
        <v>27</v>
      </c>
      <c r="F3600" s="40">
        <v>24650</v>
      </c>
      <c r="G3600" s="41">
        <f t="shared" ref="G3600:G3602" si="289">F3600*D3600</f>
        <v>73950</v>
      </c>
      <c r="H3600" s="42" t="s">
        <v>28</v>
      </c>
      <c r="I3600" s="43"/>
      <c r="J3600"/>
      <c r="L3600"/>
      <c r="M3600"/>
    </row>
    <row r="3601" spans="1:13" ht="15" customHeight="1" x14ac:dyDescent="0.25">
      <c r="A3601" s="33" t="s">
        <v>17118</v>
      </c>
      <c r="B3601" s="33" t="s">
        <v>41</v>
      </c>
      <c r="C3601" s="545" t="s">
        <v>42</v>
      </c>
      <c r="D3601" s="102" t="s">
        <v>421</v>
      </c>
      <c r="E3601" s="45" t="s">
        <v>27</v>
      </c>
      <c r="F3601" s="46">
        <v>33000</v>
      </c>
      <c r="G3601" s="62">
        <f t="shared" si="289"/>
        <v>33000</v>
      </c>
      <c r="H3601" s="42" t="s">
        <v>28</v>
      </c>
      <c r="I3601" s="43"/>
      <c r="J3601"/>
      <c r="L3601"/>
      <c r="M3601"/>
    </row>
    <row r="3602" spans="1:13" ht="15" customHeight="1" x14ac:dyDescent="0.25">
      <c r="A3602" s="33" t="s">
        <v>17118</v>
      </c>
      <c r="B3602" s="80" t="s">
        <v>4524</v>
      </c>
      <c r="C3602" s="103" t="s">
        <v>1215</v>
      </c>
      <c r="D3602" s="828" t="s">
        <v>17116</v>
      </c>
      <c r="E3602" s="99" t="s">
        <v>24</v>
      </c>
      <c r="F3602" s="818">
        <v>1650</v>
      </c>
      <c r="G3602" s="62">
        <f t="shared" si="289"/>
        <v>99000</v>
      </c>
      <c r="H3602" s="42" t="s">
        <v>522</v>
      </c>
      <c r="I3602" s="43"/>
      <c r="J3602"/>
      <c r="L3602"/>
      <c r="M3602"/>
    </row>
    <row r="3603" spans="1:13" ht="15" customHeight="1" x14ac:dyDescent="0.25">
      <c r="A3603" s="33" t="s">
        <v>17118</v>
      </c>
      <c r="B3603" s="56" t="s">
        <v>5052</v>
      </c>
      <c r="C3603" s="94" t="s">
        <v>52</v>
      </c>
      <c r="D3603" s="46">
        <v>90</v>
      </c>
      <c r="E3603" s="33" t="s">
        <v>24</v>
      </c>
      <c r="F3603" s="46">
        <v>1000</v>
      </c>
      <c r="G3603" s="62">
        <f>F3603*D3603</f>
        <v>90000</v>
      </c>
      <c r="H3603" s="42" t="s">
        <v>522</v>
      </c>
      <c r="I3603" s="43"/>
      <c r="J3603"/>
      <c r="L3603"/>
      <c r="M3603"/>
    </row>
    <row r="3604" spans="1:13" ht="15" customHeight="1" x14ac:dyDescent="0.25">
      <c r="A3604" s="33" t="s">
        <v>17118</v>
      </c>
      <c r="B3604" s="36" t="s">
        <v>958</v>
      </c>
      <c r="C3604" s="831" t="s">
        <v>524</v>
      </c>
      <c r="D3604" s="102" t="s">
        <v>1947</v>
      </c>
      <c r="E3604" s="39" t="s">
        <v>24</v>
      </c>
      <c r="F3604" s="40">
        <v>11000</v>
      </c>
      <c r="G3604" s="41">
        <f>F3604*D3604</f>
        <v>22000</v>
      </c>
      <c r="H3604" s="42" t="s">
        <v>522</v>
      </c>
      <c r="I3604" s="43"/>
      <c r="J3604"/>
      <c r="L3604"/>
      <c r="M3604"/>
    </row>
    <row r="3605" spans="1:13" ht="15" customHeight="1" x14ac:dyDescent="0.25">
      <c r="A3605" s="33" t="s">
        <v>17118</v>
      </c>
      <c r="B3605" s="33" t="s">
        <v>17115</v>
      </c>
      <c r="C3605" s="33" t="s">
        <v>712</v>
      </c>
      <c r="D3605" s="89">
        <v>16</v>
      </c>
      <c r="E3605" s="79" t="s">
        <v>72</v>
      </c>
      <c r="F3605" s="90">
        <v>5563</v>
      </c>
      <c r="G3605" s="41">
        <f t="shared" ref="G3605:G3617" si="290">F3605*D3605</f>
        <v>89008</v>
      </c>
      <c r="H3605" s="42" t="s">
        <v>522</v>
      </c>
      <c r="I3605" s="43"/>
      <c r="J3605"/>
      <c r="L3605"/>
      <c r="M3605"/>
    </row>
    <row r="3606" spans="1:13" ht="15" customHeight="1" x14ac:dyDescent="0.25">
      <c r="A3606" s="33" t="s">
        <v>17118</v>
      </c>
      <c r="B3606" s="36" t="s">
        <v>5747</v>
      </c>
      <c r="C3606" s="94" t="s">
        <v>1163</v>
      </c>
      <c r="D3606" s="828" t="s">
        <v>421</v>
      </c>
      <c r="E3606" s="99" t="s">
        <v>96</v>
      </c>
      <c r="F3606" s="100">
        <v>95000</v>
      </c>
      <c r="G3606" s="41">
        <f t="shared" si="290"/>
        <v>95000</v>
      </c>
      <c r="H3606" s="42" t="s">
        <v>522</v>
      </c>
      <c r="I3606" s="43"/>
      <c r="J3606"/>
      <c r="L3606"/>
      <c r="M3606"/>
    </row>
    <row r="3607" spans="1:13" ht="15" customHeight="1" x14ac:dyDescent="0.25">
      <c r="A3607" s="33" t="s">
        <v>17118</v>
      </c>
      <c r="B3607" s="33" t="s">
        <v>2460</v>
      </c>
      <c r="C3607" s="37" t="s">
        <v>17192</v>
      </c>
      <c r="D3607" s="38">
        <v>1</v>
      </c>
      <c r="E3607" s="99" t="s">
        <v>24</v>
      </c>
      <c r="F3607" s="40">
        <v>725000</v>
      </c>
      <c r="G3607" s="41">
        <f t="shared" si="290"/>
        <v>725000</v>
      </c>
      <c r="H3607" s="42" t="s">
        <v>538</v>
      </c>
      <c r="I3607" s="43" t="s">
        <v>11086</v>
      </c>
      <c r="J3607"/>
      <c r="L3607"/>
      <c r="M3607"/>
    </row>
    <row r="3608" spans="1:13" ht="15" customHeight="1" x14ac:dyDescent="0.25">
      <c r="A3608" s="33" t="s">
        <v>17118</v>
      </c>
      <c r="B3608" s="33" t="s">
        <v>2460</v>
      </c>
      <c r="C3608" s="94" t="s">
        <v>17193</v>
      </c>
      <c r="D3608" s="828" t="s">
        <v>421</v>
      </c>
      <c r="E3608" s="99" t="s">
        <v>24</v>
      </c>
      <c r="F3608" s="100">
        <v>725000</v>
      </c>
      <c r="G3608" s="62">
        <f t="shared" si="290"/>
        <v>725000</v>
      </c>
      <c r="H3608" s="42" t="s">
        <v>538</v>
      </c>
      <c r="I3608" s="43" t="s">
        <v>11086</v>
      </c>
      <c r="J3608"/>
      <c r="L3608"/>
      <c r="M3608"/>
    </row>
    <row r="3609" spans="1:13" ht="15" customHeight="1" x14ac:dyDescent="0.25">
      <c r="A3609" s="33" t="s">
        <v>17118</v>
      </c>
      <c r="B3609" s="33" t="s">
        <v>12904</v>
      </c>
      <c r="C3609" s="94" t="s">
        <v>15531</v>
      </c>
      <c r="D3609" s="853" t="s">
        <v>421</v>
      </c>
      <c r="E3609" s="33" t="s">
        <v>72</v>
      </c>
      <c r="F3609" s="46">
        <v>1400000</v>
      </c>
      <c r="G3609" s="62">
        <f t="shared" si="290"/>
        <v>1400000</v>
      </c>
      <c r="H3609" s="42" t="s">
        <v>538</v>
      </c>
      <c r="I3609" s="43" t="s">
        <v>11086</v>
      </c>
      <c r="J3609"/>
      <c r="L3609"/>
      <c r="M3609"/>
    </row>
    <row r="3610" spans="1:13" ht="15" customHeight="1" x14ac:dyDescent="0.25">
      <c r="A3610" s="33" t="s">
        <v>17118</v>
      </c>
      <c r="B3610" s="33" t="s">
        <v>2184</v>
      </c>
      <c r="C3610" s="97" t="s">
        <v>388</v>
      </c>
      <c r="D3610" s="107" t="s">
        <v>421</v>
      </c>
      <c r="E3610" s="99" t="s">
        <v>23</v>
      </c>
      <c r="F3610" s="108">
        <v>175000</v>
      </c>
      <c r="G3610" s="41">
        <f t="shared" si="290"/>
        <v>175000</v>
      </c>
      <c r="H3610" s="42" t="s">
        <v>538</v>
      </c>
      <c r="I3610" s="43" t="s">
        <v>11086</v>
      </c>
      <c r="J3610"/>
      <c r="L3610"/>
      <c r="M3610"/>
    </row>
    <row r="3611" spans="1:13" ht="15" customHeight="1" x14ac:dyDescent="0.25">
      <c r="A3611" s="33" t="s">
        <v>17118</v>
      </c>
      <c r="B3611" s="33" t="s">
        <v>455</v>
      </c>
      <c r="C3611" s="33" t="s">
        <v>456</v>
      </c>
      <c r="D3611" s="38">
        <v>35</v>
      </c>
      <c r="E3611" s="51" t="s">
        <v>27</v>
      </c>
      <c r="F3611" s="191">
        <v>32800</v>
      </c>
      <c r="G3611" s="41">
        <f t="shared" si="290"/>
        <v>1148000</v>
      </c>
      <c r="H3611" s="42" t="s">
        <v>2994</v>
      </c>
      <c r="I3611" s="33" t="s">
        <v>17096</v>
      </c>
      <c r="J3611"/>
      <c r="L3611"/>
      <c r="M3611"/>
    </row>
    <row r="3612" spans="1:13" ht="15" customHeight="1" x14ac:dyDescent="0.25">
      <c r="A3612" s="33" t="s">
        <v>17118</v>
      </c>
      <c r="B3612" s="33" t="s">
        <v>2447</v>
      </c>
      <c r="C3612" s="33" t="s">
        <v>576</v>
      </c>
      <c r="D3612" s="89">
        <v>2</v>
      </c>
      <c r="E3612" s="79" t="s">
        <v>72</v>
      </c>
      <c r="F3612" s="90">
        <v>30000</v>
      </c>
      <c r="G3612" s="41">
        <f t="shared" si="290"/>
        <v>60000</v>
      </c>
      <c r="H3612" s="42" t="s">
        <v>2994</v>
      </c>
      <c r="I3612" s="33" t="s">
        <v>17096</v>
      </c>
      <c r="J3612"/>
      <c r="L3612"/>
      <c r="M3612"/>
    </row>
    <row r="3613" spans="1:13" ht="15" customHeight="1" x14ac:dyDescent="0.25">
      <c r="A3613" s="33" t="s">
        <v>17118</v>
      </c>
      <c r="B3613" s="56" t="s">
        <v>2016</v>
      </c>
      <c r="C3613" s="33" t="s">
        <v>17119</v>
      </c>
      <c r="D3613" s="38">
        <v>1</v>
      </c>
      <c r="E3613" s="39" t="s">
        <v>24</v>
      </c>
      <c r="F3613" s="46">
        <v>1425000</v>
      </c>
      <c r="G3613" s="67">
        <f t="shared" si="290"/>
        <v>1425000</v>
      </c>
      <c r="H3613" s="42" t="s">
        <v>7975</v>
      </c>
      <c r="I3613" s="33" t="s">
        <v>17120</v>
      </c>
      <c r="J3613"/>
      <c r="L3613"/>
      <c r="M3613"/>
    </row>
    <row r="3614" spans="1:13" ht="15" customHeight="1" x14ac:dyDescent="0.25">
      <c r="A3614" s="33" t="s">
        <v>17118</v>
      </c>
      <c r="B3614" s="33" t="s">
        <v>2460</v>
      </c>
      <c r="C3614" s="33" t="s">
        <v>17121</v>
      </c>
      <c r="D3614" s="53">
        <v>1</v>
      </c>
      <c r="E3614" s="39" t="s">
        <v>24</v>
      </c>
      <c r="F3614" s="46">
        <v>725000</v>
      </c>
      <c r="G3614" s="41">
        <f t="shared" si="290"/>
        <v>725000</v>
      </c>
      <c r="H3614" s="42" t="s">
        <v>7975</v>
      </c>
      <c r="I3614" s="33" t="s">
        <v>17120</v>
      </c>
      <c r="J3614"/>
      <c r="L3614"/>
      <c r="M3614"/>
    </row>
    <row r="3615" spans="1:13" ht="15" customHeight="1" x14ac:dyDescent="0.25">
      <c r="A3615" s="33" t="s">
        <v>17118</v>
      </c>
      <c r="B3615" s="33" t="s">
        <v>2460</v>
      </c>
      <c r="C3615" s="33" t="s">
        <v>17122</v>
      </c>
      <c r="D3615" s="53">
        <v>1</v>
      </c>
      <c r="E3615" s="39" t="s">
        <v>24</v>
      </c>
      <c r="F3615" s="46">
        <v>725000</v>
      </c>
      <c r="G3615" s="41">
        <f t="shared" si="290"/>
        <v>725000</v>
      </c>
      <c r="H3615" s="42" t="s">
        <v>7975</v>
      </c>
      <c r="I3615" s="33" t="s">
        <v>17120</v>
      </c>
      <c r="J3615"/>
      <c r="L3615"/>
      <c r="M3615"/>
    </row>
    <row r="3616" spans="1:13" ht="15" customHeight="1" x14ac:dyDescent="0.25">
      <c r="A3616" s="33" t="s">
        <v>17118</v>
      </c>
      <c r="B3616" s="36" t="s">
        <v>1870</v>
      </c>
      <c r="C3616" s="94" t="s">
        <v>2588</v>
      </c>
      <c r="D3616" s="98" t="s">
        <v>1947</v>
      </c>
      <c r="E3616" s="99" t="s">
        <v>23</v>
      </c>
      <c r="F3616" s="100">
        <v>170000</v>
      </c>
      <c r="G3616" s="41">
        <f t="shared" si="290"/>
        <v>340000</v>
      </c>
      <c r="H3616" s="42" t="s">
        <v>7975</v>
      </c>
      <c r="I3616" s="33" t="s">
        <v>17120</v>
      </c>
      <c r="J3616"/>
      <c r="L3616"/>
      <c r="M3616"/>
    </row>
    <row r="3617" spans="1:13" ht="15" customHeight="1" x14ac:dyDescent="0.25">
      <c r="A3617" s="33" t="s">
        <v>17118</v>
      </c>
      <c r="B3617" s="33" t="s">
        <v>2592</v>
      </c>
      <c r="C3617" s="94" t="s">
        <v>388</v>
      </c>
      <c r="D3617" s="84">
        <v>3</v>
      </c>
      <c r="E3617" s="39" t="s">
        <v>24</v>
      </c>
      <c r="F3617" s="96">
        <v>55000</v>
      </c>
      <c r="G3617" s="41">
        <f t="shared" si="290"/>
        <v>165000</v>
      </c>
      <c r="H3617" s="42" t="s">
        <v>7975</v>
      </c>
      <c r="I3617" s="33" t="s">
        <v>17120</v>
      </c>
      <c r="J3617"/>
      <c r="L3617"/>
      <c r="M3617"/>
    </row>
    <row r="3618" spans="1:13" ht="15" customHeight="1" x14ac:dyDescent="0.25">
      <c r="A3618" s="33" t="s">
        <v>17202</v>
      </c>
      <c r="B3618" s="36" t="s">
        <v>25</v>
      </c>
      <c r="C3618" s="44" t="s">
        <v>26</v>
      </c>
      <c r="D3618" s="102" t="s">
        <v>1947</v>
      </c>
      <c r="E3618" s="45" t="s">
        <v>27</v>
      </c>
      <c r="F3618" s="46">
        <v>31000</v>
      </c>
      <c r="G3618" s="41">
        <f>F3618*D3618</f>
        <v>62000</v>
      </c>
      <c r="H3618" s="42" t="s">
        <v>28</v>
      </c>
      <c r="I3618" s="43"/>
      <c r="J3618"/>
      <c r="L3618"/>
      <c r="M3618"/>
    </row>
    <row r="3619" spans="1:13" ht="15" customHeight="1" x14ac:dyDescent="0.25">
      <c r="A3619" s="33" t="s">
        <v>17202</v>
      </c>
      <c r="B3619" s="33" t="s">
        <v>41</v>
      </c>
      <c r="C3619" s="545" t="s">
        <v>42</v>
      </c>
      <c r="D3619" s="102" t="s">
        <v>421</v>
      </c>
      <c r="E3619" s="45" t="s">
        <v>27</v>
      </c>
      <c r="F3619" s="46">
        <v>33000</v>
      </c>
      <c r="G3619" s="62">
        <f t="shared" ref="G3619:G3623" si="291">F3619*D3619</f>
        <v>33000</v>
      </c>
      <c r="H3619" s="42" t="s">
        <v>28</v>
      </c>
      <c r="I3619" s="43"/>
      <c r="J3619"/>
      <c r="L3619"/>
      <c r="M3619"/>
    </row>
    <row r="3620" spans="1:13" ht="15" customHeight="1" x14ac:dyDescent="0.25">
      <c r="A3620" s="33" t="s">
        <v>17202</v>
      </c>
      <c r="B3620" s="33" t="s">
        <v>17126</v>
      </c>
      <c r="C3620" s="33" t="s">
        <v>3213</v>
      </c>
      <c r="D3620" s="556">
        <v>1</v>
      </c>
      <c r="E3620" s="79" t="s">
        <v>23</v>
      </c>
      <c r="F3620" s="90">
        <v>28000</v>
      </c>
      <c r="G3620" s="41">
        <f t="shared" si="291"/>
        <v>28000</v>
      </c>
      <c r="H3620" s="42" t="s">
        <v>522</v>
      </c>
      <c r="I3620" s="43"/>
      <c r="J3620"/>
      <c r="L3620"/>
      <c r="M3620"/>
    </row>
    <row r="3621" spans="1:13" ht="15" customHeight="1" x14ac:dyDescent="0.25">
      <c r="A3621" s="33" t="s">
        <v>17202</v>
      </c>
      <c r="B3621" s="36" t="s">
        <v>1122</v>
      </c>
      <c r="C3621" s="94" t="s">
        <v>1163</v>
      </c>
      <c r="D3621" s="84">
        <v>1</v>
      </c>
      <c r="E3621" s="45" t="s">
        <v>96</v>
      </c>
      <c r="F3621" s="40">
        <v>77500</v>
      </c>
      <c r="G3621" s="41">
        <f t="shared" si="291"/>
        <v>77500</v>
      </c>
      <c r="H3621" s="42" t="s">
        <v>522</v>
      </c>
      <c r="I3621" s="43"/>
      <c r="J3621"/>
      <c r="L3621"/>
      <c r="M3621"/>
    </row>
    <row r="3622" spans="1:13" ht="15" customHeight="1" x14ac:dyDescent="0.25">
      <c r="A3622" s="33" t="s">
        <v>17202</v>
      </c>
      <c r="B3622" s="36" t="s">
        <v>5747</v>
      </c>
      <c r="C3622" s="94" t="s">
        <v>1163</v>
      </c>
      <c r="D3622" s="98" t="s">
        <v>1947</v>
      </c>
      <c r="E3622" s="99" t="s">
        <v>96</v>
      </c>
      <c r="F3622" s="100">
        <v>95000</v>
      </c>
      <c r="G3622" s="41">
        <f t="shared" si="291"/>
        <v>190000</v>
      </c>
      <c r="H3622" s="42" t="s">
        <v>522</v>
      </c>
      <c r="I3622" s="43"/>
      <c r="J3622"/>
      <c r="L3622"/>
      <c r="M3622"/>
    </row>
    <row r="3623" spans="1:13" ht="15" customHeight="1" x14ac:dyDescent="0.25">
      <c r="A3623" s="33" t="s">
        <v>17202</v>
      </c>
      <c r="B3623" s="80" t="s">
        <v>4524</v>
      </c>
      <c r="C3623" s="103" t="s">
        <v>1215</v>
      </c>
      <c r="D3623" s="98" t="s">
        <v>1938</v>
      </c>
      <c r="E3623" s="99" t="s">
        <v>24</v>
      </c>
      <c r="F3623" s="818">
        <v>1650</v>
      </c>
      <c r="G3623" s="62">
        <f t="shared" si="291"/>
        <v>66000</v>
      </c>
      <c r="H3623" s="42" t="s">
        <v>522</v>
      </c>
      <c r="I3623" s="43"/>
      <c r="J3623"/>
      <c r="L3623"/>
      <c r="M3623"/>
    </row>
    <row r="3624" spans="1:13" ht="15" customHeight="1" x14ac:dyDescent="0.25">
      <c r="A3624" s="33" t="s">
        <v>17202</v>
      </c>
      <c r="B3624" s="36" t="s">
        <v>926</v>
      </c>
      <c r="C3624" s="831" t="s">
        <v>52</v>
      </c>
      <c r="D3624" s="102" t="s">
        <v>421</v>
      </c>
      <c r="E3624" s="39" t="s">
        <v>1629</v>
      </c>
      <c r="F3624" s="40">
        <v>75000</v>
      </c>
      <c r="G3624" s="41">
        <f>F3624*D3624</f>
        <v>75000</v>
      </c>
      <c r="H3624" s="42" t="s">
        <v>522</v>
      </c>
      <c r="I3624" s="43"/>
      <c r="J3624"/>
      <c r="L3624"/>
      <c r="M3624"/>
    </row>
    <row r="3625" spans="1:13" ht="15" customHeight="1" x14ac:dyDescent="0.25">
      <c r="A3625" s="33" t="s">
        <v>17202</v>
      </c>
      <c r="B3625" s="56" t="s">
        <v>5052</v>
      </c>
      <c r="C3625" s="94" t="s">
        <v>52</v>
      </c>
      <c r="D3625" s="46">
        <v>20</v>
      </c>
      <c r="E3625" s="33" t="s">
        <v>24</v>
      </c>
      <c r="F3625" s="46">
        <v>1000</v>
      </c>
      <c r="G3625" s="41">
        <f t="shared" ref="G3625:G3629" si="292">F3625*D3625</f>
        <v>20000</v>
      </c>
      <c r="H3625" s="42" t="s">
        <v>522</v>
      </c>
      <c r="I3625" s="43"/>
      <c r="J3625"/>
      <c r="L3625"/>
      <c r="M3625"/>
    </row>
    <row r="3626" spans="1:13" ht="15" customHeight="1" x14ac:dyDescent="0.25">
      <c r="A3626" s="33" t="s">
        <v>17202</v>
      </c>
      <c r="B3626" s="36" t="s">
        <v>958</v>
      </c>
      <c r="C3626" s="831" t="s">
        <v>524</v>
      </c>
      <c r="D3626" s="102" t="s">
        <v>421</v>
      </c>
      <c r="E3626" s="39" t="s">
        <v>24</v>
      </c>
      <c r="F3626" s="40">
        <v>11000</v>
      </c>
      <c r="G3626" s="41">
        <f>F3626*D3626</f>
        <v>11000</v>
      </c>
      <c r="H3626" s="42" t="s">
        <v>522</v>
      </c>
      <c r="I3626" s="43"/>
      <c r="J3626"/>
      <c r="L3626"/>
      <c r="M3626"/>
    </row>
    <row r="3627" spans="1:13" ht="15" customHeight="1" x14ac:dyDescent="0.25">
      <c r="A3627" s="33" t="s">
        <v>17202</v>
      </c>
      <c r="B3627" s="80" t="s">
        <v>523</v>
      </c>
      <c r="C3627" s="833" t="s">
        <v>524</v>
      </c>
      <c r="D3627" s="102" t="s">
        <v>500</v>
      </c>
      <c r="E3627" s="39" t="s">
        <v>24</v>
      </c>
      <c r="F3627" s="40">
        <v>2500</v>
      </c>
      <c r="G3627" s="41">
        <f>F3627*D3627</f>
        <v>7500</v>
      </c>
      <c r="H3627" s="84" t="s">
        <v>522</v>
      </c>
      <c r="I3627" s="43"/>
      <c r="J3627"/>
      <c r="L3627"/>
      <c r="M3627"/>
    </row>
    <row r="3628" spans="1:13" ht="15" customHeight="1" x14ac:dyDescent="0.25">
      <c r="A3628" s="33" t="s">
        <v>17202</v>
      </c>
      <c r="B3628" s="33" t="s">
        <v>41</v>
      </c>
      <c r="C3628" s="545" t="s">
        <v>42</v>
      </c>
      <c r="D3628" s="102" t="s">
        <v>17046</v>
      </c>
      <c r="E3628" s="45" t="s">
        <v>27</v>
      </c>
      <c r="F3628" s="46">
        <v>33000</v>
      </c>
      <c r="G3628" s="62">
        <f t="shared" si="292"/>
        <v>49500</v>
      </c>
      <c r="H3628" s="42" t="s">
        <v>827</v>
      </c>
      <c r="I3628" s="43"/>
      <c r="J3628"/>
      <c r="L3628"/>
      <c r="M3628"/>
    </row>
    <row r="3629" spans="1:13" ht="15" customHeight="1" x14ac:dyDescent="0.25">
      <c r="A3629" s="33" t="s">
        <v>17202</v>
      </c>
      <c r="B3629" s="33" t="s">
        <v>41</v>
      </c>
      <c r="C3629" s="545" t="s">
        <v>42</v>
      </c>
      <c r="D3629" s="102" t="s">
        <v>421</v>
      </c>
      <c r="E3629" s="45" t="s">
        <v>27</v>
      </c>
      <c r="F3629" s="46">
        <v>33000</v>
      </c>
      <c r="G3629" s="41">
        <f t="shared" si="292"/>
        <v>33000</v>
      </c>
      <c r="H3629" s="42" t="s">
        <v>538</v>
      </c>
      <c r="I3629" s="43"/>
      <c r="J3629"/>
      <c r="L3629"/>
      <c r="M3629"/>
    </row>
    <row r="3630" spans="1:13" ht="15" customHeight="1" x14ac:dyDescent="0.25">
      <c r="A3630" s="33" t="s">
        <v>17202</v>
      </c>
      <c r="B3630" s="33" t="s">
        <v>17125</v>
      </c>
      <c r="C3630" s="103" t="s">
        <v>32</v>
      </c>
      <c r="D3630" s="102" t="s">
        <v>17100</v>
      </c>
      <c r="E3630" s="103" t="s">
        <v>24</v>
      </c>
      <c r="F3630" s="96">
        <v>75000</v>
      </c>
      <c r="G3630" s="41">
        <f>F3630*D3630</f>
        <v>525000</v>
      </c>
      <c r="H3630" s="42" t="s">
        <v>1263</v>
      </c>
      <c r="I3630" s="43"/>
      <c r="J3630"/>
      <c r="L3630"/>
      <c r="M3630"/>
    </row>
    <row r="3631" spans="1:13" ht="15" customHeight="1" x14ac:dyDescent="0.25">
      <c r="A3631" s="33" t="s">
        <v>17202</v>
      </c>
      <c r="B3631" s="36" t="s">
        <v>17127</v>
      </c>
      <c r="C3631" s="33" t="s">
        <v>3213</v>
      </c>
      <c r="D3631" s="84">
        <v>1</v>
      </c>
      <c r="E3631" s="45" t="s">
        <v>24</v>
      </c>
      <c r="F3631" s="46">
        <v>85000</v>
      </c>
      <c r="G3631" s="41">
        <f t="shared" ref="G3631" si="293">F3631*D3631</f>
        <v>85000</v>
      </c>
      <c r="H3631" s="42" t="s">
        <v>606</v>
      </c>
      <c r="I3631" s="43"/>
      <c r="J3631"/>
      <c r="L3631"/>
      <c r="M3631"/>
    </row>
    <row r="3632" spans="1:13" ht="15" customHeight="1" x14ac:dyDescent="0.25">
      <c r="A3632" s="33" t="s">
        <v>17202</v>
      </c>
      <c r="B3632" s="36" t="s">
        <v>25</v>
      </c>
      <c r="C3632" s="44" t="s">
        <v>26</v>
      </c>
      <c r="D3632" s="102" t="s">
        <v>2212</v>
      </c>
      <c r="E3632" s="45" t="s">
        <v>27</v>
      </c>
      <c r="F3632" s="46">
        <v>31000</v>
      </c>
      <c r="G3632" s="41">
        <f>F3632*D3632</f>
        <v>155000</v>
      </c>
      <c r="H3632" s="42" t="s">
        <v>742</v>
      </c>
      <c r="I3632" s="43"/>
      <c r="J3632"/>
      <c r="L3632"/>
      <c r="M3632"/>
    </row>
    <row r="3633" spans="1:13" ht="15" customHeight="1" x14ac:dyDescent="0.25">
      <c r="A3633" s="33" t="s">
        <v>17202</v>
      </c>
      <c r="B3633" s="33" t="s">
        <v>215</v>
      </c>
      <c r="C3633" s="33" t="s">
        <v>216</v>
      </c>
      <c r="D3633" s="84">
        <v>0.3</v>
      </c>
      <c r="E3633" s="51" t="s">
        <v>27</v>
      </c>
      <c r="F3633" s="191">
        <v>86250</v>
      </c>
      <c r="G3633" s="41">
        <f t="shared" ref="G3633:G3641" si="294">F3633*D3633</f>
        <v>25875</v>
      </c>
      <c r="H3633" s="42" t="s">
        <v>2406</v>
      </c>
      <c r="I3633" s="43"/>
      <c r="J3633"/>
      <c r="L3633"/>
      <c r="M3633"/>
    </row>
    <row r="3634" spans="1:13" ht="15" customHeight="1" x14ac:dyDescent="0.25">
      <c r="A3634" s="33" t="s">
        <v>17202</v>
      </c>
      <c r="B3634" s="33" t="s">
        <v>2774</v>
      </c>
      <c r="C3634" s="37" t="s">
        <v>524</v>
      </c>
      <c r="D3634" s="38">
        <v>1</v>
      </c>
      <c r="E3634" s="51" t="s">
        <v>4014</v>
      </c>
      <c r="F3634" s="46">
        <v>145000</v>
      </c>
      <c r="G3634" s="41">
        <f t="shared" si="294"/>
        <v>145000</v>
      </c>
      <c r="H3634" s="42" t="s">
        <v>894</v>
      </c>
      <c r="I3634" s="43"/>
      <c r="J3634"/>
      <c r="L3634"/>
      <c r="M3634"/>
    </row>
    <row r="3635" spans="1:13" ht="15" customHeight="1" x14ac:dyDescent="0.25">
      <c r="A3635" s="33" t="s">
        <v>17202</v>
      </c>
      <c r="B3635" s="36" t="s">
        <v>3799</v>
      </c>
      <c r="C3635" s="44" t="s">
        <v>3798</v>
      </c>
      <c r="D3635" s="38">
        <v>2</v>
      </c>
      <c r="E3635" s="45" t="s">
        <v>24</v>
      </c>
      <c r="F3635" s="179">
        <v>324000</v>
      </c>
      <c r="G3635" s="41">
        <f t="shared" si="294"/>
        <v>648000</v>
      </c>
      <c r="H3635" s="42" t="s">
        <v>17137</v>
      </c>
      <c r="I3635" s="33" t="s">
        <v>17142</v>
      </c>
      <c r="J3635"/>
      <c r="L3635"/>
      <c r="M3635"/>
    </row>
    <row r="3636" spans="1:13" ht="15" customHeight="1" x14ac:dyDescent="0.25">
      <c r="A3636" s="33" t="s">
        <v>17202</v>
      </c>
      <c r="B3636" s="56" t="s">
        <v>17133</v>
      </c>
      <c r="C3636" s="44" t="s">
        <v>56</v>
      </c>
      <c r="D3636" s="38">
        <v>2</v>
      </c>
      <c r="E3636" s="45" t="s">
        <v>24</v>
      </c>
      <c r="F3636" s="58">
        <v>390000</v>
      </c>
      <c r="G3636" s="41">
        <f t="shared" si="294"/>
        <v>780000</v>
      </c>
      <c r="H3636" s="42" t="s">
        <v>17137</v>
      </c>
      <c r="I3636" s="33" t="s">
        <v>17142</v>
      </c>
      <c r="J3636"/>
      <c r="L3636"/>
      <c r="M3636"/>
    </row>
    <row r="3637" spans="1:13" ht="15" customHeight="1" x14ac:dyDescent="0.25">
      <c r="A3637" s="33" t="s">
        <v>17202</v>
      </c>
      <c r="B3637" s="63" t="s">
        <v>17113</v>
      </c>
      <c r="C3637" s="44" t="s">
        <v>712</v>
      </c>
      <c r="D3637" s="38">
        <v>1</v>
      </c>
      <c r="E3637" s="39" t="s">
        <v>24</v>
      </c>
      <c r="F3637" s="46">
        <v>22500</v>
      </c>
      <c r="G3637" s="41">
        <f t="shared" si="294"/>
        <v>22500</v>
      </c>
      <c r="H3637" s="42" t="s">
        <v>17141</v>
      </c>
      <c r="I3637" s="33" t="s">
        <v>17142</v>
      </c>
      <c r="J3637"/>
      <c r="L3637"/>
      <c r="M3637"/>
    </row>
    <row r="3638" spans="1:13" ht="15" customHeight="1" x14ac:dyDescent="0.25">
      <c r="A3638" s="33" t="s">
        <v>17202</v>
      </c>
      <c r="B3638" s="36" t="s">
        <v>17128</v>
      </c>
      <c r="C3638" s="44" t="s">
        <v>924</v>
      </c>
      <c r="D3638" s="50">
        <v>1</v>
      </c>
      <c r="E3638" s="39" t="s">
        <v>24</v>
      </c>
      <c r="F3638" s="46">
        <v>765000</v>
      </c>
      <c r="G3638" s="41">
        <f t="shared" si="294"/>
        <v>765000</v>
      </c>
      <c r="H3638" s="42" t="s">
        <v>1203</v>
      </c>
      <c r="I3638" s="33" t="s">
        <v>17142</v>
      </c>
      <c r="J3638"/>
      <c r="L3638"/>
      <c r="M3638"/>
    </row>
    <row r="3639" spans="1:13" ht="15" customHeight="1" x14ac:dyDescent="0.25">
      <c r="A3639" s="33" t="s">
        <v>17202</v>
      </c>
      <c r="B3639" s="36" t="s">
        <v>17129</v>
      </c>
      <c r="C3639" s="103" t="s">
        <v>924</v>
      </c>
      <c r="D3639" s="84">
        <v>2</v>
      </c>
      <c r="E3639" s="45" t="s">
        <v>24</v>
      </c>
      <c r="F3639" s="40">
        <v>310000</v>
      </c>
      <c r="G3639" s="41">
        <f t="shared" si="294"/>
        <v>620000</v>
      </c>
      <c r="H3639" s="42" t="s">
        <v>17130</v>
      </c>
      <c r="I3639" s="33" t="s">
        <v>17142</v>
      </c>
      <c r="J3639"/>
      <c r="L3639"/>
      <c r="M3639"/>
    </row>
    <row r="3640" spans="1:13" ht="15" customHeight="1" x14ac:dyDescent="0.25">
      <c r="A3640" s="33" t="s">
        <v>17202</v>
      </c>
      <c r="B3640" s="36" t="s">
        <v>2074</v>
      </c>
      <c r="C3640" s="44" t="s">
        <v>464</v>
      </c>
      <c r="D3640" s="38">
        <v>2</v>
      </c>
      <c r="E3640" s="45" t="s">
        <v>24</v>
      </c>
      <c r="F3640" s="46">
        <v>851300</v>
      </c>
      <c r="G3640" s="67">
        <f t="shared" si="294"/>
        <v>1702600</v>
      </c>
      <c r="H3640" s="42" t="s">
        <v>6570</v>
      </c>
      <c r="I3640" s="33" t="s">
        <v>17138</v>
      </c>
      <c r="J3640"/>
      <c r="L3640"/>
      <c r="M3640"/>
    </row>
    <row r="3641" spans="1:13" ht="15" customHeight="1" x14ac:dyDescent="0.25">
      <c r="A3641" s="33" t="s">
        <v>17202</v>
      </c>
      <c r="B3641" s="52" t="s">
        <v>17140</v>
      </c>
      <c r="C3641" s="37" t="s">
        <v>330</v>
      </c>
      <c r="D3641" s="33">
        <v>1</v>
      </c>
      <c r="E3641" s="39" t="s">
        <v>72</v>
      </c>
      <c r="F3641" s="34">
        <v>225000</v>
      </c>
      <c r="G3641" s="41">
        <f t="shared" si="294"/>
        <v>225000</v>
      </c>
      <c r="H3641" s="42" t="s">
        <v>17139</v>
      </c>
      <c r="I3641" s="33" t="s">
        <v>17138</v>
      </c>
      <c r="J3641"/>
      <c r="L3641"/>
      <c r="M3641"/>
    </row>
    <row r="3642" spans="1:13" ht="15" customHeight="1" x14ac:dyDescent="0.25">
      <c r="A3642" s="33" t="s">
        <v>17202</v>
      </c>
      <c r="B3642" s="33" t="s">
        <v>17131</v>
      </c>
      <c r="C3642" s="545" t="s">
        <v>924</v>
      </c>
      <c r="D3642" s="50">
        <v>1</v>
      </c>
      <c r="E3642" s="45" t="s">
        <v>72</v>
      </c>
      <c r="F3642" s="179">
        <v>1730000</v>
      </c>
      <c r="G3642" s="62">
        <f>F3642*D3642</f>
        <v>1730000</v>
      </c>
      <c r="H3642" s="42" t="s">
        <v>16920</v>
      </c>
      <c r="I3642" s="33" t="s">
        <v>17138</v>
      </c>
      <c r="J3642"/>
      <c r="L3642"/>
      <c r="M3642"/>
    </row>
    <row r="3643" spans="1:13" ht="15" customHeight="1" x14ac:dyDescent="0.25">
      <c r="A3643" s="33" t="s">
        <v>17202</v>
      </c>
      <c r="B3643" s="33" t="s">
        <v>17132</v>
      </c>
      <c r="C3643" s="831" t="s">
        <v>924</v>
      </c>
      <c r="D3643" s="38">
        <v>1</v>
      </c>
      <c r="E3643" s="45" t="s">
        <v>24</v>
      </c>
      <c r="F3643" s="58">
        <v>220000</v>
      </c>
      <c r="G3643" s="41">
        <f t="shared" ref="G3643" si="295">F3643*D3643</f>
        <v>220000</v>
      </c>
      <c r="H3643" s="42" t="s">
        <v>16920</v>
      </c>
      <c r="I3643" s="33" t="s">
        <v>17138</v>
      </c>
      <c r="J3643"/>
      <c r="L3643"/>
      <c r="M3643"/>
    </row>
    <row r="3644" spans="1:13" ht="15" customHeight="1" x14ac:dyDescent="0.25">
      <c r="A3644" s="33" t="s">
        <v>17152</v>
      </c>
      <c r="B3644" s="36" t="s">
        <v>25</v>
      </c>
      <c r="C3644" s="44" t="s">
        <v>26</v>
      </c>
      <c r="D3644" s="777" t="s">
        <v>1947</v>
      </c>
      <c r="E3644" s="45" t="s">
        <v>27</v>
      </c>
      <c r="F3644" s="46">
        <v>31000</v>
      </c>
      <c r="G3644" s="41">
        <f>F3644*D3644</f>
        <v>62000</v>
      </c>
      <c r="H3644" s="42" t="s">
        <v>28</v>
      </c>
      <c r="I3644" s="43"/>
      <c r="J3644"/>
      <c r="L3644"/>
      <c r="M3644"/>
    </row>
    <row r="3645" spans="1:13" ht="15" customHeight="1" x14ac:dyDescent="0.25">
      <c r="A3645" s="33" t="s">
        <v>17152</v>
      </c>
      <c r="B3645" s="33" t="s">
        <v>41</v>
      </c>
      <c r="C3645" s="545" t="s">
        <v>42</v>
      </c>
      <c r="D3645" s="777" t="s">
        <v>1947</v>
      </c>
      <c r="E3645" s="45" t="s">
        <v>27</v>
      </c>
      <c r="F3645" s="46">
        <v>33000</v>
      </c>
      <c r="G3645" s="41">
        <f t="shared" ref="G3645:G3646" si="296">F3645*D3645</f>
        <v>66000</v>
      </c>
      <c r="H3645" s="42" t="s">
        <v>1268</v>
      </c>
      <c r="I3645" s="43"/>
      <c r="J3645"/>
      <c r="L3645"/>
      <c r="M3645"/>
    </row>
    <row r="3646" spans="1:13" ht="15" customHeight="1" x14ac:dyDescent="0.25">
      <c r="A3646" s="33" t="s">
        <v>17152</v>
      </c>
      <c r="B3646" s="33" t="s">
        <v>41</v>
      </c>
      <c r="C3646" s="545" t="s">
        <v>42</v>
      </c>
      <c r="D3646" s="777" t="s">
        <v>421</v>
      </c>
      <c r="E3646" s="45" t="s">
        <v>27</v>
      </c>
      <c r="F3646" s="46">
        <v>33000</v>
      </c>
      <c r="G3646" s="41">
        <f t="shared" si="296"/>
        <v>33000</v>
      </c>
      <c r="H3646" s="42" t="s">
        <v>1263</v>
      </c>
      <c r="I3646" s="43"/>
      <c r="J3646"/>
      <c r="L3646"/>
      <c r="M3646"/>
    </row>
    <row r="3647" spans="1:13" ht="15" customHeight="1" x14ac:dyDescent="0.25">
      <c r="A3647" s="33" t="s">
        <v>17152</v>
      </c>
      <c r="B3647" s="33" t="s">
        <v>17148</v>
      </c>
      <c r="C3647" s="103" t="s">
        <v>604</v>
      </c>
      <c r="D3647" s="777" t="s">
        <v>1952</v>
      </c>
      <c r="E3647" s="103" t="s">
        <v>24</v>
      </c>
      <c r="F3647" s="96">
        <v>2500</v>
      </c>
      <c r="G3647" s="41">
        <f>F3647*D3647</f>
        <v>125000</v>
      </c>
      <c r="H3647" s="42" t="s">
        <v>930</v>
      </c>
      <c r="I3647" s="43"/>
      <c r="J3647"/>
      <c r="L3647"/>
      <c r="M3647"/>
    </row>
    <row r="3648" spans="1:13" ht="15" customHeight="1" x14ac:dyDescent="0.25">
      <c r="A3648" s="33" t="s">
        <v>17152</v>
      </c>
      <c r="B3648" s="63" t="s">
        <v>17149</v>
      </c>
      <c r="C3648" s="44" t="s">
        <v>604</v>
      </c>
      <c r="D3648" s="777">
        <v>50</v>
      </c>
      <c r="E3648" s="39" t="s">
        <v>24</v>
      </c>
      <c r="F3648" s="46">
        <v>350</v>
      </c>
      <c r="G3648" s="41">
        <f t="shared" ref="G3648:G3658" si="297">F3648*D3648</f>
        <v>17500</v>
      </c>
      <c r="H3648" s="42" t="s">
        <v>930</v>
      </c>
      <c r="I3648" s="43"/>
      <c r="J3648"/>
      <c r="L3648"/>
      <c r="M3648"/>
    </row>
    <row r="3649" spans="1:13" ht="15" customHeight="1" x14ac:dyDescent="0.25">
      <c r="A3649" s="33" t="s">
        <v>17152</v>
      </c>
      <c r="B3649" s="80" t="s">
        <v>523</v>
      </c>
      <c r="C3649" s="833" t="s">
        <v>524</v>
      </c>
      <c r="D3649" s="102" t="s">
        <v>17162</v>
      </c>
      <c r="E3649" s="39" t="s">
        <v>24</v>
      </c>
      <c r="F3649" s="40">
        <v>2500</v>
      </c>
      <c r="G3649" s="41">
        <f t="shared" si="297"/>
        <v>42500</v>
      </c>
      <c r="H3649" s="42" t="s">
        <v>522</v>
      </c>
      <c r="I3649" s="43"/>
      <c r="J3649"/>
      <c r="L3649"/>
      <c r="M3649"/>
    </row>
    <row r="3650" spans="1:13" ht="15" customHeight="1" x14ac:dyDescent="0.25">
      <c r="A3650" s="33" t="s">
        <v>17152</v>
      </c>
      <c r="B3650" s="33" t="s">
        <v>17150</v>
      </c>
      <c r="C3650" s="33" t="s">
        <v>604</v>
      </c>
      <c r="D3650" s="866" t="s">
        <v>2317</v>
      </c>
      <c r="E3650" s="79" t="s">
        <v>23</v>
      </c>
      <c r="F3650" s="90">
        <v>16000</v>
      </c>
      <c r="G3650" s="41">
        <f t="shared" si="297"/>
        <v>160000</v>
      </c>
      <c r="H3650" s="42" t="s">
        <v>522</v>
      </c>
      <c r="I3650" s="43"/>
      <c r="J3650"/>
      <c r="L3650"/>
      <c r="M3650"/>
    </row>
    <row r="3651" spans="1:13" ht="15" customHeight="1" x14ac:dyDescent="0.25">
      <c r="A3651" s="33" t="s">
        <v>17152</v>
      </c>
      <c r="B3651" s="56" t="s">
        <v>5052</v>
      </c>
      <c r="C3651" s="94" t="s">
        <v>52</v>
      </c>
      <c r="D3651" s="853" t="s">
        <v>2215</v>
      </c>
      <c r="E3651" s="33" t="s">
        <v>24</v>
      </c>
      <c r="F3651" s="46">
        <v>1000</v>
      </c>
      <c r="G3651" s="41">
        <f t="shared" si="297"/>
        <v>30000</v>
      </c>
      <c r="H3651" s="42" t="s">
        <v>522</v>
      </c>
      <c r="I3651" s="43"/>
      <c r="J3651"/>
      <c r="L3651"/>
      <c r="M3651"/>
    </row>
    <row r="3652" spans="1:13" ht="15" customHeight="1" x14ac:dyDescent="0.25">
      <c r="A3652" s="33" t="s">
        <v>17152</v>
      </c>
      <c r="B3652" s="33" t="s">
        <v>17126</v>
      </c>
      <c r="C3652" s="33" t="s">
        <v>3213</v>
      </c>
      <c r="D3652" s="89">
        <v>1</v>
      </c>
      <c r="E3652" s="79" t="s">
        <v>23</v>
      </c>
      <c r="F3652" s="90">
        <v>28000</v>
      </c>
      <c r="G3652" s="41">
        <f t="shared" si="297"/>
        <v>28000</v>
      </c>
      <c r="H3652" s="42" t="s">
        <v>522</v>
      </c>
      <c r="I3652" s="43"/>
      <c r="J3652"/>
      <c r="L3652"/>
      <c r="M3652"/>
    </row>
    <row r="3653" spans="1:13" ht="15" customHeight="1" x14ac:dyDescent="0.25">
      <c r="A3653" s="33" t="s">
        <v>17152</v>
      </c>
      <c r="B3653" s="80" t="s">
        <v>4524</v>
      </c>
      <c r="C3653" s="103" t="s">
        <v>52</v>
      </c>
      <c r="D3653" s="98" t="s">
        <v>17164</v>
      </c>
      <c r="E3653" s="99" t="s">
        <v>24</v>
      </c>
      <c r="F3653" s="818">
        <v>1565</v>
      </c>
      <c r="G3653" s="41">
        <f t="shared" si="297"/>
        <v>211275</v>
      </c>
      <c r="H3653" s="42" t="s">
        <v>522</v>
      </c>
      <c r="I3653" s="43"/>
      <c r="J3653"/>
      <c r="L3653"/>
      <c r="M3653"/>
    </row>
    <row r="3654" spans="1:13" ht="15" customHeight="1" x14ac:dyDescent="0.25">
      <c r="A3654" s="33" t="s">
        <v>17152</v>
      </c>
      <c r="B3654" s="56" t="s">
        <v>5052</v>
      </c>
      <c r="C3654" s="94" t="s">
        <v>52</v>
      </c>
      <c r="D3654" s="853">
        <v>20</v>
      </c>
      <c r="E3654" s="33" t="s">
        <v>24</v>
      </c>
      <c r="F3654" s="46">
        <v>1000</v>
      </c>
      <c r="G3654" s="41">
        <f t="shared" si="297"/>
        <v>20000</v>
      </c>
      <c r="H3654" s="42" t="s">
        <v>538</v>
      </c>
      <c r="I3654" s="43"/>
      <c r="J3654"/>
      <c r="L3654"/>
      <c r="M3654"/>
    </row>
    <row r="3655" spans="1:13" ht="15" customHeight="1" x14ac:dyDescent="0.25">
      <c r="A3655" s="33" t="s">
        <v>17152</v>
      </c>
      <c r="B3655" s="33" t="s">
        <v>16984</v>
      </c>
      <c r="C3655" s="103" t="s">
        <v>6310</v>
      </c>
      <c r="D3655" s="777">
        <v>1</v>
      </c>
      <c r="E3655" s="99" t="s">
        <v>24</v>
      </c>
      <c r="F3655" s="853">
        <v>16250</v>
      </c>
      <c r="G3655" s="860">
        <f t="shared" si="297"/>
        <v>16250</v>
      </c>
      <c r="H3655" s="859" t="s">
        <v>538</v>
      </c>
      <c r="I3655" s="43"/>
      <c r="J3655"/>
      <c r="L3655"/>
      <c r="M3655"/>
    </row>
    <row r="3656" spans="1:13" ht="15" customHeight="1" x14ac:dyDescent="0.25">
      <c r="A3656" s="33" t="s">
        <v>17152</v>
      </c>
      <c r="B3656" s="258" t="s">
        <v>5550</v>
      </c>
      <c r="C3656" s="56" t="s">
        <v>32</v>
      </c>
      <c r="D3656" s="863">
        <v>1</v>
      </c>
      <c r="E3656" s="273" t="s">
        <v>24</v>
      </c>
      <c r="F3656" s="179">
        <v>460000</v>
      </c>
      <c r="G3656" s="62">
        <f t="shared" si="297"/>
        <v>460000</v>
      </c>
      <c r="H3656" s="42" t="s">
        <v>488</v>
      </c>
      <c r="I3656" s="43" t="s">
        <v>12053</v>
      </c>
      <c r="J3656"/>
      <c r="L3656"/>
      <c r="M3656"/>
    </row>
    <row r="3657" spans="1:13" ht="15" customHeight="1" x14ac:dyDescent="0.25">
      <c r="A3657" s="33" t="s">
        <v>17152</v>
      </c>
      <c r="B3657" s="80" t="s">
        <v>4524</v>
      </c>
      <c r="C3657" s="103" t="s">
        <v>52</v>
      </c>
      <c r="D3657" s="828" t="s">
        <v>2317</v>
      </c>
      <c r="E3657" s="99" t="s">
        <v>24</v>
      </c>
      <c r="F3657" s="818">
        <v>1565</v>
      </c>
      <c r="G3657" s="62">
        <f t="shared" si="297"/>
        <v>15650</v>
      </c>
      <c r="H3657" s="42" t="s">
        <v>488</v>
      </c>
      <c r="I3657" s="43" t="s">
        <v>12053</v>
      </c>
      <c r="J3657"/>
      <c r="L3657"/>
      <c r="M3657"/>
    </row>
    <row r="3658" spans="1:13" ht="15" customHeight="1" x14ac:dyDescent="0.25">
      <c r="A3658" s="33" t="s">
        <v>17152</v>
      </c>
      <c r="B3658" s="36" t="s">
        <v>17134</v>
      </c>
      <c r="C3658" s="44" t="s">
        <v>56</v>
      </c>
      <c r="D3658" s="50">
        <v>1</v>
      </c>
      <c r="E3658" s="51" t="s">
        <v>24</v>
      </c>
      <c r="F3658" s="35">
        <v>325000</v>
      </c>
      <c r="G3658" s="41">
        <f t="shared" si="297"/>
        <v>325000</v>
      </c>
      <c r="H3658" s="42" t="s">
        <v>627</v>
      </c>
      <c r="I3658" s="43" t="s">
        <v>12055</v>
      </c>
      <c r="J3658"/>
      <c r="L3658"/>
      <c r="M3658"/>
    </row>
    <row r="3659" spans="1:13" ht="15" customHeight="1" x14ac:dyDescent="0.25">
      <c r="A3659" s="33" t="s">
        <v>17152</v>
      </c>
      <c r="B3659" s="33" t="s">
        <v>2484</v>
      </c>
      <c r="C3659" s="33" t="s">
        <v>464</v>
      </c>
      <c r="D3659" s="33">
        <v>1</v>
      </c>
      <c r="E3659" s="45" t="s">
        <v>24</v>
      </c>
      <c r="F3659" s="34">
        <v>269100</v>
      </c>
      <c r="G3659" s="41">
        <f>F3659*D3659</f>
        <v>269100</v>
      </c>
      <c r="H3659" s="42" t="s">
        <v>627</v>
      </c>
      <c r="I3659" s="43" t="s">
        <v>12055</v>
      </c>
      <c r="J3659"/>
      <c r="L3659"/>
      <c r="M3659"/>
    </row>
    <row r="3660" spans="1:13" ht="15" customHeight="1" x14ac:dyDescent="0.25">
      <c r="A3660" s="33" t="s">
        <v>17152</v>
      </c>
      <c r="B3660" s="36" t="s">
        <v>17158</v>
      </c>
      <c r="C3660" s="44" t="s">
        <v>2860</v>
      </c>
      <c r="D3660" s="50">
        <v>7</v>
      </c>
      <c r="E3660" s="39" t="s">
        <v>24</v>
      </c>
      <c r="F3660" s="46">
        <v>25000</v>
      </c>
      <c r="G3660" s="41">
        <f t="shared" ref="G3660:G3661" si="298">F3660*D3660</f>
        <v>175000</v>
      </c>
      <c r="H3660" s="42" t="s">
        <v>1719</v>
      </c>
      <c r="I3660" s="43"/>
      <c r="J3660"/>
      <c r="L3660"/>
      <c r="M3660"/>
    </row>
    <row r="3661" spans="1:13" ht="15" customHeight="1" x14ac:dyDescent="0.25">
      <c r="A3661" s="33" t="s">
        <v>17152</v>
      </c>
      <c r="B3661" s="36" t="s">
        <v>17159</v>
      </c>
      <c r="C3661" s="44" t="s">
        <v>2860</v>
      </c>
      <c r="D3661" s="38">
        <v>1</v>
      </c>
      <c r="E3661" s="45" t="s">
        <v>24</v>
      </c>
      <c r="F3661" s="40">
        <v>30000</v>
      </c>
      <c r="G3661" s="41">
        <f t="shared" si="298"/>
        <v>30000</v>
      </c>
      <c r="H3661" s="42" t="s">
        <v>1719</v>
      </c>
      <c r="I3661" s="43"/>
      <c r="J3661"/>
      <c r="L3661"/>
      <c r="M3661"/>
    </row>
    <row r="3662" spans="1:13" ht="15" customHeight="1" x14ac:dyDescent="0.25">
      <c r="A3662" s="33" t="s">
        <v>17152</v>
      </c>
      <c r="B3662" s="33" t="s">
        <v>17160</v>
      </c>
      <c r="C3662" s="44" t="s">
        <v>2860</v>
      </c>
      <c r="D3662" s="50">
        <v>1</v>
      </c>
      <c r="E3662" s="45" t="s">
        <v>40</v>
      </c>
      <c r="F3662" s="179">
        <v>30000</v>
      </c>
      <c r="G3662" s="62">
        <f>F3662*D3662</f>
        <v>30000</v>
      </c>
      <c r="H3662" s="42" t="s">
        <v>1719</v>
      </c>
      <c r="I3662" s="43"/>
      <c r="J3662"/>
      <c r="L3662"/>
      <c r="M3662"/>
    </row>
    <row r="3663" spans="1:13" ht="15" customHeight="1" x14ac:dyDescent="0.25">
      <c r="A3663" s="33" t="s">
        <v>17152</v>
      </c>
      <c r="B3663" s="56" t="s">
        <v>1310</v>
      </c>
      <c r="C3663" s="831" t="s">
        <v>527</v>
      </c>
      <c r="D3663" s="38">
        <v>1</v>
      </c>
      <c r="E3663" s="45" t="s">
        <v>24</v>
      </c>
      <c r="F3663" s="58">
        <v>70000</v>
      </c>
      <c r="G3663" s="41">
        <f t="shared" ref="G3663:G3685" si="299">F3663*D3663</f>
        <v>70000</v>
      </c>
      <c r="H3663" s="42" t="s">
        <v>1719</v>
      </c>
      <c r="I3663" s="43"/>
      <c r="J3663"/>
      <c r="L3663"/>
      <c r="M3663"/>
    </row>
    <row r="3664" spans="1:13" ht="15" customHeight="1" x14ac:dyDescent="0.25">
      <c r="A3664" s="33" t="s">
        <v>17152</v>
      </c>
      <c r="B3664" s="33" t="s">
        <v>17026</v>
      </c>
      <c r="C3664" s="33" t="s">
        <v>17101</v>
      </c>
      <c r="D3664" s="38">
        <v>1</v>
      </c>
      <c r="E3664" s="45" t="s">
        <v>24</v>
      </c>
      <c r="F3664" s="96">
        <v>1</v>
      </c>
      <c r="G3664" s="41">
        <f t="shared" si="299"/>
        <v>1</v>
      </c>
      <c r="H3664" s="42" t="s">
        <v>1719</v>
      </c>
      <c r="I3664" s="43"/>
      <c r="J3664"/>
      <c r="L3664"/>
      <c r="M3664"/>
    </row>
    <row r="3665" spans="1:13" ht="15" customHeight="1" x14ac:dyDescent="0.25">
      <c r="A3665" s="33" t="s">
        <v>17152</v>
      </c>
      <c r="B3665" s="33" t="s">
        <v>17026</v>
      </c>
      <c r="C3665" s="33" t="s">
        <v>17103</v>
      </c>
      <c r="D3665" s="38">
        <v>1</v>
      </c>
      <c r="E3665" s="45" t="s">
        <v>24</v>
      </c>
      <c r="F3665" s="100">
        <v>1</v>
      </c>
      <c r="G3665" s="41">
        <f t="shared" si="299"/>
        <v>1</v>
      </c>
      <c r="H3665" s="42" t="s">
        <v>1719</v>
      </c>
      <c r="I3665" s="43"/>
      <c r="J3665"/>
      <c r="L3665"/>
      <c r="M3665"/>
    </row>
    <row r="3666" spans="1:13" ht="15" customHeight="1" x14ac:dyDescent="0.25">
      <c r="A3666" s="33" t="s">
        <v>17152</v>
      </c>
      <c r="B3666" s="33" t="s">
        <v>17026</v>
      </c>
      <c r="C3666" s="33" t="s">
        <v>17104</v>
      </c>
      <c r="D3666" s="38">
        <v>1</v>
      </c>
      <c r="E3666" s="45" t="s">
        <v>24</v>
      </c>
      <c r="F3666" s="40">
        <v>1</v>
      </c>
      <c r="G3666" s="41">
        <f t="shared" si="299"/>
        <v>1</v>
      </c>
      <c r="H3666" s="42" t="s">
        <v>1719</v>
      </c>
      <c r="I3666" s="43"/>
      <c r="J3666"/>
      <c r="L3666"/>
      <c r="M3666"/>
    </row>
    <row r="3667" spans="1:13" ht="15" customHeight="1" x14ac:dyDescent="0.25">
      <c r="A3667" s="33" t="s">
        <v>17152</v>
      </c>
      <c r="B3667" s="33" t="s">
        <v>17026</v>
      </c>
      <c r="C3667" s="33" t="s">
        <v>17106</v>
      </c>
      <c r="D3667" s="38">
        <v>1</v>
      </c>
      <c r="E3667" s="45" t="s">
        <v>24</v>
      </c>
      <c r="F3667" s="40">
        <v>1</v>
      </c>
      <c r="G3667" s="41">
        <f t="shared" si="299"/>
        <v>1</v>
      </c>
      <c r="H3667" s="42" t="s">
        <v>1719</v>
      </c>
      <c r="I3667" s="43"/>
      <c r="J3667"/>
      <c r="L3667"/>
      <c r="M3667"/>
    </row>
    <row r="3668" spans="1:13" ht="15" customHeight="1" x14ac:dyDescent="0.25">
      <c r="A3668" s="33" t="s">
        <v>17152</v>
      </c>
      <c r="B3668" s="33" t="s">
        <v>17026</v>
      </c>
      <c r="C3668" s="33" t="s">
        <v>17107</v>
      </c>
      <c r="D3668" s="38">
        <v>1</v>
      </c>
      <c r="E3668" s="45" t="s">
        <v>24</v>
      </c>
      <c r="F3668" s="40">
        <v>1</v>
      </c>
      <c r="G3668" s="41">
        <f t="shared" si="299"/>
        <v>1</v>
      </c>
      <c r="H3668" s="42" t="s">
        <v>1719</v>
      </c>
      <c r="I3668" s="43"/>
      <c r="J3668"/>
      <c r="L3668"/>
      <c r="M3668"/>
    </row>
    <row r="3669" spans="1:13" ht="15" customHeight="1" x14ac:dyDescent="0.25">
      <c r="A3669" s="33" t="s">
        <v>17152</v>
      </c>
      <c r="B3669" s="33" t="s">
        <v>17026</v>
      </c>
      <c r="C3669" s="33" t="s">
        <v>17108</v>
      </c>
      <c r="D3669" s="38">
        <v>1</v>
      </c>
      <c r="E3669" s="45" t="s">
        <v>24</v>
      </c>
      <c r="F3669" s="179">
        <v>1</v>
      </c>
      <c r="G3669" s="62">
        <f t="shared" si="299"/>
        <v>1</v>
      </c>
      <c r="H3669" s="42" t="s">
        <v>1719</v>
      </c>
      <c r="I3669" s="43"/>
      <c r="J3669"/>
      <c r="L3669"/>
      <c r="M3669"/>
    </row>
    <row r="3670" spans="1:13" ht="15" customHeight="1" x14ac:dyDescent="0.25">
      <c r="A3670" s="33" t="s">
        <v>17152</v>
      </c>
      <c r="B3670" s="33" t="s">
        <v>17026</v>
      </c>
      <c r="C3670" s="33" t="s">
        <v>17109</v>
      </c>
      <c r="D3670" s="38">
        <v>1</v>
      </c>
      <c r="E3670" s="45" t="s">
        <v>24</v>
      </c>
      <c r="F3670" s="818">
        <v>1</v>
      </c>
      <c r="G3670" s="41">
        <f t="shared" si="299"/>
        <v>1</v>
      </c>
      <c r="H3670" s="42" t="s">
        <v>1719</v>
      </c>
      <c r="I3670" s="43"/>
      <c r="J3670"/>
      <c r="L3670"/>
      <c r="M3670"/>
    </row>
    <row r="3671" spans="1:13" ht="15" customHeight="1" x14ac:dyDescent="0.25">
      <c r="A3671" s="33" t="s">
        <v>17152</v>
      </c>
      <c r="B3671" s="33" t="s">
        <v>17026</v>
      </c>
      <c r="C3671" s="33" t="s">
        <v>17110</v>
      </c>
      <c r="D3671" s="38">
        <v>1</v>
      </c>
      <c r="E3671" s="45" t="s">
        <v>24</v>
      </c>
      <c r="F3671" s="46">
        <v>1</v>
      </c>
      <c r="G3671" s="41">
        <f t="shared" si="299"/>
        <v>1</v>
      </c>
      <c r="H3671" s="42" t="s">
        <v>1719</v>
      </c>
      <c r="I3671" s="43"/>
      <c r="J3671"/>
      <c r="L3671"/>
      <c r="M3671"/>
    </row>
    <row r="3672" spans="1:13" ht="15" customHeight="1" x14ac:dyDescent="0.25">
      <c r="A3672" s="33" t="s">
        <v>17152</v>
      </c>
      <c r="B3672" s="52" t="s">
        <v>770</v>
      </c>
      <c r="C3672" s="33" t="s">
        <v>462</v>
      </c>
      <c r="D3672" s="38">
        <v>1</v>
      </c>
      <c r="E3672" s="39" t="s">
        <v>23</v>
      </c>
      <c r="F3672" s="46">
        <v>400000</v>
      </c>
      <c r="G3672" s="41">
        <f t="shared" si="299"/>
        <v>400000</v>
      </c>
      <c r="H3672" s="42" t="s">
        <v>433</v>
      </c>
      <c r="I3672" s="33" t="s">
        <v>17151</v>
      </c>
      <c r="J3672"/>
      <c r="L3672"/>
      <c r="M3672"/>
    </row>
    <row r="3673" spans="1:13" ht="15" customHeight="1" x14ac:dyDescent="0.25">
      <c r="A3673" s="33" t="s">
        <v>17152</v>
      </c>
      <c r="B3673" s="33" t="s">
        <v>2461</v>
      </c>
      <c r="C3673" s="44" t="s">
        <v>13836</v>
      </c>
      <c r="D3673" s="38">
        <v>1</v>
      </c>
      <c r="E3673" s="45" t="s">
        <v>24</v>
      </c>
      <c r="F3673" s="58">
        <v>1050000</v>
      </c>
      <c r="G3673" s="41">
        <f t="shared" si="299"/>
        <v>1050000</v>
      </c>
      <c r="H3673" s="42" t="s">
        <v>433</v>
      </c>
      <c r="I3673" s="33" t="s">
        <v>17151</v>
      </c>
      <c r="J3673"/>
      <c r="L3673"/>
      <c r="M3673"/>
    </row>
    <row r="3674" spans="1:13" ht="15" customHeight="1" x14ac:dyDescent="0.25">
      <c r="A3674" s="33" t="s">
        <v>17152</v>
      </c>
      <c r="B3674" s="33" t="s">
        <v>2461</v>
      </c>
      <c r="C3674" s="44" t="s">
        <v>17098</v>
      </c>
      <c r="D3674" s="38">
        <v>1</v>
      </c>
      <c r="E3674" s="39" t="s">
        <v>24</v>
      </c>
      <c r="F3674" s="46">
        <v>1050000</v>
      </c>
      <c r="G3674" s="41">
        <f t="shared" si="299"/>
        <v>1050000</v>
      </c>
      <c r="H3674" s="42" t="s">
        <v>433</v>
      </c>
      <c r="I3674" s="33" t="s">
        <v>17151</v>
      </c>
      <c r="J3674"/>
      <c r="L3674"/>
      <c r="M3674"/>
    </row>
    <row r="3675" spans="1:13" ht="15" customHeight="1" x14ac:dyDescent="0.25">
      <c r="A3675" s="33" t="s">
        <v>17152</v>
      </c>
      <c r="B3675" s="33" t="s">
        <v>2461</v>
      </c>
      <c r="C3675" s="44" t="s">
        <v>17099</v>
      </c>
      <c r="D3675" s="50">
        <v>1</v>
      </c>
      <c r="E3675" s="39" t="s">
        <v>24</v>
      </c>
      <c r="F3675" s="46">
        <v>1050000</v>
      </c>
      <c r="G3675" s="41">
        <f t="shared" si="299"/>
        <v>1050000</v>
      </c>
      <c r="H3675" s="42" t="s">
        <v>433</v>
      </c>
      <c r="I3675" s="33" t="s">
        <v>17151</v>
      </c>
      <c r="J3675"/>
      <c r="L3675"/>
      <c r="M3675"/>
    </row>
    <row r="3676" spans="1:13" ht="15" customHeight="1" x14ac:dyDescent="0.25">
      <c r="A3676" s="33" t="s">
        <v>17152</v>
      </c>
      <c r="B3676" s="36" t="s">
        <v>17154</v>
      </c>
      <c r="C3676" s="37" t="s">
        <v>330</v>
      </c>
      <c r="D3676" s="38">
        <v>1</v>
      </c>
      <c r="E3676" s="39" t="s">
        <v>24</v>
      </c>
      <c r="F3676" s="40">
        <v>1</v>
      </c>
      <c r="G3676" s="41">
        <f t="shared" si="299"/>
        <v>1</v>
      </c>
      <c r="H3676" s="42" t="s">
        <v>17155</v>
      </c>
      <c r="I3676" s="33" t="s">
        <v>17151</v>
      </c>
      <c r="J3676"/>
      <c r="L3676"/>
      <c r="M3676"/>
    </row>
    <row r="3677" spans="1:13" ht="15" customHeight="1" x14ac:dyDescent="0.25">
      <c r="A3677" s="33" t="s">
        <v>17152</v>
      </c>
      <c r="B3677" s="33" t="s">
        <v>17153</v>
      </c>
      <c r="C3677" s="37" t="s">
        <v>52</v>
      </c>
      <c r="D3677" s="53">
        <v>10</v>
      </c>
      <c r="E3677" s="39" t="s">
        <v>27</v>
      </c>
      <c r="F3677" s="46">
        <v>1</v>
      </c>
      <c r="G3677" s="41">
        <f t="shared" si="299"/>
        <v>10</v>
      </c>
      <c r="H3677" s="42" t="s">
        <v>1719</v>
      </c>
      <c r="I3677" s="33" t="s">
        <v>17151</v>
      </c>
      <c r="J3677"/>
      <c r="L3677"/>
      <c r="M3677"/>
    </row>
    <row r="3678" spans="1:13" ht="15" customHeight="1" x14ac:dyDescent="0.25">
      <c r="A3678" s="33" t="s">
        <v>17152</v>
      </c>
      <c r="B3678" s="36" t="s">
        <v>17156</v>
      </c>
      <c r="C3678" s="33" t="s">
        <v>17157</v>
      </c>
      <c r="D3678" s="38">
        <v>2</v>
      </c>
      <c r="E3678" s="45" t="s">
        <v>24</v>
      </c>
      <c r="F3678" s="46">
        <v>25000</v>
      </c>
      <c r="G3678" s="41">
        <f t="shared" si="299"/>
        <v>50000</v>
      </c>
      <c r="H3678" s="42" t="s">
        <v>9045</v>
      </c>
      <c r="I3678" s="33" t="s">
        <v>17163</v>
      </c>
      <c r="J3678"/>
      <c r="L3678"/>
      <c r="M3678"/>
    </row>
    <row r="3679" spans="1:13" ht="15" customHeight="1" x14ac:dyDescent="0.25">
      <c r="A3679" s="33" t="s">
        <v>17152</v>
      </c>
      <c r="B3679" s="36" t="s">
        <v>235</v>
      </c>
      <c r="C3679" s="39" t="s">
        <v>236</v>
      </c>
      <c r="D3679" s="33">
        <v>20</v>
      </c>
      <c r="E3679" s="51" t="s">
        <v>27</v>
      </c>
      <c r="F3679" s="34">
        <v>32500</v>
      </c>
      <c r="G3679" s="41">
        <f t="shared" si="299"/>
        <v>650000</v>
      </c>
      <c r="H3679" s="42" t="s">
        <v>9045</v>
      </c>
      <c r="I3679" s="33" t="s">
        <v>17163</v>
      </c>
      <c r="J3679"/>
      <c r="L3679"/>
      <c r="M3679"/>
    </row>
    <row r="3680" spans="1:13" ht="15" customHeight="1" x14ac:dyDescent="0.25">
      <c r="A3680" s="33" t="s">
        <v>17152</v>
      </c>
      <c r="B3680" s="80" t="s">
        <v>232</v>
      </c>
      <c r="C3680" s="156" t="s">
        <v>233</v>
      </c>
      <c r="D3680" s="38">
        <v>20</v>
      </c>
      <c r="E3680" s="51" t="s">
        <v>27</v>
      </c>
      <c r="F3680" s="46">
        <v>34689</v>
      </c>
      <c r="G3680" s="62">
        <f>F3680*D3680</f>
        <v>693780</v>
      </c>
      <c r="H3680" s="42" t="s">
        <v>9045</v>
      </c>
      <c r="I3680" s="33" t="s">
        <v>17163</v>
      </c>
      <c r="J3680"/>
      <c r="L3680"/>
      <c r="M3680"/>
    </row>
    <row r="3681" spans="1:13" ht="15" customHeight="1" x14ac:dyDescent="0.25">
      <c r="A3681" s="33" t="s">
        <v>17152</v>
      </c>
      <c r="B3681" s="36" t="s">
        <v>17165</v>
      </c>
      <c r="C3681" s="44" t="s">
        <v>407</v>
      </c>
      <c r="D3681" s="50">
        <v>1</v>
      </c>
      <c r="E3681" s="51" t="s">
        <v>396</v>
      </c>
      <c r="F3681" s="35">
        <v>1500000</v>
      </c>
      <c r="G3681" s="41">
        <f t="shared" ref="G3681:G3683" si="300">F3681*D3681</f>
        <v>1500000</v>
      </c>
      <c r="H3681" s="42" t="s">
        <v>9026</v>
      </c>
      <c r="I3681" s="33" t="s">
        <v>17166</v>
      </c>
      <c r="J3681"/>
      <c r="L3681"/>
      <c r="M3681"/>
    </row>
    <row r="3682" spans="1:13" ht="15" customHeight="1" x14ac:dyDescent="0.25">
      <c r="A3682" s="33" t="s">
        <v>17152</v>
      </c>
      <c r="B3682" s="33" t="s">
        <v>17144</v>
      </c>
      <c r="C3682" s="37" t="s">
        <v>435</v>
      </c>
      <c r="D3682" s="53">
        <v>2</v>
      </c>
      <c r="E3682" s="39" t="s">
        <v>24</v>
      </c>
      <c r="F3682" s="40">
        <v>137500</v>
      </c>
      <c r="G3682" s="41">
        <f t="shared" si="300"/>
        <v>275000</v>
      </c>
      <c r="H3682" s="42" t="s">
        <v>17167</v>
      </c>
      <c r="I3682" s="33" t="s">
        <v>17166</v>
      </c>
      <c r="J3682"/>
      <c r="L3682"/>
      <c r="M3682"/>
    </row>
    <row r="3683" spans="1:13" ht="15" customHeight="1" x14ac:dyDescent="0.25">
      <c r="A3683" s="33" t="s">
        <v>17152</v>
      </c>
      <c r="B3683" s="33" t="s">
        <v>17143</v>
      </c>
      <c r="C3683" s="37" t="s">
        <v>435</v>
      </c>
      <c r="D3683" s="53">
        <v>1</v>
      </c>
      <c r="E3683" s="39" t="s">
        <v>24</v>
      </c>
      <c r="F3683" s="46">
        <v>187000</v>
      </c>
      <c r="G3683" s="41">
        <f t="shared" si="300"/>
        <v>187000</v>
      </c>
      <c r="H3683" s="42" t="s">
        <v>17168</v>
      </c>
      <c r="I3683" s="33" t="s">
        <v>17166</v>
      </c>
      <c r="J3683"/>
      <c r="L3683"/>
      <c r="M3683"/>
    </row>
    <row r="3684" spans="1:13" ht="15" customHeight="1" x14ac:dyDescent="0.25">
      <c r="A3684" s="33" t="s">
        <v>17152</v>
      </c>
      <c r="B3684" s="33" t="s">
        <v>186</v>
      </c>
      <c r="C3684" s="33" t="s">
        <v>187</v>
      </c>
      <c r="D3684" s="33">
        <v>1</v>
      </c>
      <c r="E3684" s="33" t="s">
        <v>1470</v>
      </c>
      <c r="F3684" s="34">
        <v>1500000</v>
      </c>
      <c r="G3684" s="41">
        <f t="shared" si="299"/>
        <v>1500000</v>
      </c>
      <c r="H3684" s="84" t="s">
        <v>1012</v>
      </c>
      <c r="I3684" s="33" t="s">
        <v>17166</v>
      </c>
      <c r="J3684"/>
      <c r="L3684"/>
      <c r="M3684"/>
    </row>
    <row r="3685" spans="1:13" ht="15" customHeight="1" x14ac:dyDescent="0.25">
      <c r="A3685" s="33" t="s">
        <v>17152</v>
      </c>
      <c r="B3685" s="33" t="s">
        <v>41</v>
      </c>
      <c r="C3685" s="44" t="s">
        <v>26</v>
      </c>
      <c r="D3685" s="53">
        <v>1</v>
      </c>
      <c r="E3685" s="39" t="s">
        <v>601</v>
      </c>
      <c r="F3685" s="40">
        <v>6550000</v>
      </c>
      <c r="G3685" s="41">
        <f t="shared" si="299"/>
        <v>6550000</v>
      </c>
      <c r="H3685" s="84" t="s">
        <v>1012</v>
      </c>
      <c r="I3685" s="33" t="s">
        <v>17166</v>
      </c>
      <c r="J3685"/>
      <c r="L3685"/>
      <c r="M3685"/>
    </row>
    <row r="3686" spans="1:13" ht="15" customHeight="1" x14ac:dyDescent="0.25">
      <c r="B3686" s="269"/>
      <c r="C3686" s="33"/>
      <c r="D3686" s="64"/>
      <c r="E3686" s="218" t="s">
        <v>24</v>
      </c>
      <c r="F3686" s="46">
        <v>6000</v>
      </c>
      <c r="G3686" s="46">
        <f t="shared" ref="G3686:G3694" si="301">D3686*F3686</f>
        <v>0</v>
      </c>
      <c r="H3686" s="241"/>
      <c r="I3686" s="387"/>
      <c r="J3686"/>
      <c r="L3686"/>
      <c r="M3686"/>
    </row>
    <row r="3687" spans="1:13" ht="15" customHeight="1" x14ac:dyDescent="0.25">
      <c r="B3687" s="373"/>
      <c r="C3687" s="81"/>
      <c r="D3687" s="38"/>
      <c r="E3687" s="51" t="s">
        <v>23</v>
      </c>
      <c r="F3687" s="46">
        <v>3500</v>
      </c>
      <c r="G3687" s="46">
        <f t="shared" si="301"/>
        <v>0</v>
      </c>
      <c r="H3687" s="236"/>
      <c r="I3687" s="387"/>
      <c r="J3687"/>
      <c r="L3687"/>
      <c r="M3687"/>
    </row>
    <row r="3688" spans="1:13" ht="15" customHeight="1" x14ac:dyDescent="0.25">
      <c r="B3688" s="269"/>
      <c r="C3688" s="33"/>
      <c r="D3688" s="38"/>
      <c r="E3688" s="39" t="s">
        <v>23</v>
      </c>
      <c r="F3688" s="46">
        <v>850</v>
      </c>
      <c r="G3688" s="41">
        <f t="shared" si="301"/>
        <v>0</v>
      </c>
      <c r="H3688" s="236"/>
      <c r="I3688" s="387"/>
      <c r="J3688"/>
      <c r="L3688"/>
      <c r="M3688"/>
    </row>
    <row r="3689" spans="1:13" ht="15" customHeight="1" x14ac:dyDescent="0.25">
      <c r="B3689" s="52"/>
      <c r="C3689" s="141"/>
      <c r="D3689" s="38"/>
      <c r="E3689" s="51" t="s">
        <v>23</v>
      </c>
      <c r="F3689" s="46">
        <v>700</v>
      </c>
      <c r="G3689" s="41">
        <f t="shared" si="301"/>
        <v>0</v>
      </c>
      <c r="H3689" s="236"/>
      <c r="I3689" s="387"/>
      <c r="J3689"/>
      <c r="L3689"/>
      <c r="M3689"/>
    </row>
    <row r="3690" spans="1:13" ht="15" customHeight="1" x14ac:dyDescent="0.25">
      <c r="B3690" s="269"/>
      <c r="C3690" s="33"/>
      <c r="D3690" s="38"/>
      <c r="E3690" s="51" t="s">
        <v>23</v>
      </c>
      <c r="F3690" s="46">
        <v>3000</v>
      </c>
      <c r="G3690" s="41">
        <f t="shared" si="301"/>
        <v>0</v>
      </c>
      <c r="H3690" s="236"/>
      <c r="I3690" s="387"/>
      <c r="J3690"/>
      <c r="L3690"/>
      <c r="M3690"/>
    </row>
    <row r="3691" spans="1:13" ht="15" customHeight="1" x14ac:dyDescent="0.25">
      <c r="B3691" s="269"/>
      <c r="C3691" s="33"/>
      <c r="D3691" s="38"/>
      <c r="E3691" s="51" t="s">
        <v>1094</v>
      </c>
      <c r="F3691" s="46">
        <v>100000</v>
      </c>
      <c r="G3691" s="172">
        <f t="shared" si="301"/>
        <v>0</v>
      </c>
      <c r="H3691" s="241"/>
      <c r="I3691" s="387"/>
      <c r="J3691"/>
      <c r="L3691"/>
      <c r="M3691"/>
    </row>
    <row r="3692" spans="1:13" ht="15" customHeight="1" x14ac:dyDescent="0.25">
      <c r="B3692" s="243"/>
      <c r="C3692" s="33"/>
      <c r="D3692" s="38"/>
      <c r="E3692" s="51" t="s">
        <v>107</v>
      </c>
      <c r="F3692" s="46">
        <v>7000</v>
      </c>
      <c r="G3692" s="46">
        <f t="shared" si="301"/>
        <v>0</v>
      </c>
      <c r="H3692" s="236"/>
      <c r="I3692" s="387"/>
      <c r="J3692"/>
      <c r="L3692"/>
      <c r="M3692"/>
    </row>
    <row r="3693" spans="1:13" ht="15" customHeight="1" x14ac:dyDescent="0.25">
      <c r="B3693" s="373"/>
      <c r="C3693" s="81"/>
      <c r="D3693" s="38"/>
      <c r="E3693" s="51" t="s">
        <v>24</v>
      </c>
      <c r="F3693" s="46">
        <v>10000</v>
      </c>
      <c r="G3693" s="46">
        <f t="shared" si="301"/>
        <v>0</v>
      </c>
      <c r="H3693" s="236"/>
      <c r="I3693" s="379"/>
      <c r="J3693"/>
      <c r="L3693"/>
      <c r="M3693"/>
    </row>
    <row r="3694" spans="1:13" ht="15" customHeight="1" x14ac:dyDescent="0.25">
      <c r="B3694" s="269"/>
      <c r="C3694" s="175"/>
      <c r="D3694" s="150"/>
      <c r="E3694" s="51" t="s">
        <v>217</v>
      </c>
      <c r="F3694" s="172">
        <v>15000</v>
      </c>
      <c r="G3694" s="46">
        <f t="shared" si="301"/>
        <v>0</v>
      </c>
      <c r="H3694" s="236"/>
      <c r="I3694" s="379"/>
      <c r="J3694"/>
      <c r="L3694"/>
      <c r="M3694"/>
    </row>
    <row r="3695" spans="1:13" ht="15" customHeight="1" x14ac:dyDescent="0.25">
      <c r="B3695" s="269"/>
      <c r="C3695" s="44"/>
      <c r="D3695" s="38"/>
      <c r="E3695" s="51" t="s">
        <v>24</v>
      </c>
      <c r="F3695" s="46">
        <v>6000</v>
      </c>
      <c r="G3695" s="172">
        <f t="shared" ref="G3695:G3698" si="302">D3695*F3695</f>
        <v>0</v>
      </c>
      <c r="H3695" s="241"/>
      <c r="I3695" s="379"/>
      <c r="J3695"/>
      <c r="L3695"/>
      <c r="M3695"/>
    </row>
    <row r="3696" spans="1:13" ht="15" customHeight="1" x14ac:dyDescent="0.25">
      <c r="B3696" s="269"/>
      <c r="C3696" s="33"/>
      <c r="D3696" s="38"/>
      <c r="E3696" s="51" t="s">
        <v>1589</v>
      </c>
      <c r="F3696" s="46">
        <v>55000</v>
      </c>
      <c r="G3696" s="172">
        <f t="shared" si="302"/>
        <v>0</v>
      </c>
      <c r="H3696" s="241"/>
      <c r="I3696" s="379"/>
      <c r="J3696"/>
      <c r="L3696"/>
      <c r="M3696"/>
    </row>
    <row r="3697" spans="2:13" ht="15" customHeight="1" x14ac:dyDescent="0.25">
      <c r="B3697" s="243"/>
      <c r="C3697" s="44"/>
      <c r="D3697" s="38"/>
      <c r="E3697" s="51" t="s">
        <v>24</v>
      </c>
      <c r="F3697" s="46">
        <v>1</v>
      </c>
      <c r="G3697" s="172">
        <f t="shared" si="302"/>
        <v>0</v>
      </c>
      <c r="H3697" s="42"/>
      <c r="I3697" s="379"/>
      <c r="J3697"/>
      <c r="L3697"/>
      <c r="M3697"/>
    </row>
    <row r="3698" spans="2:13" ht="15" customHeight="1" x14ac:dyDescent="0.25">
      <c r="B3698" s="243"/>
      <c r="C3698" s="44"/>
      <c r="D3698" s="38"/>
      <c r="E3698" s="51" t="s">
        <v>96</v>
      </c>
      <c r="F3698" s="46">
        <v>40400</v>
      </c>
      <c r="G3698" s="172">
        <f t="shared" si="302"/>
        <v>0</v>
      </c>
      <c r="H3698" s="42"/>
      <c r="I3698" s="381"/>
      <c r="J3698"/>
      <c r="L3698"/>
      <c r="M3698"/>
    </row>
    <row r="3699" spans="2:13" ht="15" customHeight="1" x14ac:dyDescent="0.25">
      <c r="B3699" s="372"/>
      <c r="C3699" s="44"/>
      <c r="D3699" s="38"/>
      <c r="E3699" s="51" t="s">
        <v>24</v>
      </c>
      <c r="F3699" s="46">
        <v>1</v>
      </c>
      <c r="G3699" s="172">
        <v>1</v>
      </c>
      <c r="H3699" s="241"/>
      <c r="I3699" s="381"/>
      <c r="J3699"/>
      <c r="L3699"/>
      <c r="M3699"/>
    </row>
    <row r="3700" spans="2:13" ht="15" customHeight="1" x14ac:dyDescent="0.25">
      <c r="B3700" s="269"/>
      <c r="C3700" s="44"/>
      <c r="D3700" s="38"/>
      <c r="E3700" s="51" t="s">
        <v>24</v>
      </c>
      <c r="F3700" s="46">
        <v>1</v>
      </c>
      <c r="G3700" s="172">
        <f t="shared" ref="G3700:G3763" si="303">D3700*F3700</f>
        <v>0</v>
      </c>
      <c r="H3700" s="241"/>
      <c r="I3700" s="381"/>
      <c r="J3700"/>
      <c r="L3700"/>
      <c r="M3700"/>
    </row>
    <row r="3701" spans="2:13" ht="15" customHeight="1" x14ac:dyDescent="0.25">
      <c r="B3701" s="269"/>
      <c r="C3701" s="44"/>
      <c r="D3701" s="38"/>
      <c r="E3701" s="51" t="s">
        <v>24</v>
      </c>
      <c r="F3701" s="46">
        <v>1</v>
      </c>
      <c r="G3701" s="172">
        <f t="shared" si="303"/>
        <v>0</v>
      </c>
      <c r="H3701" s="241"/>
      <c r="I3701" s="384"/>
      <c r="J3701"/>
      <c r="L3701"/>
      <c r="M3701"/>
    </row>
    <row r="3702" spans="2:13" ht="15" customHeight="1" x14ac:dyDescent="0.25">
      <c r="B3702" s="269"/>
      <c r="C3702" s="44"/>
      <c r="D3702" s="38"/>
      <c r="E3702" s="51" t="s">
        <v>24</v>
      </c>
      <c r="F3702" s="46">
        <v>1</v>
      </c>
      <c r="G3702" s="172">
        <f t="shared" si="303"/>
        <v>0</v>
      </c>
      <c r="H3702" s="241"/>
      <c r="I3702" s="384"/>
      <c r="J3702"/>
      <c r="L3702"/>
      <c r="M3702"/>
    </row>
    <row r="3703" spans="2:13" ht="15" customHeight="1" x14ac:dyDescent="0.25">
      <c r="B3703" s="269"/>
      <c r="C3703" s="44"/>
      <c r="D3703" s="38"/>
      <c r="E3703" s="51" t="s">
        <v>96</v>
      </c>
      <c r="F3703" s="46">
        <v>1</v>
      </c>
      <c r="G3703" s="172">
        <f t="shared" si="303"/>
        <v>0</v>
      </c>
      <c r="H3703" s="241"/>
      <c r="I3703" s="384"/>
      <c r="J3703"/>
      <c r="L3703"/>
      <c r="M3703"/>
    </row>
    <row r="3704" spans="2:13" ht="15" customHeight="1" x14ac:dyDescent="0.25">
      <c r="B3704" s="373"/>
      <c r="C3704" s="81"/>
      <c r="D3704" s="38"/>
      <c r="E3704" s="51" t="s">
        <v>24</v>
      </c>
      <c r="F3704" s="46">
        <v>106000</v>
      </c>
      <c r="G3704" s="51">
        <f t="shared" si="303"/>
        <v>0</v>
      </c>
      <c r="H3704" s="241"/>
      <c r="I3704" s="384"/>
      <c r="J3704"/>
      <c r="L3704"/>
      <c r="M3704"/>
    </row>
    <row r="3705" spans="2:13" ht="15" customHeight="1" x14ac:dyDescent="0.25">
      <c r="B3705" s="370"/>
      <c r="C3705" s="175"/>
      <c r="D3705" s="38"/>
      <c r="E3705" s="51" t="s">
        <v>24</v>
      </c>
      <c r="F3705" s="46">
        <v>114000</v>
      </c>
      <c r="G3705" s="46">
        <f t="shared" si="303"/>
        <v>0</v>
      </c>
      <c r="H3705" s="241"/>
      <c r="I3705" s="384"/>
      <c r="J3705"/>
      <c r="L3705"/>
      <c r="M3705"/>
    </row>
    <row r="3706" spans="2:13" ht="15" customHeight="1" x14ac:dyDescent="0.25">
      <c r="B3706" s="372"/>
      <c r="C3706" s="33"/>
      <c r="D3706" s="38"/>
      <c r="E3706" s="51" t="s">
        <v>24</v>
      </c>
      <c r="F3706" s="191">
        <v>400000</v>
      </c>
      <c r="G3706" s="51">
        <f t="shared" si="303"/>
        <v>0</v>
      </c>
      <c r="H3706" s="42"/>
      <c r="I3706" s="384"/>
      <c r="J3706"/>
      <c r="L3706"/>
      <c r="M3706"/>
    </row>
    <row r="3707" spans="2:13" ht="15" customHeight="1" x14ac:dyDescent="0.25">
      <c r="B3707" s="269"/>
      <c r="C3707" s="44"/>
      <c r="D3707" s="38"/>
      <c r="E3707" s="51" t="s">
        <v>24</v>
      </c>
      <c r="F3707" s="46">
        <v>500000</v>
      </c>
      <c r="G3707" s="172">
        <f t="shared" si="303"/>
        <v>0</v>
      </c>
      <c r="H3707" s="241"/>
      <c r="I3707" s="384"/>
      <c r="J3707"/>
      <c r="L3707"/>
      <c r="M3707"/>
    </row>
    <row r="3708" spans="2:13" ht="15" customHeight="1" x14ac:dyDescent="0.25">
      <c r="B3708" s="243"/>
      <c r="C3708" s="44"/>
      <c r="D3708" s="38"/>
      <c r="E3708" s="51" t="s">
        <v>24</v>
      </c>
      <c r="F3708" s="46">
        <v>1470000</v>
      </c>
      <c r="G3708" s="172">
        <f t="shared" si="303"/>
        <v>0</v>
      </c>
      <c r="H3708" s="241"/>
      <c r="I3708" s="384"/>
      <c r="J3708"/>
      <c r="L3708"/>
      <c r="M3708"/>
    </row>
    <row r="3709" spans="2:13" ht="15" customHeight="1" x14ac:dyDescent="0.25">
      <c r="B3709" s="243"/>
      <c r="C3709" s="44"/>
      <c r="D3709" s="38"/>
      <c r="E3709" s="51" t="s">
        <v>24</v>
      </c>
      <c r="F3709" s="46">
        <v>1470000</v>
      </c>
      <c r="G3709" s="172">
        <f t="shared" si="303"/>
        <v>0</v>
      </c>
      <c r="H3709" s="241"/>
      <c r="I3709" s="384"/>
      <c r="J3709"/>
      <c r="L3709"/>
      <c r="M3709"/>
    </row>
    <row r="3710" spans="2:13" ht="15" customHeight="1" x14ac:dyDescent="0.25">
      <c r="B3710" s="243"/>
      <c r="C3710" s="44"/>
      <c r="D3710" s="38"/>
      <c r="E3710" s="51" t="s">
        <v>24</v>
      </c>
      <c r="F3710" s="42">
        <v>170000</v>
      </c>
      <c r="G3710" s="172">
        <f t="shared" si="303"/>
        <v>0</v>
      </c>
      <c r="H3710" s="241"/>
      <c r="I3710" s="384"/>
      <c r="J3710"/>
      <c r="L3710"/>
      <c r="M3710"/>
    </row>
    <row r="3711" spans="2:13" ht="15" customHeight="1" x14ac:dyDescent="0.25">
      <c r="B3711" s="243"/>
      <c r="C3711" s="44"/>
      <c r="D3711" s="38"/>
      <c r="E3711" s="51" t="s">
        <v>24</v>
      </c>
      <c r="F3711" s="46">
        <v>50000</v>
      </c>
      <c r="G3711" s="172">
        <f t="shared" si="303"/>
        <v>0</v>
      </c>
      <c r="H3711" s="241"/>
      <c r="I3711" s="384"/>
      <c r="J3711"/>
      <c r="L3711"/>
      <c r="M3711"/>
    </row>
    <row r="3712" spans="2:13" ht="15" customHeight="1" x14ac:dyDescent="0.25">
      <c r="B3712" s="243"/>
      <c r="C3712" s="44"/>
      <c r="D3712" s="38"/>
      <c r="E3712" s="191" t="s">
        <v>24</v>
      </c>
      <c r="F3712" s="66">
        <v>10000</v>
      </c>
      <c r="G3712" s="172">
        <f t="shared" si="303"/>
        <v>0</v>
      </c>
      <c r="H3712" s="241"/>
      <c r="I3712" s="384"/>
      <c r="J3712"/>
      <c r="L3712"/>
      <c r="M3712"/>
    </row>
    <row r="3713" spans="2:13" ht="15" customHeight="1" x14ac:dyDescent="0.25">
      <c r="B3713" s="245"/>
      <c r="C3713" s="33"/>
      <c r="D3713" s="38"/>
      <c r="E3713" s="51" t="s">
        <v>24</v>
      </c>
      <c r="F3713" s="46">
        <v>120000</v>
      </c>
      <c r="G3713" s="46">
        <f t="shared" si="303"/>
        <v>0</v>
      </c>
      <c r="H3713" s="241"/>
      <c r="I3713" s="384"/>
      <c r="J3713"/>
      <c r="L3713"/>
      <c r="M3713"/>
    </row>
    <row r="3714" spans="2:13" ht="15" customHeight="1" x14ac:dyDescent="0.25">
      <c r="B3714" s="269"/>
      <c r="C3714" s="33"/>
      <c r="D3714" s="256"/>
      <c r="E3714" s="218" t="s">
        <v>217</v>
      </c>
      <c r="F3714" s="67">
        <v>26200</v>
      </c>
      <c r="G3714" s="41">
        <f t="shared" si="303"/>
        <v>0</v>
      </c>
      <c r="H3714" s="236"/>
      <c r="I3714" s="387"/>
      <c r="J3714"/>
      <c r="L3714"/>
      <c r="M3714"/>
    </row>
    <row r="3715" spans="2:13" ht="15" customHeight="1" x14ac:dyDescent="0.25">
      <c r="B3715" s="269"/>
      <c r="C3715" s="33"/>
      <c r="D3715" s="240"/>
      <c r="E3715" s="218" t="s">
        <v>24</v>
      </c>
      <c r="F3715" s="46">
        <v>87500</v>
      </c>
      <c r="G3715" s="46">
        <f t="shared" si="303"/>
        <v>0</v>
      </c>
      <c r="H3715" s="236"/>
      <c r="I3715" s="387"/>
      <c r="J3715"/>
      <c r="L3715"/>
      <c r="M3715"/>
    </row>
    <row r="3716" spans="2:13" ht="15" customHeight="1" x14ac:dyDescent="0.25">
      <c r="B3716" s="243"/>
      <c r="C3716" s="39"/>
      <c r="D3716" s="38"/>
      <c r="E3716" s="51" t="s">
        <v>24</v>
      </c>
      <c r="F3716" s="46">
        <v>31000</v>
      </c>
      <c r="G3716" s="172">
        <f t="shared" si="303"/>
        <v>0</v>
      </c>
      <c r="H3716" s="236"/>
      <c r="I3716" s="387"/>
      <c r="J3716"/>
      <c r="L3716"/>
      <c r="M3716"/>
    </row>
    <row r="3717" spans="2:13" ht="15" customHeight="1" x14ac:dyDescent="0.25">
      <c r="B3717" s="372"/>
      <c r="C3717" s="36"/>
      <c r="D3717" s="38"/>
      <c r="E3717" s="45" t="s">
        <v>24</v>
      </c>
      <c r="F3717" s="191">
        <v>150000</v>
      </c>
      <c r="G3717" s="41">
        <f t="shared" si="303"/>
        <v>0</v>
      </c>
      <c r="H3717" s="236"/>
      <c r="I3717" s="387"/>
      <c r="J3717"/>
      <c r="L3717"/>
      <c r="M3717"/>
    </row>
    <row r="3718" spans="2:13" ht="15" customHeight="1" x14ac:dyDescent="0.25">
      <c r="B3718" s="372"/>
      <c r="C3718" s="36"/>
      <c r="D3718" s="38"/>
      <c r="E3718" s="45" t="s">
        <v>24</v>
      </c>
      <c r="F3718" s="191">
        <v>350000</v>
      </c>
      <c r="G3718" s="41">
        <f t="shared" si="303"/>
        <v>0</v>
      </c>
      <c r="H3718" s="236"/>
      <c r="I3718" s="387"/>
      <c r="J3718"/>
      <c r="L3718"/>
      <c r="M3718"/>
    </row>
    <row r="3719" spans="2:13" ht="15" customHeight="1" x14ac:dyDescent="0.25">
      <c r="B3719" s="372"/>
      <c r="C3719" s="52"/>
      <c r="D3719" s="38"/>
      <c r="E3719" s="218" t="s">
        <v>24</v>
      </c>
      <c r="F3719" s="46">
        <v>150000</v>
      </c>
      <c r="G3719" s="41">
        <f t="shared" si="303"/>
        <v>0</v>
      </c>
      <c r="H3719" s="236"/>
      <c r="I3719" s="387"/>
      <c r="J3719"/>
      <c r="L3719"/>
      <c r="M3719"/>
    </row>
    <row r="3720" spans="2:13" ht="15" customHeight="1" x14ac:dyDescent="0.25">
      <c r="B3720" s="246"/>
      <c r="C3720" s="33"/>
      <c r="D3720" s="64"/>
      <c r="E3720" s="218" t="s">
        <v>24</v>
      </c>
      <c r="F3720" s="46">
        <v>35000</v>
      </c>
      <c r="G3720" s="46">
        <f t="shared" si="303"/>
        <v>0</v>
      </c>
      <c r="H3720" s="236"/>
      <c r="I3720" s="387"/>
      <c r="J3720"/>
      <c r="L3720"/>
      <c r="M3720"/>
    </row>
    <row r="3721" spans="2:13" ht="15" customHeight="1" x14ac:dyDescent="0.25">
      <c r="B3721" s="269"/>
      <c r="C3721" s="33"/>
      <c r="D3721" s="38"/>
      <c r="E3721" s="51" t="s">
        <v>24</v>
      </c>
      <c r="F3721" s="191">
        <v>950000</v>
      </c>
      <c r="G3721" s="51">
        <f t="shared" si="303"/>
        <v>0</v>
      </c>
      <c r="H3721" s="42"/>
      <c r="I3721" s="387"/>
      <c r="J3721"/>
      <c r="L3721"/>
      <c r="M3721"/>
    </row>
    <row r="3722" spans="2:13" ht="15" customHeight="1" x14ac:dyDescent="0.25">
      <c r="B3722" s="269"/>
      <c r="C3722" s="33"/>
      <c r="D3722" s="38"/>
      <c r="E3722" s="51" t="s">
        <v>1589</v>
      </c>
      <c r="F3722" s="46">
        <v>55000</v>
      </c>
      <c r="G3722" s="51">
        <f t="shared" si="303"/>
        <v>0</v>
      </c>
      <c r="H3722" s="241"/>
      <c r="I3722" s="387"/>
      <c r="J3722"/>
      <c r="L3722"/>
      <c r="M3722"/>
    </row>
    <row r="3723" spans="2:13" ht="15" customHeight="1" x14ac:dyDescent="0.25">
      <c r="B3723" s="373"/>
      <c r="C3723" s="52"/>
      <c r="D3723" s="38"/>
      <c r="E3723" s="39" t="s">
        <v>843</v>
      </c>
      <c r="F3723" s="46">
        <v>50000</v>
      </c>
      <c r="G3723" s="46">
        <f t="shared" si="303"/>
        <v>0</v>
      </c>
      <c r="H3723" s="236"/>
      <c r="I3723" s="387"/>
      <c r="J3723"/>
      <c r="L3723"/>
      <c r="M3723"/>
    </row>
    <row r="3724" spans="2:13" ht="15" customHeight="1" x14ac:dyDescent="0.25">
      <c r="B3724" s="269"/>
      <c r="C3724" s="175"/>
      <c r="D3724" s="240"/>
      <c r="E3724" s="218" t="s">
        <v>24</v>
      </c>
      <c r="F3724" s="46">
        <v>40000</v>
      </c>
      <c r="G3724" s="46">
        <f t="shared" si="303"/>
        <v>0</v>
      </c>
      <c r="H3724" s="236"/>
      <c r="I3724" s="387"/>
      <c r="J3724"/>
      <c r="L3724"/>
      <c r="M3724"/>
    </row>
    <row r="3725" spans="2:13" ht="15" customHeight="1" x14ac:dyDescent="0.25">
      <c r="B3725" s="269"/>
      <c r="C3725" s="33"/>
      <c r="D3725" s="38"/>
      <c r="E3725" s="191" t="s">
        <v>27</v>
      </c>
      <c r="F3725" s="46">
        <v>15000</v>
      </c>
      <c r="G3725" s="172">
        <f t="shared" si="303"/>
        <v>0</v>
      </c>
      <c r="H3725" s="236"/>
      <c r="I3725" s="387"/>
      <c r="J3725"/>
      <c r="L3725"/>
      <c r="M3725"/>
    </row>
    <row r="3726" spans="2:13" ht="15" customHeight="1" x14ac:dyDescent="0.25">
      <c r="B3726" s="269"/>
      <c r="C3726" s="33"/>
      <c r="D3726" s="38"/>
      <c r="E3726" s="51" t="s">
        <v>24</v>
      </c>
      <c r="F3726" s="90">
        <v>2500</v>
      </c>
      <c r="G3726" s="172">
        <f t="shared" si="303"/>
        <v>0</v>
      </c>
      <c r="H3726" s="236"/>
      <c r="I3726" s="387"/>
      <c r="J3726"/>
      <c r="L3726"/>
      <c r="M3726"/>
    </row>
    <row r="3727" spans="2:13" ht="15" customHeight="1" x14ac:dyDescent="0.25">
      <c r="B3727" s="246"/>
      <c r="C3727" s="33"/>
      <c r="D3727" s="38"/>
      <c r="E3727" s="45" t="s">
        <v>836</v>
      </c>
      <c r="F3727" s="191">
        <v>10000</v>
      </c>
      <c r="G3727" s="41">
        <f t="shared" si="303"/>
        <v>0</v>
      </c>
      <c r="H3727" s="241"/>
      <c r="I3727" s="387"/>
      <c r="J3727"/>
      <c r="L3727"/>
      <c r="M3727"/>
    </row>
    <row r="3728" spans="2:13" ht="15" customHeight="1" x14ac:dyDescent="0.25">
      <c r="B3728" s="269"/>
      <c r="C3728" s="33"/>
      <c r="D3728" s="64"/>
      <c r="E3728" s="218" t="s">
        <v>24</v>
      </c>
      <c r="F3728" s="46">
        <v>357000</v>
      </c>
      <c r="G3728" s="46">
        <f t="shared" si="303"/>
        <v>0</v>
      </c>
      <c r="H3728" s="241"/>
      <c r="I3728" s="387"/>
      <c r="J3728"/>
      <c r="L3728"/>
      <c r="M3728"/>
    </row>
    <row r="3729" spans="2:13" ht="15" customHeight="1" x14ac:dyDescent="0.25">
      <c r="B3729" s="246"/>
      <c r="C3729" s="33"/>
      <c r="D3729" s="38"/>
      <c r="E3729" s="51" t="s">
        <v>23</v>
      </c>
      <c r="F3729" s="46">
        <v>350000</v>
      </c>
      <c r="G3729" s="46">
        <f t="shared" si="303"/>
        <v>0</v>
      </c>
      <c r="H3729" s="236"/>
      <c r="I3729" s="387"/>
      <c r="J3729"/>
      <c r="L3729"/>
      <c r="M3729"/>
    </row>
    <row r="3730" spans="2:13" ht="15" customHeight="1" x14ac:dyDescent="0.25">
      <c r="B3730" s="269"/>
      <c r="C3730" s="33"/>
      <c r="D3730" s="38"/>
      <c r="E3730" s="51" t="s">
        <v>23</v>
      </c>
      <c r="F3730" s="46">
        <v>160000</v>
      </c>
      <c r="G3730" s="41">
        <f t="shared" si="303"/>
        <v>0</v>
      </c>
      <c r="H3730" s="236"/>
      <c r="I3730" s="387"/>
      <c r="J3730"/>
      <c r="L3730"/>
      <c r="M3730"/>
    </row>
    <row r="3731" spans="2:13" ht="15" customHeight="1" x14ac:dyDescent="0.25">
      <c r="B3731" s="269"/>
      <c r="C3731" s="33"/>
      <c r="D3731" s="38"/>
      <c r="E3731" s="51" t="s">
        <v>72</v>
      </c>
      <c r="F3731" s="46">
        <v>80000</v>
      </c>
      <c r="G3731" s="41">
        <f t="shared" si="303"/>
        <v>0</v>
      </c>
      <c r="H3731" s="236"/>
      <c r="I3731" s="387"/>
      <c r="J3731"/>
      <c r="L3731"/>
      <c r="M3731"/>
    </row>
    <row r="3732" spans="2:13" ht="15" customHeight="1" x14ac:dyDescent="0.25">
      <c r="B3732" s="269"/>
      <c r="C3732" s="33"/>
      <c r="D3732" s="38"/>
      <c r="E3732" s="51" t="s">
        <v>23</v>
      </c>
      <c r="F3732" s="46">
        <v>38000</v>
      </c>
      <c r="G3732" s="41">
        <f t="shared" si="303"/>
        <v>0</v>
      </c>
      <c r="H3732" s="236"/>
      <c r="I3732" s="387"/>
      <c r="J3732"/>
      <c r="L3732"/>
      <c r="M3732"/>
    </row>
    <row r="3733" spans="2:13" ht="15" customHeight="1" x14ac:dyDescent="0.25">
      <c r="B3733" s="269"/>
      <c r="C3733" s="33"/>
      <c r="D3733" s="38"/>
      <c r="E3733" s="51" t="s">
        <v>1629</v>
      </c>
      <c r="F3733" s="46">
        <v>75000</v>
      </c>
      <c r="G3733" s="172">
        <f t="shared" si="303"/>
        <v>0</v>
      </c>
      <c r="H3733" s="241"/>
      <c r="I3733" s="387"/>
      <c r="J3733"/>
      <c r="L3733"/>
      <c r="M3733"/>
    </row>
    <row r="3734" spans="2:13" ht="15" customHeight="1" x14ac:dyDescent="0.25">
      <c r="B3734" s="269"/>
      <c r="C3734" s="33"/>
      <c r="D3734" s="38"/>
      <c r="E3734" s="51" t="s">
        <v>1589</v>
      </c>
      <c r="F3734" s="46">
        <v>55000</v>
      </c>
      <c r="G3734" s="172">
        <f t="shared" si="303"/>
        <v>0</v>
      </c>
      <c r="H3734" s="42"/>
      <c r="I3734" s="387"/>
      <c r="J3734"/>
      <c r="L3734"/>
      <c r="M3734"/>
    </row>
    <row r="3735" spans="2:13" ht="15" customHeight="1" x14ac:dyDescent="0.25">
      <c r="B3735" s="269"/>
      <c r="C3735" s="33"/>
      <c r="D3735" s="256"/>
      <c r="E3735" s="218" t="s">
        <v>217</v>
      </c>
      <c r="F3735" s="67">
        <v>26200</v>
      </c>
      <c r="G3735" s="41">
        <f t="shared" si="303"/>
        <v>0</v>
      </c>
      <c r="H3735" s="236"/>
      <c r="I3735" s="387"/>
      <c r="J3735"/>
      <c r="L3735"/>
      <c r="M3735"/>
    </row>
    <row r="3736" spans="2:13" ht="15" customHeight="1" x14ac:dyDescent="0.25">
      <c r="B3736" s="372"/>
      <c r="C3736" s="36"/>
      <c r="D3736" s="38"/>
      <c r="E3736" s="45" t="s">
        <v>24</v>
      </c>
      <c r="F3736" s="191">
        <v>30000</v>
      </c>
      <c r="G3736" s="41">
        <f t="shared" si="303"/>
        <v>0</v>
      </c>
      <c r="H3736" s="236"/>
      <c r="I3736" s="387"/>
      <c r="J3736"/>
      <c r="L3736"/>
      <c r="M3736"/>
    </row>
    <row r="3737" spans="2:13" ht="15" customHeight="1" x14ac:dyDescent="0.25">
      <c r="B3737" s="372"/>
      <c r="C3737" s="52"/>
      <c r="D3737" s="38"/>
      <c r="E3737" s="218" t="s">
        <v>24</v>
      </c>
      <c r="F3737" s="46">
        <v>100000</v>
      </c>
      <c r="G3737" s="41">
        <f t="shared" si="303"/>
        <v>0</v>
      </c>
      <c r="H3737" s="236"/>
      <c r="I3737" s="387"/>
      <c r="J3737"/>
      <c r="L3737"/>
      <c r="M3737"/>
    </row>
    <row r="3738" spans="2:13" ht="15" customHeight="1" x14ac:dyDescent="0.25">
      <c r="B3738" s="373"/>
      <c r="C3738" s="52"/>
      <c r="D3738" s="38"/>
      <c r="E3738" s="39" t="s">
        <v>24</v>
      </c>
      <c r="F3738" s="46">
        <v>50000</v>
      </c>
      <c r="G3738" s="46">
        <f t="shared" si="303"/>
        <v>0</v>
      </c>
      <c r="H3738" s="236"/>
      <c r="I3738" s="387"/>
      <c r="J3738"/>
      <c r="L3738"/>
      <c r="M3738"/>
    </row>
    <row r="3739" spans="2:13" ht="15" customHeight="1" x14ac:dyDescent="0.25">
      <c r="B3739" s="269"/>
      <c r="C3739" s="175"/>
      <c r="D3739" s="240"/>
      <c r="E3739" s="218" t="s">
        <v>24</v>
      </c>
      <c r="F3739" s="46">
        <v>30000</v>
      </c>
      <c r="G3739" s="46">
        <f t="shared" si="303"/>
        <v>0</v>
      </c>
      <c r="H3739" s="236"/>
      <c r="I3739" s="387"/>
      <c r="J3739"/>
      <c r="L3739"/>
      <c r="M3739"/>
    </row>
    <row r="3740" spans="2:13" ht="15" customHeight="1" x14ac:dyDescent="0.25">
      <c r="B3740" s="243"/>
      <c r="C3740" s="44"/>
      <c r="D3740" s="38"/>
      <c r="E3740" s="51" t="s">
        <v>24</v>
      </c>
      <c r="F3740" s="46">
        <v>200000</v>
      </c>
      <c r="G3740" s="172">
        <f t="shared" si="303"/>
        <v>0</v>
      </c>
      <c r="H3740" s="42"/>
      <c r="I3740" s="387"/>
      <c r="J3740"/>
      <c r="L3740"/>
      <c r="M3740"/>
    </row>
    <row r="3741" spans="2:13" ht="15" customHeight="1" x14ac:dyDescent="0.25">
      <c r="B3741" s="372"/>
      <c r="C3741" s="52"/>
      <c r="D3741" s="38"/>
      <c r="E3741" s="218" t="s">
        <v>24</v>
      </c>
      <c r="F3741" s="46">
        <v>5000</v>
      </c>
      <c r="G3741" s="41">
        <f t="shared" si="303"/>
        <v>0</v>
      </c>
      <c r="H3741" s="236"/>
      <c r="I3741" s="387"/>
      <c r="J3741"/>
      <c r="L3741"/>
      <c r="M3741"/>
    </row>
    <row r="3742" spans="2:13" ht="15" customHeight="1" x14ac:dyDescent="0.25">
      <c r="B3742" s="269"/>
      <c r="C3742" s="33"/>
      <c r="D3742" s="38"/>
      <c r="E3742" s="51" t="s">
        <v>24</v>
      </c>
      <c r="F3742" s="191">
        <v>41000</v>
      </c>
      <c r="G3742" s="51">
        <f t="shared" si="303"/>
        <v>0</v>
      </c>
      <c r="H3742" s="42"/>
      <c r="I3742" s="387"/>
      <c r="J3742"/>
      <c r="L3742"/>
      <c r="M3742"/>
    </row>
    <row r="3743" spans="2:13" ht="15" customHeight="1" x14ac:dyDescent="0.25">
      <c r="B3743" s="269"/>
      <c r="C3743" s="33"/>
      <c r="D3743" s="38"/>
      <c r="E3743" s="51" t="s">
        <v>217</v>
      </c>
      <c r="F3743" s="46">
        <v>26200</v>
      </c>
      <c r="G3743" s="51">
        <f t="shared" si="303"/>
        <v>0</v>
      </c>
      <c r="H3743" s="241"/>
      <c r="I3743" s="387"/>
      <c r="J3743"/>
      <c r="L3743"/>
      <c r="M3743"/>
    </row>
    <row r="3744" spans="2:13" ht="15" customHeight="1" x14ac:dyDescent="0.25">
      <c r="B3744" s="269"/>
      <c r="C3744" s="33"/>
      <c r="D3744" s="256"/>
      <c r="E3744" s="218" t="s">
        <v>217</v>
      </c>
      <c r="F3744" s="67">
        <v>26200</v>
      </c>
      <c r="G3744" s="46">
        <f t="shared" si="303"/>
        <v>0</v>
      </c>
      <c r="H3744" s="236"/>
      <c r="I3744" s="387"/>
      <c r="J3744"/>
      <c r="L3744"/>
      <c r="M3744"/>
    </row>
    <row r="3745" spans="2:13" ht="15" customHeight="1" x14ac:dyDescent="0.25">
      <c r="B3745" s="269"/>
      <c r="C3745" s="33"/>
      <c r="D3745" s="240"/>
      <c r="E3745" s="218" t="s">
        <v>24</v>
      </c>
      <c r="F3745" s="46">
        <v>87500</v>
      </c>
      <c r="G3745" s="46">
        <f t="shared" si="303"/>
        <v>0</v>
      </c>
      <c r="H3745" s="236"/>
      <c r="I3745" s="387"/>
      <c r="J3745"/>
      <c r="L3745"/>
      <c r="M3745"/>
    </row>
    <row r="3746" spans="2:13" ht="15" customHeight="1" x14ac:dyDescent="0.25">
      <c r="B3746" s="269"/>
      <c r="C3746" s="33"/>
      <c r="D3746" s="38"/>
      <c r="E3746" s="191" t="s">
        <v>24</v>
      </c>
      <c r="F3746" s="46">
        <v>38000</v>
      </c>
      <c r="G3746" s="172">
        <f t="shared" si="303"/>
        <v>0</v>
      </c>
      <c r="H3746" s="236"/>
      <c r="I3746" s="387"/>
      <c r="J3746"/>
      <c r="L3746"/>
      <c r="M3746"/>
    </row>
    <row r="3747" spans="2:13" ht="15" customHeight="1" x14ac:dyDescent="0.25">
      <c r="B3747" s="243"/>
      <c r="C3747" s="39"/>
      <c r="D3747" s="38"/>
      <c r="E3747" s="51" t="s">
        <v>24</v>
      </c>
      <c r="F3747" s="90">
        <v>31000</v>
      </c>
      <c r="G3747" s="172">
        <f t="shared" si="303"/>
        <v>0</v>
      </c>
      <c r="H3747" s="236"/>
      <c r="I3747" s="387"/>
      <c r="J3747"/>
      <c r="L3747"/>
      <c r="M3747"/>
    </row>
    <row r="3748" spans="2:13" ht="15" customHeight="1" x14ac:dyDescent="0.25">
      <c r="B3748" s="372"/>
      <c r="C3748" s="33"/>
      <c r="D3748" s="38"/>
      <c r="E3748" s="51" t="s">
        <v>24</v>
      </c>
      <c r="F3748" s="191">
        <v>400000</v>
      </c>
      <c r="G3748" s="41">
        <f t="shared" si="303"/>
        <v>0</v>
      </c>
      <c r="H3748" s="241"/>
      <c r="I3748" s="387"/>
      <c r="J3748"/>
      <c r="L3748"/>
      <c r="M3748"/>
    </row>
    <row r="3749" spans="2:13" ht="15" customHeight="1" x14ac:dyDescent="0.25">
      <c r="B3749" s="372"/>
      <c r="C3749" s="33"/>
      <c r="D3749" s="38"/>
      <c r="E3749" s="51" t="s">
        <v>24</v>
      </c>
      <c r="F3749" s="191">
        <v>400000</v>
      </c>
      <c r="G3749" s="46">
        <f t="shared" si="303"/>
        <v>0</v>
      </c>
      <c r="H3749" s="241"/>
      <c r="I3749" s="387"/>
      <c r="J3749"/>
      <c r="L3749"/>
      <c r="M3749"/>
    </row>
    <row r="3750" spans="2:13" ht="15" customHeight="1" x14ac:dyDescent="0.25">
      <c r="B3750" s="269"/>
      <c r="C3750" s="33"/>
      <c r="D3750" s="38"/>
      <c r="E3750" s="51" t="s">
        <v>23</v>
      </c>
      <c r="F3750" s="46">
        <v>750000</v>
      </c>
      <c r="G3750" s="46">
        <f t="shared" si="303"/>
        <v>0</v>
      </c>
      <c r="H3750" s="236"/>
      <c r="I3750" s="387"/>
      <c r="J3750"/>
      <c r="L3750"/>
      <c r="M3750"/>
    </row>
    <row r="3751" spans="2:13" ht="15" customHeight="1" x14ac:dyDescent="0.25">
      <c r="B3751" s="372"/>
      <c r="C3751" s="81"/>
      <c r="D3751" s="38"/>
      <c r="E3751" s="51" t="s">
        <v>23</v>
      </c>
      <c r="F3751" s="46">
        <v>60000</v>
      </c>
      <c r="G3751" s="41">
        <f t="shared" si="303"/>
        <v>0</v>
      </c>
      <c r="H3751" s="236"/>
      <c r="I3751" s="387"/>
      <c r="J3751"/>
      <c r="L3751"/>
      <c r="M3751"/>
    </row>
    <row r="3752" spans="2:13" ht="15" customHeight="1" x14ac:dyDescent="0.25">
      <c r="B3752" s="269"/>
      <c r="C3752" s="33"/>
      <c r="D3752" s="38"/>
      <c r="E3752" s="51" t="s">
        <v>23</v>
      </c>
      <c r="F3752" s="46">
        <v>750000</v>
      </c>
      <c r="G3752" s="41">
        <f t="shared" si="303"/>
        <v>0</v>
      </c>
      <c r="H3752" s="236"/>
      <c r="I3752" s="387"/>
      <c r="J3752"/>
      <c r="L3752"/>
      <c r="M3752"/>
    </row>
    <row r="3753" spans="2:13" ht="15" customHeight="1" x14ac:dyDescent="0.25">
      <c r="B3753" s="269"/>
      <c r="C3753" s="33"/>
      <c r="D3753" s="38"/>
      <c r="E3753" s="39" t="s">
        <v>23</v>
      </c>
      <c r="F3753" s="46">
        <v>850</v>
      </c>
      <c r="G3753" s="41">
        <f t="shared" si="303"/>
        <v>0</v>
      </c>
      <c r="H3753" s="236"/>
      <c r="I3753" s="387"/>
      <c r="J3753"/>
      <c r="L3753"/>
      <c r="M3753"/>
    </row>
    <row r="3754" spans="2:13" ht="15" customHeight="1" x14ac:dyDescent="0.25">
      <c r="B3754" s="269"/>
      <c r="C3754" s="33"/>
      <c r="D3754" s="38"/>
      <c r="E3754" s="51" t="s">
        <v>217</v>
      </c>
      <c r="F3754" s="46">
        <v>21300</v>
      </c>
      <c r="G3754" s="172">
        <f t="shared" si="303"/>
        <v>0</v>
      </c>
      <c r="H3754" s="241"/>
      <c r="I3754" s="387"/>
      <c r="J3754"/>
      <c r="L3754"/>
      <c r="M3754"/>
    </row>
    <row r="3755" spans="2:13" ht="15" customHeight="1" x14ac:dyDescent="0.25">
      <c r="B3755" s="269"/>
      <c r="C3755" s="33"/>
      <c r="D3755" s="38"/>
      <c r="E3755" s="39" t="s">
        <v>23</v>
      </c>
      <c r="F3755" s="46">
        <v>850</v>
      </c>
      <c r="G3755" s="46">
        <f t="shared" si="303"/>
        <v>0</v>
      </c>
      <c r="H3755" s="42"/>
      <c r="I3755" s="379"/>
      <c r="J3755"/>
      <c r="L3755"/>
      <c r="M3755"/>
    </row>
    <row r="3756" spans="2:13" ht="15" customHeight="1" x14ac:dyDescent="0.25">
      <c r="B3756" s="372"/>
      <c r="C3756" s="33"/>
      <c r="D3756" s="38"/>
      <c r="E3756" s="51" t="s">
        <v>24</v>
      </c>
      <c r="F3756" s="191">
        <v>400000</v>
      </c>
      <c r="G3756" s="46">
        <f t="shared" si="303"/>
        <v>0</v>
      </c>
      <c r="H3756" s="236"/>
      <c r="I3756" s="379"/>
      <c r="J3756"/>
      <c r="L3756"/>
      <c r="M3756"/>
    </row>
    <row r="3757" spans="2:13" ht="15" customHeight="1" x14ac:dyDescent="0.25">
      <c r="B3757" s="269"/>
      <c r="C3757" s="33"/>
      <c r="D3757" s="38"/>
      <c r="E3757" s="51" t="s">
        <v>23</v>
      </c>
      <c r="F3757" s="46">
        <v>750000</v>
      </c>
      <c r="G3757" s="46">
        <f t="shared" si="303"/>
        <v>0</v>
      </c>
      <c r="H3757" s="236"/>
      <c r="I3757" s="379"/>
      <c r="J3757"/>
      <c r="L3757"/>
      <c r="M3757"/>
    </row>
    <row r="3758" spans="2:13" ht="15" customHeight="1" x14ac:dyDescent="0.25">
      <c r="B3758" s="269"/>
      <c r="C3758" s="33"/>
      <c r="D3758" s="38"/>
      <c r="E3758" s="51" t="s">
        <v>24</v>
      </c>
      <c r="F3758" s="46">
        <v>45000</v>
      </c>
      <c r="G3758" s="172">
        <f t="shared" si="303"/>
        <v>0</v>
      </c>
      <c r="H3758" s="241"/>
      <c r="I3758" s="379"/>
      <c r="J3758"/>
      <c r="L3758"/>
      <c r="M3758"/>
    </row>
    <row r="3759" spans="2:13" ht="15" customHeight="1" x14ac:dyDescent="0.25">
      <c r="B3759" s="269"/>
      <c r="C3759" s="33"/>
      <c r="D3759" s="38"/>
      <c r="E3759" s="51" t="s">
        <v>23</v>
      </c>
      <c r="F3759" s="46">
        <v>750000</v>
      </c>
      <c r="G3759" s="172">
        <f t="shared" si="303"/>
        <v>0</v>
      </c>
      <c r="H3759" s="241"/>
      <c r="I3759" s="381"/>
      <c r="J3759"/>
      <c r="L3759"/>
      <c r="M3759"/>
    </row>
    <row r="3760" spans="2:13" ht="15" customHeight="1" x14ac:dyDescent="0.25">
      <c r="B3760" s="269"/>
      <c r="C3760" s="33"/>
      <c r="D3760" s="256"/>
      <c r="E3760" s="218" t="s">
        <v>217</v>
      </c>
      <c r="F3760" s="67">
        <v>26200</v>
      </c>
      <c r="G3760" s="172">
        <f t="shared" si="303"/>
        <v>0</v>
      </c>
      <c r="H3760" s="241"/>
      <c r="I3760" s="381"/>
      <c r="J3760"/>
      <c r="L3760"/>
      <c r="M3760"/>
    </row>
    <row r="3761" spans="2:13" ht="15" customHeight="1" x14ac:dyDescent="0.25">
      <c r="B3761" s="269"/>
      <c r="C3761" s="33"/>
      <c r="D3761" s="240"/>
      <c r="E3761" s="218" t="s">
        <v>24</v>
      </c>
      <c r="F3761" s="46">
        <v>87500</v>
      </c>
      <c r="G3761" s="172">
        <f t="shared" si="303"/>
        <v>0</v>
      </c>
      <c r="H3761" s="241"/>
      <c r="I3761" s="381"/>
      <c r="J3761"/>
      <c r="L3761"/>
      <c r="M3761"/>
    </row>
    <row r="3762" spans="2:13" ht="15" customHeight="1" x14ac:dyDescent="0.25">
      <c r="B3762" s="243"/>
      <c r="C3762" s="33"/>
      <c r="D3762" s="38"/>
      <c r="E3762" s="51" t="s">
        <v>24</v>
      </c>
      <c r="F3762" s="46">
        <v>50000</v>
      </c>
      <c r="G3762" s="172">
        <f t="shared" si="303"/>
        <v>0</v>
      </c>
      <c r="H3762" s="241"/>
      <c r="I3762" s="381"/>
      <c r="J3762"/>
      <c r="L3762"/>
      <c r="M3762"/>
    </row>
    <row r="3763" spans="2:13" ht="15" customHeight="1" x14ac:dyDescent="0.25">
      <c r="B3763" s="269"/>
      <c r="C3763" s="33"/>
      <c r="D3763" s="38"/>
      <c r="E3763" s="51" t="s">
        <v>1579</v>
      </c>
      <c r="F3763" s="46">
        <v>5890000</v>
      </c>
      <c r="G3763" s="172">
        <f t="shared" si="303"/>
        <v>0</v>
      </c>
      <c r="H3763" s="241"/>
      <c r="I3763" s="384"/>
      <c r="J3763"/>
      <c r="L3763"/>
      <c r="M3763"/>
    </row>
    <row r="3764" spans="2:13" ht="15" customHeight="1" x14ac:dyDescent="0.25">
      <c r="B3764" s="269"/>
      <c r="C3764" s="33"/>
      <c r="D3764" s="38"/>
      <c r="E3764" s="51" t="s">
        <v>1579</v>
      </c>
      <c r="F3764" s="46">
        <v>4500000</v>
      </c>
      <c r="G3764" s="172">
        <f t="shared" ref="G3764:G3827" si="304">D3764*F3764</f>
        <v>0</v>
      </c>
      <c r="H3764" s="241"/>
      <c r="I3764" s="384"/>
      <c r="J3764"/>
      <c r="L3764"/>
      <c r="M3764"/>
    </row>
    <row r="3765" spans="2:13" ht="15" customHeight="1" x14ac:dyDescent="0.25">
      <c r="B3765" s="370"/>
      <c r="C3765" s="175"/>
      <c r="D3765" s="38"/>
      <c r="E3765" s="51" t="s">
        <v>24</v>
      </c>
      <c r="F3765" s="46">
        <v>1500000</v>
      </c>
      <c r="G3765" s="172">
        <f t="shared" si="304"/>
        <v>0</v>
      </c>
      <c r="H3765" s="241"/>
      <c r="I3765" s="384"/>
      <c r="J3765"/>
      <c r="L3765"/>
      <c r="M3765"/>
    </row>
    <row r="3766" spans="2:13" ht="15" customHeight="1" x14ac:dyDescent="0.25">
      <c r="B3766" s="269"/>
      <c r="C3766" s="33"/>
      <c r="D3766" s="38"/>
      <c r="E3766" s="51" t="s">
        <v>217</v>
      </c>
      <c r="F3766" s="46">
        <v>62500</v>
      </c>
      <c r="G3766" s="172">
        <f t="shared" si="304"/>
        <v>0</v>
      </c>
      <c r="H3766" s="241"/>
      <c r="I3766" s="384"/>
      <c r="J3766"/>
      <c r="L3766"/>
      <c r="M3766"/>
    </row>
    <row r="3767" spans="2:13" ht="15" customHeight="1" x14ac:dyDescent="0.25">
      <c r="B3767" s="269"/>
      <c r="C3767" s="33"/>
      <c r="D3767" s="38"/>
      <c r="E3767" s="51" t="s">
        <v>23</v>
      </c>
      <c r="F3767" s="46">
        <v>10000</v>
      </c>
      <c r="G3767" s="51">
        <f t="shared" si="304"/>
        <v>0</v>
      </c>
      <c r="H3767" s="241"/>
      <c r="I3767" s="384"/>
      <c r="J3767"/>
      <c r="L3767"/>
      <c r="M3767"/>
    </row>
    <row r="3768" spans="2:13" ht="15" customHeight="1" x14ac:dyDescent="0.25">
      <c r="B3768" s="269"/>
      <c r="C3768" s="33"/>
      <c r="D3768" s="38"/>
      <c r="E3768" s="51" t="s">
        <v>23</v>
      </c>
      <c r="F3768" s="46">
        <v>80000</v>
      </c>
      <c r="G3768" s="46">
        <f t="shared" si="304"/>
        <v>0</v>
      </c>
      <c r="H3768" s="241"/>
      <c r="I3768" s="384"/>
      <c r="J3768"/>
      <c r="L3768"/>
      <c r="M3768"/>
    </row>
    <row r="3769" spans="2:13" ht="15" customHeight="1" x14ac:dyDescent="0.25">
      <c r="B3769" s="245"/>
      <c r="C3769" s="228"/>
      <c r="D3769" s="38"/>
      <c r="E3769" s="51" t="s">
        <v>23</v>
      </c>
      <c r="F3769" s="191">
        <v>1210000</v>
      </c>
      <c r="G3769" s="51">
        <f t="shared" si="304"/>
        <v>0</v>
      </c>
      <c r="H3769" s="42"/>
      <c r="I3769" s="379"/>
      <c r="J3769"/>
      <c r="L3769"/>
      <c r="M3769"/>
    </row>
    <row r="3770" spans="2:13" ht="15" customHeight="1" x14ac:dyDescent="0.25">
      <c r="B3770" s="380"/>
      <c r="C3770" s="49"/>
      <c r="D3770" s="38"/>
      <c r="E3770" s="51" t="s">
        <v>23</v>
      </c>
      <c r="F3770" s="46">
        <v>160000</v>
      </c>
      <c r="G3770" s="51">
        <f t="shared" si="304"/>
        <v>0</v>
      </c>
      <c r="H3770" s="42"/>
      <c r="I3770" s="379"/>
      <c r="J3770"/>
      <c r="L3770"/>
      <c r="M3770"/>
    </row>
    <row r="3771" spans="2:13" ht="15" customHeight="1" x14ac:dyDescent="0.25">
      <c r="B3771" s="390"/>
      <c r="C3771" s="36"/>
      <c r="D3771" s="38"/>
      <c r="E3771" s="51" t="s">
        <v>23</v>
      </c>
      <c r="F3771" s="46">
        <v>50000</v>
      </c>
      <c r="G3771" s="46">
        <f t="shared" si="304"/>
        <v>0</v>
      </c>
      <c r="H3771" s="42"/>
      <c r="I3771" s="379"/>
      <c r="J3771"/>
      <c r="L3771"/>
      <c r="M3771"/>
    </row>
    <row r="3772" spans="2:13" ht="15" customHeight="1" x14ac:dyDescent="0.25">
      <c r="B3772" s="390"/>
      <c r="C3772" s="36"/>
      <c r="D3772" s="38"/>
      <c r="E3772" s="51" t="s">
        <v>23</v>
      </c>
      <c r="F3772" s="46">
        <v>10000</v>
      </c>
      <c r="G3772" s="46">
        <f t="shared" si="304"/>
        <v>0</v>
      </c>
      <c r="H3772" s="42"/>
      <c r="I3772" s="379"/>
      <c r="J3772"/>
      <c r="L3772"/>
      <c r="M3772"/>
    </row>
    <row r="3773" spans="2:13" ht="15" customHeight="1" x14ac:dyDescent="0.25">
      <c r="B3773" s="373"/>
      <c r="C3773" s="68"/>
      <c r="D3773" s="38"/>
      <c r="E3773" s="51" t="s">
        <v>96</v>
      </c>
      <c r="F3773" s="46">
        <v>64000</v>
      </c>
      <c r="G3773" s="41">
        <f t="shared" si="304"/>
        <v>0</v>
      </c>
      <c r="H3773" s="236"/>
      <c r="I3773" s="387"/>
      <c r="J3773"/>
      <c r="L3773"/>
      <c r="M3773"/>
    </row>
    <row r="3774" spans="2:13" ht="15" customHeight="1" x14ac:dyDescent="0.25">
      <c r="B3774" s="269"/>
      <c r="C3774" s="175"/>
      <c r="D3774" s="150"/>
      <c r="E3774" s="51" t="s">
        <v>96</v>
      </c>
      <c r="F3774" s="172">
        <v>64000</v>
      </c>
      <c r="G3774" s="41">
        <f t="shared" si="304"/>
        <v>0</v>
      </c>
      <c r="H3774" s="236"/>
      <c r="I3774" s="387"/>
      <c r="J3774"/>
      <c r="L3774"/>
      <c r="M3774"/>
    </row>
    <row r="3775" spans="2:13" ht="15" customHeight="1" x14ac:dyDescent="0.25">
      <c r="B3775" s="373"/>
      <c r="C3775" s="81"/>
      <c r="D3775" s="38"/>
      <c r="E3775" s="49" t="s">
        <v>1589</v>
      </c>
      <c r="F3775" s="46">
        <v>64000</v>
      </c>
      <c r="G3775" s="41">
        <f t="shared" si="304"/>
        <v>0</v>
      </c>
      <c r="H3775" s="236"/>
      <c r="I3775" s="387"/>
      <c r="J3775"/>
      <c r="L3775"/>
      <c r="M3775"/>
    </row>
    <row r="3776" spans="2:13" ht="15" customHeight="1" x14ac:dyDescent="0.25">
      <c r="B3776" s="372"/>
      <c r="C3776" s="36"/>
      <c r="D3776" s="38"/>
      <c r="E3776" s="45" t="s">
        <v>23</v>
      </c>
      <c r="F3776" s="191">
        <v>20000</v>
      </c>
      <c r="G3776" s="41">
        <f t="shared" si="304"/>
        <v>0</v>
      </c>
      <c r="H3776" s="236"/>
      <c r="I3776" s="387"/>
      <c r="J3776"/>
      <c r="L3776"/>
      <c r="M3776"/>
    </row>
    <row r="3777" spans="2:13" ht="15" customHeight="1" x14ac:dyDescent="0.25">
      <c r="B3777" s="372"/>
      <c r="C3777" s="52"/>
      <c r="D3777" s="38"/>
      <c r="E3777" s="218" t="s">
        <v>23</v>
      </c>
      <c r="F3777" s="46">
        <v>10000</v>
      </c>
      <c r="G3777" s="41">
        <f t="shared" si="304"/>
        <v>0</v>
      </c>
      <c r="H3777" s="236"/>
      <c r="I3777" s="387"/>
      <c r="J3777"/>
      <c r="L3777"/>
      <c r="M3777"/>
    </row>
    <row r="3778" spans="2:13" ht="15" customHeight="1" x14ac:dyDescent="0.25">
      <c r="B3778" s="373"/>
      <c r="C3778" s="52"/>
      <c r="D3778" s="38"/>
      <c r="E3778" s="39" t="s">
        <v>217</v>
      </c>
      <c r="F3778" s="46">
        <v>62500</v>
      </c>
      <c r="G3778" s="46">
        <f t="shared" si="304"/>
        <v>0</v>
      </c>
      <c r="H3778" s="236"/>
      <c r="I3778" s="387"/>
      <c r="J3778"/>
      <c r="L3778"/>
      <c r="M3778"/>
    </row>
    <row r="3779" spans="2:13" ht="15" customHeight="1" x14ac:dyDescent="0.25">
      <c r="B3779" s="373"/>
      <c r="C3779" s="313"/>
      <c r="D3779" s="38"/>
      <c r="E3779" s="39" t="s">
        <v>23</v>
      </c>
      <c r="F3779" s="46">
        <v>1210000</v>
      </c>
      <c r="G3779" s="46">
        <f t="shared" si="304"/>
        <v>0</v>
      </c>
      <c r="H3779" s="236"/>
      <c r="I3779" s="387"/>
      <c r="J3779"/>
      <c r="L3779"/>
      <c r="M3779"/>
    </row>
    <row r="3780" spans="2:13" ht="15" customHeight="1" x14ac:dyDescent="0.25">
      <c r="B3780" s="380"/>
      <c r="C3780" s="228"/>
      <c r="D3780" s="38"/>
      <c r="E3780" s="39" t="s">
        <v>23</v>
      </c>
      <c r="F3780" s="46">
        <v>160000</v>
      </c>
      <c r="G3780" s="46">
        <f t="shared" si="304"/>
        <v>0</v>
      </c>
      <c r="H3780" s="236"/>
      <c r="I3780" s="387"/>
      <c r="J3780"/>
      <c r="L3780"/>
      <c r="M3780"/>
    </row>
    <row r="3781" spans="2:13" ht="15" customHeight="1" x14ac:dyDescent="0.25">
      <c r="B3781" s="246"/>
      <c r="C3781" s="33"/>
      <c r="D3781" s="150"/>
      <c r="E3781" s="39" t="s">
        <v>23</v>
      </c>
      <c r="F3781" s="46">
        <v>50000</v>
      </c>
      <c r="G3781" s="172">
        <f t="shared" si="304"/>
        <v>0</v>
      </c>
      <c r="H3781" s="236"/>
      <c r="I3781" s="387"/>
      <c r="J3781"/>
      <c r="L3781"/>
      <c r="M3781"/>
    </row>
    <row r="3782" spans="2:13" ht="15" customHeight="1" x14ac:dyDescent="0.25">
      <c r="B3782" s="373"/>
      <c r="C3782" s="52"/>
      <c r="D3782" s="38"/>
      <c r="E3782" s="39" t="s">
        <v>23</v>
      </c>
      <c r="F3782" s="46">
        <v>10000</v>
      </c>
      <c r="G3782" s="46">
        <f t="shared" si="304"/>
        <v>0</v>
      </c>
      <c r="H3782" s="236"/>
      <c r="I3782" s="387"/>
      <c r="J3782"/>
      <c r="L3782"/>
      <c r="M3782"/>
    </row>
    <row r="3783" spans="2:13" ht="15" customHeight="1" x14ac:dyDescent="0.25">
      <c r="B3783" s="269"/>
      <c r="C3783" s="33"/>
      <c r="D3783" s="64"/>
      <c r="E3783" s="51" t="s">
        <v>23</v>
      </c>
      <c r="F3783" s="46">
        <v>1400000</v>
      </c>
      <c r="G3783" s="46">
        <f t="shared" si="304"/>
        <v>0</v>
      </c>
      <c r="H3783" s="236"/>
      <c r="I3783" s="387"/>
      <c r="J3783"/>
      <c r="L3783"/>
      <c r="M3783"/>
    </row>
    <row r="3784" spans="2:13" ht="15" customHeight="1" x14ac:dyDescent="0.25">
      <c r="B3784" s="391"/>
      <c r="C3784" s="109"/>
      <c r="D3784" s="256"/>
      <c r="E3784" s="218" t="s">
        <v>23</v>
      </c>
      <c r="F3784" s="67">
        <v>350000</v>
      </c>
      <c r="G3784" s="46">
        <f t="shared" si="304"/>
        <v>0</v>
      </c>
      <c r="H3784" s="236"/>
      <c r="I3784" s="387"/>
      <c r="J3784"/>
      <c r="L3784"/>
      <c r="M3784"/>
    </row>
    <row r="3785" spans="2:13" ht="15" customHeight="1" x14ac:dyDescent="0.25">
      <c r="B3785" s="373"/>
      <c r="C3785" s="313"/>
      <c r="D3785" s="38"/>
      <c r="E3785" s="51" t="s">
        <v>23</v>
      </c>
      <c r="F3785" s="46">
        <v>1210000</v>
      </c>
      <c r="G3785" s="172">
        <f t="shared" si="304"/>
        <v>0</v>
      </c>
      <c r="H3785" s="236"/>
      <c r="I3785" s="387"/>
      <c r="J3785"/>
      <c r="L3785"/>
      <c r="M3785"/>
    </row>
    <row r="3786" spans="2:13" ht="15" customHeight="1" x14ac:dyDescent="0.25">
      <c r="B3786" s="380"/>
      <c r="C3786" s="228"/>
      <c r="D3786" s="38"/>
      <c r="E3786" s="51" t="s">
        <v>23</v>
      </c>
      <c r="F3786" s="46">
        <v>160000</v>
      </c>
      <c r="G3786" s="41">
        <f t="shared" si="304"/>
        <v>0</v>
      </c>
      <c r="H3786" s="236"/>
      <c r="I3786" s="387"/>
      <c r="J3786"/>
      <c r="L3786"/>
      <c r="M3786"/>
    </row>
    <row r="3787" spans="2:13" ht="15" customHeight="1" x14ac:dyDescent="0.25">
      <c r="B3787" s="246"/>
      <c r="C3787" s="33"/>
      <c r="D3787" s="150"/>
      <c r="E3787" s="51" t="s">
        <v>23</v>
      </c>
      <c r="F3787" s="46">
        <v>50000</v>
      </c>
      <c r="G3787" s="51">
        <f t="shared" si="304"/>
        <v>0</v>
      </c>
      <c r="H3787" s="236"/>
      <c r="I3787" s="387"/>
      <c r="J3787"/>
      <c r="L3787"/>
      <c r="M3787"/>
    </row>
    <row r="3788" spans="2:13" ht="15" customHeight="1" x14ac:dyDescent="0.25">
      <c r="B3788" s="373"/>
      <c r="C3788" s="52"/>
      <c r="D3788" s="38"/>
      <c r="E3788" s="39" t="s">
        <v>23</v>
      </c>
      <c r="F3788" s="46">
        <v>10000</v>
      </c>
      <c r="G3788" s="46">
        <f t="shared" si="304"/>
        <v>0</v>
      </c>
      <c r="H3788" s="236"/>
      <c r="I3788" s="387"/>
      <c r="J3788"/>
      <c r="L3788"/>
      <c r="M3788"/>
    </row>
    <row r="3789" spans="2:13" ht="15" customHeight="1" x14ac:dyDescent="0.25">
      <c r="B3789" s="269"/>
      <c r="C3789" s="33"/>
      <c r="D3789" s="38"/>
      <c r="E3789" s="51" t="s">
        <v>23</v>
      </c>
      <c r="F3789" s="46">
        <v>120000</v>
      </c>
      <c r="G3789" s="46">
        <f t="shared" si="304"/>
        <v>0</v>
      </c>
      <c r="H3789" s="236"/>
      <c r="I3789" s="387"/>
      <c r="J3789"/>
      <c r="L3789"/>
      <c r="M3789"/>
    </row>
    <row r="3790" spans="2:13" ht="15" customHeight="1" x14ac:dyDescent="0.25">
      <c r="B3790" s="373"/>
      <c r="C3790" s="52"/>
      <c r="D3790" s="38"/>
      <c r="E3790" s="39" t="s">
        <v>23</v>
      </c>
      <c r="F3790" s="46">
        <v>15000</v>
      </c>
      <c r="G3790" s="46">
        <f t="shared" si="304"/>
        <v>0</v>
      </c>
      <c r="H3790" s="236"/>
      <c r="I3790" s="387"/>
      <c r="J3790"/>
      <c r="L3790"/>
      <c r="M3790"/>
    </row>
    <row r="3791" spans="2:13" ht="15" customHeight="1" x14ac:dyDescent="0.25">
      <c r="B3791" s="373"/>
      <c r="C3791" s="52"/>
      <c r="D3791" s="38"/>
      <c r="E3791" s="39" t="s">
        <v>23</v>
      </c>
      <c r="F3791" s="46">
        <v>35000</v>
      </c>
      <c r="G3791" s="46">
        <f t="shared" si="304"/>
        <v>0</v>
      </c>
      <c r="H3791" s="236"/>
      <c r="I3791" s="387"/>
      <c r="J3791"/>
      <c r="L3791"/>
      <c r="M3791"/>
    </row>
    <row r="3792" spans="2:13" ht="15" customHeight="1" x14ac:dyDescent="0.25">
      <c r="B3792" s="269"/>
      <c r="C3792" s="33"/>
      <c r="D3792" s="38"/>
      <c r="E3792" s="51" t="s">
        <v>23</v>
      </c>
      <c r="F3792" s="46">
        <v>357000</v>
      </c>
      <c r="G3792" s="46">
        <f t="shared" si="304"/>
        <v>0</v>
      </c>
      <c r="H3792" s="236"/>
      <c r="I3792" s="387"/>
      <c r="J3792"/>
      <c r="L3792"/>
      <c r="M3792"/>
    </row>
    <row r="3793" spans="2:13" ht="15" customHeight="1" x14ac:dyDescent="0.25">
      <c r="B3793" s="246"/>
      <c r="C3793" s="33"/>
      <c r="D3793" s="150"/>
      <c r="E3793" s="51" t="s">
        <v>23</v>
      </c>
      <c r="F3793" s="46">
        <v>350000</v>
      </c>
      <c r="G3793" s="172">
        <f t="shared" si="304"/>
        <v>0</v>
      </c>
      <c r="H3793" s="236"/>
      <c r="I3793" s="387"/>
      <c r="J3793"/>
      <c r="L3793"/>
      <c r="M3793"/>
    </row>
    <row r="3794" spans="2:13" ht="15" customHeight="1" x14ac:dyDescent="0.25">
      <c r="B3794" s="269"/>
      <c r="C3794" s="33"/>
      <c r="D3794" s="64"/>
      <c r="E3794" s="45" t="s">
        <v>23</v>
      </c>
      <c r="F3794" s="62">
        <v>2100000</v>
      </c>
      <c r="G3794" s="51">
        <f t="shared" si="304"/>
        <v>0</v>
      </c>
      <c r="H3794" s="236"/>
      <c r="I3794" s="387"/>
      <c r="J3794"/>
      <c r="L3794"/>
      <c r="M3794"/>
    </row>
    <row r="3795" spans="2:13" ht="15" customHeight="1" x14ac:dyDescent="0.25">
      <c r="B3795" s="243"/>
      <c r="C3795" s="39"/>
      <c r="D3795" s="38"/>
      <c r="E3795" s="51" t="s">
        <v>23</v>
      </c>
      <c r="F3795" s="90"/>
      <c r="G3795" s="46">
        <f t="shared" si="304"/>
        <v>0</v>
      </c>
      <c r="H3795" s="236"/>
      <c r="I3795" s="387"/>
      <c r="J3795"/>
      <c r="L3795"/>
      <c r="M3795"/>
    </row>
    <row r="3796" spans="2:13" ht="15" customHeight="1" x14ac:dyDescent="0.25">
      <c r="B3796" s="245"/>
      <c r="C3796" s="33"/>
      <c r="D3796" s="38"/>
      <c r="E3796" s="51" t="s">
        <v>23</v>
      </c>
      <c r="F3796" s="46">
        <v>285000</v>
      </c>
      <c r="G3796" s="172">
        <f t="shared" si="304"/>
        <v>0</v>
      </c>
      <c r="H3796" s="236"/>
      <c r="I3796" s="387"/>
      <c r="J3796"/>
      <c r="L3796"/>
      <c r="M3796"/>
    </row>
    <row r="3797" spans="2:13" ht="15" customHeight="1" x14ac:dyDescent="0.25">
      <c r="B3797" s="245"/>
      <c r="C3797" s="63"/>
      <c r="D3797" s="38"/>
      <c r="E3797" s="51" t="s">
        <v>23</v>
      </c>
      <c r="F3797" s="46">
        <v>225000</v>
      </c>
      <c r="G3797" s="172">
        <f t="shared" si="304"/>
        <v>0</v>
      </c>
      <c r="H3797" s="236"/>
      <c r="I3797" s="381"/>
      <c r="J3797"/>
      <c r="L3797"/>
      <c r="M3797"/>
    </row>
    <row r="3798" spans="2:13" ht="15" customHeight="1" x14ac:dyDescent="0.25">
      <c r="B3798" s="269"/>
      <c r="C3798" s="33"/>
      <c r="D3798" s="256"/>
      <c r="E3798" s="51" t="s">
        <v>23</v>
      </c>
      <c r="F3798" s="67">
        <v>75000</v>
      </c>
      <c r="G3798" s="172">
        <f t="shared" si="304"/>
        <v>0</v>
      </c>
      <c r="H3798" s="236"/>
      <c r="I3798" s="381"/>
      <c r="J3798"/>
      <c r="L3798"/>
      <c r="M3798"/>
    </row>
    <row r="3799" spans="2:13" ht="15" customHeight="1" x14ac:dyDescent="0.25">
      <c r="B3799" s="372"/>
      <c r="C3799" s="33"/>
      <c r="D3799" s="38"/>
      <c r="E3799" s="254" t="s">
        <v>23</v>
      </c>
      <c r="F3799" s="46">
        <v>7000</v>
      </c>
      <c r="G3799" s="172">
        <f t="shared" si="304"/>
        <v>0</v>
      </c>
      <c r="H3799" s="236"/>
      <c r="I3799" s="381"/>
      <c r="J3799"/>
      <c r="L3799"/>
      <c r="M3799"/>
    </row>
    <row r="3800" spans="2:13" ht="15" customHeight="1" x14ac:dyDescent="0.25">
      <c r="B3800" s="372"/>
      <c r="C3800" s="156"/>
      <c r="D3800" s="38"/>
      <c r="E3800" s="254" t="s">
        <v>217</v>
      </c>
      <c r="F3800" s="46">
        <v>34000</v>
      </c>
      <c r="G3800" s="172">
        <f t="shared" si="304"/>
        <v>0</v>
      </c>
      <c r="H3800" s="236"/>
      <c r="I3800" s="381"/>
      <c r="J3800"/>
      <c r="L3800"/>
      <c r="M3800"/>
    </row>
    <row r="3801" spans="2:13" ht="15" customHeight="1" x14ac:dyDescent="0.25">
      <c r="B3801" s="269"/>
      <c r="C3801" s="33"/>
      <c r="D3801" s="38"/>
      <c r="E3801" s="254" t="s">
        <v>217</v>
      </c>
      <c r="F3801" s="46">
        <f>4500000/209</f>
        <v>21531.100478468899</v>
      </c>
      <c r="G3801" s="172">
        <f t="shared" si="304"/>
        <v>0</v>
      </c>
      <c r="H3801" s="241"/>
      <c r="I3801" s="381"/>
      <c r="J3801"/>
      <c r="L3801"/>
      <c r="M3801"/>
    </row>
    <row r="3802" spans="2:13" ht="15" customHeight="1" x14ac:dyDescent="0.25">
      <c r="B3802" s="269"/>
      <c r="C3802" s="175"/>
      <c r="D3802" s="38"/>
      <c r="E3802" s="45" t="s">
        <v>217</v>
      </c>
      <c r="F3802" s="90">
        <f>225000/17</f>
        <v>13235.294117647059</v>
      </c>
      <c r="G3802" s="172">
        <f t="shared" si="304"/>
        <v>0</v>
      </c>
      <c r="H3802" s="236"/>
      <c r="I3802" s="384"/>
      <c r="J3802"/>
      <c r="L3802"/>
      <c r="M3802"/>
    </row>
    <row r="3803" spans="2:13" ht="15" customHeight="1" x14ac:dyDescent="0.25">
      <c r="B3803" s="243"/>
      <c r="C3803" s="44"/>
      <c r="D3803" s="38"/>
      <c r="E3803" s="45" t="s">
        <v>23</v>
      </c>
      <c r="F3803" s="46">
        <v>175000</v>
      </c>
      <c r="G3803" s="172">
        <f t="shared" si="304"/>
        <v>0</v>
      </c>
      <c r="H3803" s="42"/>
      <c r="I3803" s="384"/>
      <c r="J3803"/>
      <c r="L3803"/>
      <c r="M3803"/>
    </row>
    <row r="3804" spans="2:13" ht="15" customHeight="1" x14ac:dyDescent="0.25">
      <c r="B3804" s="243"/>
      <c r="C3804" s="44"/>
      <c r="D3804" s="38"/>
      <c r="E3804" s="45" t="s">
        <v>23</v>
      </c>
      <c r="F3804" s="46">
        <v>105000</v>
      </c>
      <c r="G3804" s="172">
        <f t="shared" si="304"/>
        <v>0</v>
      </c>
      <c r="H3804" s="42"/>
      <c r="I3804" s="384"/>
      <c r="J3804"/>
      <c r="L3804"/>
      <c r="M3804"/>
    </row>
    <row r="3805" spans="2:13" ht="15" customHeight="1" x14ac:dyDescent="0.25">
      <c r="B3805" s="372"/>
      <c r="C3805" s="44"/>
      <c r="D3805" s="38"/>
      <c r="E3805" s="45" t="s">
        <v>23</v>
      </c>
      <c r="F3805" s="46">
        <v>75000</v>
      </c>
      <c r="G3805" s="172">
        <f t="shared" si="304"/>
        <v>0</v>
      </c>
      <c r="H3805" s="42"/>
      <c r="I3805" s="384"/>
      <c r="J3805"/>
      <c r="L3805"/>
      <c r="M3805"/>
    </row>
    <row r="3806" spans="2:13" ht="15" customHeight="1" x14ac:dyDescent="0.25">
      <c r="B3806" s="269"/>
      <c r="C3806" s="33"/>
      <c r="D3806" s="38"/>
      <c r="E3806" s="51" t="s">
        <v>23</v>
      </c>
      <c r="F3806" s="46">
        <v>300000</v>
      </c>
      <c r="G3806" s="51">
        <f t="shared" si="304"/>
        <v>0</v>
      </c>
      <c r="H3806" s="241"/>
      <c r="I3806" s="384"/>
      <c r="J3806"/>
      <c r="L3806"/>
      <c r="M3806"/>
    </row>
    <row r="3807" spans="2:13" ht="15" customHeight="1" x14ac:dyDescent="0.25">
      <c r="B3807" s="373"/>
      <c r="C3807" s="156"/>
      <c r="D3807" s="38"/>
      <c r="E3807" s="218" t="s">
        <v>23</v>
      </c>
      <c r="F3807" s="46">
        <v>41000</v>
      </c>
      <c r="G3807" s="41">
        <f t="shared" si="304"/>
        <v>0</v>
      </c>
      <c r="H3807" s="236"/>
      <c r="I3807" s="387"/>
      <c r="J3807"/>
      <c r="L3807"/>
      <c r="M3807"/>
    </row>
    <row r="3808" spans="2:13" ht="15" customHeight="1" x14ac:dyDescent="0.25">
      <c r="B3808" s="269"/>
      <c r="C3808" s="56"/>
      <c r="D3808" s="150"/>
      <c r="E3808" s="51" t="s">
        <v>23</v>
      </c>
      <c r="F3808" s="172">
        <v>1500</v>
      </c>
      <c r="G3808" s="41">
        <f t="shared" si="304"/>
        <v>0</v>
      </c>
      <c r="H3808" s="236"/>
      <c r="I3808" s="387"/>
      <c r="J3808"/>
      <c r="L3808"/>
      <c r="M3808"/>
    </row>
    <row r="3809" spans="2:13" ht="15" customHeight="1" x14ac:dyDescent="0.25">
      <c r="B3809" s="269"/>
      <c r="C3809" s="175"/>
      <c r="D3809" s="38"/>
      <c r="E3809" s="39" t="s">
        <v>23</v>
      </c>
      <c r="F3809" s="46">
        <v>850</v>
      </c>
      <c r="G3809" s="41">
        <f t="shared" si="304"/>
        <v>0</v>
      </c>
      <c r="H3809" s="236"/>
      <c r="I3809" s="387"/>
      <c r="J3809"/>
      <c r="L3809"/>
      <c r="M3809"/>
    </row>
    <row r="3810" spans="2:13" ht="15" customHeight="1" x14ac:dyDescent="0.25">
      <c r="B3810" s="371"/>
      <c r="C3810" s="36"/>
      <c r="D3810" s="38"/>
      <c r="E3810" s="45" t="s">
        <v>23</v>
      </c>
      <c r="F3810" s="191">
        <v>7000</v>
      </c>
      <c r="G3810" s="41">
        <f t="shared" si="304"/>
        <v>0</v>
      </c>
      <c r="H3810" s="42"/>
      <c r="I3810" s="387"/>
      <c r="J3810"/>
      <c r="L3810"/>
      <c r="M3810"/>
    </row>
    <row r="3811" spans="2:13" ht="15" customHeight="1" x14ac:dyDescent="0.25">
      <c r="B3811" s="269"/>
      <c r="C3811" s="33"/>
      <c r="D3811" s="38"/>
      <c r="E3811" s="218" t="s">
        <v>23</v>
      </c>
      <c r="F3811" s="46">
        <v>3000</v>
      </c>
      <c r="G3811" s="41">
        <f t="shared" si="304"/>
        <v>0</v>
      </c>
      <c r="H3811" s="236"/>
      <c r="I3811" s="387"/>
      <c r="J3811"/>
      <c r="L3811"/>
      <c r="M3811"/>
    </row>
    <row r="3812" spans="2:13" ht="15" customHeight="1" x14ac:dyDescent="0.25">
      <c r="B3812" s="372"/>
      <c r="C3812" s="52"/>
      <c r="D3812" s="38"/>
      <c r="E3812" s="45" t="s">
        <v>23</v>
      </c>
      <c r="F3812" s="46">
        <v>45000</v>
      </c>
      <c r="G3812" s="41">
        <f t="shared" si="304"/>
        <v>0</v>
      </c>
      <c r="H3812" s="236"/>
      <c r="I3812" s="387"/>
      <c r="J3812"/>
      <c r="L3812"/>
      <c r="M3812"/>
    </row>
    <row r="3813" spans="2:13" ht="15" customHeight="1" x14ac:dyDescent="0.25">
      <c r="B3813" s="243"/>
      <c r="C3813" s="44"/>
      <c r="D3813" s="38"/>
      <c r="E3813" s="45" t="s">
        <v>23</v>
      </c>
      <c r="F3813" s="46">
        <v>100000</v>
      </c>
      <c r="G3813" s="172">
        <f t="shared" si="304"/>
        <v>0</v>
      </c>
      <c r="H3813" s="42"/>
      <c r="I3813" s="387"/>
      <c r="J3813"/>
      <c r="L3813"/>
      <c r="M3813"/>
    </row>
    <row r="3814" spans="2:13" ht="15" customHeight="1" x14ac:dyDescent="0.25">
      <c r="B3814" s="243"/>
      <c r="C3814" s="39"/>
      <c r="D3814" s="38"/>
      <c r="E3814" s="51" t="s">
        <v>217</v>
      </c>
      <c r="F3814" s="46">
        <v>32000</v>
      </c>
      <c r="G3814" s="46">
        <f t="shared" si="304"/>
        <v>0</v>
      </c>
      <c r="H3814" s="236"/>
      <c r="I3814" s="387"/>
      <c r="J3814"/>
      <c r="L3814"/>
      <c r="M3814"/>
    </row>
    <row r="3815" spans="2:13" ht="15" customHeight="1" x14ac:dyDescent="0.25">
      <c r="B3815" s="269"/>
      <c r="C3815" s="33"/>
      <c r="D3815" s="256"/>
      <c r="E3815" s="218" t="s">
        <v>217</v>
      </c>
      <c r="F3815" s="67">
        <v>26200</v>
      </c>
      <c r="G3815" s="46">
        <f t="shared" si="304"/>
        <v>0</v>
      </c>
      <c r="H3815" s="236"/>
      <c r="I3815" s="387"/>
      <c r="J3815"/>
      <c r="L3815"/>
      <c r="M3815"/>
    </row>
    <row r="3816" spans="2:13" ht="15" customHeight="1" x14ac:dyDescent="0.25">
      <c r="B3816" s="269"/>
      <c r="C3816" s="33"/>
      <c r="D3816" s="256"/>
      <c r="E3816" s="218" t="s">
        <v>217</v>
      </c>
      <c r="F3816" s="67">
        <v>26201</v>
      </c>
      <c r="G3816" s="172">
        <f t="shared" si="304"/>
        <v>0</v>
      </c>
      <c r="H3816" s="236"/>
      <c r="I3816" s="387"/>
      <c r="J3816"/>
      <c r="L3816"/>
      <c r="M3816"/>
    </row>
    <row r="3817" spans="2:13" ht="15" customHeight="1" x14ac:dyDescent="0.25">
      <c r="B3817" s="269"/>
      <c r="C3817" s="175"/>
      <c r="D3817" s="150"/>
      <c r="E3817" s="51" t="s">
        <v>96</v>
      </c>
      <c r="F3817" s="172">
        <v>64000</v>
      </c>
      <c r="G3817" s="41">
        <f t="shared" si="304"/>
        <v>0</v>
      </c>
      <c r="H3817" s="236"/>
      <c r="I3817" s="387"/>
      <c r="J3817"/>
      <c r="L3817"/>
      <c r="M3817"/>
    </row>
    <row r="3818" spans="2:13" ht="15" customHeight="1" x14ac:dyDescent="0.25">
      <c r="B3818" s="373"/>
      <c r="C3818" s="81"/>
      <c r="D3818" s="38"/>
      <c r="E3818" s="49" t="s">
        <v>1589</v>
      </c>
      <c r="F3818" s="46">
        <v>64000</v>
      </c>
      <c r="G3818" s="41">
        <f t="shared" si="304"/>
        <v>0</v>
      </c>
      <c r="H3818" s="236"/>
      <c r="I3818" s="387"/>
      <c r="J3818"/>
      <c r="L3818"/>
      <c r="M3818"/>
    </row>
    <row r="3819" spans="2:13" ht="15" customHeight="1" x14ac:dyDescent="0.25">
      <c r="B3819" s="246"/>
      <c r="C3819" s="33"/>
      <c r="D3819" s="64"/>
      <c r="E3819" s="45" t="s">
        <v>96</v>
      </c>
      <c r="F3819" s="46">
        <v>152500</v>
      </c>
      <c r="G3819" s="46">
        <f t="shared" si="304"/>
        <v>0</v>
      </c>
      <c r="H3819" s="236"/>
      <c r="I3819" s="387"/>
      <c r="J3819"/>
      <c r="L3819"/>
      <c r="M3819"/>
    </row>
    <row r="3820" spans="2:13" ht="15" customHeight="1" x14ac:dyDescent="0.25">
      <c r="B3820" s="243"/>
      <c r="C3820" s="33"/>
      <c r="D3820" s="38"/>
      <c r="E3820" s="45" t="s">
        <v>96</v>
      </c>
      <c r="F3820" s="46">
        <v>42500</v>
      </c>
      <c r="G3820" s="172">
        <f t="shared" si="304"/>
        <v>0</v>
      </c>
      <c r="H3820" s="236"/>
      <c r="I3820" s="387"/>
      <c r="J3820"/>
      <c r="L3820"/>
      <c r="M3820"/>
    </row>
    <row r="3821" spans="2:13" ht="15" customHeight="1" x14ac:dyDescent="0.25">
      <c r="B3821" s="373"/>
      <c r="C3821" s="33"/>
      <c r="D3821" s="38"/>
      <c r="E3821" s="45" t="s">
        <v>96</v>
      </c>
      <c r="F3821" s="46">
        <v>64000</v>
      </c>
      <c r="G3821" s="172">
        <f t="shared" si="304"/>
        <v>0</v>
      </c>
      <c r="H3821" s="236"/>
      <c r="I3821" s="387"/>
      <c r="J3821"/>
      <c r="L3821"/>
      <c r="M3821"/>
    </row>
    <row r="3822" spans="2:13" ht="15" customHeight="1" x14ac:dyDescent="0.25">
      <c r="B3822" s="373"/>
      <c r="C3822" s="52"/>
      <c r="D3822" s="38"/>
      <c r="E3822" s="51" t="s">
        <v>69</v>
      </c>
      <c r="F3822" s="46">
        <v>1795000</v>
      </c>
      <c r="G3822" s="41">
        <f t="shared" si="304"/>
        <v>0</v>
      </c>
      <c r="H3822" s="236"/>
      <c r="I3822" s="387"/>
      <c r="J3822"/>
      <c r="L3822"/>
      <c r="M3822"/>
    </row>
    <row r="3823" spans="2:13" ht="15" customHeight="1" x14ac:dyDescent="0.25">
      <c r="B3823" s="373"/>
      <c r="C3823" s="52"/>
      <c r="D3823" s="150"/>
      <c r="E3823" s="51" t="s">
        <v>69</v>
      </c>
      <c r="F3823" s="46">
        <v>1795000</v>
      </c>
      <c r="G3823" s="51">
        <f t="shared" si="304"/>
        <v>0</v>
      </c>
      <c r="H3823" s="236"/>
      <c r="I3823" s="387"/>
      <c r="J3823"/>
      <c r="L3823"/>
      <c r="M3823"/>
    </row>
    <row r="3824" spans="2:13" ht="15" customHeight="1" x14ac:dyDescent="0.25">
      <c r="B3824" s="373"/>
      <c r="C3824" s="52"/>
      <c r="D3824" s="38"/>
      <c r="E3824" s="51" t="s">
        <v>69</v>
      </c>
      <c r="F3824" s="46">
        <v>1795000</v>
      </c>
      <c r="G3824" s="46">
        <f t="shared" si="304"/>
        <v>0</v>
      </c>
      <c r="H3824" s="236"/>
      <c r="I3824" s="387"/>
      <c r="J3824"/>
      <c r="L3824"/>
      <c r="M3824"/>
    </row>
    <row r="3825" spans="2:13" ht="15" customHeight="1" x14ac:dyDescent="0.25">
      <c r="B3825" s="373"/>
      <c r="C3825" s="52"/>
      <c r="D3825" s="38"/>
      <c r="E3825" s="51" t="s">
        <v>69</v>
      </c>
      <c r="F3825" s="46">
        <v>1795000</v>
      </c>
      <c r="G3825" s="46">
        <f t="shared" si="304"/>
        <v>0</v>
      </c>
      <c r="H3825" s="236"/>
      <c r="I3825" s="387"/>
      <c r="J3825"/>
      <c r="L3825"/>
      <c r="M3825"/>
    </row>
    <row r="3826" spans="2:13" ht="15" customHeight="1" x14ac:dyDescent="0.25">
      <c r="B3826" s="243"/>
      <c r="C3826" s="175"/>
      <c r="D3826" s="150"/>
      <c r="E3826" s="45" t="s">
        <v>83</v>
      </c>
      <c r="F3826" s="172">
        <v>29250</v>
      </c>
      <c r="G3826" s="46">
        <f t="shared" si="304"/>
        <v>0</v>
      </c>
      <c r="H3826" s="236"/>
      <c r="I3826" s="379"/>
      <c r="J3826"/>
      <c r="L3826"/>
      <c r="M3826"/>
    </row>
    <row r="3827" spans="2:13" ht="15" customHeight="1" x14ac:dyDescent="0.25">
      <c r="B3827" s="243"/>
      <c r="C3827" s="175"/>
      <c r="D3827" s="38"/>
      <c r="E3827" s="45" t="s">
        <v>437</v>
      </c>
      <c r="F3827" s="46">
        <v>3885000</v>
      </c>
      <c r="G3827" s="172">
        <f t="shared" si="304"/>
        <v>0</v>
      </c>
      <c r="H3827" s="236"/>
      <c r="I3827" s="379"/>
      <c r="J3827"/>
      <c r="L3827"/>
      <c r="M3827"/>
    </row>
    <row r="3828" spans="2:13" ht="15" customHeight="1" x14ac:dyDescent="0.25">
      <c r="B3828" s="243"/>
      <c r="C3828" s="44"/>
      <c r="D3828" s="38"/>
      <c r="E3828" s="45" t="s">
        <v>96</v>
      </c>
      <c r="F3828" s="46">
        <v>21000</v>
      </c>
      <c r="G3828" s="172">
        <f t="shared" ref="G3828:G3891" si="305">D3828*F3828</f>
        <v>0</v>
      </c>
      <c r="H3828" s="42"/>
      <c r="I3828" s="387"/>
      <c r="J3828"/>
      <c r="L3828"/>
      <c r="M3828"/>
    </row>
    <row r="3829" spans="2:13" ht="15" customHeight="1" x14ac:dyDescent="0.25">
      <c r="B3829" s="269"/>
      <c r="C3829" s="33"/>
      <c r="D3829" s="150"/>
      <c r="E3829" s="254" t="s">
        <v>217</v>
      </c>
      <c r="F3829" s="46">
        <v>21300</v>
      </c>
      <c r="G3829" s="172">
        <f t="shared" si="305"/>
        <v>0</v>
      </c>
      <c r="H3829" s="236"/>
      <c r="I3829" s="387"/>
      <c r="J3829"/>
      <c r="L3829"/>
      <c r="M3829"/>
    </row>
    <row r="3830" spans="2:13" ht="15" customHeight="1" x14ac:dyDescent="0.25">
      <c r="B3830" s="269"/>
      <c r="C3830" s="33"/>
      <c r="D3830" s="38"/>
      <c r="E3830" s="51" t="s">
        <v>23</v>
      </c>
      <c r="F3830" s="46">
        <v>85000</v>
      </c>
      <c r="G3830" s="51">
        <f t="shared" si="305"/>
        <v>0</v>
      </c>
      <c r="H3830" s="236"/>
      <c r="I3830" s="387"/>
      <c r="J3830"/>
      <c r="L3830"/>
      <c r="M3830"/>
    </row>
    <row r="3831" spans="2:13" ht="15" customHeight="1" x14ac:dyDescent="0.25">
      <c r="B3831" s="269"/>
      <c r="C3831" s="33"/>
      <c r="D3831" s="38"/>
      <c r="E3831" s="51" t="s">
        <v>23</v>
      </c>
      <c r="F3831" s="46">
        <v>38000</v>
      </c>
      <c r="G3831" s="46">
        <f t="shared" si="305"/>
        <v>0</v>
      </c>
      <c r="H3831" s="236"/>
      <c r="I3831" s="387"/>
      <c r="J3831"/>
      <c r="L3831"/>
      <c r="M3831"/>
    </row>
    <row r="3832" spans="2:13" ht="15" customHeight="1" x14ac:dyDescent="0.25">
      <c r="B3832" s="372"/>
      <c r="C3832" s="44"/>
      <c r="D3832" s="38"/>
      <c r="E3832" s="45" t="s">
        <v>23</v>
      </c>
      <c r="F3832" s="46">
        <v>817500</v>
      </c>
      <c r="G3832" s="172">
        <f t="shared" si="305"/>
        <v>0</v>
      </c>
      <c r="H3832" s="42"/>
      <c r="I3832" s="381"/>
      <c r="J3832"/>
      <c r="L3832"/>
      <c r="M3832"/>
    </row>
    <row r="3833" spans="2:13" ht="15" customHeight="1" x14ac:dyDescent="0.25">
      <c r="B3833" s="269"/>
      <c r="C3833" s="33"/>
      <c r="D3833" s="38"/>
      <c r="E3833" s="218" t="s">
        <v>23</v>
      </c>
      <c r="F3833" s="46">
        <v>3000</v>
      </c>
      <c r="G3833" s="41">
        <f t="shared" si="305"/>
        <v>0</v>
      </c>
      <c r="H3833" s="236"/>
      <c r="I3833" s="387"/>
      <c r="J3833"/>
      <c r="L3833"/>
      <c r="M3833"/>
    </row>
    <row r="3834" spans="2:13" ht="15" customHeight="1" x14ac:dyDescent="0.25">
      <c r="B3834" s="269"/>
      <c r="C3834" s="52"/>
      <c r="D3834" s="38"/>
      <c r="E3834" s="218" t="s">
        <v>23</v>
      </c>
      <c r="F3834" s="46">
        <v>6000</v>
      </c>
      <c r="G3834" s="41">
        <f t="shared" si="305"/>
        <v>0</v>
      </c>
      <c r="H3834" s="236"/>
      <c r="I3834" s="387"/>
      <c r="J3834"/>
      <c r="L3834"/>
      <c r="M3834"/>
    </row>
    <row r="3835" spans="2:13" ht="15" customHeight="1" x14ac:dyDescent="0.25">
      <c r="B3835" s="269"/>
      <c r="C3835" s="33"/>
      <c r="D3835" s="38"/>
      <c r="E3835" s="218" t="s">
        <v>23</v>
      </c>
      <c r="F3835" s="46">
        <v>3000</v>
      </c>
      <c r="G3835" s="41">
        <f t="shared" si="305"/>
        <v>0</v>
      </c>
      <c r="H3835" s="236"/>
      <c r="I3835" s="387"/>
      <c r="J3835"/>
      <c r="L3835"/>
      <c r="M3835"/>
    </row>
    <row r="3836" spans="2:13" ht="15" customHeight="1" x14ac:dyDescent="0.25">
      <c r="B3836" s="372"/>
      <c r="C3836" s="36"/>
      <c r="D3836" s="38"/>
      <c r="E3836" s="45" t="s">
        <v>23</v>
      </c>
      <c r="F3836" s="191">
        <v>1</v>
      </c>
      <c r="G3836" s="41">
        <f t="shared" si="305"/>
        <v>0</v>
      </c>
      <c r="H3836" s="42"/>
      <c r="I3836" s="387"/>
      <c r="J3836"/>
      <c r="L3836"/>
      <c r="M3836"/>
    </row>
    <row r="3837" spans="2:13" ht="15" customHeight="1" x14ac:dyDescent="0.25">
      <c r="B3837" s="269"/>
      <c r="C3837" s="33"/>
      <c r="D3837" s="256"/>
      <c r="E3837" s="218" t="s">
        <v>217</v>
      </c>
      <c r="F3837" s="67">
        <v>26200</v>
      </c>
      <c r="G3837" s="41">
        <f t="shared" si="305"/>
        <v>0</v>
      </c>
      <c r="H3837" s="236"/>
      <c r="I3837" s="387"/>
      <c r="J3837"/>
      <c r="L3837"/>
      <c r="M3837"/>
    </row>
    <row r="3838" spans="2:13" ht="15" customHeight="1" x14ac:dyDescent="0.25">
      <c r="B3838" s="269"/>
      <c r="C3838" s="33"/>
      <c r="D3838" s="38"/>
      <c r="E3838" s="51" t="s">
        <v>23</v>
      </c>
      <c r="F3838" s="46">
        <v>38000</v>
      </c>
      <c r="G3838" s="41">
        <f t="shared" si="305"/>
        <v>0</v>
      </c>
      <c r="H3838" s="236"/>
      <c r="I3838" s="387"/>
      <c r="J3838"/>
      <c r="L3838"/>
      <c r="M3838"/>
    </row>
    <row r="3839" spans="2:13" ht="15" customHeight="1" x14ac:dyDescent="0.25">
      <c r="B3839" s="243"/>
      <c r="C3839" s="44"/>
      <c r="D3839" s="38"/>
      <c r="E3839" s="45" t="s">
        <v>23</v>
      </c>
      <c r="F3839" s="46">
        <v>350000</v>
      </c>
      <c r="G3839" s="41">
        <f t="shared" si="305"/>
        <v>0</v>
      </c>
      <c r="H3839" s="236"/>
      <c r="I3839" s="387"/>
      <c r="J3839"/>
      <c r="L3839"/>
      <c r="M3839"/>
    </row>
    <row r="3840" spans="2:13" ht="15" customHeight="1" x14ac:dyDescent="0.25">
      <c r="B3840" s="269"/>
      <c r="C3840" s="39"/>
      <c r="D3840" s="38"/>
      <c r="E3840" s="51" t="s">
        <v>69</v>
      </c>
      <c r="F3840" s="46">
        <v>20000</v>
      </c>
      <c r="G3840" s="41">
        <f t="shared" si="305"/>
        <v>0</v>
      </c>
      <c r="H3840" s="236"/>
      <c r="I3840" s="387"/>
      <c r="J3840"/>
      <c r="L3840"/>
      <c r="M3840"/>
    </row>
    <row r="3841" spans="1:13" ht="15" customHeight="1" x14ac:dyDescent="0.25">
      <c r="B3841" s="372"/>
      <c r="C3841" s="156"/>
      <c r="D3841" s="38"/>
      <c r="E3841" s="51" t="s">
        <v>217</v>
      </c>
      <c r="F3841" s="46">
        <v>34000</v>
      </c>
      <c r="G3841" s="46">
        <f t="shared" si="305"/>
        <v>0</v>
      </c>
      <c r="H3841" s="236"/>
      <c r="I3841" s="387"/>
      <c r="J3841"/>
      <c r="L3841"/>
      <c r="M3841"/>
    </row>
    <row r="3842" spans="1:13" ht="15" customHeight="1" x14ac:dyDescent="0.25">
      <c r="B3842" s="372"/>
      <c r="C3842" s="36"/>
      <c r="D3842" s="38"/>
      <c r="E3842" s="45" t="s">
        <v>23</v>
      </c>
      <c r="F3842" s="191">
        <v>50000</v>
      </c>
      <c r="G3842" s="41">
        <f t="shared" si="305"/>
        <v>0</v>
      </c>
      <c r="H3842" s="236"/>
      <c r="I3842" s="387"/>
      <c r="J3842"/>
      <c r="L3842"/>
      <c r="M3842"/>
    </row>
    <row r="3843" spans="1:13" ht="15" customHeight="1" x14ac:dyDescent="0.25">
      <c r="B3843" s="269"/>
      <c r="C3843" s="33"/>
      <c r="D3843" s="256"/>
      <c r="E3843" s="39" t="s">
        <v>23</v>
      </c>
      <c r="F3843" s="67">
        <v>850</v>
      </c>
      <c r="G3843" s="46">
        <f t="shared" si="305"/>
        <v>0</v>
      </c>
      <c r="H3843" s="236"/>
      <c r="I3843" s="387"/>
      <c r="J3843"/>
      <c r="L3843"/>
      <c r="M3843"/>
    </row>
    <row r="3844" spans="1:13" ht="15" customHeight="1" x14ac:dyDescent="0.25">
      <c r="B3844" s="269"/>
      <c r="C3844" s="33"/>
      <c r="D3844" s="150"/>
      <c r="E3844" s="254" t="s">
        <v>217</v>
      </c>
      <c r="F3844" s="46">
        <v>21300</v>
      </c>
      <c r="G3844" s="172">
        <f t="shared" si="305"/>
        <v>0</v>
      </c>
      <c r="H3844" s="236"/>
      <c r="I3844" s="387"/>
      <c r="J3844"/>
      <c r="L3844"/>
      <c r="M3844"/>
    </row>
    <row r="3845" spans="1:13" ht="15" customHeight="1" x14ac:dyDescent="0.25">
      <c r="B3845" s="269"/>
      <c r="C3845" s="33"/>
      <c r="D3845" s="64"/>
      <c r="E3845" s="45" t="s">
        <v>23</v>
      </c>
      <c r="F3845" s="62">
        <v>35000</v>
      </c>
      <c r="G3845" s="172">
        <f t="shared" si="305"/>
        <v>0</v>
      </c>
      <c r="H3845" s="236"/>
      <c r="I3845" s="387"/>
      <c r="J3845"/>
      <c r="L3845"/>
      <c r="M3845"/>
    </row>
    <row r="3846" spans="1:13" ht="15" customHeight="1" x14ac:dyDescent="0.25">
      <c r="A3846" s="33" t="s">
        <v>2714</v>
      </c>
      <c r="B3846" s="243"/>
      <c r="C3846" s="44"/>
      <c r="D3846" s="38"/>
      <c r="E3846" s="45" t="s">
        <v>23</v>
      </c>
      <c r="F3846" s="46">
        <v>100000</v>
      </c>
      <c r="G3846" s="172">
        <f t="shared" si="305"/>
        <v>0</v>
      </c>
      <c r="H3846" s="42"/>
      <c r="I3846" s="387"/>
      <c r="J3846"/>
      <c r="L3846"/>
      <c r="M3846"/>
    </row>
    <row r="3847" spans="1:13" ht="15" customHeight="1" x14ac:dyDescent="0.25">
      <c r="A3847" s="33" t="s">
        <v>2714</v>
      </c>
      <c r="B3847" s="269"/>
      <c r="C3847" s="33"/>
      <c r="D3847" s="38"/>
      <c r="E3847" s="51" t="s">
        <v>23</v>
      </c>
      <c r="F3847" s="46">
        <v>0</v>
      </c>
      <c r="G3847" s="41">
        <f t="shared" si="305"/>
        <v>0</v>
      </c>
      <c r="H3847" s="42"/>
      <c r="I3847" s="387"/>
      <c r="J3847"/>
      <c r="L3847"/>
      <c r="M3847"/>
    </row>
    <row r="3848" spans="1:13" ht="15" customHeight="1" x14ac:dyDescent="0.25">
      <c r="A3848" s="33" t="s">
        <v>2714</v>
      </c>
      <c r="B3848" s="269"/>
      <c r="C3848" s="33"/>
      <c r="D3848" s="38"/>
      <c r="E3848" s="51" t="s">
        <v>23</v>
      </c>
      <c r="F3848" s="46">
        <v>85000</v>
      </c>
      <c r="G3848" s="41">
        <f t="shared" si="305"/>
        <v>0</v>
      </c>
      <c r="H3848" s="236"/>
      <c r="I3848" s="387"/>
      <c r="J3848"/>
      <c r="L3848"/>
      <c r="M3848"/>
    </row>
    <row r="3849" spans="1:13" ht="15" customHeight="1" x14ac:dyDescent="0.25">
      <c r="A3849" s="33" t="s">
        <v>2714</v>
      </c>
      <c r="B3849" s="372"/>
      <c r="C3849" s="52"/>
      <c r="D3849" s="38"/>
      <c r="E3849" s="45" t="s">
        <v>23</v>
      </c>
      <c r="F3849" s="46">
        <v>25000</v>
      </c>
      <c r="G3849" s="41">
        <f t="shared" si="305"/>
        <v>0</v>
      </c>
      <c r="H3849" s="236"/>
      <c r="I3849" s="387"/>
      <c r="J3849"/>
      <c r="L3849"/>
      <c r="M3849"/>
    </row>
    <row r="3850" spans="1:13" ht="15" customHeight="1" x14ac:dyDescent="0.25">
      <c r="A3850" s="33" t="s">
        <v>2714</v>
      </c>
      <c r="B3850" s="269"/>
      <c r="C3850" s="33"/>
      <c r="D3850" s="38"/>
      <c r="E3850" s="45" t="s">
        <v>23</v>
      </c>
      <c r="F3850" s="46">
        <v>3000</v>
      </c>
      <c r="G3850" s="172">
        <f t="shared" si="305"/>
        <v>0</v>
      </c>
      <c r="H3850" s="236"/>
      <c r="I3850" s="387"/>
      <c r="J3850"/>
      <c r="L3850"/>
      <c r="M3850"/>
    </row>
    <row r="3851" spans="1:13" ht="15" customHeight="1" x14ac:dyDescent="0.25">
      <c r="A3851" s="33" t="s">
        <v>2714</v>
      </c>
      <c r="B3851" s="243"/>
      <c r="C3851" s="33"/>
      <c r="D3851" s="64"/>
      <c r="E3851" s="45" t="s">
        <v>23</v>
      </c>
      <c r="F3851" s="46">
        <v>1470000</v>
      </c>
      <c r="G3851" s="46">
        <f t="shared" si="305"/>
        <v>0</v>
      </c>
      <c r="H3851" s="236"/>
      <c r="I3851" s="387"/>
      <c r="J3851"/>
      <c r="L3851"/>
      <c r="M3851"/>
    </row>
    <row r="3852" spans="1:13" ht="15" customHeight="1" x14ac:dyDescent="0.25">
      <c r="A3852" s="33" t="s">
        <v>2714</v>
      </c>
      <c r="B3852" s="380"/>
      <c r="C3852" s="36"/>
      <c r="D3852" s="38"/>
      <c r="E3852" s="45" t="s">
        <v>23</v>
      </c>
      <c r="F3852" s="46">
        <v>160000</v>
      </c>
      <c r="G3852" s="172">
        <f t="shared" si="305"/>
        <v>0</v>
      </c>
      <c r="H3852" s="236"/>
      <c r="I3852" s="387"/>
      <c r="J3852"/>
      <c r="L3852"/>
      <c r="M3852"/>
    </row>
    <row r="3853" spans="1:13" ht="15" customHeight="1" x14ac:dyDescent="0.25">
      <c r="A3853" s="33" t="s">
        <v>2714</v>
      </c>
      <c r="B3853" s="373"/>
      <c r="C3853" s="33"/>
      <c r="D3853" s="38"/>
      <c r="E3853" s="45" t="s">
        <v>23</v>
      </c>
      <c r="F3853" s="46">
        <v>50000</v>
      </c>
      <c r="G3853" s="46">
        <f t="shared" si="305"/>
        <v>0</v>
      </c>
      <c r="H3853" s="236"/>
      <c r="I3853" s="387"/>
      <c r="J3853"/>
      <c r="L3853"/>
      <c r="M3853"/>
    </row>
    <row r="3854" spans="1:13" ht="15" customHeight="1" x14ac:dyDescent="0.25">
      <c r="A3854" s="33" t="s">
        <v>2714</v>
      </c>
      <c r="B3854" s="373"/>
      <c r="C3854" s="33"/>
      <c r="D3854" s="38"/>
      <c r="E3854" s="45" t="s">
        <v>23</v>
      </c>
      <c r="F3854" s="46">
        <v>10000</v>
      </c>
      <c r="G3854" s="46">
        <f t="shared" si="305"/>
        <v>0</v>
      </c>
      <c r="H3854" s="236"/>
      <c r="I3854" s="387"/>
      <c r="J3854"/>
      <c r="L3854"/>
      <c r="M3854"/>
    </row>
    <row r="3855" spans="1:13" ht="15" customHeight="1" x14ac:dyDescent="0.25">
      <c r="A3855" s="33" t="s">
        <v>2714</v>
      </c>
      <c r="B3855" s="246"/>
      <c r="C3855" s="33"/>
      <c r="D3855" s="38"/>
      <c r="E3855" s="45" t="s">
        <v>23</v>
      </c>
      <c r="F3855" s="46">
        <v>1210000</v>
      </c>
      <c r="G3855" s="46">
        <f t="shared" si="305"/>
        <v>0</v>
      </c>
      <c r="H3855" s="236"/>
      <c r="I3855" s="387"/>
      <c r="J3855"/>
      <c r="L3855"/>
      <c r="M3855"/>
    </row>
    <row r="3856" spans="1:13" ht="15" customHeight="1" x14ac:dyDescent="0.25">
      <c r="A3856" s="33" t="s">
        <v>2714</v>
      </c>
      <c r="B3856" s="380"/>
      <c r="C3856" s="36"/>
      <c r="D3856" s="150"/>
      <c r="E3856" s="45" t="s">
        <v>23</v>
      </c>
      <c r="F3856" s="172">
        <v>160000</v>
      </c>
      <c r="G3856" s="46">
        <f t="shared" si="305"/>
        <v>0</v>
      </c>
      <c r="H3856" s="236"/>
      <c r="I3856" s="387"/>
      <c r="J3856"/>
      <c r="L3856"/>
      <c r="M3856"/>
    </row>
    <row r="3857" spans="1:13" ht="15" customHeight="1" x14ac:dyDescent="0.25">
      <c r="A3857" s="33" t="s">
        <v>2714</v>
      </c>
      <c r="B3857" s="373"/>
      <c r="C3857" s="175"/>
      <c r="D3857" s="38"/>
      <c r="E3857" s="45" t="s">
        <v>23</v>
      </c>
      <c r="F3857" s="46">
        <v>50000</v>
      </c>
      <c r="G3857" s="172">
        <f t="shared" si="305"/>
        <v>0</v>
      </c>
      <c r="H3857" s="236"/>
      <c r="I3857" s="387"/>
      <c r="J3857"/>
      <c r="L3857"/>
      <c r="M3857"/>
    </row>
    <row r="3858" spans="1:13" ht="15" customHeight="1" x14ac:dyDescent="0.25">
      <c r="A3858" s="33" t="s">
        <v>2714</v>
      </c>
      <c r="B3858" s="373"/>
      <c r="C3858" s="175"/>
      <c r="D3858" s="38"/>
      <c r="E3858" s="45" t="s">
        <v>23</v>
      </c>
      <c r="F3858" s="90">
        <v>10000</v>
      </c>
      <c r="G3858" s="172">
        <f t="shared" si="305"/>
        <v>0</v>
      </c>
      <c r="H3858" s="236"/>
      <c r="I3858" s="387"/>
      <c r="J3858"/>
      <c r="L3858"/>
      <c r="M3858"/>
    </row>
    <row r="3859" spans="1:13" ht="15" customHeight="1" x14ac:dyDescent="0.25">
      <c r="A3859" s="33" t="s">
        <v>2714</v>
      </c>
      <c r="B3859" s="243"/>
      <c r="C3859" s="44"/>
      <c r="D3859" s="38"/>
      <c r="E3859" s="45" t="s">
        <v>23</v>
      </c>
      <c r="F3859" s="46">
        <v>3250000</v>
      </c>
      <c r="G3859" s="172">
        <f t="shared" si="305"/>
        <v>0</v>
      </c>
      <c r="H3859" s="42"/>
      <c r="I3859" s="381"/>
      <c r="J3859"/>
      <c r="L3859"/>
      <c r="M3859"/>
    </row>
    <row r="3860" spans="1:13" ht="15" customHeight="1" x14ac:dyDescent="0.25">
      <c r="A3860" s="33" t="s">
        <v>2714</v>
      </c>
      <c r="B3860" s="246"/>
      <c r="C3860" s="44"/>
      <c r="D3860" s="38"/>
      <c r="E3860" s="45" t="s">
        <v>23</v>
      </c>
      <c r="F3860" s="46">
        <v>300000</v>
      </c>
      <c r="G3860" s="172">
        <f t="shared" si="305"/>
        <v>0</v>
      </c>
      <c r="H3860" s="42"/>
      <c r="I3860" s="381"/>
      <c r="J3860"/>
      <c r="L3860"/>
      <c r="M3860"/>
    </row>
    <row r="3861" spans="1:13" ht="15" customHeight="1" x14ac:dyDescent="0.25">
      <c r="A3861" s="33" t="s">
        <v>2714</v>
      </c>
      <c r="B3861" s="373"/>
      <c r="C3861" s="44"/>
      <c r="D3861" s="38"/>
      <c r="E3861" s="45" t="s">
        <v>23</v>
      </c>
      <c r="F3861" s="46">
        <v>100000</v>
      </c>
      <c r="G3861" s="172">
        <f t="shared" si="305"/>
        <v>0</v>
      </c>
      <c r="H3861" s="42"/>
      <c r="I3861" s="381"/>
      <c r="J3861"/>
      <c r="L3861"/>
      <c r="M3861"/>
    </row>
    <row r="3862" spans="1:13" ht="15" customHeight="1" x14ac:dyDescent="0.25">
      <c r="A3862" s="33" t="s">
        <v>2714</v>
      </c>
      <c r="B3862" s="243"/>
      <c r="C3862" s="44"/>
      <c r="D3862" s="38"/>
      <c r="E3862" s="45" t="s">
        <v>23</v>
      </c>
      <c r="F3862" s="46">
        <v>3250000</v>
      </c>
      <c r="G3862" s="172">
        <f t="shared" si="305"/>
        <v>0</v>
      </c>
      <c r="H3862" s="241"/>
      <c r="I3862" s="381"/>
      <c r="J3862"/>
      <c r="L3862"/>
      <c r="M3862"/>
    </row>
    <row r="3863" spans="1:13" ht="15" customHeight="1" x14ac:dyDescent="0.25">
      <c r="A3863" s="33" t="s">
        <v>2714</v>
      </c>
      <c r="B3863" s="246"/>
      <c r="C3863" s="44"/>
      <c r="D3863" s="38"/>
      <c r="E3863" s="51" t="s">
        <v>23</v>
      </c>
      <c r="F3863" s="46">
        <v>300000</v>
      </c>
      <c r="G3863" s="172">
        <f t="shared" si="305"/>
        <v>0</v>
      </c>
      <c r="H3863" s="241"/>
      <c r="I3863" s="381"/>
      <c r="J3863"/>
      <c r="L3863"/>
      <c r="M3863"/>
    </row>
    <row r="3864" spans="1:13" ht="15" customHeight="1" x14ac:dyDescent="0.25">
      <c r="A3864" s="33" t="s">
        <v>2714</v>
      </c>
      <c r="B3864" s="373"/>
      <c r="C3864" s="44"/>
      <c r="D3864" s="38"/>
      <c r="E3864" s="254" t="s">
        <v>23</v>
      </c>
      <c r="F3864" s="46">
        <v>100000</v>
      </c>
      <c r="G3864" s="172">
        <f t="shared" si="305"/>
        <v>0</v>
      </c>
      <c r="H3864" s="241"/>
      <c r="I3864" s="381"/>
      <c r="J3864"/>
      <c r="L3864"/>
      <c r="M3864"/>
    </row>
    <row r="3865" spans="1:13" ht="15" customHeight="1" x14ac:dyDescent="0.25">
      <c r="A3865" s="33" t="s">
        <v>2714</v>
      </c>
      <c r="B3865" s="269"/>
      <c r="C3865" s="56"/>
      <c r="D3865" s="38"/>
      <c r="E3865" s="254" t="s">
        <v>23</v>
      </c>
      <c r="F3865" s="46">
        <v>1550</v>
      </c>
      <c r="G3865" s="172">
        <f t="shared" si="305"/>
        <v>0</v>
      </c>
      <c r="H3865" s="236"/>
      <c r="I3865" s="384"/>
      <c r="J3865"/>
      <c r="L3865"/>
      <c r="M3865"/>
    </row>
    <row r="3866" spans="1:13" ht="15" customHeight="1" x14ac:dyDescent="0.25">
      <c r="A3866" s="33" t="s">
        <v>2714</v>
      </c>
      <c r="B3866" s="372"/>
      <c r="C3866" s="44"/>
      <c r="D3866" s="38"/>
      <c r="E3866" s="45" t="s">
        <v>23</v>
      </c>
      <c r="F3866" s="46">
        <v>99000</v>
      </c>
      <c r="G3866" s="172">
        <f t="shared" si="305"/>
        <v>0</v>
      </c>
      <c r="H3866" s="42"/>
      <c r="I3866" s="384"/>
      <c r="J3866"/>
      <c r="L3866"/>
      <c r="M3866"/>
    </row>
    <row r="3867" spans="1:13" ht="15" customHeight="1" x14ac:dyDescent="0.25">
      <c r="A3867" s="33" t="s">
        <v>2714</v>
      </c>
      <c r="B3867" s="269"/>
      <c r="C3867" s="44"/>
      <c r="D3867" s="38"/>
      <c r="E3867" s="45" t="s">
        <v>23</v>
      </c>
      <c r="F3867" s="46">
        <v>119000</v>
      </c>
      <c r="G3867" s="172">
        <f t="shared" si="305"/>
        <v>0</v>
      </c>
      <c r="H3867" s="42"/>
      <c r="I3867" s="384"/>
      <c r="J3867"/>
      <c r="L3867"/>
      <c r="M3867"/>
    </row>
    <row r="3868" spans="1:13" ht="15" customHeight="1" x14ac:dyDescent="0.25">
      <c r="A3868" s="33" t="s">
        <v>2714</v>
      </c>
      <c r="B3868" s="269"/>
      <c r="C3868" s="44"/>
      <c r="D3868" s="38"/>
      <c r="E3868" s="51" t="s">
        <v>23</v>
      </c>
      <c r="F3868" s="46">
        <v>150000</v>
      </c>
      <c r="G3868" s="51">
        <f t="shared" si="305"/>
        <v>0</v>
      </c>
      <c r="H3868" s="42"/>
      <c r="I3868" s="384"/>
      <c r="J3868"/>
      <c r="L3868"/>
      <c r="M3868"/>
    </row>
    <row r="3869" spans="1:13" ht="15" customHeight="1" x14ac:dyDescent="0.25">
      <c r="A3869" s="33" t="s">
        <v>2714</v>
      </c>
      <c r="B3869" s="246"/>
      <c r="C3869" s="44"/>
      <c r="D3869" s="38"/>
      <c r="E3869" s="45" t="s">
        <v>23</v>
      </c>
      <c r="F3869" s="46">
        <v>50000</v>
      </c>
      <c r="G3869" s="172">
        <f t="shared" si="305"/>
        <v>0</v>
      </c>
      <c r="H3869" s="236"/>
      <c r="I3869" s="379"/>
      <c r="J3869"/>
      <c r="L3869"/>
      <c r="M3869"/>
    </row>
    <row r="3870" spans="1:13" ht="15" customHeight="1" x14ac:dyDescent="0.25">
      <c r="A3870" s="33" t="s">
        <v>2714</v>
      </c>
      <c r="B3870" s="269"/>
      <c r="C3870" s="44"/>
      <c r="D3870" s="38"/>
      <c r="E3870" s="45" t="s">
        <v>23</v>
      </c>
      <c r="F3870" s="46">
        <v>65000</v>
      </c>
      <c r="G3870" s="172">
        <f t="shared" si="305"/>
        <v>0</v>
      </c>
      <c r="H3870" s="236"/>
      <c r="I3870" s="379"/>
      <c r="J3870"/>
      <c r="L3870"/>
      <c r="M3870"/>
    </row>
    <row r="3871" spans="1:13" ht="15" customHeight="1" x14ac:dyDescent="0.25">
      <c r="A3871" s="33" t="s">
        <v>2714</v>
      </c>
      <c r="B3871" s="269"/>
      <c r="C3871" s="44"/>
      <c r="D3871" s="38"/>
      <c r="E3871" s="51" t="s">
        <v>1925</v>
      </c>
      <c r="F3871" s="46">
        <v>14000</v>
      </c>
      <c r="G3871" s="172">
        <f t="shared" si="305"/>
        <v>0</v>
      </c>
      <c r="H3871" s="241"/>
      <c r="I3871" s="384"/>
      <c r="J3871"/>
      <c r="L3871"/>
      <c r="M3871"/>
    </row>
    <row r="3872" spans="1:13" ht="15" customHeight="1" x14ac:dyDescent="0.25">
      <c r="A3872" s="33" t="s">
        <v>2714</v>
      </c>
      <c r="B3872" s="390"/>
      <c r="C3872" s="36"/>
      <c r="D3872" s="38"/>
      <c r="E3872" s="51" t="s">
        <v>23</v>
      </c>
      <c r="F3872" s="46">
        <v>10000</v>
      </c>
      <c r="G3872" s="46">
        <f t="shared" si="305"/>
        <v>0</v>
      </c>
      <c r="H3872" s="42"/>
      <c r="I3872" s="384"/>
      <c r="J3872"/>
      <c r="L3872"/>
      <c r="M3872"/>
    </row>
    <row r="3873" spans="1:13" ht="15" customHeight="1" x14ac:dyDescent="0.25">
      <c r="A3873" s="33" t="s">
        <v>2714</v>
      </c>
      <c r="B3873" s="269"/>
      <c r="C3873" s="36"/>
      <c r="D3873" s="38"/>
      <c r="E3873" s="51" t="s">
        <v>23</v>
      </c>
      <c r="F3873" s="46">
        <v>10000</v>
      </c>
      <c r="G3873" s="62">
        <f t="shared" si="305"/>
        <v>0</v>
      </c>
      <c r="H3873" s="42"/>
      <c r="I3873" s="384"/>
      <c r="J3873"/>
      <c r="L3873"/>
      <c r="M3873"/>
    </row>
    <row r="3874" spans="1:13" ht="15" customHeight="1" x14ac:dyDescent="0.25">
      <c r="A3874" s="33" t="s">
        <v>2714</v>
      </c>
      <c r="B3874" s="390"/>
      <c r="C3874" s="36"/>
      <c r="D3874" s="38"/>
      <c r="E3874" s="51" t="s">
        <v>217</v>
      </c>
      <c r="F3874" s="46">
        <v>62500</v>
      </c>
      <c r="G3874" s="62">
        <f t="shared" si="305"/>
        <v>0</v>
      </c>
      <c r="H3874" s="42"/>
      <c r="I3874" s="384"/>
      <c r="J3874"/>
      <c r="L3874"/>
      <c r="M3874"/>
    </row>
    <row r="3875" spans="1:13" ht="15" customHeight="1" x14ac:dyDescent="0.25">
      <c r="A3875" s="33" t="s">
        <v>2714</v>
      </c>
      <c r="B3875" s="390"/>
      <c r="C3875" s="36"/>
      <c r="D3875" s="38"/>
      <c r="E3875" s="62" t="s">
        <v>23</v>
      </c>
      <c r="F3875" s="191">
        <v>145000</v>
      </c>
      <c r="G3875" s="62">
        <f t="shared" si="305"/>
        <v>0</v>
      </c>
      <c r="H3875" s="42"/>
      <c r="I3875" s="384"/>
      <c r="J3875"/>
      <c r="L3875"/>
      <c r="M3875"/>
    </row>
    <row r="3876" spans="1:13" ht="15" customHeight="1" x14ac:dyDescent="0.25">
      <c r="A3876" s="33" t="s">
        <v>2714</v>
      </c>
      <c r="B3876" s="390"/>
      <c r="C3876" s="36"/>
      <c r="D3876" s="38"/>
      <c r="E3876" s="51" t="s">
        <v>23</v>
      </c>
      <c r="F3876" s="46">
        <v>125000</v>
      </c>
      <c r="G3876" s="62">
        <f t="shared" si="305"/>
        <v>0</v>
      </c>
      <c r="H3876" s="42"/>
      <c r="I3876" s="383"/>
      <c r="J3876"/>
      <c r="L3876"/>
      <c r="M3876"/>
    </row>
    <row r="3877" spans="1:13" ht="15" customHeight="1" x14ac:dyDescent="0.25">
      <c r="A3877" s="33" t="s">
        <v>2714</v>
      </c>
      <c r="B3877" s="245"/>
      <c r="C3877" s="33"/>
      <c r="D3877" s="38"/>
      <c r="E3877" s="51" t="s">
        <v>23</v>
      </c>
      <c r="F3877" s="46">
        <v>600</v>
      </c>
      <c r="G3877" s="46">
        <f t="shared" si="305"/>
        <v>0</v>
      </c>
      <c r="H3877" s="42"/>
      <c r="I3877" s="383"/>
      <c r="J3877"/>
      <c r="L3877"/>
      <c r="M3877"/>
    </row>
    <row r="3878" spans="1:13" ht="15" customHeight="1" x14ac:dyDescent="0.25">
      <c r="A3878" s="33" t="s">
        <v>2714</v>
      </c>
      <c r="B3878" s="269"/>
      <c r="C3878" s="33"/>
      <c r="D3878" s="38"/>
      <c r="E3878" s="51" t="s">
        <v>23</v>
      </c>
      <c r="F3878" s="46">
        <v>3000</v>
      </c>
      <c r="G3878" s="46">
        <f t="shared" si="305"/>
        <v>0</v>
      </c>
      <c r="H3878" s="42"/>
      <c r="I3878" s="379"/>
      <c r="J3878"/>
      <c r="L3878"/>
      <c r="M3878"/>
    </row>
    <row r="3879" spans="1:13" ht="15" customHeight="1" x14ac:dyDescent="0.25">
      <c r="A3879" s="33" t="s">
        <v>2727</v>
      </c>
      <c r="B3879" s="269"/>
      <c r="C3879" s="33"/>
      <c r="D3879" s="38"/>
      <c r="E3879" s="218" t="s">
        <v>727</v>
      </c>
      <c r="F3879" s="46">
        <v>100000</v>
      </c>
      <c r="G3879" s="41">
        <f t="shared" si="305"/>
        <v>0</v>
      </c>
      <c r="H3879" s="236"/>
      <c r="I3879" s="387"/>
      <c r="J3879"/>
      <c r="L3879"/>
      <c r="M3879"/>
    </row>
    <row r="3880" spans="1:13" ht="15" customHeight="1" x14ac:dyDescent="0.25">
      <c r="A3880" s="33" t="s">
        <v>2727</v>
      </c>
      <c r="B3880" s="52"/>
      <c r="C3880" s="141"/>
      <c r="D3880" s="38"/>
      <c r="E3880" s="218" t="s">
        <v>23</v>
      </c>
      <c r="F3880" s="46">
        <v>700</v>
      </c>
      <c r="G3880" s="41">
        <f t="shared" si="305"/>
        <v>0</v>
      </c>
      <c r="H3880" s="236"/>
      <c r="I3880" s="387"/>
      <c r="J3880"/>
      <c r="L3880"/>
      <c r="M3880"/>
    </row>
    <row r="3881" spans="1:13" ht="15" customHeight="1" x14ac:dyDescent="0.25">
      <c r="A3881" s="33" t="s">
        <v>2727</v>
      </c>
      <c r="B3881" s="269"/>
      <c r="C3881" s="52"/>
      <c r="D3881" s="38"/>
      <c r="E3881" s="39" t="s">
        <v>23</v>
      </c>
      <c r="F3881" s="46">
        <v>850</v>
      </c>
      <c r="G3881" s="41">
        <f t="shared" si="305"/>
        <v>0</v>
      </c>
      <c r="H3881" s="236"/>
      <c r="I3881" s="387"/>
      <c r="J3881"/>
      <c r="L3881"/>
      <c r="M3881"/>
    </row>
    <row r="3882" spans="1:13" ht="15" customHeight="1" x14ac:dyDescent="0.25">
      <c r="A3882" s="33" t="s">
        <v>2727</v>
      </c>
      <c r="B3882" s="269"/>
      <c r="C3882" s="56"/>
      <c r="D3882" s="38"/>
      <c r="E3882" s="45" t="s">
        <v>23</v>
      </c>
      <c r="F3882" s="191">
        <v>1550</v>
      </c>
      <c r="G3882" s="41">
        <f t="shared" si="305"/>
        <v>0</v>
      </c>
      <c r="H3882" s="42"/>
      <c r="I3882" s="387"/>
      <c r="J3882"/>
      <c r="L3882"/>
      <c r="M3882"/>
    </row>
    <row r="3883" spans="1:13" ht="15" customHeight="1" x14ac:dyDescent="0.25">
      <c r="A3883" s="33" t="s">
        <v>2727</v>
      </c>
      <c r="B3883" s="373"/>
      <c r="C3883" s="175"/>
      <c r="D3883" s="38"/>
      <c r="E3883" s="45" t="s">
        <v>83</v>
      </c>
      <c r="F3883" s="46">
        <v>168200</v>
      </c>
      <c r="G3883" s="46">
        <f t="shared" si="305"/>
        <v>0</v>
      </c>
      <c r="H3883" s="236"/>
      <c r="I3883" s="387"/>
      <c r="J3883"/>
      <c r="L3883"/>
      <c r="M3883"/>
    </row>
    <row r="3884" spans="1:13" ht="15" customHeight="1" x14ac:dyDescent="0.25">
      <c r="A3884" s="33" t="s">
        <v>2727</v>
      </c>
      <c r="B3884" s="246"/>
      <c r="C3884" s="175"/>
      <c r="D3884" s="38"/>
      <c r="E3884" s="45" t="s">
        <v>843</v>
      </c>
      <c r="F3884" s="46">
        <v>1134000</v>
      </c>
      <c r="G3884" s="46">
        <f t="shared" si="305"/>
        <v>0</v>
      </c>
      <c r="H3884" s="236"/>
      <c r="I3884" s="387"/>
      <c r="J3884"/>
      <c r="L3884"/>
      <c r="M3884"/>
    </row>
    <row r="3885" spans="1:13" ht="15" customHeight="1" x14ac:dyDescent="0.25">
      <c r="A3885" s="33" t="s">
        <v>2727</v>
      </c>
      <c r="B3885" s="243"/>
      <c r="C3885" s="175"/>
      <c r="D3885" s="150"/>
      <c r="E3885" s="45" t="s">
        <v>83</v>
      </c>
      <c r="F3885" s="172">
        <v>232300</v>
      </c>
      <c r="G3885" s="46">
        <f t="shared" si="305"/>
        <v>0</v>
      </c>
      <c r="H3885" s="236"/>
      <c r="I3885" s="387"/>
      <c r="J3885"/>
      <c r="L3885"/>
      <c r="M3885"/>
    </row>
    <row r="3886" spans="1:13" ht="15" customHeight="1" x14ac:dyDescent="0.25">
      <c r="A3886" s="33" t="s">
        <v>2727</v>
      </c>
      <c r="B3886" s="373"/>
      <c r="C3886" s="175"/>
      <c r="D3886" s="38"/>
      <c r="E3886" s="45" t="s">
        <v>23</v>
      </c>
      <c r="F3886" s="46">
        <v>619500</v>
      </c>
      <c r="G3886" s="172">
        <f t="shared" si="305"/>
        <v>0</v>
      </c>
      <c r="H3886" s="236"/>
      <c r="I3886" s="387"/>
      <c r="J3886"/>
      <c r="L3886"/>
      <c r="M3886"/>
    </row>
    <row r="3887" spans="1:13" ht="15" customHeight="1" x14ac:dyDescent="0.25">
      <c r="A3887" s="33" t="s">
        <v>2727</v>
      </c>
      <c r="B3887" s="243"/>
      <c r="C3887" s="33"/>
      <c r="D3887" s="38"/>
      <c r="E3887" s="45" t="s">
        <v>23</v>
      </c>
      <c r="F3887" s="46">
        <v>1750000</v>
      </c>
      <c r="G3887" s="41">
        <f t="shared" si="305"/>
        <v>0</v>
      </c>
      <c r="H3887" s="236"/>
      <c r="I3887" s="387"/>
      <c r="J3887"/>
      <c r="L3887"/>
      <c r="M3887"/>
    </row>
    <row r="3888" spans="1:13" ht="15" customHeight="1" x14ac:dyDescent="0.25">
      <c r="A3888" s="33" t="s">
        <v>2727</v>
      </c>
      <c r="B3888" s="269"/>
      <c r="C3888" s="33"/>
      <c r="D3888" s="38"/>
      <c r="E3888" s="51" t="s">
        <v>217</v>
      </c>
      <c r="F3888" s="46">
        <v>26200</v>
      </c>
      <c r="G3888" s="46">
        <f t="shared" si="305"/>
        <v>0</v>
      </c>
      <c r="H3888" s="236"/>
      <c r="I3888" s="387"/>
      <c r="J3888"/>
      <c r="L3888"/>
      <c r="M3888"/>
    </row>
    <row r="3889" spans="1:13" ht="15" customHeight="1" x14ac:dyDescent="0.25">
      <c r="A3889" s="33" t="s">
        <v>2727</v>
      </c>
      <c r="B3889" s="372"/>
      <c r="C3889" s="36"/>
      <c r="D3889" s="38"/>
      <c r="E3889" s="45" t="s">
        <v>217</v>
      </c>
      <c r="F3889" s="191">
        <v>26200</v>
      </c>
      <c r="G3889" s="41">
        <f t="shared" si="305"/>
        <v>0</v>
      </c>
      <c r="H3889" s="236"/>
      <c r="I3889" s="387"/>
      <c r="J3889"/>
      <c r="L3889"/>
      <c r="M3889"/>
    </row>
    <row r="3890" spans="1:13" ht="15" customHeight="1" x14ac:dyDescent="0.25">
      <c r="A3890" s="33" t="s">
        <v>2727</v>
      </c>
      <c r="B3890" s="373"/>
      <c r="C3890" s="33"/>
      <c r="D3890" s="38"/>
      <c r="E3890" s="45" t="s">
        <v>23</v>
      </c>
      <c r="F3890" s="90">
        <v>75000</v>
      </c>
      <c r="G3890" s="172">
        <f t="shared" si="305"/>
        <v>0</v>
      </c>
      <c r="H3890" s="236"/>
      <c r="I3890" s="387"/>
      <c r="J3890"/>
      <c r="L3890"/>
      <c r="M3890"/>
    </row>
    <row r="3891" spans="1:13" ht="15" customHeight="1" x14ac:dyDescent="0.25">
      <c r="A3891" s="33" t="s">
        <v>2727</v>
      </c>
      <c r="B3891" s="372"/>
      <c r="C3891" s="33"/>
      <c r="D3891" s="38"/>
      <c r="E3891" s="45" t="s">
        <v>23</v>
      </c>
      <c r="F3891" s="46">
        <v>125000</v>
      </c>
      <c r="G3891" s="172">
        <f t="shared" si="305"/>
        <v>0</v>
      </c>
      <c r="H3891" s="236"/>
      <c r="I3891" s="387"/>
      <c r="J3891"/>
      <c r="L3891"/>
      <c r="M3891"/>
    </row>
    <row r="3892" spans="1:13" ht="15" customHeight="1" x14ac:dyDescent="0.25">
      <c r="A3892" s="33" t="s">
        <v>2727</v>
      </c>
      <c r="B3892" s="269"/>
      <c r="C3892" s="33"/>
      <c r="D3892" s="64"/>
      <c r="E3892" s="45" t="s">
        <v>23</v>
      </c>
      <c r="F3892" s="62">
        <v>99000</v>
      </c>
      <c r="G3892" s="172">
        <f t="shared" ref="G3892:G3955" si="306">D3892*F3892</f>
        <v>0</v>
      </c>
      <c r="H3892" s="236"/>
      <c r="I3892" s="387"/>
      <c r="J3892"/>
      <c r="L3892"/>
      <c r="M3892"/>
    </row>
    <row r="3893" spans="1:13" ht="15" customHeight="1" x14ac:dyDescent="0.25">
      <c r="A3893" s="33" t="s">
        <v>2727</v>
      </c>
      <c r="B3893" s="269"/>
      <c r="C3893" s="33"/>
      <c r="D3893" s="38"/>
      <c r="E3893" s="51" t="s">
        <v>23</v>
      </c>
      <c r="F3893" s="46">
        <v>270000</v>
      </c>
      <c r="G3893" s="41">
        <f t="shared" si="306"/>
        <v>0</v>
      </c>
      <c r="H3893" s="236"/>
      <c r="I3893" s="387"/>
      <c r="J3893"/>
      <c r="L3893"/>
      <c r="M3893"/>
    </row>
    <row r="3894" spans="1:13" ht="15" customHeight="1" x14ac:dyDescent="0.25">
      <c r="A3894" s="33" t="s">
        <v>2727</v>
      </c>
      <c r="B3894" s="373"/>
      <c r="C3894" s="52"/>
      <c r="D3894" s="38"/>
      <c r="E3894" s="45" t="s">
        <v>23</v>
      </c>
      <c r="F3894" s="46">
        <v>2590909</v>
      </c>
      <c r="G3894" s="41">
        <f t="shared" si="306"/>
        <v>0</v>
      </c>
      <c r="H3894" s="236"/>
      <c r="I3894" s="387"/>
      <c r="J3894"/>
      <c r="L3894"/>
      <c r="M3894"/>
    </row>
    <row r="3895" spans="1:13" ht="15" customHeight="1" x14ac:dyDescent="0.25">
      <c r="A3895" s="33" t="s">
        <v>2727</v>
      </c>
      <c r="B3895" s="373"/>
      <c r="C3895" s="33"/>
      <c r="D3895" s="38"/>
      <c r="E3895" s="45" t="s">
        <v>23</v>
      </c>
      <c r="F3895" s="46">
        <v>2590909</v>
      </c>
      <c r="G3895" s="172">
        <f t="shared" si="306"/>
        <v>0</v>
      </c>
      <c r="H3895" s="236"/>
      <c r="I3895" s="387"/>
      <c r="J3895"/>
      <c r="L3895"/>
      <c r="M3895"/>
    </row>
    <row r="3896" spans="1:13" ht="15" customHeight="1" x14ac:dyDescent="0.25">
      <c r="A3896" s="33" t="s">
        <v>2727</v>
      </c>
      <c r="B3896" s="246"/>
      <c r="C3896" s="33"/>
      <c r="D3896" s="64"/>
      <c r="E3896" s="45" t="s">
        <v>23</v>
      </c>
      <c r="F3896" s="46">
        <v>1750000</v>
      </c>
      <c r="G3896" s="46">
        <f t="shared" si="306"/>
        <v>0</v>
      </c>
      <c r="H3896" s="236"/>
      <c r="I3896" s="387"/>
      <c r="J3896"/>
      <c r="L3896"/>
      <c r="M3896"/>
    </row>
    <row r="3897" spans="1:13" ht="15" customHeight="1" x14ac:dyDescent="0.25">
      <c r="A3897" s="33" t="s">
        <v>2727</v>
      </c>
      <c r="B3897" s="269"/>
      <c r="C3897" s="33"/>
      <c r="D3897" s="38"/>
      <c r="E3897" s="45" t="s">
        <v>23</v>
      </c>
      <c r="F3897" s="46">
        <v>3000</v>
      </c>
      <c r="G3897" s="172">
        <f t="shared" si="306"/>
        <v>0</v>
      </c>
      <c r="H3897" s="236"/>
      <c r="I3897" s="387"/>
      <c r="J3897"/>
      <c r="L3897"/>
      <c r="M3897"/>
    </row>
    <row r="3898" spans="1:13" ht="15" customHeight="1" x14ac:dyDescent="0.25">
      <c r="A3898" s="33" t="s">
        <v>2727</v>
      </c>
      <c r="B3898" s="371"/>
      <c r="C3898" s="33"/>
      <c r="D3898" s="38"/>
      <c r="E3898" s="45" t="s">
        <v>23</v>
      </c>
      <c r="F3898" s="46">
        <v>7500</v>
      </c>
      <c r="G3898" s="46">
        <f t="shared" si="306"/>
        <v>0</v>
      </c>
      <c r="H3898" s="236"/>
      <c r="I3898" s="387"/>
      <c r="J3898"/>
      <c r="L3898"/>
      <c r="M3898"/>
    </row>
    <row r="3899" spans="1:13" ht="15" customHeight="1" x14ac:dyDescent="0.25">
      <c r="A3899" s="33" t="s">
        <v>2727</v>
      </c>
      <c r="B3899" s="372"/>
      <c r="C3899" s="52"/>
      <c r="D3899" s="38"/>
      <c r="E3899" s="218" t="s">
        <v>23</v>
      </c>
      <c r="F3899" s="46">
        <v>2000</v>
      </c>
      <c r="G3899" s="41">
        <f t="shared" si="306"/>
        <v>0</v>
      </c>
      <c r="H3899" s="236"/>
      <c r="I3899" s="387"/>
      <c r="J3899"/>
      <c r="L3899"/>
      <c r="M3899"/>
    </row>
    <row r="3900" spans="1:13" ht="15" customHeight="1" x14ac:dyDescent="0.25">
      <c r="A3900" s="33" t="s">
        <v>2727</v>
      </c>
      <c r="B3900" s="269"/>
      <c r="C3900" s="33"/>
      <c r="D3900" s="150"/>
      <c r="E3900" s="45" t="s">
        <v>23</v>
      </c>
      <c r="F3900" s="172">
        <v>45000</v>
      </c>
      <c r="G3900" s="46">
        <f t="shared" si="306"/>
        <v>0</v>
      </c>
      <c r="H3900" s="236"/>
      <c r="I3900" s="387"/>
      <c r="J3900"/>
      <c r="L3900"/>
      <c r="M3900"/>
    </row>
    <row r="3901" spans="1:13" ht="15" customHeight="1" x14ac:dyDescent="0.25">
      <c r="A3901" s="33" t="s">
        <v>2727</v>
      </c>
      <c r="B3901" s="269"/>
      <c r="C3901" s="175"/>
      <c r="D3901" s="38"/>
      <c r="E3901" s="45" t="s">
        <v>23</v>
      </c>
      <c r="F3901" s="46">
        <v>65000</v>
      </c>
      <c r="G3901" s="172">
        <f t="shared" si="306"/>
        <v>0</v>
      </c>
      <c r="H3901" s="236"/>
      <c r="I3901" s="387"/>
      <c r="J3901"/>
      <c r="L3901"/>
      <c r="M3901"/>
    </row>
    <row r="3902" spans="1:13" ht="15" customHeight="1" x14ac:dyDescent="0.25">
      <c r="A3902" s="33" t="s">
        <v>2727</v>
      </c>
      <c r="B3902" s="269"/>
      <c r="C3902" s="175"/>
      <c r="D3902" s="64"/>
      <c r="E3902" s="45" t="s">
        <v>23</v>
      </c>
      <c r="F3902" s="46">
        <v>75000</v>
      </c>
      <c r="G3902" s="172">
        <f t="shared" si="306"/>
        <v>0</v>
      </c>
      <c r="H3902" s="236"/>
      <c r="I3902" s="387"/>
      <c r="J3902"/>
      <c r="L3902"/>
      <c r="M3902"/>
    </row>
    <row r="3903" spans="1:13" ht="15" customHeight="1" x14ac:dyDescent="0.25">
      <c r="A3903" s="33" t="s">
        <v>2727</v>
      </c>
      <c r="B3903" s="246"/>
      <c r="C3903" s="228"/>
      <c r="D3903" s="64"/>
      <c r="E3903" s="45" t="s">
        <v>1138</v>
      </c>
      <c r="F3903" s="46">
        <v>54000</v>
      </c>
      <c r="G3903" s="46">
        <f t="shared" si="306"/>
        <v>0</v>
      </c>
      <c r="H3903" s="236"/>
      <c r="I3903" s="381"/>
      <c r="J3903"/>
      <c r="L3903"/>
      <c r="M3903"/>
    </row>
    <row r="3904" spans="1:13" ht="15" customHeight="1" x14ac:dyDescent="0.25">
      <c r="A3904" s="33" t="s">
        <v>2727</v>
      </c>
      <c r="B3904" s="246"/>
      <c r="C3904" s="33"/>
      <c r="D3904" s="38"/>
      <c r="E3904" s="45" t="s">
        <v>23</v>
      </c>
      <c r="F3904" s="46">
        <v>200</v>
      </c>
      <c r="G3904" s="172">
        <f t="shared" si="306"/>
        <v>0</v>
      </c>
      <c r="H3904" s="236"/>
      <c r="I3904" s="381"/>
      <c r="J3904"/>
      <c r="L3904"/>
      <c r="M3904"/>
    </row>
    <row r="3905" spans="1:13" ht="15" customHeight="1" x14ac:dyDescent="0.25">
      <c r="A3905" s="33" t="s">
        <v>2727</v>
      </c>
      <c r="B3905" s="373"/>
      <c r="C3905" s="33"/>
      <c r="D3905" s="38"/>
      <c r="E3905" s="45" t="s">
        <v>23</v>
      </c>
      <c r="F3905" s="46">
        <v>6500</v>
      </c>
      <c r="G3905" s="46">
        <f t="shared" si="306"/>
        <v>0</v>
      </c>
      <c r="H3905" s="236"/>
      <c r="I3905" s="381"/>
      <c r="J3905"/>
      <c r="L3905"/>
      <c r="M3905"/>
    </row>
    <row r="3906" spans="1:13" ht="15" customHeight="1" x14ac:dyDescent="0.25">
      <c r="A3906" s="33" t="s">
        <v>2727</v>
      </c>
      <c r="B3906" s="243"/>
      <c r="C3906" s="44"/>
      <c r="D3906" s="38"/>
      <c r="E3906" s="45" t="s">
        <v>23</v>
      </c>
      <c r="F3906" s="46">
        <v>1470000</v>
      </c>
      <c r="G3906" s="172">
        <f t="shared" si="306"/>
        <v>0</v>
      </c>
      <c r="H3906" s="42"/>
      <c r="I3906" s="381"/>
      <c r="J3906"/>
      <c r="L3906"/>
      <c r="M3906"/>
    </row>
    <row r="3907" spans="1:13" ht="15" customHeight="1" x14ac:dyDescent="0.25">
      <c r="A3907" s="33" t="s">
        <v>2727</v>
      </c>
      <c r="B3907" s="243"/>
      <c r="C3907" s="44"/>
      <c r="D3907" s="38"/>
      <c r="E3907" s="45" t="s">
        <v>23</v>
      </c>
      <c r="F3907" s="46">
        <v>1470000</v>
      </c>
      <c r="G3907" s="172">
        <f t="shared" si="306"/>
        <v>0</v>
      </c>
      <c r="H3907" s="42"/>
      <c r="I3907" s="381"/>
      <c r="J3907"/>
      <c r="L3907"/>
      <c r="M3907"/>
    </row>
    <row r="3908" spans="1:13" ht="15" customHeight="1" x14ac:dyDescent="0.25">
      <c r="A3908" s="33" t="s">
        <v>2727</v>
      </c>
      <c r="B3908" s="243"/>
      <c r="C3908" s="44"/>
      <c r="D3908" s="38"/>
      <c r="E3908" s="45" t="s">
        <v>23</v>
      </c>
      <c r="F3908" s="46">
        <v>170000</v>
      </c>
      <c r="G3908" s="172">
        <f t="shared" si="306"/>
        <v>0</v>
      </c>
      <c r="H3908" s="42"/>
      <c r="I3908" s="381"/>
      <c r="J3908"/>
      <c r="L3908"/>
      <c r="M3908"/>
    </row>
    <row r="3909" spans="1:13" ht="15" customHeight="1" x14ac:dyDescent="0.25">
      <c r="A3909" s="33" t="s">
        <v>2727</v>
      </c>
      <c r="B3909" s="269"/>
      <c r="C3909" s="44"/>
      <c r="D3909" s="38"/>
      <c r="E3909" s="45" t="s">
        <v>23</v>
      </c>
      <c r="F3909" s="46">
        <v>50000</v>
      </c>
      <c r="G3909" s="172">
        <f t="shared" si="306"/>
        <v>0</v>
      </c>
      <c r="H3909" s="42"/>
      <c r="I3909" s="381"/>
      <c r="J3909"/>
      <c r="L3909"/>
      <c r="M3909"/>
    </row>
    <row r="3910" spans="1:13" ht="15" customHeight="1" x14ac:dyDescent="0.25">
      <c r="A3910" s="33" t="s">
        <v>2727</v>
      </c>
      <c r="B3910" s="269"/>
      <c r="C3910" s="44"/>
      <c r="D3910" s="38"/>
      <c r="E3910" s="45" t="s">
        <v>23</v>
      </c>
      <c r="F3910" s="46">
        <v>10000</v>
      </c>
      <c r="G3910" s="172">
        <f t="shared" si="306"/>
        <v>0</v>
      </c>
      <c r="H3910" s="42"/>
      <c r="I3910" s="381"/>
      <c r="J3910"/>
      <c r="L3910"/>
      <c r="M3910"/>
    </row>
    <row r="3911" spans="1:13" ht="15" customHeight="1" x14ac:dyDescent="0.25">
      <c r="A3911" s="33" t="s">
        <v>2727</v>
      </c>
      <c r="B3911" s="269"/>
      <c r="C3911" s="33"/>
      <c r="D3911" s="38"/>
      <c r="E3911" s="45" t="s">
        <v>23</v>
      </c>
      <c r="F3911" s="46">
        <v>205000</v>
      </c>
      <c r="G3911" s="172">
        <f t="shared" si="306"/>
        <v>0</v>
      </c>
      <c r="H3911" s="42"/>
      <c r="I3911" s="381"/>
      <c r="J3911"/>
      <c r="L3911"/>
      <c r="M3911"/>
    </row>
    <row r="3912" spans="1:13" ht="15" customHeight="1" x14ac:dyDescent="0.25">
      <c r="A3912" s="33" t="s">
        <v>2727</v>
      </c>
      <c r="B3912" s="372"/>
      <c r="C3912" s="81"/>
      <c r="D3912" s="38"/>
      <c r="E3912" s="45" t="s">
        <v>23</v>
      </c>
      <c r="F3912" s="46">
        <v>60000</v>
      </c>
      <c r="G3912" s="172">
        <f t="shared" si="306"/>
        <v>0</v>
      </c>
      <c r="H3912" s="42"/>
      <c r="I3912" s="381"/>
      <c r="J3912"/>
      <c r="L3912"/>
      <c r="M3912"/>
    </row>
    <row r="3913" spans="1:13" ht="15" customHeight="1" x14ac:dyDescent="0.25">
      <c r="A3913" s="33" t="s">
        <v>2738</v>
      </c>
      <c r="B3913" s="269"/>
      <c r="C3913" s="33"/>
      <c r="D3913" s="38"/>
      <c r="E3913" s="254" t="s">
        <v>217</v>
      </c>
      <c r="F3913" s="46">
        <v>21300</v>
      </c>
      <c r="G3913" s="41">
        <f t="shared" si="306"/>
        <v>0</v>
      </c>
      <c r="H3913" s="236"/>
      <c r="I3913" s="387"/>
      <c r="J3913"/>
      <c r="L3913"/>
      <c r="M3913"/>
    </row>
    <row r="3914" spans="1:13" ht="15" customHeight="1" x14ac:dyDescent="0.25">
      <c r="A3914" s="33" t="s">
        <v>2738</v>
      </c>
      <c r="B3914" s="269"/>
      <c r="C3914" s="33"/>
      <c r="D3914" s="38"/>
      <c r="E3914" s="218" t="s">
        <v>9329</v>
      </c>
      <c r="F3914" s="46">
        <v>26200</v>
      </c>
      <c r="G3914" s="41">
        <f t="shared" si="306"/>
        <v>0</v>
      </c>
      <c r="H3914" s="236"/>
      <c r="I3914" s="387"/>
      <c r="J3914"/>
      <c r="L3914"/>
      <c r="M3914"/>
    </row>
    <row r="3915" spans="1:13" ht="15" customHeight="1" x14ac:dyDescent="0.25">
      <c r="A3915" s="33" t="s">
        <v>2738</v>
      </c>
      <c r="B3915" s="372"/>
      <c r="C3915" s="36"/>
      <c r="D3915" s="38"/>
      <c r="E3915" s="45" t="s">
        <v>24</v>
      </c>
      <c r="F3915" s="191">
        <v>3000</v>
      </c>
      <c r="G3915" s="41">
        <f t="shared" si="306"/>
        <v>0</v>
      </c>
      <c r="H3915" s="236"/>
      <c r="I3915" s="387"/>
      <c r="J3915"/>
      <c r="L3915"/>
      <c r="M3915"/>
    </row>
    <row r="3916" spans="1:13" ht="15" customHeight="1" x14ac:dyDescent="0.25">
      <c r="A3916" s="33" t="s">
        <v>2738</v>
      </c>
      <c r="B3916" s="372"/>
      <c r="C3916" s="52"/>
      <c r="D3916" s="38"/>
      <c r="E3916" s="45" t="s">
        <v>23</v>
      </c>
      <c r="F3916" s="46">
        <v>2500</v>
      </c>
      <c r="G3916" s="41">
        <f t="shared" si="306"/>
        <v>0</v>
      </c>
      <c r="H3916" s="236"/>
      <c r="I3916" s="387"/>
      <c r="J3916"/>
      <c r="L3916"/>
      <c r="M3916"/>
    </row>
    <row r="3917" spans="1:13" ht="15" customHeight="1" x14ac:dyDescent="0.25">
      <c r="A3917" s="33" t="s">
        <v>2738</v>
      </c>
      <c r="B3917" s="269"/>
      <c r="C3917" s="33"/>
      <c r="D3917" s="64"/>
      <c r="E3917" s="45" t="s">
        <v>23</v>
      </c>
      <c r="F3917" s="62">
        <v>5000</v>
      </c>
      <c r="G3917" s="46">
        <f t="shared" si="306"/>
        <v>0</v>
      </c>
      <c r="H3917" s="236"/>
      <c r="I3917" s="387"/>
      <c r="J3917"/>
      <c r="L3917"/>
      <c r="M3917"/>
    </row>
    <row r="3918" spans="1:13" ht="15" customHeight="1" x14ac:dyDescent="0.25">
      <c r="A3918" s="33" t="s">
        <v>2738</v>
      </c>
      <c r="B3918" s="269"/>
      <c r="C3918" s="33"/>
      <c r="D3918" s="64"/>
      <c r="E3918" s="45" t="s">
        <v>23</v>
      </c>
      <c r="F3918" s="62">
        <v>300</v>
      </c>
      <c r="G3918" s="46">
        <f t="shared" si="306"/>
        <v>0</v>
      </c>
      <c r="H3918" s="236"/>
      <c r="I3918" s="387"/>
      <c r="J3918"/>
      <c r="L3918"/>
      <c r="M3918"/>
    </row>
    <row r="3919" spans="1:13" ht="15" customHeight="1" x14ac:dyDescent="0.25">
      <c r="A3919" s="33" t="s">
        <v>2738</v>
      </c>
      <c r="B3919" s="246"/>
      <c r="C3919" s="175"/>
      <c r="D3919" s="150"/>
      <c r="E3919" s="45" t="s">
        <v>24</v>
      </c>
      <c r="F3919" s="172">
        <v>7000</v>
      </c>
      <c r="G3919" s="46">
        <f t="shared" si="306"/>
        <v>0</v>
      </c>
      <c r="H3919" s="236"/>
      <c r="I3919" s="387"/>
      <c r="J3919"/>
      <c r="L3919"/>
      <c r="M3919"/>
    </row>
    <row r="3920" spans="1:13" ht="15" customHeight="1" x14ac:dyDescent="0.25">
      <c r="A3920" s="33" t="s">
        <v>2738</v>
      </c>
      <c r="B3920" s="269"/>
      <c r="C3920" s="33"/>
      <c r="D3920" s="38"/>
      <c r="E3920" s="45" t="s">
        <v>24</v>
      </c>
      <c r="F3920" s="46">
        <v>1550</v>
      </c>
      <c r="G3920" s="41">
        <f t="shared" si="306"/>
        <v>0</v>
      </c>
      <c r="H3920" s="236"/>
      <c r="I3920" s="387"/>
      <c r="J3920"/>
      <c r="L3920"/>
      <c r="M3920"/>
    </row>
    <row r="3921" spans="1:13" ht="15" customHeight="1" x14ac:dyDescent="0.25">
      <c r="A3921" s="33" t="s">
        <v>2738</v>
      </c>
      <c r="B3921" s="246"/>
      <c r="C3921" s="228"/>
      <c r="D3921" s="64"/>
      <c r="E3921" s="45" t="s">
        <v>23</v>
      </c>
      <c r="F3921" s="46">
        <v>1762500</v>
      </c>
      <c r="G3921" s="46">
        <f t="shared" si="306"/>
        <v>0</v>
      </c>
      <c r="H3921" s="236"/>
      <c r="I3921" s="387"/>
      <c r="J3921"/>
      <c r="L3921"/>
      <c r="M3921"/>
    </row>
    <row r="3922" spans="1:13" ht="15" customHeight="1" x14ac:dyDescent="0.25">
      <c r="A3922" s="33" t="s">
        <v>2738</v>
      </c>
      <c r="B3922" s="246"/>
      <c r="C3922" s="33"/>
      <c r="D3922" s="38"/>
      <c r="E3922" s="45" t="s">
        <v>23</v>
      </c>
      <c r="F3922" s="46">
        <v>148500</v>
      </c>
      <c r="G3922" s="172">
        <f t="shared" si="306"/>
        <v>0</v>
      </c>
      <c r="H3922" s="236"/>
      <c r="I3922" s="387"/>
      <c r="J3922"/>
      <c r="L3922"/>
      <c r="M3922"/>
    </row>
    <row r="3923" spans="1:13" ht="15" customHeight="1" x14ac:dyDescent="0.25">
      <c r="A3923" s="33" t="s">
        <v>2738</v>
      </c>
      <c r="B3923" s="373"/>
      <c r="C3923" s="33"/>
      <c r="D3923" s="38"/>
      <c r="E3923" s="45" t="s">
        <v>23</v>
      </c>
      <c r="F3923" s="46">
        <v>258500</v>
      </c>
      <c r="G3923" s="46">
        <f t="shared" si="306"/>
        <v>0</v>
      </c>
      <c r="H3923" s="236"/>
      <c r="I3923" s="387"/>
      <c r="J3923"/>
      <c r="L3923"/>
      <c r="M3923"/>
    </row>
    <row r="3924" spans="1:13" ht="15" customHeight="1" x14ac:dyDescent="0.25">
      <c r="A3924" s="33" t="s">
        <v>2738</v>
      </c>
      <c r="B3924" s="372"/>
      <c r="C3924" s="33"/>
      <c r="D3924" s="38"/>
      <c r="E3924" s="45" t="s">
        <v>24</v>
      </c>
      <c r="F3924" s="46">
        <v>77500</v>
      </c>
      <c r="G3924" s="172">
        <f t="shared" si="306"/>
        <v>0</v>
      </c>
      <c r="H3924" s="236"/>
      <c r="I3924" s="387"/>
      <c r="J3924"/>
      <c r="L3924"/>
      <c r="M3924"/>
    </row>
    <row r="3925" spans="1:13" ht="15" customHeight="1" x14ac:dyDescent="0.25">
      <c r="A3925" s="33" t="s">
        <v>2741</v>
      </c>
      <c r="B3925" s="269"/>
      <c r="C3925" s="33"/>
      <c r="D3925" s="33"/>
      <c r="E3925" s="33" t="s">
        <v>96</v>
      </c>
      <c r="F3925" s="33">
        <v>55000</v>
      </c>
      <c r="G3925" s="33">
        <f t="shared" si="306"/>
        <v>0</v>
      </c>
      <c r="H3925" s="84"/>
      <c r="I3925" s="228"/>
      <c r="J3925"/>
      <c r="L3925"/>
      <c r="M3925"/>
    </row>
    <row r="3926" spans="1:13" ht="15" customHeight="1" x14ac:dyDescent="0.25">
      <c r="A3926" s="33" t="s">
        <v>2741</v>
      </c>
      <c r="B3926" s="269"/>
      <c r="C3926" s="33"/>
      <c r="D3926" s="38"/>
      <c r="E3926" s="39" t="s">
        <v>23</v>
      </c>
      <c r="F3926" s="46">
        <v>850</v>
      </c>
      <c r="G3926" s="41">
        <f t="shared" si="306"/>
        <v>0</v>
      </c>
      <c r="H3926" s="236"/>
      <c r="I3926" s="379"/>
      <c r="J3926"/>
      <c r="L3926"/>
      <c r="M3926"/>
    </row>
    <row r="3927" spans="1:13" ht="15" customHeight="1" x14ac:dyDescent="0.25">
      <c r="A3927" s="33" t="s">
        <v>2741</v>
      </c>
      <c r="B3927" s="269"/>
      <c r="C3927" s="36"/>
      <c r="D3927" s="38"/>
      <c r="E3927" s="45" t="s">
        <v>1629</v>
      </c>
      <c r="F3927" s="191">
        <v>75000</v>
      </c>
      <c r="G3927" s="41">
        <f t="shared" si="306"/>
        <v>0</v>
      </c>
      <c r="H3927" s="236"/>
      <c r="I3927" s="379"/>
      <c r="J3927"/>
      <c r="L3927"/>
      <c r="M3927"/>
    </row>
    <row r="3928" spans="1:13" ht="15" customHeight="1" x14ac:dyDescent="0.25">
      <c r="A3928" s="33" t="s">
        <v>2741</v>
      </c>
      <c r="B3928" s="371"/>
      <c r="C3928" s="52"/>
      <c r="D3928" s="38"/>
      <c r="E3928" s="45" t="s">
        <v>23</v>
      </c>
      <c r="F3928" s="46">
        <v>7000</v>
      </c>
      <c r="G3928" s="41">
        <f t="shared" si="306"/>
        <v>0</v>
      </c>
      <c r="H3928" s="236"/>
      <c r="I3928" s="379"/>
      <c r="J3928"/>
      <c r="L3928"/>
      <c r="M3928"/>
    </row>
    <row r="3929" spans="1:13" ht="15" customHeight="1" x14ac:dyDescent="0.25">
      <c r="A3929" s="33" t="s">
        <v>2741</v>
      </c>
      <c r="B3929" s="269"/>
      <c r="C3929" s="33"/>
      <c r="D3929" s="38"/>
      <c r="E3929" s="45" t="s">
        <v>24</v>
      </c>
      <c r="F3929" s="46">
        <v>3000</v>
      </c>
      <c r="G3929" s="41">
        <f t="shared" si="306"/>
        <v>0</v>
      </c>
      <c r="H3929" s="236"/>
      <c r="I3929" s="228"/>
      <c r="J3929"/>
      <c r="L3929"/>
      <c r="M3929"/>
    </row>
    <row r="3930" spans="1:13" ht="15" customHeight="1" x14ac:dyDescent="0.25">
      <c r="A3930" s="33" t="s">
        <v>2741</v>
      </c>
      <c r="B3930" s="372"/>
      <c r="C3930" s="33"/>
      <c r="D3930" s="38"/>
      <c r="E3930" s="45" t="s">
        <v>23</v>
      </c>
      <c r="F3930" s="62">
        <v>400000</v>
      </c>
      <c r="G3930" s="46">
        <f t="shared" si="306"/>
        <v>0</v>
      </c>
      <c r="H3930" s="236"/>
      <c r="I3930" s="228"/>
      <c r="J3930"/>
      <c r="L3930"/>
      <c r="M3930"/>
    </row>
    <row r="3931" spans="1:13" ht="15" customHeight="1" x14ac:dyDescent="0.25">
      <c r="A3931" s="33" t="s">
        <v>2741</v>
      </c>
      <c r="B3931" s="269"/>
      <c r="C3931" s="36"/>
      <c r="D3931" s="38"/>
      <c r="E3931" s="45" t="s">
        <v>72</v>
      </c>
      <c r="F3931" s="191">
        <v>80000</v>
      </c>
      <c r="G3931" s="41">
        <f t="shared" si="306"/>
        <v>0</v>
      </c>
      <c r="H3931" s="84"/>
      <c r="I3931" s="228"/>
      <c r="J3931"/>
      <c r="L3931"/>
      <c r="M3931"/>
    </row>
    <row r="3932" spans="1:13" ht="15" customHeight="1" x14ac:dyDescent="0.25">
      <c r="A3932" s="33" t="s">
        <v>2741</v>
      </c>
      <c r="B3932" s="269"/>
      <c r="C3932" s="33"/>
      <c r="D3932" s="38"/>
      <c r="E3932" s="45" t="s">
        <v>72</v>
      </c>
      <c r="F3932" s="172">
        <v>80000</v>
      </c>
      <c r="G3932" s="46">
        <f t="shared" si="306"/>
        <v>0</v>
      </c>
      <c r="H3932" s="236"/>
      <c r="I3932" s="379"/>
      <c r="J3932"/>
      <c r="L3932"/>
      <c r="M3932"/>
    </row>
    <row r="3933" spans="1:13" ht="15" customHeight="1" x14ac:dyDescent="0.25">
      <c r="A3933" s="33" t="s">
        <v>2741</v>
      </c>
      <c r="B3933" s="269"/>
      <c r="C3933" s="33"/>
      <c r="D3933" s="38"/>
      <c r="E3933" s="45" t="s">
        <v>24</v>
      </c>
      <c r="F3933" s="46">
        <v>10000</v>
      </c>
      <c r="G3933" s="41">
        <f t="shared" si="306"/>
        <v>0</v>
      </c>
      <c r="H3933" s="236"/>
      <c r="I3933" s="379"/>
      <c r="J3933"/>
      <c r="L3933"/>
      <c r="M3933"/>
    </row>
    <row r="3934" spans="1:13" ht="15" customHeight="1" x14ac:dyDescent="0.25">
      <c r="A3934" s="33" t="s">
        <v>2741</v>
      </c>
      <c r="B3934" s="269"/>
      <c r="C3934" s="33"/>
      <c r="D3934" s="38"/>
      <c r="E3934" s="45" t="s">
        <v>23</v>
      </c>
      <c r="F3934" s="46">
        <v>5000</v>
      </c>
      <c r="G3934" s="46">
        <f t="shared" si="306"/>
        <v>0</v>
      </c>
      <c r="H3934" s="236"/>
      <c r="I3934" s="379"/>
      <c r="J3934"/>
      <c r="L3934"/>
      <c r="M3934"/>
    </row>
    <row r="3935" spans="1:13" ht="15" customHeight="1" x14ac:dyDescent="0.25">
      <c r="A3935" s="33" t="s">
        <v>2741</v>
      </c>
      <c r="B3935" s="269"/>
      <c r="C3935" s="33"/>
      <c r="D3935" s="38"/>
      <c r="E3935" s="45" t="s">
        <v>217</v>
      </c>
      <c r="F3935" s="46">
        <v>62500</v>
      </c>
      <c r="G3935" s="172">
        <f t="shared" si="306"/>
        <v>0</v>
      </c>
      <c r="H3935" s="236"/>
      <c r="I3935" s="228"/>
      <c r="J3935"/>
      <c r="L3935"/>
      <c r="M3935"/>
    </row>
    <row r="3936" spans="1:13" ht="15" customHeight="1" x14ac:dyDescent="0.25">
      <c r="A3936" s="33" t="s">
        <v>2741</v>
      </c>
      <c r="B3936" s="269"/>
      <c r="C3936" s="33"/>
      <c r="D3936" s="38"/>
      <c r="E3936" s="45" t="s">
        <v>24</v>
      </c>
      <c r="F3936" s="46">
        <v>2000</v>
      </c>
      <c r="G3936" s="172">
        <f t="shared" si="306"/>
        <v>0</v>
      </c>
      <c r="H3936" s="236"/>
      <c r="I3936" s="379"/>
      <c r="J3936"/>
      <c r="L3936"/>
      <c r="M3936"/>
    </row>
    <row r="3937" spans="1:13" ht="15" customHeight="1" x14ac:dyDescent="0.25">
      <c r="A3937" s="33" t="s">
        <v>2741</v>
      </c>
      <c r="B3937" s="269"/>
      <c r="C3937" s="33"/>
      <c r="D3937" s="38"/>
      <c r="E3937" s="254" t="s">
        <v>217</v>
      </c>
      <c r="F3937" s="46">
        <v>21300</v>
      </c>
      <c r="G3937" s="46">
        <f t="shared" si="306"/>
        <v>0</v>
      </c>
      <c r="H3937" s="236"/>
      <c r="I3937" s="379"/>
      <c r="J3937"/>
      <c r="L3937"/>
      <c r="M3937"/>
    </row>
    <row r="3938" spans="1:13" ht="15" customHeight="1" x14ac:dyDescent="0.25">
      <c r="A3938" s="33" t="s">
        <v>2741</v>
      </c>
      <c r="B3938" s="269"/>
      <c r="C3938" s="33"/>
      <c r="D3938" s="38"/>
      <c r="E3938" s="45" t="s">
        <v>217</v>
      </c>
      <c r="F3938" s="46">
        <v>26200</v>
      </c>
      <c r="G3938" s="172">
        <f t="shared" si="306"/>
        <v>0</v>
      </c>
      <c r="H3938" s="236"/>
      <c r="I3938" s="379"/>
      <c r="J3938"/>
      <c r="L3938"/>
      <c r="M3938"/>
    </row>
    <row r="3939" spans="1:13" ht="15" customHeight="1" x14ac:dyDescent="0.25">
      <c r="A3939" s="33" t="s">
        <v>2741</v>
      </c>
      <c r="B3939" s="243"/>
      <c r="C3939" s="39"/>
      <c r="D3939" s="38"/>
      <c r="E3939" s="45" t="s">
        <v>23</v>
      </c>
      <c r="F3939" s="62">
        <v>60000</v>
      </c>
      <c r="G3939" s="172">
        <f t="shared" si="306"/>
        <v>0</v>
      </c>
      <c r="H3939" s="236"/>
      <c r="I3939" s="379"/>
      <c r="J3939"/>
      <c r="L3939"/>
      <c r="M3939"/>
    </row>
    <row r="3940" spans="1:13" ht="15" customHeight="1" x14ac:dyDescent="0.25">
      <c r="A3940" s="33" t="s">
        <v>2741</v>
      </c>
      <c r="B3940" s="269"/>
      <c r="C3940" s="33"/>
      <c r="D3940" s="38"/>
      <c r="E3940" s="51" t="s">
        <v>217</v>
      </c>
      <c r="F3940" s="46">
        <v>26200</v>
      </c>
      <c r="G3940" s="41">
        <f t="shared" si="306"/>
        <v>0</v>
      </c>
      <c r="H3940" s="42"/>
      <c r="I3940" s="379"/>
      <c r="J3940"/>
      <c r="L3940"/>
      <c r="M3940"/>
    </row>
    <row r="3941" spans="1:13" ht="15" customHeight="1" x14ac:dyDescent="0.25">
      <c r="A3941" s="33" t="s">
        <v>2741</v>
      </c>
      <c r="B3941" s="269"/>
      <c r="C3941" s="33"/>
      <c r="D3941" s="38"/>
      <c r="E3941" s="51" t="s">
        <v>24</v>
      </c>
      <c r="F3941" s="46">
        <v>87500</v>
      </c>
      <c r="G3941" s="41">
        <f t="shared" si="306"/>
        <v>0</v>
      </c>
      <c r="H3941" s="236"/>
      <c r="I3941" s="379"/>
      <c r="J3941"/>
      <c r="L3941"/>
      <c r="M3941"/>
    </row>
    <row r="3942" spans="1:13" ht="15" customHeight="1" x14ac:dyDescent="0.25">
      <c r="A3942" s="33" t="s">
        <v>2741</v>
      </c>
      <c r="B3942" s="269"/>
      <c r="C3942" s="33"/>
      <c r="D3942" s="38"/>
      <c r="E3942" s="45" t="s">
        <v>24</v>
      </c>
      <c r="F3942" s="46">
        <v>45000</v>
      </c>
      <c r="G3942" s="41">
        <f t="shared" si="306"/>
        <v>0</v>
      </c>
      <c r="H3942" s="236"/>
      <c r="I3942" s="379"/>
      <c r="J3942"/>
      <c r="L3942"/>
      <c r="M3942"/>
    </row>
    <row r="3943" spans="1:13" ht="15" customHeight="1" x14ac:dyDescent="0.25">
      <c r="A3943" s="33" t="s">
        <v>2741</v>
      </c>
      <c r="B3943" s="373"/>
      <c r="C3943" s="52"/>
      <c r="D3943" s="38"/>
      <c r="E3943" s="45" t="s">
        <v>24</v>
      </c>
      <c r="F3943" s="46">
        <v>15000</v>
      </c>
      <c r="G3943" s="172">
        <f t="shared" si="306"/>
        <v>0</v>
      </c>
      <c r="H3943" s="236"/>
      <c r="I3943" s="387"/>
      <c r="J3943"/>
      <c r="L3943"/>
      <c r="M3943"/>
    </row>
    <row r="3944" spans="1:13" ht="15" customHeight="1" x14ac:dyDescent="0.25">
      <c r="A3944" s="33" t="s">
        <v>2741</v>
      </c>
      <c r="B3944" s="269"/>
      <c r="C3944" s="33"/>
      <c r="D3944" s="64"/>
      <c r="E3944" s="45" t="s">
        <v>23</v>
      </c>
      <c r="F3944" s="62">
        <v>850000</v>
      </c>
      <c r="G3944" s="46">
        <f t="shared" si="306"/>
        <v>0</v>
      </c>
      <c r="H3944" s="236"/>
      <c r="I3944" s="387"/>
      <c r="J3944"/>
      <c r="L3944"/>
      <c r="M3944"/>
    </row>
    <row r="3945" spans="1:13" ht="15" customHeight="1" x14ac:dyDescent="0.25">
      <c r="A3945" s="33" t="s">
        <v>2741</v>
      </c>
      <c r="B3945" s="269"/>
      <c r="C3945" s="33"/>
      <c r="D3945" s="38"/>
      <c r="E3945" s="45" t="s">
        <v>24</v>
      </c>
      <c r="F3945" s="46">
        <v>10000</v>
      </c>
      <c r="G3945" s="46">
        <f t="shared" si="306"/>
        <v>0</v>
      </c>
      <c r="H3945" s="236"/>
      <c r="I3945" s="387"/>
      <c r="J3945"/>
      <c r="L3945"/>
      <c r="M3945"/>
    </row>
    <row r="3946" spans="1:13" ht="15" customHeight="1" x14ac:dyDescent="0.25">
      <c r="A3946" s="33" t="s">
        <v>2741</v>
      </c>
      <c r="B3946" s="269"/>
      <c r="C3946" s="33"/>
      <c r="D3946" s="38"/>
      <c r="E3946" s="45" t="s">
        <v>217</v>
      </c>
      <c r="F3946" s="46">
        <v>62500</v>
      </c>
      <c r="G3946" s="46">
        <f t="shared" si="306"/>
        <v>0</v>
      </c>
      <c r="H3946" s="236"/>
      <c r="I3946" s="387"/>
      <c r="J3946"/>
      <c r="L3946"/>
      <c r="M3946"/>
    </row>
    <row r="3947" spans="1:13" ht="15" customHeight="1" x14ac:dyDescent="0.25">
      <c r="A3947" s="33" t="s">
        <v>2741</v>
      </c>
      <c r="B3947" s="373"/>
      <c r="C3947" s="175"/>
      <c r="D3947" s="150"/>
      <c r="E3947" s="45" t="s">
        <v>9337</v>
      </c>
      <c r="F3947" s="172">
        <v>90000</v>
      </c>
      <c r="G3947" s="46">
        <f t="shared" si="306"/>
        <v>0</v>
      </c>
      <c r="H3947" s="236"/>
      <c r="I3947" s="387"/>
      <c r="J3947"/>
      <c r="L3947"/>
      <c r="M3947"/>
    </row>
    <row r="3948" spans="1:13" ht="15" customHeight="1" x14ac:dyDescent="0.25">
      <c r="A3948" s="33" t="s">
        <v>2741</v>
      </c>
      <c r="B3948" s="269"/>
      <c r="C3948" s="33"/>
      <c r="D3948" s="38"/>
      <c r="E3948" s="45" t="s">
        <v>217</v>
      </c>
      <c r="F3948" s="46">
        <v>26200</v>
      </c>
      <c r="G3948" s="172">
        <f t="shared" si="306"/>
        <v>0</v>
      </c>
      <c r="H3948" s="236"/>
      <c r="I3948" s="387"/>
      <c r="J3948"/>
      <c r="L3948"/>
      <c r="M3948"/>
    </row>
    <row r="3949" spans="1:13" ht="15" customHeight="1" x14ac:dyDescent="0.25">
      <c r="A3949" s="33" t="s">
        <v>2748</v>
      </c>
      <c r="B3949" s="269"/>
      <c r="C3949" s="33"/>
      <c r="D3949" s="38"/>
      <c r="E3949" s="51" t="s">
        <v>188</v>
      </c>
      <c r="F3949" s="46">
        <v>1260468</v>
      </c>
      <c r="G3949" s="41">
        <f t="shared" si="306"/>
        <v>0</v>
      </c>
      <c r="H3949" s="84"/>
      <c r="I3949" s="228"/>
      <c r="J3949"/>
      <c r="L3949"/>
      <c r="M3949"/>
    </row>
    <row r="3950" spans="1:13" ht="15" customHeight="1" x14ac:dyDescent="0.25">
      <c r="A3950" s="33" t="s">
        <v>2748</v>
      </c>
      <c r="B3950" s="269"/>
      <c r="C3950" s="33"/>
      <c r="D3950" s="38"/>
      <c r="E3950" s="39" t="s">
        <v>23</v>
      </c>
      <c r="F3950" s="46">
        <v>850</v>
      </c>
      <c r="G3950" s="41">
        <f t="shared" si="306"/>
        <v>0</v>
      </c>
      <c r="H3950" s="84"/>
      <c r="I3950" s="228"/>
      <c r="J3950"/>
      <c r="L3950"/>
      <c r="M3950"/>
    </row>
    <row r="3951" spans="1:13" ht="15" customHeight="1" x14ac:dyDescent="0.25">
      <c r="A3951" s="33" t="s">
        <v>2748</v>
      </c>
      <c r="B3951" s="372"/>
      <c r="C3951" s="156"/>
      <c r="D3951" s="38"/>
      <c r="E3951" s="218" t="s">
        <v>217</v>
      </c>
      <c r="F3951" s="46">
        <v>34000</v>
      </c>
      <c r="G3951" s="41">
        <f t="shared" si="306"/>
        <v>0</v>
      </c>
      <c r="H3951" s="236"/>
      <c r="I3951" s="379"/>
      <c r="J3951"/>
      <c r="L3951"/>
      <c r="M3951"/>
    </row>
    <row r="3952" spans="1:13" ht="15" customHeight="1" x14ac:dyDescent="0.25">
      <c r="A3952" s="33" t="s">
        <v>2748</v>
      </c>
      <c r="B3952" s="392"/>
      <c r="C3952" s="36"/>
      <c r="D3952" s="38"/>
      <c r="E3952" s="45" t="s">
        <v>24</v>
      </c>
      <c r="F3952" s="191">
        <v>400000</v>
      </c>
      <c r="G3952" s="41">
        <f t="shared" si="306"/>
        <v>0</v>
      </c>
      <c r="H3952" s="236"/>
      <c r="I3952" s="393"/>
      <c r="J3952"/>
      <c r="L3952"/>
      <c r="M3952"/>
    </row>
    <row r="3953" spans="1:13" ht="15" customHeight="1" x14ac:dyDescent="0.25">
      <c r="A3953" s="33" t="s">
        <v>2748</v>
      </c>
      <c r="B3953" s="269"/>
      <c r="C3953" s="52"/>
      <c r="D3953" s="38"/>
      <c r="E3953" s="45" t="s">
        <v>23</v>
      </c>
      <c r="F3953" s="46">
        <v>175000</v>
      </c>
      <c r="G3953" s="41">
        <f t="shared" si="306"/>
        <v>0</v>
      </c>
      <c r="H3953" s="236"/>
      <c r="I3953" s="393"/>
      <c r="J3953"/>
      <c r="L3953"/>
      <c r="M3953"/>
    </row>
    <row r="3954" spans="1:13" ht="15" customHeight="1" x14ac:dyDescent="0.25">
      <c r="A3954" s="33" t="s">
        <v>2748</v>
      </c>
      <c r="B3954" s="245"/>
      <c r="C3954" s="109"/>
      <c r="D3954" s="38"/>
      <c r="E3954" s="45" t="s">
        <v>24</v>
      </c>
      <c r="F3954" s="46">
        <v>55000</v>
      </c>
      <c r="G3954" s="41">
        <f t="shared" si="306"/>
        <v>0</v>
      </c>
      <c r="H3954" s="236"/>
      <c r="I3954" s="394"/>
      <c r="J3954"/>
      <c r="L3954"/>
      <c r="M3954"/>
    </row>
    <row r="3955" spans="1:13" ht="15" customHeight="1" x14ac:dyDescent="0.25">
      <c r="A3955" s="33" t="s">
        <v>2748</v>
      </c>
      <c r="B3955" s="269"/>
      <c r="C3955" s="33"/>
      <c r="D3955" s="38"/>
      <c r="E3955" s="51" t="s">
        <v>69</v>
      </c>
      <c r="F3955" s="62">
        <v>1795000</v>
      </c>
      <c r="G3955" s="46">
        <f t="shared" si="306"/>
        <v>0</v>
      </c>
      <c r="H3955" s="236"/>
      <c r="I3955" s="394"/>
      <c r="J3955"/>
      <c r="L3955"/>
      <c r="M3955"/>
    </row>
    <row r="3956" spans="1:13" ht="15" customHeight="1" x14ac:dyDescent="0.25">
      <c r="A3956" s="33" t="s">
        <v>2748</v>
      </c>
      <c r="B3956" s="372"/>
      <c r="C3956" s="36"/>
      <c r="D3956" s="38"/>
      <c r="E3956" s="45" t="s">
        <v>24</v>
      </c>
      <c r="F3956" s="191">
        <v>400000</v>
      </c>
      <c r="G3956" s="41">
        <f t="shared" ref="G3956:G4019" si="307">D3956*F3956</f>
        <v>0</v>
      </c>
      <c r="H3956" s="84"/>
      <c r="I3956" s="228"/>
      <c r="J3956"/>
      <c r="L3956"/>
      <c r="M3956"/>
    </row>
    <row r="3957" spans="1:13" ht="15" customHeight="1" x14ac:dyDescent="0.25">
      <c r="A3957" s="33" t="s">
        <v>2748</v>
      </c>
      <c r="B3957" s="269"/>
      <c r="C3957" s="33"/>
      <c r="D3957" s="38"/>
      <c r="E3957" s="45" t="s">
        <v>217</v>
      </c>
      <c r="F3957" s="172">
        <v>26200</v>
      </c>
      <c r="G3957" s="46">
        <f t="shared" si="307"/>
        <v>0</v>
      </c>
      <c r="H3957" s="236"/>
      <c r="I3957" s="393"/>
      <c r="J3957"/>
      <c r="L3957"/>
      <c r="M3957"/>
    </row>
    <row r="3958" spans="1:13" ht="15" customHeight="1" x14ac:dyDescent="0.25">
      <c r="A3958" s="33" t="s">
        <v>2748</v>
      </c>
      <c r="B3958" s="269"/>
      <c r="C3958" s="33"/>
      <c r="D3958" s="38"/>
      <c r="E3958" s="45" t="s">
        <v>24</v>
      </c>
      <c r="F3958" s="46">
        <v>87500</v>
      </c>
      <c r="G3958" s="41">
        <f t="shared" si="307"/>
        <v>0</v>
      </c>
      <c r="H3958" s="236"/>
      <c r="I3958" s="393"/>
      <c r="J3958"/>
      <c r="L3958"/>
      <c r="M3958"/>
    </row>
    <row r="3959" spans="1:13" ht="15" customHeight="1" x14ac:dyDescent="0.25">
      <c r="A3959" s="33" t="s">
        <v>2748</v>
      </c>
      <c r="B3959" s="269"/>
      <c r="C3959" s="33"/>
      <c r="D3959" s="38"/>
      <c r="E3959" s="51" t="s">
        <v>69</v>
      </c>
      <c r="F3959" s="62">
        <v>1795000</v>
      </c>
      <c r="G3959" s="46">
        <f t="shared" si="307"/>
        <v>0</v>
      </c>
      <c r="H3959" s="236"/>
      <c r="I3959" s="393"/>
      <c r="J3959"/>
      <c r="L3959"/>
      <c r="M3959"/>
    </row>
    <row r="3960" spans="1:13" ht="15" customHeight="1" x14ac:dyDescent="0.25">
      <c r="A3960" s="33" t="s">
        <v>2748</v>
      </c>
      <c r="B3960" s="269"/>
      <c r="C3960" s="33"/>
      <c r="D3960" s="38"/>
      <c r="E3960" s="51" t="s">
        <v>69</v>
      </c>
      <c r="F3960" s="62">
        <v>1795000</v>
      </c>
      <c r="G3960" s="172">
        <f t="shared" si="307"/>
        <v>0</v>
      </c>
      <c r="H3960" s="236"/>
      <c r="I3960" s="393"/>
      <c r="J3960"/>
      <c r="L3960"/>
      <c r="M3960"/>
    </row>
    <row r="3961" spans="1:13" ht="15" customHeight="1" x14ac:dyDescent="0.25">
      <c r="A3961" s="33" t="s">
        <v>2748</v>
      </c>
      <c r="B3961" s="269"/>
      <c r="C3961" s="33"/>
      <c r="D3961" s="38"/>
      <c r="E3961" s="45" t="s">
        <v>24</v>
      </c>
      <c r="F3961" s="46">
        <v>300000</v>
      </c>
      <c r="G3961" s="172">
        <f t="shared" si="307"/>
        <v>0</v>
      </c>
      <c r="H3961" s="236"/>
      <c r="I3961" s="379"/>
      <c r="J3961"/>
      <c r="L3961"/>
      <c r="M3961"/>
    </row>
    <row r="3962" spans="1:13" ht="15" customHeight="1" x14ac:dyDescent="0.25">
      <c r="A3962" s="33" t="s">
        <v>2748</v>
      </c>
      <c r="B3962" s="269"/>
      <c r="C3962" s="33"/>
      <c r="D3962" s="38"/>
      <c r="E3962" s="45" t="s">
        <v>24</v>
      </c>
      <c r="F3962" s="46">
        <v>207000</v>
      </c>
      <c r="G3962" s="46">
        <f t="shared" si="307"/>
        <v>0</v>
      </c>
      <c r="H3962" s="236"/>
      <c r="I3962" s="379"/>
      <c r="J3962"/>
      <c r="L3962"/>
      <c r="M3962"/>
    </row>
    <row r="3963" spans="1:13" ht="15" customHeight="1" x14ac:dyDescent="0.25">
      <c r="A3963" s="33" t="s">
        <v>2748</v>
      </c>
      <c r="B3963" s="246"/>
      <c r="C3963" s="33"/>
      <c r="D3963" s="38"/>
      <c r="E3963" s="45" t="s">
        <v>24</v>
      </c>
      <c r="F3963" s="46">
        <v>45000</v>
      </c>
      <c r="G3963" s="172">
        <f t="shared" si="307"/>
        <v>0</v>
      </c>
      <c r="H3963" s="236"/>
      <c r="I3963" s="379"/>
      <c r="J3963"/>
      <c r="L3963"/>
      <c r="M3963"/>
    </row>
    <row r="3964" spans="1:13" ht="15" customHeight="1" x14ac:dyDescent="0.25">
      <c r="A3964" s="33" t="s">
        <v>2748</v>
      </c>
      <c r="B3964" s="243"/>
      <c r="C3964" s="39"/>
      <c r="D3964" s="38"/>
      <c r="E3964" s="45" t="s">
        <v>23</v>
      </c>
      <c r="F3964" s="62">
        <v>60000</v>
      </c>
      <c r="G3964" s="172">
        <f t="shared" si="307"/>
        <v>0</v>
      </c>
      <c r="H3964" s="236"/>
      <c r="I3964" s="379"/>
      <c r="J3964"/>
      <c r="L3964"/>
      <c r="M3964"/>
    </row>
    <row r="3965" spans="1:13" ht="15" customHeight="1" x14ac:dyDescent="0.25">
      <c r="A3965" s="33" t="s">
        <v>2748</v>
      </c>
      <c r="B3965" s="269"/>
      <c r="C3965" s="33"/>
      <c r="D3965" s="38"/>
      <c r="E3965" s="254" t="s">
        <v>217</v>
      </c>
      <c r="F3965" s="46">
        <v>21300</v>
      </c>
      <c r="G3965" s="41">
        <f t="shared" si="307"/>
        <v>0</v>
      </c>
      <c r="H3965" s="42"/>
      <c r="I3965" s="379"/>
      <c r="J3965"/>
      <c r="L3965"/>
      <c r="M3965"/>
    </row>
    <row r="3966" spans="1:13" ht="15" customHeight="1" x14ac:dyDescent="0.25">
      <c r="A3966" s="33" t="s">
        <v>2748</v>
      </c>
      <c r="B3966" s="269"/>
      <c r="C3966" s="33"/>
      <c r="D3966" s="38"/>
      <c r="E3966" s="51" t="s">
        <v>217</v>
      </c>
      <c r="F3966" s="46">
        <v>26200</v>
      </c>
      <c r="G3966" s="41">
        <f t="shared" si="307"/>
        <v>0</v>
      </c>
      <c r="H3966" s="236"/>
      <c r="I3966" s="379"/>
      <c r="J3966"/>
      <c r="L3966"/>
      <c r="M3966"/>
    </row>
    <row r="3967" spans="1:13" ht="15" customHeight="1" x14ac:dyDescent="0.25">
      <c r="A3967" s="33" t="s">
        <v>2748</v>
      </c>
      <c r="B3967" s="269"/>
      <c r="C3967" s="33"/>
      <c r="D3967" s="38"/>
      <c r="E3967" s="45" t="s">
        <v>24</v>
      </c>
      <c r="F3967" s="46">
        <v>250000</v>
      </c>
      <c r="G3967" s="41">
        <f t="shared" si="307"/>
        <v>0</v>
      </c>
      <c r="H3967" s="236"/>
      <c r="I3967" s="379"/>
      <c r="J3967"/>
      <c r="L3967"/>
      <c r="M3967"/>
    </row>
    <row r="3968" spans="1:13" ht="15" customHeight="1" x14ac:dyDescent="0.25">
      <c r="A3968" s="33" t="s">
        <v>2748</v>
      </c>
      <c r="B3968" s="243"/>
      <c r="C3968" s="33"/>
      <c r="D3968" s="38"/>
      <c r="E3968" s="45" t="s">
        <v>24</v>
      </c>
      <c r="F3968" s="46">
        <v>75000</v>
      </c>
      <c r="G3968" s="172">
        <f t="shared" si="307"/>
        <v>0</v>
      </c>
      <c r="H3968" s="236"/>
      <c r="I3968" s="379"/>
      <c r="J3968"/>
      <c r="L3968"/>
      <c r="M3968"/>
    </row>
    <row r="3969" spans="1:13" ht="15" customHeight="1" x14ac:dyDescent="0.25">
      <c r="A3969" s="33" t="s">
        <v>2748</v>
      </c>
      <c r="B3969" s="243"/>
      <c r="C3969" s="395"/>
      <c r="D3969" s="248"/>
      <c r="E3969" s="264" t="s">
        <v>23</v>
      </c>
      <c r="F3969" s="265">
        <v>1470000</v>
      </c>
      <c r="G3969" s="266">
        <f t="shared" si="307"/>
        <v>0</v>
      </c>
      <c r="H3969" s="267"/>
      <c r="I3969" s="396"/>
      <c r="J3969"/>
      <c r="L3969"/>
      <c r="M3969"/>
    </row>
    <row r="3970" spans="1:13" ht="15" customHeight="1" x14ac:dyDescent="0.25">
      <c r="A3970" s="33" t="s">
        <v>2748</v>
      </c>
      <c r="B3970" s="243"/>
      <c r="C3970" s="397"/>
      <c r="D3970" s="248"/>
      <c r="E3970" s="264" t="s">
        <v>23</v>
      </c>
      <c r="F3970" s="265">
        <v>1470000</v>
      </c>
      <c r="G3970" s="266">
        <f t="shared" si="307"/>
        <v>0</v>
      </c>
      <c r="H3970" s="267"/>
      <c r="I3970" s="396"/>
      <c r="J3970"/>
      <c r="L3970"/>
      <c r="M3970"/>
    </row>
    <row r="3971" spans="1:13" ht="15" customHeight="1" x14ac:dyDescent="0.25">
      <c r="A3971" s="33" t="s">
        <v>2748</v>
      </c>
      <c r="B3971" s="374"/>
      <c r="C3971" s="397"/>
      <c r="D3971" s="248"/>
      <c r="E3971" s="264" t="s">
        <v>23</v>
      </c>
      <c r="F3971" s="265">
        <v>170000</v>
      </c>
      <c r="G3971" s="266">
        <f t="shared" si="307"/>
        <v>0</v>
      </c>
      <c r="H3971" s="267"/>
      <c r="I3971" s="396"/>
      <c r="J3971"/>
      <c r="L3971"/>
      <c r="M3971"/>
    </row>
    <row r="3972" spans="1:13" ht="15" customHeight="1" x14ac:dyDescent="0.25">
      <c r="A3972" s="33" t="s">
        <v>2748</v>
      </c>
      <c r="B3972" s="374"/>
      <c r="C3972" s="247"/>
      <c r="D3972" s="248"/>
      <c r="E3972" s="264" t="s">
        <v>23</v>
      </c>
      <c r="F3972" s="265">
        <v>50000</v>
      </c>
      <c r="G3972" s="266">
        <f t="shared" si="307"/>
        <v>0</v>
      </c>
      <c r="H3972" s="267"/>
      <c r="I3972" s="396"/>
      <c r="J3972"/>
      <c r="L3972"/>
      <c r="M3972"/>
    </row>
    <row r="3973" spans="1:13" ht="15" customHeight="1" x14ac:dyDescent="0.25">
      <c r="A3973" s="33" t="s">
        <v>2748</v>
      </c>
      <c r="B3973" s="398"/>
      <c r="C3973" s="397"/>
      <c r="D3973" s="248"/>
      <c r="E3973" s="264" t="s">
        <v>23</v>
      </c>
      <c r="F3973" s="265">
        <v>10000</v>
      </c>
      <c r="G3973" s="266">
        <f t="shared" si="307"/>
        <v>0</v>
      </c>
      <c r="H3973" s="267"/>
      <c r="I3973" s="396"/>
      <c r="J3973"/>
      <c r="L3973"/>
      <c r="M3973"/>
    </row>
    <row r="3974" spans="1:13" ht="15" customHeight="1" x14ac:dyDescent="0.25">
      <c r="A3974" s="33" t="s">
        <v>2748</v>
      </c>
      <c r="B3974" s="374"/>
      <c r="C3974" s="397"/>
      <c r="D3974" s="248"/>
      <c r="E3974" s="264" t="s">
        <v>23</v>
      </c>
      <c r="F3974" s="265">
        <v>120000</v>
      </c>
      <c r="G3974" s="266">
        <f t="shared" si="307"/>
        <v>0</v>
      </c>
      <c r="H3974" s="267"/>
      <c r="I3974" s="396"/>
      <c r="J3974"/>
      <c r="L3974"/>
      <c r="M3974"/>
    </row>
    <row r="3975" spans="1:13" ht="15" customHeight="1" x14ac:dyDescent="0.25">
      <c r="A3975" s="33" t="s">
        <v>2748</v>
      </c>
      <c r="B3975" s="269"/>
      <c r="C3975" s="44"/>
      <c r="D3975" s="38"/>
      <c r="E3975" s="51" t="s">
        <v>72</v>
      </c>
      <c r="F3975" s="46">
        <v>1800</v>
      </c>
      <c r="G3975" s="172">
        <f t="shared" si="307"/>
        <v>0</v>
      </c>
      <c r="H3975" s="241"/>
      <c r="I3975" s="387"/>
      <c r="J3975"/>
      <c r="L3975"/>
      <c r="M3975"/>
    </row>
    <row r="3976" spans="1:13" ht="15" customHeight="1" x14ac:dyDescent="0.25">
      <c r="A3976" s="33" t="s">
        <v>2748</v>
      </c>
      <c r="B3976" s="269"/>
      <c r="C3976" s="33"/>
      <c r="D3976" s="38"/>
      <c r="E3976" s="39" t="s">
        <v>23</v>
      </c>
      <c r="F3976" s="46">
        <v>850</v>
      </c>
      <c r="G3976" s="46">
        <f t="shared" si="307"/>
        <v>0</v>
      </c>
      <c r="H3976" s="236"/>
      <c r="I3976" s="387"/>
      <c r="J3976"/>
      <c r="L3976"/>
      <c r="M3976"/>
    </row>
    <row r="3977" spans="1:13" ht="15" customHeight="1" x14ac:dyDescent="0.25">
      <c r="A3977" s="33" t="s">
        <v>2748</v>
      </c>
      <c r="B3977" s="269"/>
      <c r="C3977" s="33"/>
      <c r="D3977" s="38"/>
      <c r="E3977" s="45" t="s">
        <v>24</v>
      </c>
      <c r="F3977" s="46">
        <v>3000</v>
      </c>
      <c r="G3977" s="46">
        <f t="shared" si="307"/>
        <v>0</v>
      </c>
      <c r="H3977" s="236"/>
      <c r="I3977" s="387"/>
      <c r="J3977"/>
      <c r="L3977"/>
      <c r="M3977"/>
    </row>
    <row r="3978" spans="1:13" ht="15" customHeight="1" x14ac:dyDescent="0.25">
      <c r="A3978" s="33" t="s">
        <v>2748</v>
      </c>
      <c r="B3978" s="269"/>
      <c r="C3978" s="56"/>
      <c r="D3978" s="150"/>
      <c r="E3978" s="45" t="s">
        <v>9337</v>
      </c>
      <c r="F3978" s="172">
        <v>1500</v>
      </c>
      <c r="G3978" s="46">
        <f t="shared" si="307"/>
        <v>0</v>
      </c>
      <c r="H3978" s="236"/>
      <c r="I3978" s="387"/>
      <c r="J3978"/>
      <c r="L3978"/>
      <c r="M3978"/>
    </row>
    <row r="3979" spans="1:13" ht="15" customHeight="1" x14ac:dyDescent="0.25">
      <c r="A3979" s="33" t="s">
        <v>2748</v>
      </c>
      <c r="B3979" s="371"/>
      <c r="C3979" s="33"/>
      <c r="D3979" s="38"/>
      <c r="E3979" s="45" t="s">
        <v>24</v>
      </c>
      <c r="F3979" s="46">
        <v>7000</v>
      </c>
      <c r="G3979" s="172">
        <f t="shared" si="307"/>
        <v>0</v>
      </c>
      <c r="H3979" s="236"/>
      <c r="I3979" s="387"/>
      <c r="J3979"/>
      <c r="L3979"/>
      <c r="M3979"/>
    </row>
    <row r="3980" spans="1:13" ht="15" customHeight="1" x14ac:dyDescent="0.25">
      <c r="A3980" s="33" t="s">
        <v>2748</v>
      </c>
      <c r="B3980" s="372"/>
      <c r="C3980" s="33"/>
      <c r="D3980" s="64"/>
      <c r="E3980" s="45" t="s">
        <v>24</v>
      </c>
      <c r="F3980" s="46">
        <v>30000</v>
      </c>
      <c r="G3980" s="46">
        <f t="shared" si="307"/>
        <v>0</v>
      </c>
      <c r="H3980" s="236"/>
      <c r="I3980" s="387"/>
      <c r="J3980"/>
      <c r="L3980"/>
      <c r="M3980"/>
    </row>
    <row r="3981" spans="1:13" ht="15" customHeight="1" x14ac:dyDescent="0.25">
      <c r="A3981" s="33" t="s">
        <v>2748</v>
      </c>
      <c r="B3981" s="269"/>
      <c r="C3981" s="33"/>
      <c r="D3981" s="38"/>
      <c r="E3981" s="45" t="s">
        <v>23</v>
      </c>
      <c r="F3981" s="46">
        <v>240000</v>
      </c>
      <c r="G3981" s="172">
        <f t="shared" si="307"/>
        <v>0</v>
      </c>
      <c r="H3981" s="236"/>
      <c r="I3981" s="387"/>
      <c r="J3981"/>
      <c r="L3981"/>
      <c r="M3981"/>
    </row>
    <row r="3982" spans="1:13" ht="15" customHeight="1" x14ac:dyDescent="0.25">
      <c r="A3982" s="33" t="s">
        <v>2748</v>
      </c>
      <c r="B3982" s="390"/>
      <c r="C3982" s="33"/>
      <c r="D3982" s="38"/>
      <c r="E3982" s="45" t="s">
        <v>23</v>
      </c>
      <c r="F3982" s="46">
        <v>165000</v>
      </c>
      <c r="G3982" s="46">
        <f t="shared" si="307"/>
        <v>0</v>
      </c>
      <c r="H3982" s="236"/>
      <c r="I3982" s="387"/>
      <c r="J3982"/>
      <c r="L3982"/>
      <c r="M3982"/>
    </row>
    <row r="3983" spans="1:13" ht="15" customHeight="1" x14ac:dyDescent="0.25">
      <c r="A3983" s="33" t="s">
        <v>2748</v>
      </c>
      <c r="B3983" s="373"/>
      <c r="C3983" s="33"/>
      <c r="D3983" s="64"/>
      <c r="E3983" s="45" t="s">
        <v>23</v>
      </c>
      <c r="F3983" s="46">
        <v>20000</v>
      </c>
      <c r="G3983" s="46">
        <f t="shared" si="307"/>
        <v>0</v>
      </c>
      <c r="H3983" s="236"/>
      <c r="I3983" s="387"/>
      <c r="J3983"/>
      <c r="L3983"/>
      <c r="M3983"/>
    </row>
    <row r="3984" spans="1:13" ht="15" customHeight="1" x14ac:dyDescent="0.25">
      <c r="A3984" s="33" t="s">
        <v>2748</v>
      </c>
      <c r="B3984" s="269"/>
      <c r="C3984" s="33"/>
      <c r="D3984" s="64"/>
      <c r="E3984" s="45" t="s">
        <v>24</v>
      </c>
      <c r="F3984" s="46">
        <v>10000</v>
      </c>
      <c r="G3984" s="46">
        <f t="shared" si="307"/>
        <v>0</v>
      </c>
      <c r="H3984" s="236"/>
      <c r="I3984" s="387"/>
      <c r="J3984"/>
      <c r="L3984"/>
      <c r="M3984"/>
    </row>
    <row r="3985" spans="1:13" ht="15" customHeight="1" x14ac:dyDescent="0.25">
      <c r="A3985" s="33" t="s">
        <v>2748</v>
      </c>
      <c r="B3985" s="269"/>
      <c r="C3985" s="33"/>
      <c r="D3985" s="64"/>
      <c r="E3985" s="45" t="s">
        <v>24</v>
      </c>
      <c r="F3985" s="46">
        <v>25000</v>
      </c>
      <c r="G3985" s="46">
        <f t="shared" si="307"/>
        <v>0</v>
      </c>
      <c r="H3985" s="236"/>
      <c r="I3985" s="387"/>
      <c r="J3985"/>
      <c r="L3985"/>
      <c r="M3985"/>
    </row>
    <row r="3986" spans="1:13" ht="15" customHeight="1" x14ac:dyDescent="0.25">
      <c r="A3986" s="33" t="s">
        <v>2748</v>
      </c>
      <c r="B3986" s="269"/>
      <c r="C3986" s="33"/>
      <c r="D3986" s="64"/>
      <c r="E3986" s="45" t="s">
        <v>217</v>
      </c>
      <c r="F3986" s="46">
        <v>62500</v>
      </c>
      <c r="G3986" s="46">
        <f t="shared" si="307"/>
        <v>0</v>
      </c>
      <c r="H3986" s="236"/>
      <c r="I3986" s="387"/>
      <c r="J3986"/>
      <c r="L3986"/>
      <c r="M3986"/>
    </row>
    <row r="3987" spans="1:13" ht="15" customHeight="1" x14ac:dyDescent="0.25">
      <c r="A3987" s="33" t="s">
        <v>2748</v>
      </c>
      <c r="B3987" s="372"/>
      <c r="C3987" s="156"/>
      <c r="D3987" s="64"/>
      <c r="E3987" s="45" t="s">
        <v>217</v>
      </c>
      <c r="F3987" s="46">
        <v>34000</v>
      </c>
      <c r="G3987" s="46">
        <f t="shared" si="307"/>
        <v>0</v>
      </c>
      <c r="H3987" s="236"/>
      <c r="I3987" s="387"/>
      <c r="J3987"/>
      <c r="L3987"/>
      <c r="M3987"/>
    </row>
    <row r="3988" spans="1:13" ht="15" customHeight="1" x14ac:dyDescent="0.25">
      <c r="A3988" s="33" t="s">
        <v>2748</v>
      </c>
      <c r="B3988" s="269"/>
      <c r="C3988" s="33"/>
      <c r="D3988" s="64"/>
      <c r="E3988" s="51" t="s">
        <v>69</v>
      </c>
      <c r="F3988" s="62">
        <v>1795000</v>
      </c>
      <c r="G3988" s="46">
        <f t="shared" si="307"/>
        <v>0</v>
      </c>
      <c r="H3988" s="236"/>
      <c r="I3988" s="387"/>
      <c r="J3988"/>
      <c r="L3988"/>
      <c r="M3988"/>
    </row>
    <row r="3989" spans="1:13" ht="15" customHeight="1" x14ac:dyDescent="0.25">
      <c r="A3989" s="33" t="s">
        <v>2748</v>
      </c>
      <c r="B3989" s="269"/>
      <c r="C3989" s="33"/>
      <c r="D3989" s="64"/>
      <c r="E3989" s="51" t="s">
        <v>69</v>
      </c>
      <c r="F3989" s="62">
        <v>1795000</v>
      </c>
      <c r="G3989" s="46">
        <f t="shared" si="307"/>
        <v>0</v>
      </c>
      <c r="H3989" s="236"/>
      <c r="I3989" s="387"/>
      <c r="J3989"/>
      <c r="L3989"/>
      <c r="M3989"/>
    </row>
    <row r="3990" spans="1:13" ht="15" customHeight="1" x14ac:dyDescent="0.25">
      <c r="A3990" s="33" t="s">
        <v>2748</v>
      </c>
      <c r="B3990" s="269"/>
      <c r="C3990" s="33"/>
      <c r="D3990" s="64"/>
      <c r="E3990" s="51" t="s">
        <v>69</v>
      </c>
      <c r="F3990" s="62">
        <v>1795000</v>
      </c>
      <c r="G3990" s="46">
        <f t="shared" si="307"/>
        <v>0</v>
      </c>
      <c r="H3990" s="236"/>
      <c r="I3990" s="387"/>
      <c r="J3990"/>
      <c r="L3990"/>
      <c r="M3990"/>
    </row>
    <row r="3991" spans="1:13" ht="15" customHeight="1" x14ac:dyDescent="0.25">
      <c r="A3991" s="33" t="s">
        <v>2748</v>
      </c>
      <c r="B3991" s="269"/>
      <c r="C3991" s="33"/>
      <c r="D3991" s="64"/>
      <c r="E3991" s="51" t="s">
        <v>69</v>
      </c>
      <c r="F3991" s="62">
        <v>1795000</v>
      </c>
      <c r="G3991" s="46">
        <f t="shared" si="307"/>
        <v>0</v>
      </c>
      <c r="H3991" s="236"/>
      <c r="I3991" s="387"/>
      <c r="J3991"/>
      <c r="L3991"/>
      <c r="M3991"/>
    </row>
    <row r="3992" spans="1:13" ht="15" customHeight="1" x14ac:dyDescent="0.25">
      <c r="A3992" s="33" t="s">
        <v>2748</v>
      </c>
      <c r="B3992" s="243"/>
      <c r="C3992" s="33"/>
      <c r="D3992" s="38"/>
      <c r="E3992" s="45" t="s">
        <v>24</v>
      </c>
      <c r="F3992" s="46">
        <v>72500</v>
      </c>
      <c r="G3992" s="46">
        <f t="shared" si="307"/>
        <v>0</v>
      </c>
      <c r="H3992" s="236"/>
      <c r="I3992" s="381"/>
      <c r="J3992"/>
      <c r="L3992"/>
      <c r="M3992"/>
    </row>
    <row r="3993" spans="1:13" ht="15" customHeight="1" x14ac:dyDescent="0.25">
      <c r="A3993" s="33" t="s">
        <v>2748</v>
      </c>
      <c r="B3993" s="269"/>
      <c r="C3993" s="44"/>
      <c r="D3993" s="38"/>
      <c r="E3993" s="51" t="s">
        <v>69</v>
      </c>
      <c r="F3993" s="62">
        <v>1795000</v>
      </c>
      <c r="G3993" s="172">
        <f t="shared" si="307"/>
        <v>0</v>
      </c>
      <c r="H3993" s="42"/>
      <c r="I3993" s="381"/>
      <c r="J3993"/>
      <c r="L3993"/>
      <c r="M3993"/>
    </row>
    <row r="3994" spans="1:13" ht="15" customHeight="1" x14ac:dyDescent="0.25">
      <c r="A3994" s="33" t="s">
        <v>2748</v>
      </c>
      <c r="B3994" s="269"/>
      <c r="C3994" s="44"/>
      <c r="D3994" s="38"/>
      <c r="E3994" s="51" t="s">
        <v>69</v>
      </c>
      <c r="F3994" s="62">
        <v>1795000</v>
      </c>
      <c r="G3994" s="172">
        <f t="shared" si="307"/>
        <v>0</v>
      </c>
      <c r="H3994" s="42"/>
      <c r="I3994" s="381"/>
      <c r="J3994"/>
      <c r="L3994"/>
      <c r="M3994"/>
    </row>
    <row r="3995" spans="1:13" ht="15" customHeight="1" x14ac:dyDescent="0.25">
      <c r="A3995" s="33" t="s">
        <v>2748</v>
      </c>
      <c r="B3995" s="269"/>
      <c r="C3995" s="44"/>
      <c r="D3995" s="38"/>
      <c r="E3995" s="51" t="s">
        <v>69</v>
      </c>
      <c r="F3995" s="62">
        <v>1795000</v>
      </c>
      <c r="G3995" s="172">
        <f t="shared" si="307"/>
        <v>0</v>
      </c>
      <c r="H3995" s="42"/>
      <c r="I3995" s="381"/>
      <c r="J3995"/>
      <c r="L3995"/>
      <c r="M3995"/>
    </row>
    <row r="3996" spans="1:13" ht="15" customHeight="1" x14ac:dyDescent="0.25">
      <c r="A3996" s="33" t="s">
        <v>2748</v>
      </c>
      <c r="B3996" s="269"/>
      <c r="C3996" s="44"/>
      <c r="D3996" s="38"/>
      <c r="E3996" s="51" t="s">
        <v>69</v>
      </c>
      <c r="F3996" s="62">
        <v>1795000</v>
      </c>
      <c r="G3996" s="172">
        <f t="shared" si="307"/>
        <v>0</v>
      </c>
      <c r="H3996" s="42"/>
      <c r="I3996" s="381"/>
      <c r="J3996"/>
      <c r="L3996"/>
      <c r="M3996"/>
    </row>
    <row r="3997" spans="1:13" ht="15" customHeight="1" x14ac:dyDescent="0.25">
      <c r="A3997" s="33" t="s">
        <v>2748</v>
      </c>
      <c r="B3997" s="243"/>
      <c r="C3997" s="33"/>
      <c r="D3997" s="38"/>
      <c r="E3997" s="45" t="s">
        <v>23</v>
      </c>
      <c r="F3997" s="46">
        <v>1210000</v>
      </c>
      <c r="G3997" s="172">
        <f t="shared" si="307"/>
        <v>0</v>
      </c>
      <c r="H3997" s="42"/>
      <c r="I3997" s="384"/>
      <c r="J3997"/>
      <c r="L3997"/>
      <c r="M3997"/>
    </row>
    <row r="3998" spans="1:13" ht="15" customHeight="1" x14ac:dyDescent="0.25">
      <c r="A3998" s="33" t="s">
        <v>2748</v>
      </c>
      <c r="B3998" s="380"/>
      <c r="C3998" s="255"/>
      <c r="D3998" s="38"/>
      <c r="E3998" s="45" t="s">
        <v>23</v>
      </c>
      <c r="F3998" s="46">
        <v>160000</v>
      </c>
      <c r="G3998" s="172">
        <f t="shared" si="307"/>
        <v>0</v>
      </c>
      <c r="H3998" s="42"/>
      <c r="I3998" s="384"/>
      <c r="J3998"/>
      <c r="L3998"/>
      <c r="M3998"/>
    </row>
    <row r="3999" spans="1:13" ht="15" customHeight="1" x14ac:dyDescent="0.25">
      <c r="A3999" s="33" t="s">
        <v>2748</v>
      </c>
      <c r="B3999" s="390"/>
      <c r="C3999" s="255"/>
      <c r="D3999" s="38"/>
      <c r="E3999" s="45" t="s">
        <v>23</v>
      </c>
      <c r="F3999" s="46">
        <v>50000</v>
      </c>
      <c r="G3999" s="172">
        <f t="shared" si="307"/>
        <v>0</v>
      </c>
      <c r="H3999" s="42"/>
      <c r="I3999" s="384"/>
      <c r="J3999"/>
      <c r="L3999"/>
      <c r="M3999"/>
    </row>
    <row r="4000" spans="1:13" ht="15" customHeight="1" x14ac:dyDescent="0.25">
      <c r="A4000" s="33" t="s">
        <v>2748</v>
      </c>
      <c r="B4000" s="243"/>
      <c r="C4000" s="255"/>
      <c r="D4000" s="38"/>
      <c r="E4000" s="45" t="s">
        <v>23</v>
      </c>
      <c r="F4000" s="46">
        <v>10000</v>
      </c>
      <c r="G4000" s="172">
        <f t="shared" si="307"/>
        <v>0</v>
      </c>
      <c r="H4000" s="42"/>
      <c r="I4000" s="384"/>
      <c r="J4000"/>
      <c r="L4000"/>
      <c r="M4000"/>
    </row>
    <row r="4001" spans="1:13" ht="15" customHeight="1" x14ac:dyDescent="0.25">
      <c r="A4001" s="33" t="s">
        <v>2748</v>
      </c>
      <c r="B4001" s="269"/>
      <c r="C4001" s="44"/>
      <c r="D4001" s="38"/>
      <c r="E4001" s="45" t="s">
        <v>1629</v>
      </c>
      <c r="F4001" s="46">
        <v>75000</v>
      </c>
      <c r="G4001" s="172">
        <f t="shared" si="307"/>
        <v>0</v>
      </c>
      <c r="H4001" s="236"/>
      <c r="I4001" s="379"/>
      <c r="J4001"/>
      <c r="L4001"/>
      <c r="M4001"/>
    </row>
    <row r="4002" spans="1:13" ht="15" customHeight="1" x14ac:dyDescent="0.25">
      <c r="A4002" s="33" t="s">
        <v>2748</v>
      </c>
      <c r="B4002" s="269"/>
      <c r="C4002" s="52"/>
      <c r="D4002" s="38"/>
      <c r="E4002" s="45" t="s">
        <v>24</v>
      </c>
      <c r="F4002" s="46">
        <v>750000</v>
      </c>
      <c r="G4002" s="172">
        <f t="shared" si="307"/>
        <v>0</v>
      </c>
      <c r="H4002" s="236"/>
      <c r="I4002" s="379"/>
      <c r="J4002"/>
      <c r="L4002"/>
      <c r="M4002"/>
    </row>
    <row r="4003" spans="1:13" ht="15" customHeight="1" x14ac:dyDescent="0.25">
      <c r="A4003" s="33" t="s">
        <v>2748</v>
      </c>
      <c r="B4003" s="269"/>
      <c r="C4003" s="33"/>
      <c r="D4003" s="38"/>
      <c r="E4003" s="45" t="s">
        <v>217</v>
      </c>
      <c r="F4003" s="172">
        <v>26200</v>
      </c>
      <c r="G4003" s="172">
        <f t="shared" si="307"/>
        <v>0</v>
      </c>
      <c r="H4003" s="241"/>
      <c r="I4003" s="384"/>
      <c r="J4003"/>
      <c r="L4003"/>
      <c r="M4003"/>
    </row>
    <row r="4004" spans="1:13" ht="15" customHeight="1" x14ac:dyDescent="0.25">
      <c r="A4004" s="33" t="s">
        <v>2748</v>
      </c>
      <c r="B4004" s="269"/>
      <c r="C4004" s="33"/>
      <c r="D4004" s="38"/>
      <c r="E4004" s="45" t="s">
        <v>24</v>
      </c>
      <c r="F4004" s="46">
        <v>87500</v>
      </c>
      <c r="G4004" s="46">
        <f t="shared" si="307"/>
        <v>0</v>
      </c>
      <c r="H4004" s="42"/>
      <c r="I4004" s="384"/>
      <c r="J4004"/>
      <c r="L4004"/>
      <c r="M4004"/>
    </row>
    <row r="4005" spans="1:13" ht="15" customHeight="1" x14ac:dyDescent="0.25">
      <c r="A4005" s="33" t="s">
        <v>2748</v>
      </c>
      <c r="B4005" s="245"/>
      <c r="C4005" s="33"/>
      <c r="D4005" s="38"/>
      <c r="E4005" s="51" t="s">
        <v>23</v>
      </c>
      <c r="F4005" s="46">
        <v>1210000</v>
      </c>
      <c r="G4005" s="46">
        <f t="shared" si="307"/>
        <v>0</v>
      </c>
      <c r="H4005" s="42"/>
      <c r="I4005" s="384"/>
      <c r="J4005"/>
      <c r="L4005"/>
      <c r="M4005"/>
    </row>
    <row r="4006" spans="1:13" ht="15" customHeight="1" x14ac:dyDescent="0.25">
      <c r="A4006" s="33" t="s">
        <v>2748</v>
      </c>
      <c r="B4006" s="399"/>
      <c r="C4006" s="56"/>
      <c r="D4006" s="50"/>
      <c r="E4006" s="218" t="s">
        <v>23</v>
      </c>
      <c r="F4006" s="185">
        <v>1210000</v>
      </c>
      <c r="G4006" s="218">
        <f t="shared" si="307"/>
        <v>0</v>
      </c>
      <c r="H4006" s="42"/>
      <c r="I4006" s="384"/>
      <c r="J4006"/>
      <c r="L4006"/>
      <c r="M4006"/>
    </row>
    <row r="4007" spans="1:13" ht="15" customHeight="1" x14ac:dyDescent="0.25">
      <c r="A4007" s="33" t="s">
        <v>2748</v>
      </c>
      <c r="B4007" s="380"/>
      <c r="C4007" s="56"/>
      <c r="D4007" s="256"/>
      <c r="E4007" s="218" t="s">
        <v>23</v>
      </c>
      <c r="F4007" s="185">
        <v>160000</v>
      </c>
      <c r="G4007" s="218">
        <f t="shared" si="307"/>
        <v>0</v>
      </c>
      <c r="H4007" s="42"/>
      <c r="I4007" s="384"/>
      <c r="J4007"/>
      <c r="L4007"/>
      <c r="M4007"/>
    </row>
    <row r="4008" spans="1:13" ht="15" customHeight="1" x14ac:dyDescent="0.25">
      <c r="A4008" s="33" t="s">
        <v>2748</v>
      </c>
      <c r="B4008" s="243"/>
      <c r="C4008" s="33"/>
      <c r="D4008" s="38"/>
      <c r="E4008" s="51" t="s">
        <v>23</v>
      </c>
      <c r="F4008" s="46">
        <v>10000</v>
      </c>
      <c r="G4008" s="51">
        <f t="shared" si="307"/>
        <v>0</v>
      </c>
      <c r="H4008" s="42"/>
      <c r="I4008" s="384"/>
      <c r="J4008"/>
      <c r="L4008"/>
      <c r="M4008"/>
    </row>
    <row r="4009" spans="1:13" ht="15" customHeight="1" x14ac:dyDescent="0.25">
      <c r="A4009" s="33" t="s">
        <v>2748</v>
      </c>
      <c r="B4009" s="243"/>
      <c r="C4009" s="33"/>
      <c r="D4009" s="38"/>
      <c r="E4009" s="51" t="s">
        <v>23</v>
      </c>
      <c r="F4009" s="46">
        <v>1470000</v>
      </c>
      <c r="G4009" s="51">
        <f t="shared" si="307"/>
        <v>0</v>
      </c>
      <c r="H4009" s="42"/>
      <c r="I4009" s="383"/>
      <c r="J4009"/>
      <c r="L4009"/>
      <c r="M4009"/>
    </row>
    <row r="4010" spans="1:13" ht="15" customHeight="1" x14ac:dyDescent="0.25">
      <c r="A4010" s="33" t="s">
        <v>2748</v>
      </c>
      <c r="B4010" s="243"/>
      <c r="C4010" s="33"/>
      <c r="D4010" s="38"/>
      <c r="E4010" s="51" t="s">
        <v>23</v>
      </c>
      <c r="F4010" s="46">
        <v>1470000</v>
      </c>
      <c r="G4010" s="51">
        <f t="shared" si="307"/>
        <v>0</v>
      </c>
      <c r="H4010" s="42"/>
      <c r="I4010" s="383"/>
      <c r="J4010"/>
      <c r="L4010"/>
      <c r="M4010"/>
    </row>
    <row r="4011" spans="1:13" ht="15" customHeight="1" x14ac:dyDescent="0.25">
      <c r="A4011" s="33" t="s">
        <v>2748</v>
      </c>
      <c r="B4011" s="243"/>
      <c r="C4011" s="33"/>
      <c r="D4011" s="38"/>
      <c r="E4011" s="51" t="s">
        <v>23</v>
      </c>
      <c r="F4011" s="46">
        <v>170000</v>
      </c>
      <c r="G4011" s="51">
        <f t="shared" si="307"/>
        <v>0</v>
      </c>
      <c r="H4011" s="42"/>
      <c r="I4011" s="383"/>
      <c r="J4011"/>
      <c r="L4011"/>
      <c r="M4011"/>
    </row>
    <row r="4012" spans="1:13" ht="15" customHeight="1" x14ac:dyDescent="0.25">
      <c r="A4012" s="33" t="s">
        <v>2748</v>
      </c>
      <c r="B4012" s="243"/>
      <c r="C4012" s="33"/>
      <c r="D4012" s="38"/>
      <c r="E4012" s="51" t="s">
        <v>23</v>
      </c>
      <c r="F4012" s="46">
        <v>50000</v>
      </c>
      <c r="G4012" s="51">
        <f t="shared" si="307"/>
        <v>0</v>
      </c>
      <c r="H4012" s="42"/>
      <c r="I4012" s="383"/>
      <c r="J4012"/>
      <c r="L4012"/>
      <c r="M4012"/>
    </row>
    <row r="4013" spans="1:13" ht="15" customHeight="1" x14ac:dyDescent="0.25">
      <c r="A4013" s="33" t="s">
        <v>2748</v>
      </c>
      <c r="B4013" s="243"/>
      <c r="C4013" s="33"/>
      <c r="D4013" s="38"/>
      <c r="E4013" s="51" t="s">
        <v>23</v>
      </c>
      <c r="F4013" s="191">
        <v>10000</v>
      </c>
      <c r="G4013" s="51">
        <f t="shared" si="307"/>
        <v>0</v>
      </c>
      <c r="H4013" s="42"/>
      <c r="I4013" s="383"/>
      <c r="J4013"/>
      <c r="L4013"/>
      <c r="M4013"/>
    </row>
    <row r="4014" spans="1:13" ht="15" customHeight="1" x14ac:dyDescent="0.25">
      <c r="A4014" s="33" t="s">
        <v>2767</v>
      </c>
      <c r="B4014" s="269"/>
      <c r="C4014" s="33"/>
      <c r="D4014" s="38"/>
      <c r="E4014" s="51" t="s">
        <v>217</v>
      </c>
      <c r="F4014" s="46">
        <v>26200</v>
      </c>
      <c r="G4014" s="41">
        <f t="shared" si="307"/>
        <v>0</v>
      </c>
      <c r="H4014" s="84"/>
      <c r="I4014" s="228"/>
      <c r="J4014"/>
      <c r="L4014"/>
      <c r="M4014"/>
    </row>
    <row r="4015" spans="1:13" ht="15" customHeight="1" x14ac:dyDescent="0.25">
      <c r="A4015" s="33" t="s">
        <v>2767</v>
      </c>
      <c r="B4015" s="269"/>
      <c r="C4015" s="33"/>
      <c r="D4015" s="38"/>
      <c r="E4015" s="51" t="s">
        <v>217</v>
      </c>
      <c r="F4015" s="46">
        <v>26200</v>
      </c>
      <c r="G4015" s="41">
        <f t="shared" si="307"/>
        <v>0</v>
      </c>
      <c r="H4015" s="84"/>
      <c r="I4015" s="228"/>
      <c r="J4015"/>
      <c r="L4015"/>
      <c r="M4015"/>
    </row>
    <row r="4016" spans="1:13" ht="15" customHeight="1" x14ac:dyDescent="0.25">
      <c r="A4016" s="33" t="s">
        <v>2767</v>
      </c>
      <c r="B4016" s="269"/>
      <c r="C4016" s="33"/>
      <c r="D4016" s="38"/>
      <c r="E4016" s="218" t="s">
        <v>9359</v>
      </c>
      <c r="F4016" s="46">
        <v>87500</v>
      </c>
      <c r="G4016" s="41">
        <f t="shared" si="307"/>
        <v>0</v>
      </c>
      <c r="H4016" s="236"/>
      <c r="I4016" s="228"/>
      <c r="J4016"/>
      <c r="L4016"/>
      <c r="M4016"/>
    </row>
    <row r="4017" spans="1:13" ht="15" customHeight="1" x14ac:dyDescent="0.25">
      <c r="A4017" s="33" t="s">
        <v>2767</v>
      </c>
      <c r="B4017" s="269"/>
      <c r="C4017" s="33"/>
      <c r="D4017" s="33"/>
      <c r="E4017" s="33" t="s">
        <v>217</v>
      </c>
      <c r="F4017" s="33">
        <v>15000</v>
      </c>
      <c r="G4017" s="41">
        <f t="shared" si="307"/>
        <v>0</v>
      </c>
      <c r="H4017" s="236"/>
      <c r="I4017" s="393"/>
      <c r="J4017"/>
      <c r="L4017"/>
      <c r="M4017"/>
    </row>
    <row r="4018" spans="1:13" ht="15" customHeight="1" x14ac:dyDescent="0.25">
      <c r="A4018" s="33" t="s">
        <v>2767</v>
      </c>
      <c r="B4018" s="243"/>
      <c r="C4018" s="39"/>
      <c r="D4018" s="38"/>
      <c r="E4018" s="45" t="s">
        <v>23</v>
      </c>
      <c r="F4018" s="46">
        <v>7000</v>
      </c>
      <c r="G4018" s="41">
        <f t="shared" si="307"/>
        <v>0</v>
      </c>
      <c r="H4018" s="236"/>
      <c r="I4018" s="393"/>
      <c r="J4018"/>
      <c r="L4018"/>
      <c r="M4018"/>
    </row>
    <row r="4019" spans="1:13" ht="15" customHeight="1" x14ac:dyDescent="0.25">
      <c r="A4019" s="33" t="s">
        <v>2767</v>
      </c>
      <c r="B4019" s="269"/>
      <c r="C4019" s="109"/>
      <c r="D4019" s="38"/>
      <c r="E4019" s="45" t="s">
        <v>24</v>
      </c>
      <c r="F4019" s="46">
        <v>3000</v>
      </c>
      <c r="G4019" s="41">
        <f t="shared" si="307"/>
        <v>0</v>
      </c>
      <c r="H4019" s="236"/>
      <c r="I4019" s="394"/>
      <c r="J4019"/>
      <c r="L4019"/>
      <c r="M4019"/>
    </row>
    <row r="4020" spans="1:13" ht="15" customHeight="1" x14ac:dyDescent="0.25">
      <c r="A4020" s="33" t="s">
        <v>2767</v>
      </c>
      <c r="B4020" s="269"/>
      <c r="C4020" s="33"/>
      <c r="D4020" s="38"/>
      <c r="E4020" s="45" t="s">
        <v>9360</v>
      </c>
      <c r="F4020" s="62">
        <v>3000</v>
      </c>
      <c r="G4020" s="46">
        <f t="shared" ref="G4020:G4083" si="308">D4020*F4020</f>
        <v>0</v>
      </c>
      <c r="H4020" s="236"/>
      <c r="I4020" s="394"/>
      <c r="J4020"/>
      <c r="L4020"/>
      <c r="M4020"/>
    </row>
    <row r="4021" spans="1:13" ht="15" customHeight="1" x14ac:dyDescent="0.25">
      <c r="A4021" s="33" t="s">
        <v>2767</v>
      </c>
      <c r="B4021" s="269"/>
      <c r="C4021" s="33"/>
      <c r="D4021" s="38"/>
      <c r="E4021" s="45"/>
      <c r="F4021" s="46">
        <v>10000</v>
      </c>
      <c r="G4021" s="46">
        <f t="shared" si="308"/>
        <v>0</v>
      </c>
      <c r="H4021" s="236"/>
      <c r="I4021" s="228"/>
      <c r="J4021"/>
      <c r="L4021"/>
      <c r="M4021"/>
    </row>
    <row r="4022" spans="1:13" ht="15" customHeight="1" x14ac:dyDescent="0.25">
      <c r="A4022" s="33" t="s">
        <v>2767</v>
      </c>
      <c r="B4022" s="370"/>
      <c r="C4022" s="56"/>
      <c r="D4022" s="38"/>
      <c r="E4022" s="45" t="s">
        <v>24</v>
      </c>
      <c r="F4022" s="172">
        <v>1500000</v>
      </c>
      <c r="G4022" s="46">
        <f t="shared" si="308"/>
        <v>0</v>
      </c>
      <c r="H4022" s="236"/>
      <c r="I4022" s="393"/>
      <c r="J4022"/>
      <c r="L4022"/>
      <c r="M4022"/>
    </row>
    <row r="4023" spans="1:13" ht="15" customHeight="1" x14ac:dyDescent="0.25">
      <c r="A4023" s="33" t="s">
        <v>2767</v>
      </c>
      <c r="B4023" s="370"/>
      <c r="C4023" s="56"/>
      <c r="D4023" s="38"/>
      <c r="E4023" s="45" t="s">
        <v>24</v>
      </c>
      <c r="F4023" s="172">
        <v>1500000</v>
      </c>
      <c r="G4023" s="41">
        <f t="shared" si="308"/>
        <v>0</v>
      </c>
      <c r="H4023" s="236"/>
      <c r="I4023" s="393"/>
      <c r="J4023"/>
      <c r="L4023"/>
      <c r="M4023"/>
    </row>
    <row r="4024" spans="1:13" ht="15" customHeight="1" x14ac:dyDescent="0.25">
      <c r="A4024" s="33" t="s">
        <v>2767</v>
      </c>
      <c r="B4024" s="370"/>
      <c r="C4024" s="56"/>
      <c r="D4024" s="38"/>
      <c r="E4024" s="45" t="s">
        <v>24</v>
      </c>
      <c r="F4024" s="172">
        <v>1500000</v>
      </c>
      <c r="G4024" s="46">
        <f t="shared" si="308"/>
        <v>0</v>
      </c>
      <c r="H4024" s="236"/>
      <c r="I4024" s="393"/>
      <c r="J4024"/>
      <c r="L4024"/>
      <c r="M4024"/>
    </row>
    <row r="4025" spans="1:13" ht="15" customHeight="1" x14ac:dyDescent="0.25">
      <c r="A4025" s="33" t="s">
        <v>2767</v>
      </c>
      <c r="B4025" s="370"/>
      <c r="C4025" s="56"/>
      <c r="D4025" s="38"/>
      <c r="E4025" s="45" t="s">
        <v>24</v>
      </c>
      <c r="F4025" s="172">
        <v>1500000</v>
      </c>
      <c r="G4025" s="172">
        <f t="shared" si="308"/>
        <v>0</v>
      </c>
      <c r="H4025" s="236"/>
      <c r="I4025" s="393"/>
      <c r="J4025"/>
      <c r="L4025"/>
      <c r="M4025"/>
    </row>
    <row r="4026" spans="1:13" ht="15" customHeight="1" x14ac:dyDescent="0.25">
      <c r="A4026" s="33" t="s">
        <v>2767</v>
      </c>
      <c r="B4026" s="370"/>
      <c r="C4026" s="56"/>
      <c r="D4026" s="38"/>
      <c r="E4026" s="45" t="s">
        <v>24</v>
      </c>
      <c r="F4026" s="172">
        <v>1500000</v>
      </c>
      <c r="G4026" s="172">
        <f t="shared" si="308"/>
        <v>0</v>
      </c>
      <c r="H4026" s="236"/>
      <c r="I4026" s="379"/>
      <c r="J4026"/>
      <c r="L4026"/>
      <c r="M4026"/>
    </row>
    <row r="4027" spans="1:13" ht="15" customHeight="1" x14ac:dyDescent="0.25">
      <c r="A4027" s="33" t="s">
        <v>2767</v>
      </c>
      <c r="B4027" s="370"/>
      <c r="C4027" s="56"/>
      <c r="D4027" s="38"/>
      <c r="E4027" s="45" t="s">
        <v>24</v>
      </c>
      <c r="F4027" s="172">
        <v>1500000</v>
      </c>
      <c r="G4027" s="46">
        <f t="shared" si="308"/>
        <v>0</v>
      </c>
      <c r="H4027" s="236"/>
      <c r="I4027" s="379"/>
      <c r="J4027"/>
      <c r="L4027"/>
      <c r="M4027"/>
    </row>
    <row r="4028" spans="1:13" ht="15" customHeight="1" x14ac:dyDescent="0.25">
      <c r="A4028" s="33" t="s">
        <v>2767</v>
      </c>
      <c r="B4028" s="269"/>
      <c r="C4028" s="33"/>
      <c r="D4028" s="38"/>
      <c r="E4028" s="45" t="s">
        <v>24</v>
      </c>
      <c r="F4028" s="172">
        <v>270000</v>
      </c>
      <c r="G4028" s="46">
        <f t="shared" si="308"/>
        <v>0</v>
      </c>
      <c r="H4028" s="236"/>
      <c r="I4028" s="379"/>
      <c r="J4028"/>
      <c r="L4028"/>
      <c r="M4028"/>
    </row>
    <row r="4029" spans="1:13" ht="15" customHeight="1" x14ac:dyDescent="0.25">
      <c r="A4029" s="33" t="s">
        <v>2767</v>
      </c>
      <c r="B4029" s="269"/>
      <c r="C4029" s="33"/>
      <c r="D4029" s="38"/>
      <c r="E4029" s="51" t="s">
        <v>217</v>
      </c>
      <c r="F4029" s="46">
        <v>26200</v>
      </c>
      <c r="G4029" s="41">
        <f t="shared" si="308"/>
        <v>0</v>
      </c>
      <c r="H4029" s="84"/>
      <c r="I4029" s="379"/>
      <c r="J4029"/>
      <c r="L4029"/>
      <c r="M4029"/>
    </row>
    <row r="4030" spans="1:13" ht="15" customHeight="1" x14ac:dyDescent="0.25">
      <c r="A4030" s="33" t="s">
        <v>2767</v>
      </c>
      <c r="B4030" s="390"/>
      <c r="C4030" s="39"/>
      <c r="D4030" s="38"/>
      <c r="E4030" s="45" t="s">
        <v>23</v>
      </c>
      <c r="F4030" s="62">
        <v>150000</v>
      </c>
      <c r="G4030" s="172">
        <f t="shared" si="308"/>
        <v>0</v>
      </c>
      <c r="H4030" s="236"/>
      <c r="I4030" s="379"/>
      <c r="J4030"/>
      <c r="L4030"/>
      <c r="M4030"/>
    </row>
    <row r="4031" spans="1:13" ht="15" customHeight="1" x14ac:dyDescent="0.25">
      <c r="A4031" s="33" t="s">
        <v>2767</v>
      </c>
      <c r="B4031" s="269"/>
      <c r="C4031" s="33"/>
      <c r="D4031" s="38"/>
      <c r="E4031" s="51" t="s">
        <v>23</v>
      </c>
      <c r="F4031" s="46">
        <v>10000</v>
      </c>
      <c r="G4031" s="41">
        <f t="shared" si="308"/>
        <v>0</v>
      </c>
      <c r="H4031" s="42"/>
      <c r="I4031" s="379"/>
      <c r="J4031"/>
      <c r="L4031"/>
      <c r="M4031"/>
    </row>
    <row r="4032" spans="1:13" ht="15" customHeight="1" x14ac:dyDescent="0.25">
      <c r="A4032" s="33" t="s">
        <v>2767</v>
      </c>
      <c r="B4032" s="269"/>
      <c r="C4032" s="33"/>
      <c r="D4032" s="38"/>
      <c r="E4032" s="51" t="s">
        <v>23</v>
      </c>
      <c r="F4032" s="46">
        <v>87500</v>
      </c>
      <c r="G4032" s="41">
        <f t="shared" si="308"/>
        <v>0</v>
      </c>
      <c r="H4032" s="42"/>
      <c r="I4032" s="379"/>
      <c r="J4032"/>
      <c r="L4032"/>
      <c r="M4032"/>
    </row>
    <row r="4033" spans="1:13" ht="15" customHeight="1" x14ac:dyDescent="0.25">
      <c r="A4033" s="33" t="s">
        <v>2767</v>
      </c>
      <c r="B4033" s="269"/>
      <c r="C4033" s="33"/>
      <c r="D4033" s="38"/>
      <c r="E4033" s="51" t="s">
        <v>23</v>
      </c>
      <c r="F4033" s="46">
        <v>38000</v>
      </c>
      <c r="G4033" s="41">
        <f t="shared" si="308"/>
        <v>0</v>
      </c>
      <c r="H4033" s="42"/>
      <c r="I4033" s="379"/>
      <c r="J4033"/>
      <c r="L4033"/>
      <c r="M4033"/>
    </row>
    <row r="4034" spans="1:13" ht="15" customHeight="1" x14ac:dyDescent="0.25">
      <c r="A4034" s="33" t="s">
        <v>2767</v>
      </c>
      <c r="B4034" s="269"/>
      <c r="C4034" s="33"/>
      <c r="D4034" s="38"/>
      <c r="E4034" s="51" t="s">
        <v>217</v>
      </c>
      <c r="F4034" s="46">
        <v>26200</v>
      </c>
      <c r="G4034" s="41">
        <f t="shared" si="308"/>
        <v>0</v>
      </c>
      <c r="H4034" s="42"/>
      <c r="I4034" s="379"/>
      <c r="J4034"/>
      <c r="L4034"/>
      <c r="M4034"/>
    </row>
    <row r="4035" spans="1:13" ht="15" customHeight="1" x14ac:dyDescent="0.25">
      <c r="A4035" s="33" t="s">
        <v>2767</v>
      </c>
      <c r="B4035" s="269"/>
      <c r="C4035" s="33"/>
      <c r="D4035" s="38"/>
      <c r="E4035" s="51" t="s">
        <v>9362</v>
      </c>
      <c r="F4035" s="46">
        <v>62500</v>
      </c>
      <c r="G4035" s="41">
        <f t="shared" si="308"/>
        <v>0</v>
      </c>
      <c r="H4035" s="42"/>
      <c r="I4035" s="379"/>
      <c r="J4035"/>
      <c r="L4035"/>
      <c r="M4035"/>
    </row>
    <row r="4036" spans="1:13" ht="15" customHeight="1" x14ac:dyDescent="0.25">
      <c r="A4036" s="33" t="s">
        <v>2767</v>
      </c>
      <c r="B4036" s="246"/>
      <c r="C4036" s="33"/>
      <c r="D4036" s="38"/>
      <c r="E4036" s="51" t="s">
        <v>23</v>
      </c>
      <c r="F4036" s="46">
        <v>45000</v>
      </c>
      <c r="G4036" s="41">
        <f t="shared" si="308"/>
        <v>0</v>
      </c>
      <c r="H4036" s="236"/>
      <c r="I4036" s="379"/>
      <c r="J4036"/>
      <c r="L4036"/>
      <c r="M4036"/>
    </row>
    <row r="4037" spans="1:13" ht="15" customHeight="1" x14ac:dyDescent="0.25">
      <c r="A4037" s="33" t="s">
        <v>2767</v>
      </c>
      <c r="B4037" s="269"/>
      <c r="C4037" s="33"/>
      <c r="D4037" s="38"/>
      <c r="E4037" s="45" t="s">
        <v>24</v>
      </c>
      <c r="F4037" s="46">
        <v>85000</v>
      </c>
      <c r="G4037" s="41">
        <f t="shared" si="308"/>
        <v>0</v>
      </c>
      <c r="H4037" s="236"/>
      <c r="I4037" s="379"/>
      <c r="J4037"/>
      <c r="L4037"/>
      <c r="M4037"/>
    </row>
    <row r="4038" spans="1:13" ht="15" customHeight="1" x14ac:dyDescent="0.25">
      <c r="A4038" s="33" t="s">
        <v>2767</v>
      </c>
      <c r="B4038" s="243"/>
      <c r="C4038" s="33"/>
      <c r="D4038" s="38"/>
      <c r="E4038" s="45" t="s">
        <v>24</v>
      </c>
      <c r="F4038" s="46">
        <v>75000</v>
      </c>
      <c r="G4038" s="41">
        <f t="shared" si="308"/>
        <v>0</v>
      </c>
      <c r="H4038" s="236"/>
      <c r="I4038" s="387"/>
      <c r="J4038"/>
      <c r="L4038"/>
      <c r="M4038"/>
    </row>
    <row r="4039" spans="1:13" ht="15" customHeight="1" x14ac:dyDescent="0.25">
      <c r="A4039" s="33" t="s">
        <v>2767</v>
      </c>
      <c r="B4039" s="269"/>
      <c r="C4039" s="33"/>
      <c r="D4039" s="38"/>
      <c r="E4039" s="45" t="s">
        <v>24</v>
      </c>
      <c r="F4039" s="46">
        <v>150000</v>
      </c>
      <c r="G4039" s="172">
        <f t="shared" si="308"/>
        <v>0</v>
      </c>
      <c r="H4039" s="236"/>
      <c r="I4039" s="387"/>
      <c r="J4039"/>
      <c r="L4039"/>
      <c r="M4039"/>
    </row>
    <row r="4040" spans="1:13" x14ac:dyDescent="0.25">
      <c r="A4040" s="33" t="s">
        <v>2767</v>
      </c>
      <c r="B4040" s="269"/>
      <c r="C4040" s="49"/>
      <c r="D4040" s="38"/>
      <c r="E4040" s="45" t="s">
        <v>23</v>
      </c>
      <c r="F4040" s="46">
        <v>110000</v>
      </c>
      <c r="G4040" s="172">
        <f t="shared" si="308"/>
        <v>0</v>
      </c>
      <c r="H4040" s="236"/>
      <c r="I4040" s="387"/>
      <c r="J4040"/>
      <c r="L4040"/>
      <c r="M4040"/>
    </row>
    <row r="4041" spans="1:13" ht="15" customHeight="1" x14ac:dyDescent="0.25">
      <c r="A4041" s="33" t="s">
        <v>2767</v>
      </c>
      <c r="B4041" s="269"/>
      <c r="C4041" s="33"/>
      <c r="D4041" s="38"/>
      <c r="E4041" s="51" t="s">
        <v>217</v>
      </c>
      <c r="F4041" s="46">
        <v>26200</v>
      </c>
      <c r="G4041" s="41">
        <f t="shared" si="308"/>
        <v>0</v>
      </c>
      <c r="H4041" s="84"/>
      <c r="I4041" s="387"/>
      <c r="J4041"/>
      <c r="L4041"/>
      <c r="M4041"/>
    </row>
    <row r="4042" spans="1:13" ht="15" customHeight="1" x14ac:dyDescent="0.25">
      <c r="A4042" s="33" t="s">
        <v>2767</v>
      </c>
      <c r="B4042" s="243"/>
      <c r="C4042" s="39"/>
      <c r="D4042" s="38"/>
      <c r="E4042" s="45" t="s">
        <v>23</v>
      </c>
      <c r="F4042" s="46">
        <v>31000</v>
      </c>
      <c r="G4042" s="172">
        <f t="shared" si="308"/>
        <v>0</v>
      </c>
      <c r="H4042" s="236"/>
      <c r="I4042" s="387"/>
      <c r="J4042"/>
      <c r="L4042"/>
      <c r="M4042"/>
    </row>
    <row r="4043" spans="1:13" ht="15" customHeight="1" x14ac:dyDescent="0.25">
      <c r="A4043" s="33" t="s">
        <v>2767</v>
      </c>
      <c r="B4043" s="390"/>
      <c r="C4043" s="33"/>
      <c r="D4043" s="38"/>
      <c r="E4043" s="45" t="s">
        <v>23</v>
      </c>
      <c r="F4043" s="46">
        <v>175000</v>
      </c>
      <c r="G4043" s="46">
        <f t="shared" si="308"/>
        <v>0</v>
      </c>
      <c r="H4043" s="236"/>
      <c r="I4043" s="387"/>
      <c r="J4043"/>
      <c r="L4043"/>
      <c r="M4043"/>
    </row>
    <row r="4044" spans="1:13" ht="15" customHeight="1" x14ac:dyDescent="0.25">
      <c r="A4044" s="33" t="s">
        <v>2771</v>
      </c>
      <c r="B4044" s="269"/>
      <c r="C4044" s="33"/>
      <c r="D4044" s="38"/>
      <c r="E4044" s="39" t="s">
        <v>23</v>
      </c>
      <c r="F4044" s="46">
        <v>850</v>
      </c>
      <c r="G4044" s="41">
        <f t="shared" si="308"/>
        <v>0</v>
      </c>
      <c r="H4044" s="236"/>
      <c r="I4044" s="228"/>
      <c r="J4044"/>
      <c r="L4044"/>
      <c r="M4044"/>
    </row>
    <row r="4045" spans="1:13" ht="15" customHeight="1" x14ac:dyDescent="0.25">
      <c r="A4045" s="33" t="s">
        <v>2771</v>
      </c>
      <c r="B4045" s="371"/>
      <c r="C4045" s="33"/>
      <c r="D4045" s="38"/>
      <c r="E4045" s="51" t="s">
        <v>24</v>
      </c>
      <c r="F4045" s="46">
        <v>7000</v>
      </c>
      <c r="G4045" s="41">
        <f t="shared" si="308"/>
        <v>0</v>
      </c>
      <c r="H4045" s="84"/>
      <c r="I4045" s="228"/>
      <c r="J4045"/>
      <c r="L4045"/>
      <c r="M4045"/>
    </row>
    <row r="4046" spans="1:13" ht="15" customHeight="1" x14ac:dyDescent="0.25">
      <c r="A4046" s="33" t="s">
        <v>2771</v>
      </c>
      <c r="B4046" s="373"/>
      <c r="C4046" s="81"/>
      <c r="D4046" s="38"/>
      <c r="E4046" s="49" t="s">
        <v>1589</v>
      </c>
      <c r="F4046" s="46">
        <v>64000</v>
      </c>
      <c r="G4046" s="41">
        <f t="shared" si="308"/>
        <v>0</v>
      </c>
      <c r="H4046" s="84"/>
      <c r="I4046" s="228"/>
      <c r="J4046"/>
      <c r="L4046"/>
      <c r="M4046"/>
    </row>
    <row r="4047" spans="1:13" ht="15" customHeight="1" x14ac:dyDescent="0.25">
      <c r="A4047" s="33" t="s">
        <v>2771</v>
      </c>
      <c r="B4047" s="373"/>
      <c r="C4047" s="36"/>
      <c r="D4047" s="38"/>
      <c r="E4047" s="218" t="s">
        <v>96</v>
      </c>
      <c r="F4047" s="46">
        <v>64000</v>
      </c>
      <c r="G4047" s="41">
        <f t="shared" si="308"/>
        <v>0</v>
      </c>
      <c r="H4047" s="84"/>
      <c r="I4047" s="228"/>
      <c r="J4047"/>
      <c r="L4047"/>
      <c r="M4047"/>
    </row>
    <row r="4048" spans="1:13" ht="15" customHeight="1" x14ac:dyDescent="0.25">
      <c r="A4048" s="33" t="s">
        <v>2771</v>
      </c>
      <c r="B4048" s="246"/>
      <c r="C4048" s="33"/>
      <c r="D4048" s="64"/>
      <c r="E4048" s="45" t="s">
        <v>96</v>
      </c>
      <c r="F4048" s="46">
        <v>152500</v>
      </c>
      <c r="G4048" s="41">
        <f t="shared" si="308"/>
        <v>0</v>
      </c>
      <c r="H4048" s="84"/>
      <c r="I4048" s="228"/>
      <c r="J4048"/>
      <c r="L4048"/>
      <c r="M4048"/>
    </row>
    <row r="4049" spans="1:13" ht="15" customHeight="1" x14ac:dyDescent="0.25">
      <c r="A4049" s="33" t="s">
        <v>2771</v>
      </c>
      <c r="B4049" s="243"/>
      <c r="C4049" s="33"/>
      <c r="D4049" s="38"/>
      <c r="E4049" s="45" t="s">
        <v>96</v>
      </c>
      <c r="F4049" s="46">
        <v>42500</v>
      </c>
      <c r="G4049" s="41">
        <f t="shared" si="308"/>
        <v>0</v>
      </c>
      <c r="H4049" s="84"/>
      <c r="I4049" s="393"/>
      <c r="J4049"/>
      <c r="L4049"/>
      <c r="M4049"/>
    </row>
    <row r="4050" spans="1:13" ht="15" customHeight="1" x14ac:dyDescent="0.25">
      <c r="A4050" s="33" t="s">
        <v>2771</v>
      </c>
      <c r="B4050" s="269"/>
      <c r="C4050" s="56"/>
      <c r="D4050" s="38"/>
      <c r="E4050" s="45" t="s">
        <v>24</v>
      </c>
      <c r="F4050" s="46">
        <v>1550</v>
      </c>
      <c r="G4050" s="41">
        <f t="shared" si="308"/>
        <v>0</v>
      </c>
      <c r="H4050" s="236"/>
      <c r="I4050" s="393"/>
      <c r="J4050"/>
      <c r="L4050"/>
      <c r="M4050"/>
    </row>
    <row r="4051" spans="1:13" ht="15" customHeight="1" x14ac:dyDescent="0.25">
      <c r="A4051" s="33" t="s">
        <v>2771</v>
      </c>
      <c r="B4051" s="269"/>
      <c r="C4051" s="33"/>
      <c r="D4051" s="38"/>
      <c r="E4051" s="45" t="s">
        <v>72</v>
      </c>
      <c r="F4051" s="46">
        <v>20000</v>
      </c>
      <c r="G4051" s="41">
        <f t="shared" si="308"/>
        <v>0</v>
      </c>
      <c r="H4051" s="236"/>
      <c r="I4051" s="393"/>
      <c r="J4051"/>
      <c r="L4051"/>
      <c r="M4051"/>
    </row>
    <row r="4052" spans="1:13" ht="15" customHeight="1" x14ac:dyDescent="0.25">
      <c r="A4052" s="33" t="s">
        <v>2771</v>
      </c>
      <c r="B4052" s="269"/>
      <c r="C4052" s="39"/>
      <c r="D4052" s="38"/>
      <c r="E4052" s="45" t="s">
        <v>24</v>
      </c>
      <c r="F4052" s="46">
        <v>50000</v>
      </c>
      <c r="G4052" s="41">
        <f t="shared" si="308"/>
        <v>0</v>
      </c>
      <c r="H4052" s="236"/>
      <c r="I4052" s="393"/>
      <c r="J4052"/>
      <c r="L4052"/>
      <c r="M4052"/>
    </row>
    <row r="4053" spans="1:13" ht="15" customHeight="1" x14ac:dyDescent="0.25">
      <c r="A4053" s="33" t="s">
        <v>2771</v>
      </c>
      <c r="B4053" s="52"/>
      <c r="C4053" s="141"/>
      <c r="D4053" s="38"/>
      <c r="E4053" s="45" t="s">
        <v>24</v>
      </c>
      <c r="F4053" s="46">
        <v>700</v>
      </c>
      <c r="G4053" s="41">
        <f t="shared" si="308"/>
        <v>0</v>
      </c>
      <c r="H4053" s="236"/>
      <c r="I4053" s="393"/>
      <c r="J4053"/>
      <c r="L4053"/>
      <c r="M4053"/>
    </row>
    <row r="4054" spans="1:13" ht="15" customHeight="1" x14ac:dyDescent="0.25">
      <c r="A4054" s="33" t="s">
        <v>2771</v>
      </c>
      <c r="B4054" s="246"/>
      <c r="C4054" s="33"/>
      <c r="D4054" s="38"/>
      <c r="E4054" s="45" t="s">
        <v>24</v>
      </c>
      <c r="F4054" s="46">
        <v>350000</v>
      </c>
      <c r="G4054" s="41">
        <f t="shared" si="308"/>
        <v>0</v>
      </c>
      <c r="H4054" s="236"/>
      <c r="I4054" s="393"/>
      <c r="J4054"/>
      <c r="L4054"/>
      <c r="M4054"/>
    </row>
    <row r="4055" spans="1:13" ht="15" customHeight="1" x14ac:dyDescent="0.25">
      <c r="A4055" s="33" t="s">
        <v>2771</v>
      </c>
      <c r="B4055" s="269"/>
      <c r="C4055" s="33"/>
      <c r="D4055" s="38"/>
      <c r="E4055" s="45" t="s">
        <v>24</v>
      </c>
      <c r="F4055" s="46">
        <v>87500</v>
      </c>
      <c r="G4055" s="41">
        <f t="shared" si="308"/>
        <v>0</v>
      </c>
      <c r="H4055" s="236"/>
      <c r="I4055" s="393"/>
      <c r="J4055"/>
      <c r="L4055"/>
      <c r="M4055"/>
    </row>
    <row r="4056" spans="1:13" ht="15" customHeight="1" x14ac:dyDescent="0.25">
      <c r="A4056" s="33" t="s">
        <v>2771</v>
      </c>
      <c r="B4056" s="269"/>
      <c r="C4056" s="33"/>
      <c r="D4056" s="38"/>
      <c r="E4056" s="45" t="s">
        <v>27</v>
      </c>
      <c r="F4056" s="46">
        <v>28200</v>
      </c>
      <c r="G4056" s="41">
        <f t="shared" si="308"/>
        <v>0</v>
      </c>
      <c r="H4056" s="236"/>
      <c r="I4056" s="393"/>
      <c r="J4056"/>
      <c r="L4056"/>
      <c r="M4056"/>
    </row>
    <row r="4057" spans="1:13" ht="15" customHeight="1" x14ac:dyDescent="0.25">
      <c r="A4057" s="33" t="s">
        <v>2771</v>
      </c>
      <c r="B4057" s="243"/>
      <c r="C4057" s="39"/>
      <c r="D4057" s="38"/>
      <c r="E4057" s="45" t="s">
        <v>24</v>
      </c>
      <c r="F4057" s="46">
        <v>31000</v>
      </c>
      <c r="G4057" s="41">
        <f t="shared" si="308"/>
        <v>0</v>
      </c>
      <c r="H4057" s="236"/>
      <c r="I4057" s="393"/>
      <c r="J4057"/>
      <c r="L4057"/>
      <c r="M4057"/>
    </row>
    <row r="4058" spans="1:13" ht="15" customHeight="1" x14ac:dyDescent="0.25">
      <c r="A4058" s="33" t="s">
        <v>2771</v>
      </c>
      <c r="B4058" s="269"/>
      <c r="C4058" s="33"/>
      <c r="D4058" s="38"/>
      <c r="E4058" s="45" t="s">
        <v>24</v>
      </c>
      <c r="F4058" s="46">
        <v>950000</v>
      </c>
      <c r="G4058" s="41">
        <f t="shared" si="308"/>
        <v>0</v>
      </c>
      <c r="H4058" s="236"/>
      <c r="I4058" s="394"/>
      <c r="J4058"/>
      <c r="L4058"/>
      <c r="M4058"/>
    </row>
    <row r="4059" spans="1:13" ht="15" customHeight="1" x14ac:dyDescent="0.25">
      <c r="A4059" s="33" t="s">
        <v>2771</v>
      </c>
      <c r="B4059" s="391"/>
      <c r="C4059" s="109"/>
      <c r="D4059" s="38"/>
      <c r="E4059" s="45" t="s">
        <v>23</v>
      </c>
      <c r="F4059" s="62">
        <v>350000</v>
      </c>
      <c r="G4059" s="41">
        <f t="shared" si="308"/>
        <v>0</v>
      </c>
      <c r="H4059" s="236"/>
      <c r="I4059" s="394"/>
      <c r="J4059"/>
      <c r="L4059"/>
      <c r="M4059"/>
    </row>
    <row r="4060" spans="1:13" ht="15" customHeight="1" x14ac:dyDescent="0.25">
      <c r="A4060" s="33" t="s">
        <v>2771</v>
      </c>
      <c r="B4060" s="269"/>
      <c r="C4060" s="33"/>
      <c r="D4060" s="38"/>
      <c r="E4060" s="45" t="s">
        <v>24</v>
      </c>
      <c r="F4060" s="46">
        <v>150000</v>
      </c>
      <c r="G4060" s="46">
        <f t="shared" si="308"/>
        <v>0</v>
      </c>
      <c r="H4060" s="236"/>
      <c r="I4060" s="228"/>
      <c r="J4060"/>
      <c r="L4060"/>
      <c r="M4060"/>
    </row>
    <row r="4061" spans="1:13" ht="15" customHeight="1" x14ac:dyDescent="0.25">
      <c r="A4061" s="33" t="s">
        <v>2771</v>
      </c>
      <c r="B4061" s="269"/>
      <c r="C4061" s="33"/>
      <c r="D4061" s="38"/>
      <c r="E4061" s="45" t="s">
        <v>24</v>
      </c>
      <c r="F4061" s="172">
        <v>205000</v>
      </c>
      <c r="G4061" s="46">
        <f t="shared" si="308"/>
        <v>0</v>
      </c>
      <c r="H4061" s="236"/>
      <c r="I4061" s="393"/>
      <c r="J4061"/>
      <c r="L4061"/>
      <c r="M4061"/>
    </row>
    <row r="4062" spans="1:13" ht="15" customHeight="1" x14ac:dyDescent="0.25">
      <c r="A4062" s="33" t="s">
        <v>2771</v>
      </c>
      <c r="B4062" s="390"/>
      <c r="C4062" s="36"/>
      <c r="D4062" s="38"/>
      <c r="E4062" s="45" t="s">
        <v>437</v>
      </c>
      <c r="F4062" s="46">
        <v>57000</v>
      </c>
      <c r="G4062" s="172">
        <f t="shared" si="308"/>
        <v>0</v>
      </c>
      <c r="H4062" s="236"/>
      <c r="I4062" s="393"/>
      <c r="J4062"/>
      <c r="L4062"/>
      <c r="M4062"/>
    </row>
    <row r="4063" spans="1:13" ht="15" customHeight="1" x14ac:dyDescent="0.25">
      <c r="A4063" s="33" t="s">
        <v>2771</v>
      </c>
      <c r="B4063" s="269"/>
      <c r="C4063" s="33"/>
      <c r="D4063" s="33"/>
      <c r="E4063" s="33" t="s">
        <v>217</v>
      </c>
      <c r="F4063" s="33">
        <v>9000</v>
      </c>
      <c r="G4063" s="41">
        <f t="shared" si="308"/>
        <v>0</v>
      </c>
      <c r="H4063" s="236"/>
      <c r="I4063" s="393"/>
      <c r="J4063"/>
      <c r="L4063"/>
      <c r="M4063"/>
    </row>
    <row r="4064" spans="1:13" ht="15" customHeight="1" x14ac:dyDescent="0.25">
      <c r="A4064" s="33" t="s">
        <v>2771</v>
      </c>
      <c r="B4064" s="243"/>
      <c r="C4064" s="39"/>
      <c r="D4064" s="38"/>
      <c r="E4064" s="45" t="s">
        <v>23</v>
      </c>
      <c r="F4064" s="46">
        <v>2000</v>
      </c>
      <c r="G4064" s="41">
        <f t="shared" si="308"/>
        <v>0</v>
      </c>
      <c r="H4064" s="236"/>
      <c r="I4064" s="393"/>
      <c r="J4064"/>
      <c r="L4064"/>
      <c r="M4064"/>
    </row>
    <row r="4065" spans="1:13" ht="15" customHeight="1" x14ac:dyDescent="0.25">
      <c r="A4065" s="33" t="s">
        <v>2771</v>
      </c>
      <c r="B4065" s="269"/>
      <c r="C4065" s="33"/>
      <c r="D4065" s="38"/>
      <c r="E4065" s="45" t="s">
        <v>23</v>
      </c>
      <c r="F4065" s="62">
        <v>30000</v>
      </c>
      <c r="G4065" s="46">
        <f t="shared" si="308"/>
        <v>0</v>
      </c>
      <c r="H4065" s="236"/>
      <c r="I4065" s="379"/>
      <c r="J4065"/>
      <c r="L4065"/>
      <c r="M4065"/>
    </row>
    <row r="4066" spans="1:13" ht="15" customHeight="1" x14ac:dyDescent="0.25">
      <c r="A4066" s="33" t="s">
        <v>2771</v>
      </c>
      <c r="B4066" s="269"/>
      <c r="C4066" s="33"/>
      <c r="D4066" s="38"/>
      <c r="E4066" s="45" t="s">
        <v>23</v>
      </c>
      <c r="F4066" s="46">
        <v>30000</v>
      </c>
      <c r="G4066" s="46">
        <f t="shared" si="308"/>
        <v>0</v>
      </c>
      <c r="H4066" s="236"/>
      <c r="I4066" s="379"/>
      <c r="J4066"/>
      <c r="L4066"/>
      <c r="M4066"/>
    </row>
    <row r="4067" spans="1:13" ht="15" customHeight="1" x14ac:dyDescent="0.25">
      <c r="A4067" s="33" t="s">
        <v>2771</v>
      </c>
      <c r="B4067" s="269"/>
      <c r="C4067" s="36"/>
      <c r="D4067" s="38"/>
      <c r="E4067" s="45" t="s">
        <v>23</v>
      </c>
      <c r="F4067" s="46">
        <v>35000</v>
      </c>
      <c r="G4067" s="172">
        <f t="shared" si="308"/>
        <v>0</v>
      </c>
      <c r="H4067" s="236"/>
      <c r="I4067" s="379"/>
      <c r="J4067"/>
      <c r="L4067"/>
      <c r="M4067"/>
    </row>
    <row r="4068" spans="1:13" ht="15" customHeight="1" x14ac:dyDescent="0.25">
      <c r="A4068" s="33" t="s">
        <v>2771</v>
      </c>
      <c r="B4068" s="269"/>
      <c r="C4068" s="33"/>
      <c r="D4068" s="38"/>
      <c r="E4068" s="51" t="s">
        <v>217</v>
      </c>
      <c r="F4068" s="46">
        <v>28200</v>
      </c>
      <c r="G4068" s="41">
        <f t="shared" si="308"/>
        <v>0</v>
      </c>
      <c r="H4068" s="84"/>
      <c r="I4068" s="379"/>
      <c r="J4068"/>
      <c r="L4068"/>
      <c r="M4068"/>
    </row>
    <row r="4069" spans="1:13" ht="15" customHeight="1" x14ac:dyDescent="0.25">
      <c r="A4069" s="33" t="s">
        <v>2771</v>
      </c>
      <c r="B4069" s="269"/>
      <c r="C4069" s="33"/>
      <c r="D4069" s="38"/>
      <c r="E4069" s="45" t="s">
        <v>23</v>
      </c>
      <c r="F4069" s="62">
        <v>38000</v>
      </c>
      <c r="G4069" s="172">
        <f t="shared" si="308"/>
        <v>0</v>
      </c>
      <c r="H4069" s="236"/>
      <c r="I4069" s="379"/>
      <c r="J4069"/>
      <c r="L4069"/>
      <c r="M4069"/>
    </row>
    <row r="4070" spans="1:13" ht="15" customHeight="1" x14ac:dyDescent="0.25">
      <c r="A4070" s="33" t="s">
        <v>2771</v>
      </c>
      <c r="B4070" s="390"/>
      <c r="C4070" s="33"/>
      <c r="D4070" s="38"/>
      <c r="E4070" s="45" t="s">
        <v>23</v>
      </c>
      <c r="F4070" s="46">
        <v>25000</v>
      </c>
      <c r="G4070" s="46">
        <f t="shared" si="308"/>
        <v>0</v>
      </c>
      <c r="H4070" s="236"/>
      <c r="I4070" s="379"/>
      <c r="J4070"/>
      <c r="L4070"/>
      <c r="M4070"/>
    </row>
    <row r="4071" spans="1:13" ht="15" customHeight="1" x14ac:dyDescent="0.25">
      <c r="A4071" s="33" t="s">
        <v>2771</v>
      </c>
      <c r="B4071" s="390"/>
      <c r="C4071" s="36"/>
      <c r="D4071" s="38"/>
      <c r="E4071" s="45" t="s">
        <v>23</v>
      </c>
      <c r="F4071" s="46">
        <v>45000</v>
      </c>
      <c r="G4071" s="46">
        <f t="shared" si="308"/>
        <v>0</v>
      </c>
      <c r="H4071" s="236"/>
      <c r="I4071" s="379"/>
      <c r="J4071"/>
      <c r="L4071"/>
      <c r="M4071"/>
    </row>
    <row r="4072" spans="1:13" ht="15" customHeight="1" x14ac:dyDescent="0.25">
      <c r="A4072" s="33" t="s">
        <v>2771</v>
      </c>
      <c r="B4072" s="243"/>
      <c r="C4072" s="33"/>
      <c r="D4072" s="38"/>
      <c r="E4072" s="45" t="s">
        <v>23</v>
      </c>
      <c r="F4072" s="46">
        <v>1490000</v>
      </c>
      <c r="G4072" s="172">
        <f t="shared" si="308"/>
        <v>0</v>
      </c>
      <c r="H4072" s="236"/>
      <c r="I4072" s="379"/>
      <c r="J4072"/>
      <c r="L4072"/>
      <c r="M4072"/>
    </row>
    <row r="4073" spans="1:13" ht="15" customHeight="1" x14ac:dyDescent="0.25">
      <c r="A4073" s="33" t="s">
        <v>2771</v>
      </c>
      <c r="B4073" s="243"/>
      <c r="C4073" s="33"/>
      <c r="D4073" s="38"/>
      <c r="E4073" s="45" t="s">
        <v>23</v>
      </c>
      <c r="F4073" s="46">
        <v>1490000</v>
      </c>
      <c r="G4073" s="172">
        <f t="shared" si="308"/>
        <v>0</v>
      </c>
      <c r="H4073" s="236"/>
      <c r="I4073" s="379"/>
      <c r="J4073"/>
      <c r="L4073"/>
      <c r="M4073"/>
    </row>
    <row r="4074" spans="1:13" ht="15" customHeight="1" x14ac:dyDescent="0.25">
      <c r="A4074" s="33" t="s">
        <v>2771</v>
      </c>
      <c r="B4074" s="269"/>
      <c r="C4074" s="255"/>
      <c r="D4074" s="38"/>
      <c r="E4074" s="45" t="s">
        <v>23</v>
      </c>
      <c r="F4074" s="46">
        <v>170000</v>
      </c>
      <c r="G4074" s="172">
        <f t="shared" si="308"/>
        <v>0</v>
      </c>
      <c r="H4074" s="236"/>
      <c r="I4074" s="379"/>
      <c r="J4074"/>
      <c r="L4074"/>
      <c r="M4074"/>
    </row>
    <row r="4075" spans="1:13" ht="15" customHeight="1" x14ac:dyDescent="0.25">
      <c r="A4075" s="33" t="s">
        <v>2771</v>
      </c>
      <c r="B4075" s="390"/>
      <c r="C4075" s="255"/>
      <c r="D4075" s="38"/>
      <c r="E4075" s="45" t="s">
        <v>23</v>
      </c>
      <c r="F4075" s="46">
        <v>50000</v>
      </c>
      <c r="G4075" s="172">
        <f t="shared" si="308"/>
        <v>0</v>
      </c>
      <c r="H4075" s="236"/>
      <c r="I4075" s="379"/>
      <c r="J4075"/>
      <c r="L4075"/>
      <c r="M4075"/>
    </row>
    <row r="4076" spans="1:13" ht="15" customHeight="1" x14ac:dyDescent="0.25">
      <c r="A4076" s="33" t="s">
        <v>2771</v>
      </c>
      <c r="B4076" s="243"/>
      <c r="C4076" s="255"/>
      <c r="D4076" s="38"/>
      <c r="E4076" s="45" t="s">
        <v>23</v>
      </c>
      <c r="F4076" s="46">
        <v>120000</v>
      </c>
      <c r="G4076" s="172">
        <f t="shared" si="308"/>
        <v>0</v>
      </c>
      <c r="H4076" s="236"/>
      <c r="I4076" s="379"/>
      <c r="J4076"/>
      <c r="L4076"/>
      <c r="M4076"/>
    </row>
    <row r="4077" spans="1:13" ht="15" customHeight="1" x14ac:dyDescent="0.25">
      <c r="A4077" s="33" t="s">
        <v>2771</v>
      </c>
      <c r="B4077" s="269"/>
      <c r="C4077" s="255"/>
      <c r="D4077" s="38"/>
      <c r="E4077" s="45" t="s">
        <v>23</v>
      </c>
      <c r="F4077" s="46">
        <v>10000</v>
      </c>
      <c r="G4077" s="172">
        <f t="shared" si="308"/>
        <v>0</v>
      </c>
      <c r="H4077" s="236"/>
      <c r="I4077" s="379"/>
      <c r="J4077"/>
      <c r="L4077"/>
      <c r="M4077"/>
    </row>
    <row r="4078" spans="1:13" ht="15" customHeight="1" x14ac:dyDescent="0.25">
      <c r="A4078" s="331">
        <v>44203</v>
      </c>
      <c r="B4078" s="269"/>
      <c r="C4078" s="33"/>
      <c r="D4078" s="38"/>
      <c r="E4078" s="51" t="s">
        <v>23</v>
      </c>
      <c r="F4078" s="46">
        <v>28200</v>
      </c>
      <c r="G4078" s="41">
        <f t="shared" si="308"/>
        <v>0</v>
      </c>
      <c r="H4078" s="236"/>
      <c r="I4078" s="228"/>
      <c r="J4078"/>
      <c r="L4078"/>
      <c r="M4078"/>
    </row>
    <row r="4079" spans="1:13" ht="15" customHeight="1" x14ac:dyDescent="0.25">
      <c r="A4079" s="180">
        <v>44203</v>
      </c>
      <c r="B4079" s="269"/>
      <c r="C4079" s="33"/>
      <c r="D4079" s="64"/>
      <c r="E4079" s="45" t="s">
        <v>24</v>
      </c>
      <c r="F4079" s="46">
        <v>300000</v>
      </c>
      <c r="G4079" s="41">
        <f t="shared" si="308"/>
        <v>0</v>
      </c>
      <c r="H4079" s="84"/>
      <c r="I4079" s="228"/>
      <c r="J4079"/>
      <c r="L4079"/>
      <c r="M4079"/>
    </row>
    <row r="4080" spans="1:13" ht="15" customHeight="1" x14ac:dyDescent="0.25">
      <c r="A4080" s="180">
        <v>44203</v>
      </c>
      <c r="B4080" s="269"/>
      <c r="C4080" s="33"/>
      <c r="D4080" s="38"/>
      <c r="E4080" s="45" t="s">
        <v>24</v>
      </c>
      <c r="F4080" s="46">
        <v>207000</v>
      </c>
      <c r="G4080" s="41">
        <f t="shared" si="308"/>
        <v>0</v>
      </c>
      <c r="H4080" s="84"/>
      <c r="I4080" s="228"/>
      <c r="J4080"/>
      <c r="L4080"/>
      <c r="M4080"/>
    </row>
    <row r="4081" spans="1:13" ht="15" customHeight="1" x14ac:dyDescent="0.25">
      <c r="A4081" s="180">
        <v>44203</v>
      </c>
      <c r="B4081" s="246"/>
      <c r="C4081" s="33"/>
      <c r="D4081" s="38"/>
      <c r="E4081" s="45" t="s">
        <v>24</v>
      </c>
      <c r="F4081" s="46">
        <v>45000</v>
      </c>
      <c r="G4081" s="41">
        <f t="shared" si="308"/>
        <v>0</v>
      </c>
      <c r="H4081" s="236"/>
      <c r="I4081" s="228"/>
      <c r="J4081"/>
      <c r="L4081"/>
      <c r="M4081"/>
    </row>
    <row r="4082" spans="1:13" ht="15" customHeight="1" x14ac:dyDescent="0.25">
      <c r="A4082" s="180">
        <v>44203</v>
      </c>
      <c r="B4082" s="269"/>
      <c r="C4082" s="33"/>
      <c r="D4082" s="38"/>
      <c r="E4082" s="45" t="s">
        <v>27</v>
      </c>
      <c r="F4082" s="46">
        <v>28200</v>
      </c>
      <c r="G4082" s="41">
        <f t="shared" si="308"/>
        <v>0</v>
      </c>
      <c r="H4082" s="236"/>
      <c r="I4082" s="228"/>
      <c r="J4082"/>
      <c r="L4082"/>
      <c r="M4082"/>
    </row>
    <row r="4083" spans="1:13" ht="15" customHeight="1" x14ac:dyDescent="0.25">
      <c r="A4083" s="180">
        <v>44203</v>
      </c>
      <c r="B4083" s="269"/>
      <c r="C4083" s="33"/>
      <c r="D4083" s="38"/>
      <c r="E4083" s="45" t="s">
        <v>24</v>
      </c>
      <c r="F4083" s="46">
        <v>87500</v>
      </c>
      <c r="G4083" s="41">
        <f t="shared" si="308"/>
        <v>0</v>
      </c>
      <c r="H4083" s="236"/>
      <c r="I4083" s="228"/>
      <c r="J4083"/>
      <c r="L4083"/>
      <c r="M4083"/>
    </row>
    <row r="4084" spans="1:13" ht="15" customHeight="1" x14ac:dyDescent="0.25">
      <c r="A4084" s="180">
        <v>44203</v>
      </c>
      <c r="B4084" s="269"/>
      <c r="C4084" s="33"/>
      <c r="D4084" s="38"/>
      <c r="E4084" s="45" t="s">
        <v>24</v>
      </c>
      <c r="F4084" s="46">
        <v>85000</v>
      </c>
      <c r="G4084" s="41">
        <f t="shared" ref="G4084:G4147" si="309">D4084*F4084</f>
        <v>0</v>
      </c>
      <c r="H4084" s="236"/>
      <c r="I4084" s="228"/>
      <c r="J4084"/>
      <c r="L4084"/>
      <c r="M4084"/>
    </row>
    <row r="4085" spans="1:13" ht="15" customHeight="1" x14ac:dyDescent="0.25">
      <c r="A4085" s="180">
        <v>44203</v>
      </c>
      <c r="B4085" s="269"/>
      <c r="C4085" s="33"/>
      <c r="D4085" s="38"/>
      <c r="E4085" s="45" t="s">
        <v>24</v>
      </c>
      <c r="F4085" s="46">
        <v>38000</v>
      </c>
      <c r="G4085" s="41">
        <f t="shared" si="309"/>
        <v>0</v>
      </c>
      <c r="H4085" s="236"/>
      <c r="I4085" s="228"/>
      <c r="J4085"/>
      <c r="L4085"/>
      <c r="M4085"/>
    </row>
    <row r="4086" spans="1:13" ht="15" customHeight="1" x14ac:dyDescent="0.25">
      <c r="A4086" s="180">
        <v>44203</v>
      </c>
      <c r="B4086" s="374"/>
      <c r="C4086" s="247"/>
      <c r="D4086" s="248"/>
      <c r="E4086" s="264" t="s">
        <v>23</v>
      </c>
      <c r="F4086" s="400">
        <v>125000</v>
      </c>
      <c r="G4086" s="265">
        <f t="shared" si="309"/>
        <v>0</v>
      </c>
      <c r="H4086" s="401"/>
      <c r="I4086" s="402"/>
      <c r="J4086"/>
      <c r="L4086"/>
      <c r="M4086"/>
    </row>
    <row r="4087" spans="1:13" ht="15" customHeight="1" x14ac:dyDescent="0.25">
      <c r="A4087" s="180">
        <v>44203</v>
      </c>
      <c r="B4087" s="269"/>
      <c r="C4087" s="33"/>
      <c r="D4087" s="38"/>
      <c r="E4087" s="45" t="s">
        <v>24</v>
      </c>
      <c r="F4087" s="46">
        <v>50000</v>
      </c>
      <c r="G4087" s="41">
        <f t="shared" si="309"/>
        <v>0</v>
      </c>
      <c r="H4087" s="236"/>
      <c r="I4087" s="393"/>
      <c r="J4087"/>
      <c r="L4087"/>
      <c r="M4087"/>
    </row>
    <row r="4088" spans="1:13" ht="15" customHeight="1" x14ac:dyDescent="0.25">
      <c r="A4088" s="180">
        <v>44203</v>
      </c>
      <c r="B4088" s="269"/>
      <c r="C4088" s="33"/>
      <c r="D4088" s="38"/>
      <c r="E4088" s="254" t="s">
        <v>217</v>
      </c>
      <c r="F4088" s="46">
        <v>23000</v>
      </c>
      <c r="G4088" s="41">
        <f t="shared" si="309"/>
        <v>0</v>
      </c>
      <c r="H4088" s="236"/>
      <c r="I4088" s="394"/>
      <c r="J4088"/>
      <c r="L4088"/>
      <c r="M4088"/>
    </row>
    <row r="4089" spans="1:13" ht="15" customHeight="1" x14ac:dyDescent="0.25">
      <c r="A4089" s="180">
        <v>44203</v>
      </c>
      <c r="B4089" s="269"/>
      <c r="C4089" s="33"/>
      <c r="D4089" s="38"/>
      <c r="E4089" s="45" t="s">
        <v>23</v>
      </c>
      <c r="F4089" s="62">
        <v>28200</v>
      </c>
      <c r="G4089" s="41">
        <f t="shared" si="309"/>
        <v>0</v>
      </c>
      <c r="H4089" s="236"/>
      <c r="I4089" s="394"/>
      <c r="J4089"/>
      <c r="L4089"/>
      <c r="M4089"/>
    </row>
    <row r="4090" spans="1:13" ht="15" customHeight="1" x14ac:dyDescent="0.25">
      <c r="A4090" s="180">
        <v>44203</v>
      </c>
      <c r="B4090" s="269"/>
      <c r="C4090" s="33"/>
      <c r="D4090" s="38"/>
      <c r="E4090" s="45" t="s">
        <v>24</v>
      </c>
      <c r="F4090" s="172">
        <v>3000</v>
      </c>
      <c r="G4090" s="46">
        <f t="shared" si="309"/>
        <v>0</v>
      </c>
      <c r="H4090" s="84"/>
      <c r="I4090" s="393"/>
      <c r="J4090"/>
      <c r="L4090"/>
      <c r="M4090"/>
    </row>
    <row r="4091" spans="1:13" ht="15" customHeight="1" x14ac:dyDescent="0.25">
      <c r="A4091" s="180">
        <v>44203</v>
      </c>
      <c r="B4091" s="269"/>
      <c r="C4091" s="33"/>
      <c r="D4091" s="38"/>
      <c r="E4091" s="39" t="s">
        <v>23</v>
      </c>
      <c r="F4091" s="46">
        <v>900</v>
      </c>
      <c r="G4091" s="41">
        <f t="shared" si="309"/>
        <v>0</v>
      </c>
      <c r="H4091" s="84"/>
      <c r="I4091" s="393"/>
      <c r="J4091"/>
      <c r="L4091"/>
      <c r="M4091"/>
    </row>
    <row r="4092" spans="1:13" ht="15" customHeight="1" x14ac:dyDescent="0.25">
      <c r="A4092" s="180">
        <v>44203</v>
      </c>
      <c r="B4092" s="269"/>
      <c r="C4092" s="36"/>
      <c r="D4092" s="38"/>
      <c r="E4092" s="218" t="s">
        <v>24</v>
      </c>
      <c r="F4092" s="46">
        <v>99000</v>
      </c>
      <c r="G4092" s="41">
        <f t="shared" si="309"/>
        <v>0</v>
      </c>
      <c r="H4092" s="84"/>
      <c r="I4092" s="393"/>
      <c r="J4092"/>
      <c r="L4092"/>
      <c r="M4092"/>
    </row>
    <row r="4093" spans="1:13" ht="15" customHeight="1" x14ac:dyDescent="0.25">
      <c r="A4093" s="180">
        <v>44203</v>
      </c>
      <c r="B4093" s="243"/>
      <c r="C4093" s="39"/>
      <c r="D4093" s="38"/>
      <c r="E4093" s="45" t="s">
        <v>437</v>
      </c>
      <c r="F4093" s="34">
        <v>75000</v>
      </c>
      <c r="G4093" s="41">
        <f t="shared" si="309"/>
        <v>0</v>
      </c>
      <c r="H4093" s="84"/>
      <c r="I4093" s="393"/>
      <c r="J4093"/>
      <c r="L4093"/>
      <c r="M4093"/>
    </row>
    <row r="4094" spans="1:13" ht="15" customHeight="1" x14ac:dyDescent="0.25">
      <c r="A4094" s="180">
        <v>44203</v>
      </c>
      <c r="B4094" s="269"/>
      <c r="C4094" s="33"/>
      <c r="D4094" s="38"/>
      <c r="E4094" s="45" t="s">
        <v>23</v>
      </c>
      <c r="F4094" s="34">
        <v>45000</v>
      </c>
      <c r="G4094" s="46">
        <f t="shared" si="309"/>
        <v>0</v>
      </c>
      <c r="H4094" s="84"/>
      <c r="I4094" s="379"/>
      <c r="J4094"/>
      <c r="L4094"/>
      <c r="M4094"/>
    </row>
    <row r="4095" spans="1:13" ht="15" customHeight="1" x14ac:dyDescent="0.25">
      <c r="A4095" s="180">
        <v>44203</v>
      </c>
      <c r="B4095" s="269"/>
      <c r="C4095" s="33"/>
      <c r="D4095" s="38"/>
      <c r="E4095" s="45" t="s">
        <v>23</v>
      </c>
      <c r="F4095" s="46">
        <v>35000</v>
      </c>
      <c r="G4095" s="46">
        <f t="shared" si="309"/>
        <v>0</v>
      </c>
      <c r="H4095" s="84"/>
      <c r="I4095" s="379"/>
      <c r="J4095"/>
      <c r="L4095"/>
      <c r="M4095"/>
    </row>
    <row r="4096" spans="1:13" ht="15" customHeight="1" x14ac:dyDescent="0.25">
      <c r="A4096" s="180">
        <v>44203</v>
      </c>
      <c r="B4096" s="269"/>
      <c r="C4096" s="33"/>
      <c r="D4096" s="38"/>
      <c r="E4096" s="45" t="s">
        <v>24</v>
      </c>
      <c r="F4096" s="46">
        <v>10000</v>
      </c>
      <c r="G4096" s="172">
        <f t="shared" si="309"/>
        <v>0</v>
      </c>
      <c r="H4096" s="84"/>
      <c r="I4096" s="379"/>
      <c r="J4096"/>
      <c r="L4096"/>
      <c r="M4096"/>
    </row>
    <row r="4097" spans="1:13" ht="15" customHeight="1" x14ac:dyDescent="0.25">
      <c r="A4097" s="180">
        <v>44203</v>
      </c>
      <c r="B4097" s="269"/>
      <c r="C4097" s="33"/>
      <c r="D4097" s="38"/>
      <c r="E4097" s="45" t="s">
        <v>23</v>
      </c>
      <c r="F4097" s="46">
        <v>775000</v>
      </c>
      <c r="G4097" s="46">
        <f t="shared" si="309"/>
        <v>0</v>
      </c>
      <c r="H4097" s="236"/>
      <c r="I4097" s="379"/>
      <c r="J4097"/>
      <c r="L4097"/>
      <c r="M4097"/>
    </row>
    <row r="4098" spans="1:13" ht="15" customHeight="1" x14ac:dyDescent="0.25">
      <c r="A4098" s="180">
        <v>44203</v>
      </c>
      <c r="B4098" s="380"/>
      <c r="C4098" s="36"/>
      <c r="D4098" s="38"/>
      <c r="E4098" s="45" t="s">
        <v>23</v>
      </c>
      <c r="F4098" s="46">
        <v>185000</v>
      </c>
      <c r="G4098" s="46">
        <f t="shared" si="309"/>
        <v>0</v>
      </c>
      <c r="H4098" s="236"/>
      <c r="I4098" s="379"/>
      <c r="J4098"/>
      <c r="L4098"/>
      <c r="M4098"/>
    </row>
    <row r="4099" spans="1:13" ht="15" customHeight="1" x14ac:dyDescent="0.25">
      <c r="A4099" s="180">
        <v>44234</v>
      </c>
      <c r="B4099" s="269"/>
      <c r="C4099" s="36"/>
      <c r="D4099" s="38"/>
      <c r="E4099" s="51" t="s">
        <v>1589</v>
      </c>
      <c r="F4099" s="46">
        <v>55000</v>
      </c>
      <c r="G4099" s="41">
        <f t="shared" si="309"/>
        <v>0</v>
      </c>
      <c r="H4099" s="84"/>
      <c r="I4099" s="228"/>
      <c r="J4099"/>
      <c r="L4099"/>
      <c r="M4099"/>
    </row>
    <row r="4100" spans="1:13" ht="15" customHeight="1" x14ac:dyDescent="0.25">
      <c r="A4100" s="180">
        <v>44234</v>
      </c>
      <c r="B4100" s="269"/>
      <c r="C4100" s="33"/>
      <c r="D4100" s="64"/>
      <c r="E4100" s="39" t="s">
        <v>23</v>
      </c>
      <c r="F4100" s="46">
        <v>900</v>
      </c>
      <c r="G4100" s="41">
        <f t="shared" si="309"/>
        <v>0</v>
      </c>
      <c r="H4100" s="84"/>
      <c r="I4100" s="228"/>
      <c r="J4100"/>
      <c r="L4100"/>
      <c r="M4100"/>
    </row>
    <row r="4101" spans="1:13" ht="15" customHeight="1" x14ac:dyDescent="0.25">
      <c r="A4101" s="180">
        <v>44234</v>
      </c>
      <c r="B4101" s="269"/>
      <c r="C4101" s="56"/>
      <c r="D4101" s="38"/>
      <c r="E4101" s="45" t="s">
        <v>24</v>
      </c>
      <c r="F4101" s="46">
        <v>1550</v>
      </c>
      <c r="G4101" s="41">
        <f t="shared" si="309"/>
        <v>0</v>
      </c>
      <c r="H4101" s="84"/>
      <c r="I4101" s="228"/>
      <c r="J4101"/>
      <c r="L4101"/>
      <c r="M4101"/>
    </row>
    <row r="4102" spans="1:13" ht="15" customHeight="1" x14ac:dyDescent="0.25">
      <c r="A4102" s="180">
        <v>44234</v>
      </c>
      <c r="B4102" s="390"/>
      <c r="C4102" s="33"/>
      <c r="D4102" s="38"/>
      <c r="E4102" s="45" t="s">
        <v>23</v>
      </c>
      <c r="F4102" s="46">
        <v>85000</v>
      </c>
      <c r="G4102" s="46">
        <f t="shared" si="309"/>
        <v>0</v>
      </c>
      <c r="H4102" s="236"/>
      <c r="I4102" s="228"/>
      <c r="J4102"/>
      <c r="L4102"/>
      <c r="M4102"/>
    </row>
    <row r="4103" spans="1:13" ht="15" customHeight="1" x14ac:dyDescent="0.25">
      <c r="A4103" s="180">
        <v>44234</v>
      </c>
      <c r="B4103" s="390"/>
      <c r="C4103" s="36"/>
      <c r="D4103" s="38"/>
      <c r="E4103" s="45" t="s">
        <v>23</v>
      </c>
      <c r="F4103" s="46">
        <v>10000</v>
      </c>
      <c r="G4103" s="46">
        <f t="shared" si="309"/>
        <v>0</v>
      </c>
      <c r="H4103" s="236"/>
      <c r="I4103" s="228"/>
      <c r="J4103"/>
      <c r="L4103"/>
      <c r="M4103"/>
    </row>
    <row r="4104" spans="1:13" ht="15" customHeight="1" x14ac:dyDescent="0.25">
      <c r="A4104" s="180">
        <v>44234</v>
      </c>
      <c r="B4104" s="269"/>
      <c r="C4104" s="36"/>
      <c r="D4104" s="38"/>
      <c r="E4104" s="45" t="s">
        <v>23</v>
      </c>
      <c r="F4104" s="46">
        <v>50000</v>
      </c>
      <c r="G4104" s="46">
        <f t="shared" si="309"/>
        <v>0</v>
      </c>
      <c r="H4104" s="236"/>
      <c r="I4104" s="228"/>
      <c r="J4104"/>
      <c r="L4104"/>
      <c r="M4104"/>
    </row>
    <row r="4105" spans="1:13" ht="15" customHeight="1" x14ac:dyDescent="0.25">
      <c r="A4105" s="180">
        <v>44234</v>
      </c>
      <c r="B4105" s="269"/>
      <c r="C4105" s="36"/>
      <c r="D4105" s="38"/>
      <c r="E4105" s="45" t="s">
        <v>24</v>
      </c>
      <c r="F4105" s="172">
        <v>40000</v>
      </c>
      <c r="G4105" s="46">
        <f t="shared" si="309"/>
        <v>0</v>
      </c>
      <c r="H4105" s="236"/>
      <c r="I4105" s="228"/>
      <c r="J4105"/>
      <c r="L4105"/>
      <c r="M4105"/>
    </row>
    <row r="4106" spans="1:13" ht="15" customHeight="1" x14ac:dyDescent="0.25">
      <c r="A4106" s="180">
        <v>44234</v>
      </c>
      <c r="B4106" s="390"/>
      <c r="C4106" s="36"/>
      <c r="D4106" s="38"/>
      <c r="E4106" s="45" t="s">
        <v>23</v>
      </c>
      <c r="F4106" s="46">
        <v>50000</v>
      </c>
      <c r="G4106" s="172">
        <f t="shared" si="309"/>
        <v>0</v>
      </c>
      <c r="H4106" s="236"/>
      <c r="I4106" s="228"/>
      <c r="J4106"/>
      <c r="L4106"/>
      <c r="M4106"/>
    </row>
    <row r="4107" spans="1:13" ht="15" customHeight="1" x14ac:dyDescent="0.25">
      <c r="A4107" s="180">
        <v>44234</v>
      </c>
      <c r="B4107" s="371"/>
      <c r="C4107" s="36"/>
      <c r="D4107" s="38"/>
      <c r="E4107" s="45" t="s">
        <v>24</v>
      </c>
      <c r="F4107" s="46">
        <v>7000</v>
      </c>
      <c r="G4107" s="172">
        <f t="shared" si="309"/>
        <v>0</v>
      </c>
      <c r="H4107" s="236"/>
      <c r="I4107" s="228"/>
      <c r="J4107"/>
      <c r="L4107"/>
      <c r="M4107"/>
    </row>
    <row r="4108" spans="1:13" ht="15" customHeight="1" x14ac:dyDescent="0.25">
      <c r="A4108" s="180">
        <v>44234</v>
      </c>
      <c r="B4108" s="269"/>
      <c r="C4108" s="33"/>
      <c r="D4108" s="38"/>
      <c r="E4108" s="45" t="s">
        <v>24</v>
      </c>
      <c r="F4108" s="46">
        <v>3000</v>
      </c>
      <c r="G4108" s="172">
        <f t="shared" si="309"/>
        <v>0</v>
      </c>
      <c r="H4108" s="236"/>
      <c r="I4108" s="228"/>
      <c r="J4108"/>
      <c r="L4108"/>
      <c r="M4108"/>
    </row>
    <row r="4109" spans="1:13" ht="15" customHeight="1" x14ac:dyDescent="0.25">
      <c r="A4109" s="180">
        <v>44234</v>
      </c>
      <c r="B4109" s="390"/>
      <c r="C4109" s="36"/>
      <c r="D4109" s="38"/>
      <c r="E4109" s="45" t="s">
        <v>24</v>
      </c>
      <c r="F4109" s="46">
        <v>25000</v>
      </c>
      <c r="G4109" s="172">
        <f t="shared" si="309"/>
        <v>0</v>
      </c>
      <c r="H4109" s="236"/>
      <c r="I4109" s="228"/>
      <c r="J4109"/>
      <c r="L4109"/>
      <c r="M4109"/>
    </row>
    <row r="4110" spans="1:13" ht="15" customHeight="1" x14ac:dyDescent="0.25">
      <c r="A4110" s="180">
        <v>44234</v>
      </c>
      <c r="B4110" s="269"/>
      <c r="C4110" s="255"/>
      <c r="D4110" s="38"/>
      <c r="E4110" s="45" t="s">
        <v>23</v>
      </c>
      <c r="F4110" s="46">
        <v>700</v>
      </c>
      <c r="G4110" s="172">
        <f t="shared" si="309"/>
        <v>0</v>
      </c>
      <c r="H4110" s="236"/>
      <c r="I4110" s="228"/>
      <c r="J4110"/>
      <c r="L4110"/>
      <c r="M4110"/>
    </row>
    <row r="4111" spans="1:13" ht="15" customHeight="1" x14ac:dyDescent="0.25">
      <c r="A4111" s="180">
        <v>44234</v>
      </c>
      <c r="B4111" s="390"/>
      <c r="C4111" s="255"/>
      <c r="D4111" s="38"/>
      <c r="E4111" s="45" t="s">
        <v>23</v>
      </c>
      <c r="F4111" s="46">
        <v>150</v>
      </c>
      <c r="G4111" s="172">
        <f t="shared" si="309"/>
        <v>0</v>
      </c>
      <c r="H4111" s="236"/>
      <c r="I4111" s="228"/>
      <c r="J4111"/>
      <c r="L4111"/>
      <c r="M4111"/>
    </row>
    <row r="4112" spans="1:13" ht="15" customHeight="1" x14ac:dyDescent="0.25">
      <c r="A4112" s="180">
        <v>44234</v>
      </c>
      <c r="B4112" s="269"/>
      <c r="C4112" s="33"/>
      <c r="D4112" s="38"/>
      <c r="E4112" s="45" t="s">
        <v>96</v>
      </c>
      <c r="F4112" s="46">
        <v>60000</v>
      </c>
      <c r="G4112" s="172">
        <f t="shared" si="309"/>
        <v>0</v>
      </c>
      <c r="H4112" s="236"/>
      <c r="I4112" s="228"/>
      <c r="J4112"/>
      <c r="L4112"/>
      <c r="M4112"/>
    </row>
    <row r="4113" spans="1:13" ht="15" customHeight="1" x14ac:dyDescent="0.25">
      <c r="A4113" s="180">
        <v>44234</v>
      </c>
      <c r="B4113" s="246"/>
      <c r="C4113" s="44"/>
      <c r="D4113" s="38"/>
      <c r="E4113" s="156" t="s">
        <v>1925</v>
      </c>
      <c r="F4113" s="46">
        <v>10000</v>
      </c>
      <c r="G4113" s="172">
        <f t="shared" si="309"/>
        <v>0</v>
      </c>
      <c r="H4113" s="236"/>
      <c r="I4113" s="403"/>
      <c r="J4113"/>
      <c r="L4113"/>
      <c r="M4113"/>
    </row>
    <row r="4114" spans="1:13" ht="15" customHeight="1" x14ac:dyDescent="0.25">
      <c r="A4114" s="180">
        <v>44234</v>
      </c>
      <c r="B4114" s="245"/>
      <c r="C4114" s="44"/>
      <c r="D4114" s="38"/>
      <c r="E4114" s="51" t="s">
        <v>83</v>
      </c>
      <c r="F4114" s="46">
        <v>252500</v>
      </c>
      <c r="G4114" s="46">
        <f t="shared" si="309"/>
        <v>0</v>
      </c>
      <c r="H4114" s="236"/>
      <c r="I4114" s="403"/>
      <c r="J4114"/>
      <c r="L4114"/>
      <c r="M4114"/>
    </row>
    <row r="4115" spans="1:13" ht="15" customHeight="1" x14ac:dyDescent="0.25">
      <c r="A4115" s="180">
        <v>44234</v>
      </c>
      <c r="B4115" s="243"/>
      <c r="C4115" s="44"/>
      <c r="D4115" s="38"/>
      <c r="E4115" s="51" t="s">
        <v>83</v>
      </c>
      <c r="F4115" s="46">
        <v>258500</v>
      </c>
      <c r="G4115" s="51">
        <f t="shared" si="309"/>
        <v>0</v>
      </c>
      <c r="H4115" s="236"/>
      <c r="I4115" s="403"/>
      <c r="J4115"/>
      <c r="L4115"/>
      <c r="M4115"/>
    </row>
    <row r="4116" spans="1:13" ht="15" customHeight="1" x14ac:dyDescent="0.25">
      <c r="A4116" s="180">
        <v>44234</v>
      </c>
      <c r="B4116" s="269"/>
      <c r="C4116" s="33"/>
      <c r="D4116" s="38"/>
      <c r="E4116" s="45" t="s">
        <v>27</v>
      </c>
      <c r="F4116" s="46">
        <v>28200</v>
      </c>
      <c r="G4116" s="41">
        <f t="shared" si="309"/>
        <v>0</v>
      </c>
      <c r="H4116" s="236"/>
      <c r="I4116" s="393"/>
      <c r="J4116"/>
      <c r="L4116"/>
      <c r="M4116"/>
    </row>
    <row r="4117" spans="1:13" ht="15" customHeight="1" x14ac:dyDescent="0.25">
      <c r="A4117" s="180">
        <v>44234</v>
      </c>
      <c r="B4117" s="269"/>
      <c r="C4117" s="33"/>
      <c r="D4117" s="38"/>
      <c r="E4117" s="45" t="s">
        <v>27</v>
      </c>
      <c r="F4117" s="46">
        <v>28200</v>
      </c>
      <c r="G4117" s="41">
        <f t="shared" si="309"/>
        <v>0</v>
      </c>
      <c r="H4117" s="236"/>
      <c r="I4117" s="394"/>
      <c r="J4117"/>
      <c r="L4117"/>
      <c r="M4117"/>
    </row>
    <row r="4118" spans="1:13" ht="15" customHeight="1" x14ac:dyDescent="0.25">
      <c r="A4118" s="180">
        <v>44234</v>
      </c>
      <c r="B4118" s="269"/>
      <c r="C4118" s="44"/>
      <c r="D4118" s="50"/>
      <c r="E4118" s="273" t="s">
        <v>23</v>
      </c>
      <c r="F4118" s="404">
        <v>70000</v>
      </c>
      <c r="G4118" s="41">
        <f t="shared" si="309"/>
        <v>0</v>
      </c>
      <c r="H4118" s="294"/>
      <c r="I4118" s="394"/>
      <c r="J4118"/>
      <c r="L4118"/>
      <c r="M4118"/>
    </row>
    <row r="4119" spans="1:13" ht="15" customHeight="1" x14ac:dyDescent="0.25">
      <c r="A4119" s="180">
        <v>44234</v>
      </c>
      <c r="B4119" s="246"/>
      <c r="C4119" s="33"/>
      <c r="D4119" s="38"/>
      <c r="E4119" s="45" t="s">
        <v>24</v>
      </c>
      <c r="F4119" s="46">
        <v>580000</v>
      </c>
      <c r="G4119" s="41">
        <f t="shared" si="309"/>
        <v>0</v>
      </c>
      <c r="H4119" s="236"/>
      <c r="I4119" s="394"/>
      <c r="J4119"/>
      <c r="L4119"/>
      <c r="M4119"/>
    </row>
    <row r="4120" spans="1:13" ht="15" customHeight="1" x14ac:dyDescent="0.25">
      <c r="A4120" s="180">
        <v>44234</v>
      </c>
      <c r="B4120" s="373"/>
      <c r="C4120" s="52"/>
      <c r="D4120" s="38"/>
      <c r="E4120" s="45" t="s">
        <v>24</v>
      </c>
      <c r="F4120" s="46">
        <v>10000</v>
      </c>
      <c r="G4120" s="41">
        <f t="shared" si="309"/>
        <v>0</v>
      </c>
      <c r="H4120" s="236"/>
      <c r="I4120" s="394"/>
      <c r="J4120"/>
      <c r="L4120"/>
      <c r="M4120"/>
    </row>
    <row r="4121" spans="1:13" ht="15" customHeight="1" x14ac:dyDescent="0.25">
      <c r="A4121" s="180">
        <v>44234</v>
      </c>
      <c r="B4121" s="245"/>
      <c r="C4121" s="49"/>
      <c r="D4121" s="38"/>
      <c r="E4121" s="78" t="s">
        <v>69</v>
      </c>
      <c r="F4121" s="62">
        <v>90000</v>
      </c>
      <c r="G4121" s="41">
        <f t="shared" si="309"/>
        <v>0</v>
      </c>
      <c r="H4121" s="236"/>
      <c r="I4121" s="394"/>
      <c r="J4121"/>
      <c r="L4121"/>
      <c r="M4121"/>
    </row>
    <row r="4122" spans="1:13" ht="15" customHeight="1" x14ac:dyDescent="0.25">
      <c r="A4122" s="180">
        <v>44234</v>
      </c>
      <c r="B4122" s="269"/>
      <c r="C4122" s="33"/>
      <c r="D4122" s="38"/>
      <c r="E4122" s="45" t="s">
        <v>24</v>
      </c>
      <c r="F4122" s="172">
        <v>55000</v>
      </c>
      <c r="G4122" s="46">
        <f t="shared" si="309"/>
        <v>0</v>
      </c>
      <c r="H4122" s="236"/>
      <c r="I4122" s="394"/>
      <c r="J4122"/>
      <c r="L4122"/>
      <c r="M4122"/>
    </row>
    <row r="4123" spans="1:13" ht="15" customHeight="1" x14ac:dyDescent="0.25">
      <c r="A4123" s="180">
        <v>44234</v>
      </c>
      <c r="B4123" s="269"/>
      <c r="C4123" s="33"/>
      <c r="D4123" s="38"/>
      <c r="E4123" s="51" t="s">
        <v>24</v>
      </c>
      <c r="F4123" s="46">
        <v>205000</v>
      </c>
      <c r="G4123" s="41">
        <f t="shared" si="309"/>
        <v>0</v>
      </c>
      <c r="H4123" s="236"/>
      <c r="I4123" s="394"/>
      <c r="J4123"/>
      <c r="L4123"/>
      <c r="M4123"/>
    </row>
    <row r="4124" spans="1:13" ht="15" customHeight="1" x14ac:dyDescent="0.25">
      <c r="A4124" s="180">
        <v>44234</v>
      </c>
      <c r="B4124" s="269"/>
      <c r="C4124" s="36"/>
      <c r="D4124" s="38"/>
      <c r="E4124" s="218" t="s">
        <v>69</v>
      </c>
      <c r="F4124" s="46">
        <v>35000</v>
      </c>
      <c r="G4124" s="41">
        <f t="shared" si="309"/>
        <v>0</v>
      </c>
      <c r="H4124" s="236"/>
      <c r="I4124" s="394"/>
      <c r="J4124"/>
      <c r="L4124"/>
      <c r="M4124"/>
    </row>
    <row r="4125" spans="1:13" ht="15" customHeight="1" x14ac:dyDescent="0.25">
      <c r="A4125" s="180">
        <v>44234</v>
      </c>
      <c r="B4125" s="269"/>
      <c r="C4125" s="33"/>
      <c r="D4125" s="38"/>
      <c r="E4125" s="39" t="s">
        <v>23</v>
      </c>
      <c r="F4125" s="34">
        <v>900</v>
      </c>
      <c r="G4125" s="41">
        <f t="shared" si="309"/>
        <v>0</v>
      </c>
      <c r="H4125" s="84"/>
      <c r="I4125" s="394"/>
      <c r="J4125"/>
      <c r="L4125"/>
      <c r="M4125"/>
    </row>
    <row r="4126" spans="1:13" ht="15" customHeight="1" x14ac:dyDescent="0.25">
      <c r="A4126" s="180">
        <v>44234</v>
      </c>
      <c r="B4126" s="243"/>
      <c r="C4126" s="56"/>
      <c r="D4126" s="33"/>
      <c r="E4126" s="33" t="s">
        <v>24</v>
      </c>
      <c r="F4126" s="34">
        <v>1490000</v>
      </c>
      <c r="G4126" s="41">
        <f t="shared" si="309"/>
        <v>0</v>
      </c>
      <c r="H4126" s="236"/>
      <c r="I4126" s="379"/>
      <c r="J4126"/>
      <c r="L4126"/>
      <c r="M4126"/>
    </row>
    <row r="4127" spans="1:13" ht="15" customHeight="1" x14ac:dyDescent="0.25">
      <c r="A4127" s="180">
        <v>44234</v>
      </c>
      <c r="B4127" s="243"/>
      <c r="C4127" s="39"/>
      <c r="D4127" s="38"/>
      <c r="E4127" s="45" t="s">
        <v>24</v>
      </c>
      <c r="F4127" s="34">
        <v>1490000</v>
      </c>
      <c r="G4127" s="41">
        <f t="shared" si="309"/>
        <v>0</v>
      </c>
      <c r="H4127" s="236"/>
      <c r="I4127" s="379"/>
      <c r="J4127"/>
      <c r="L4127"/>
      <c r="M4127"/>
    </row>
    <row r="4128" spans="1:13" ht="15" customHeight="1" x14ac:dyDescent="0.25">
      <c r="A4128" s="180">
        <v>44234</v>
      </c>
      <c r="B4128" s="269"/>
      <c r="C4128" s="33"/>
      <c r="D4128" s="38"/>
      <c r="E4128" s="45" t="s">
        <v>23</v>
      </c>
      <c r="F4128" s="34">
        <v>50000</v>
      </c>
      <c r="G4128" s="46">
        <f t="shared" si="309"/>
        <v>0</v>
      </c>
      <c r="H4128" s="236"/>
      <c r="I4128" s="379"/>
      <c r="J4128"/>
      <c r="L4128"/>
      <c r="M4128"/>
    </row>
    <row r="4129" spans="1:13" ht="15" customHeight="1" x14ac:dyDescent="0.25">
      <c r="A4129" s="180">
        <v>44234</v>
      </c>
      <c r="B4129" s="380"/>
      <c r="C4129" s="33"/>
      <c r="D4129" s="38"/>
      <c r="E4129" s="45" t="s">
        <v>23</v>
      </c>
      <c r="F4129" s="34">
        <v>170000</v>
      </c>
      <c r="G4129" s="46">
        <f t="shared" si="309"/>
        <v>0</v>
      </c>
      <c r="H4129" s="236"/>
      <c r="I4129" s="379"/>
      <c r="J4129"/>
      <c r="L4129"/>
      <c r="M4129"/>
    </row>
    <row r="4130" spans="1:13" ht="15" customHeight="1" x14ac:dyDescent="0.25">
      <c r="A4130" s="180">
        <v>44234</v>
      </c>
      <c r="B4130" s="269"/>
      <c r="C4130" s="33"/>
      <c r="D4130" s="38"/>
      <c r="E4130" s="45" t="s">
        <v>23</v>
      </c>
      <c r="F4130" s="46">
        <v>150000</v>
      </c>
      <c r="G4130" s="46">
        <f t="shared" si="309"/>
        <v>0</v>
      </c>
      <c r="H4130" s="236"/>
      <c r="I4130" s="379"/>
      <c r="J4130"/>
      <c r="L4130"/>
      <c r="M4130"/>
    </row>
    <row r="4131" spans="1:13" ht="15" customHeight="1" x14ac:dyDescent="0.25">
      <c r="A4131" s="180">
        <v>44234</v>
      </c>
      <c r="B4131" s="269"/>
      <c r="C4131" s="33"/>
      <c r="D4131" s="38"/>
      <c r="E4131" s="45" t="s">
        <v>24</v>
      </c>
      <c r="F4131" s="46">
        <v>10000</v>
      </c>
      <c r="G4131" s="172">
        <f t="shared" si="309"/>
        <v>0</v>
      </c>
      <c r="H4131" s="236"/>
      <c r="I4131" s="379"/>
      <c r="J4131"/>
      <c r="L4131"/>
      <c r="M4131"/>
    </row>
    <row r="4132" spans="1:13" ht="15" customHeight="1" x14ac:dyDescent="0.25">
      <c r="A4132" s="180">
        <v>44234</v>
      </c>
      <c r="B4132" s="243"/>
      <c r="C4132" s="33"/>
      <c r="D4132" s="38"/>
      <c r="E4132" s="45" t="s">
        <v>23</v>
      </c>
      <c r="F4132" s="46">
        <v>45000</v>
      </c>
      <c r="G4132" s="172">
        <f t="shared" si="309"/>
        <v>0</v>
      </c>
      <c r="H4132" s="236"/>
      <c r="I4132" s="379"/>
      <c r="J4132"/>
      <c r="L4132"/>
      <c r="M4132"/>
    </row>
    <row r="4133" spans="1:13" ht="15" customHeight="1" x14ac:dyDescent="0.25">
      <c r="A4133" s="180">
        <v>44234</v>
      </c>
      <c r="B4133" s="243"/>
      <c r="C4133" s="33"/>
      <c r="D4133" s="38"/>
      <c r="E4133" s="45" t="s">
        <v>23</v>
      </c>
      <c r="F4133" s="46">
        <v>30000</v>
      </c>
      <c r="G4133" s="172">
        <f t="shared" si="309"/>
        <v>0</v>
      </c>
      <c r="H4133" s="236"/>
      <c r="I4133" s="379"/>
      <c r="J4133"/>
      <c r="L4133"/>
      <c r="M4133"/>
    </row>
    <row r="4134" spans="1:13" ht="15" customHeight="1" x14ac:dyDescent="0.25">
      <c r="A4134" s="180">
        <v>44234</v>
      </c>
      <c r="B4134" s="243"/>
      <c r="C4134" s="255"/>
      <c r="D4134" s="38"/>
      <c r="E4134" s="45" t="s">
        <v>23</v>
      </c>
      <c r="F4134" s="46">
        <v>25000</v>
      </c>
      <c r="G4134" s="172">
        <f t="shared" si="309"/>
        <v>0</v>
      </c>
      <c r="H4134" s="236"/>
      <c r="I4134" s="379"/>
      <c r="J4134"/>
      <c r="L4134"/>
      <c r="M4134"/>
    </row>
    <row r="4135" spans="1:13" ht="15" customHeight="1" x14ac:dyDescent="0.25">
      <c r="A4135" s="180">
        <v>44234</v>
      </c>
      <c r="B4135" s="269"/>
      <c r="C4135" s="255"/>
      <c r="D4135" s="38"/>
      <c r="E4135" s="45" t="s">
        <v>23</v>
      </c>
      <c r="F4135" s="46">
        <v>61000</v>
      </c>
      <c r="G4135" s="172">
        <f t="shared" si="309"/>
        <v>0</v>
      </c>
      <c r="H4135" s="236"/>
      <c r="I4135" s="379"/>
      <c r="J4135"/>
      <c r="L4135"/>
      <c r="M4135"/>
    </row>
    <row r="4136" spans="1:13" ht="15" customHeight="1" x14ac:dyDescent="0.25">
      <c r="A4136" s="180">
        <v>44234</v>
      </c>
      <c r="B4136" s="243"/>
      <c r="C4136" s="44"/>
      <c r="D4136" s="38"/>
      <c r="E4136" s="45" t="s">
        <v>83</v>
      </c>
      <c r="F4136" s="46">
        <v>29250</v>
      </c>
      <c r="G4136" s="172">
        <f t="shared" si="309"/>
        <v>0</v>
      </c>
      <c r="H4136" s="236"/>
      <c r="I4136" s="379"/>
      <c r="J4136"/>
      <c r="L4136"/>
      <c r="M4136"/>
    </row>
    <row r="4137" spans="1:13" ht="15" customHeight="1" x14ac:dyDescent="0.25">
      <c r="A4137" s="180">
        <v>44234</v>
      </c>
      <c r="B4137" s="245"/>
      <c r="C4137" s="44"/>
      <c r="D4137" s="38"/>
      <c r="E4137" s="51" t="s">
        <v>83</v>
      </c>
      <c r="F4137" s="46">
        <v>49750</v>
      </c>
      <c r="G4137" s="172">
        <f t="shared" si="309"/>
        <v>0</v>
      </c>
      <c r="H4137" s="241"/>
      <c r="I4137" s="387"/>
      <c r="J4137"/>
      <c r="L4137"/>
      <c r="M4137"/>
    </row>
    <row r="4138" spans="1:13" ht="15" customHeight="1" x14ac:dyDescent="0.25">
      <c r="A4138" s="180">
        <v>44234</v>
      </c>
      <c r="B4138" s="399"/>
      <c r="C4138" s="44"/>
      <c r="D4138" s="50"/>
      <c r="E4138" s="51" t="s">
        <v>83</v>
      </c>
      <c r="F4138" s="185">
        <v>624000</v>
      </c>
      <c r="G4138" s="218">
        <f t="shared" si="309"/>
        <v>0</v>
      </c>
      <c r="H4138" s="236"/>
      <c r="I4138" s="387"/>
      <c r="J4138"/>
      <c r="L4138"/>
      <c r="M4138"/>
    </row>
    <row r="4139" spans="1:13" ht="15" customHeight="1" x14ac:dyDescent="0.25">
      <c r="A4139" s="180">
        <v>44234</v>
      </c>
      <c r="B4139" s="405"/>
      <c r="C4139" s="44"/>
      <c r="D4139" s="256"/>
      <c r="E4139" s="51" t="s">
        <v>83</v>
      </c>
      <c r="F4139" s="185">
        <v>399000</v>
      </c>
      <c r="G4139" s="218">
        <f t="shared" si="309"/>
        <v>0</v>
      </c>
      <c r="H4139" s="236"/>
      <c r="I4139" s="387"/>
      <c r="J4139"/>
      <c r="L4139"/>
      <c r="M4139"/>
    </row>
    <row r="4140" spans="1:13" ht="15" customHeight="1" x14ac:dyDescent="0.25">
      <c r="A4140" s="180">
        <v>44262</v>
      </c>
      <c r="B4140" s="371"/>
      <c r="C4140" s="36"/>
      <c r="D4140" s="38"/>
      <c r="E4140" s="45" t="s">
        <v>24</v>
      </c>
      <c r="F4140" s="46">
        <v>7000</v>
      </c>
      <c r="G4140" s="41">
        <f t="shared" si="309"/>
        <v>0</v>
      </c>
      <c r="H4140" s="84"/>
      <c r="I4140" s="228"/>
      <c r="J4140"/>
      <c r="L4140"/>
      <c r="M4140"/>
    </row>
    <row r="4141" spans="1:13" ht="15" customHeight="1" x14ac:dyDescent="0.25">
      <c r="A4141" s="180">
        <v>44262</v>
      </c>
      <c r="B4141" s="269"/>
      <c r="C4141" s="33"/>
      <c r="D4141" s="64"/>
      <c r="E4141" s="45" t="s">
        <v>24</v>
      </c>
      <c r="F4141" s="46">
        <v>100000</v>
      </c>
      <c r="G4141" s="41">
        <f t="shared" si="309"/>
        <v>0</v>
      </c>
      <c r="H4141" s="84"/>
      <c r="I4141" s="228"/>
      <c r="J4141"/>
      <c r="L4141"/>
      <c r="M4141"/>
    </row>
    <row r="4142" spans="1:13" ht="15" customHeight="1" x14ac:dyDescent="0.25">
      <c r="A4142" s="180">
        <v>44262</v>
      </c>
      <c r="B4142" s="269"/>
      <c r="C4142" s="33"/>
      <c r="D4142" s="38"/>
      <c r="E4142" s="45" t="s">
        <v>24</v>
      </c>
      <c r="F4142" s="46">
        <v>3000</v>
      </c>
      <c r="G4142" s="41">
        <f t="shared" si="309"/>
        <v>0</v>
      </c>
      <c r="H4142" s="84"/>
      <c r="I4142" s="228"/>
      <c r="J4142"/>
      <c r="L4142"/>
      <c r="M4142"/>
    </row>
    <row r="4143" spans="1:13" ht="15" customHeight="1" x14ac:dyDescent="0.25">
      <c r="A4143" s="180">
        <v>44262</v>
      </c>
      <c r="B4143" s="269"/>
      <c r="C4143" s="33"/>
      <c r="D4143" s="38"/>
      <c r="E4143" s="45" t="s">
        <v>72</v>
      </c>
      <c r="F4143" s="46">
        <v>380000</v>
      </c>
      <c r="G4143" s="46">
        <f t="shared" si="309"/>
        <v>0</v>
      </c>
      <c r="H4143" s="236"/>
      <c r="I4143" s="228"/>
      <c r="J4143"/>
      <c r="L4143"/>
      <c r="M4143"/>
    </row>
    <row r="4144" spans="1:13" ht="15" customHeight="1" x14ac:dyDescent="0.25">
      <c r="A4144" s="180">
        <v>44262</v>
      </c>
      <c r="B4144" s="269"/>
      <c r="C4144" s="33"/>
      <c r="D4144" s="38"/>
      <c r="E4144" s="45" t="s">
        <v>27</v>
      </c>
      <c r="F4144" s="172">
        <v>28200</v>
      </c>
      <c r="G4144" s="46">
        <f t="shared" si="309"/>
        <v>0</v>
      </c>
      <c r="H4144" s="236"/>
      <c r="I4144" s="228"/>
      <c r="J4144"/>
      <c r="L4144"/>
      <c r="M4144"/>
    </row>
    <row r="4145" spans="1:13" ht="15" customHeight="1" x14ac:dyDescent="0.25">
      <c r="A4145" s="180">
        <v>44262</v>
      </c>
      <c r="B4145" s="269"/>
      <c r="C4145" s="33"/>
      <c r="D4145" s="38"/>
      <c r="E4145" s="45" t="s">
        <v>23</v>
      </c>
      <c r="F4145" s="46">
        <v>87500</v>
      </c>
      <c r="G4145" s="172">
        <f t="shared" si="309"/>
        <v>0</v>
      </c>
      <c r="H4145" s="236"/>
      <c r="I4145" s="228"/>
      <c r="J4145"/>
      <c r="L4145"/>
      <c r="M4145"/>
    </row>
    <row r="4146" spans="1:13" ht="15" customHeight="1" x14ac:dyDescent="0.25">
      <c r="A4146" s="180">
        <v>44262</v>
      </c>
      <c r="B4146" s="269"/>
      <c r="C4146" s="33"/>
      <c r="D4146" s="38"/>
      <c r="E4146" s="45" t="s">
        <v>24</v>
      </c>
      <c r="F4146" s="46">
        <v>87500</v>
      </c>
      <c r="G4146" s="172">
        <f t="shared" si="309"/>
        <v>0</v>
      </c>
      <c r="H4146" s="236"/>
      <c r="I4146" s="228"/>
      <c r="J4146"/>
      <c r="L4146"/>
      <c r="M4146"/>
    </row>
    <row r="4147" spans="1:13" ht="15" customHeight="1" x14ac:dyDescent="0.25">
      <c r="A4147" s="180">
        <v>44262</v>
      </c>
      <c r="B4147" s="269"/>
      <c r="C4147" s="33"/>
      <c r="D4147" s="38"/>
      <c r="E4147" s="45" t="s">
        <v>27</v>
      </c>
      <c r="F4147" s="172">
        <v>28200</v>
      </c>
      <c r="G4147" s="172">
        <f t="shared" si="309"/>
        <v>0</v>
      </c>
      <c r="H4147" s="236"/>
      <c r="I4147" s="228"/>
      <c r="J4147"/>
      <c r="L4147"/>
      <c r="M4147"/>
    </row>
    <row r="4148" spans="1:13" ht="15" customHeight="1" x14ac:dyDescent="0.25">
      <c r="A4148" s="180">
        <v>44262</v>
      </c>
      <c r="B4148" s="269"/>
      <c r="C4148" s="33"/>
      <c r="D4148" s="38"/>
      <c r="E4148" s="45" t="s">
        <v>24</v>
      </c>
      <c r="F4148" s="46">
        <v>45000</v>
      </c>
      <c r="G4148" s="172">
        <f t="shared" ref="G4148:G4211" si="310">D4148*F4148</f>
        <v>0</v>
      </c>
      <c r="H4148" s="236"/>
      <c r="I4148" s="228"/>
      <c r="J4148"/>
      <c r="L4148"/>
      <c r="M4148"/>
    </row>
    <row r="4149" spans="1:13" ht="15" customHeight="1" x14ac:dyDescent="0.25">
      <c r="A4149" s="180">
        <v>44262</v>
      </c>
      <c r="B4149" s="269"/>
      <c r="C4149" s="33"/>
      <c r="D4149" s="38"/>
      <c r="E4149" s="45" t="s">
        <v>23</v>
      </c>
      <c r="F4149" s="46">
        <v>775000</v>
      </c>
      <c r="G4149" s="172">
        <f t="shared" si="310"/>
        <v>0</v>
      </c>
      <c r="H4149" s="236"/>
      <c r="I4149" s="228"/>
      <c r="J4149"/>
      <c r="L4149"/>
      <c r="M4149"/>
    </row>
    <row r="4150" spans="1:13" ht="15" customHeight="1" x14ac:dyDescent="0.25">
      <c r="A4150" s="180">
        <v>44262</v>
      </c>
      <c r="B4150" s="269"/>
      <c r="C4150" s="33"/>
      <c r="D4150" s="38"/>
      <c r="E4150" s="45" t="s">
        <v>27</v>
      </c>
      <c r="F4150" s="46">
        <v>28200</v>
      </c>
      <c r="G4150" s="172">
        <f t="shared" si="310"/>
        <v>0</v>
      </c>
      <c r="H4150" s="236"/>
      <c r="I4150" s="228"/>
      <c r="J4150"/>
      <c r="L4150"/>
      <c r="M4150"/>
    </row>
    <row r="4151" spans="1:13" ht="15" customHeight="1" x14ac:dyDescent="0.25">
      <c r="A4151" s="180">
        <v>44262</v>
      </c>
      <c r="B4151" s="269"/>
      <c r="C4151" s="33"/>
      <c r="D4151" s="38"/>
      <c r="E4151" s="45" t="s">
        <v>23</v>
      </c>
      <c r="F4151" s="46">
        <v>250000</v>
      </c>
      <c r="G4151" s="172">
        <f t="shared" si="310"/>
        <v>0</v>
      </c>
      <c r="H4151" s="236"/>
      <c r="I4151" s="228"/>
      <c r="J4151"/>
      <c r="L4151"/>
      <c r="M4151"/>
    </row>
    <row r="4152" spans="1:13" ht="15" customHeight="1" x14ac:dyDescent="0.25">
      <c r="A4152" s="180">
        <v>44262</v>
      </c>
      <c r="B4152" s="269"/>
      <c r="C4152" s="33"/>
      <c r="D4152" s="38"/>
      <c r="E4152" s="45" t="s">
        <v>24</v>
      </c>
      <c r="F4152" s="46">
        <v>207000</v>
      </c>
      <c r="G4152" s="172">
        <f t="shared" si="310"/>
        <v>0</v>
      </c>
      <c r="H4152" s="236"/>
      <c r="I4152" s="228"/>
      <c r="J4152"/>
      <c r="L4152"/>
      <c r="M4152"/>
    </row>
    <row r="4153" spans="1:13" ht="15" customHeight="1" x14ac:dyDescent="0.25">
      <c r="A4153" s="180">
        <v>44262</v>
      </c>
      <c r="B4153" s="269"/>
      <c r="C4153" s="33"/>
      <c r="D4153" s="38"/>
      <c r="E4153" s="45" t="s">
        <v>24</v>
      </c>
      <c r="F4153" s="46">
        <v>25000</v>
      </c>
      <c r="G4153" s="172">
        <f t="shared" si="310"/>
        <v>0</v>
      </c>
      <c r="H4153" s="236"/>
      <c r="I4153" s="403"/>
      <c r="J4153"/>
      <c r="L4153"/>
      <c r="M4153"/>
    </row>
    <row r="4154" spans="1:13" ht="15" customHeight="1" x14ac:dyDescent="0.25">
      <c r="A4154" s="180">
        <v>44262</v>
      </c>
      <c r="B4154" s="269"/>
      <c r="C4154" s="33"/>
      <c r="D4154" s="38"/>
      <c r="E4154" s="45" t="s">
        <v>24</v>
      </c>
      <c r="F4154" s="46">
        <v>37000</v>
      </c>
      <c r="G4154" s="41">
        <f t="shared" si="310"/>
        <v>0</v>
      </c>
      <c r="H4154" s="236"/>
      <c r="I4154" s="393"/>
      <c r="J4154"/>
      <c r="L4154"/>
      <c r="M4154"/>
    </row>
    <row r="4155" spans="1:13" ht="15" customHeight="1" x14ac:dyDescent="0.25">
      <c r="A4155" s="180">
        <v>44262</v>
      </c>
      <c r="B4155" s="390"/>
      <c r="C4155" s="36"/>
      <c r="D4155" s="38"/>
      <c r="E4155" s="45" t="s">
        <v>24</v>
      </c>
      <c r="F4155" s="46">
        <v>1240000</v>
      </c>
      <c r="G4155" s="172">
        <f t="shared" si="310"/>
        <v>0</v>
      </c>
      <c r="H4155" s="236"/>
      <c r="I4155" s="394"/>
      <c r="J4155"/>
      <c r="L4155"/>
      <c r="M4155"/>
    </row>
    <row r="4156" spans="1:13" ht="15" customHeight="1" x14ac:dyDescent="0.25">
      <c r="A4156" s="180">
        <v>44262</v>
      </c>
      <c r="B4156" s="380"/>
      <c r="C4156" s="33"/>
      <c r="D4156" s="38"/>
      <c r="E4156" s="45" t="s">
        <v>23</v>
      </c>
      <c r="F4156" s="46">
        <v>160000</v>
      </c>
      <c r="G4156" s="172">
        <f t="shared" si="310"/>
        <v>0</v>
      </c>
      <c r="H4156" s="236"/>
      <c r="I4156" s="394"/>
      <c r="J4156"/>
      <c r="L4156"/>
      <c r="M4156"/>
    </row>
    <row r="4157" spans="1:13" ht="15" customHeight="1" x14ac:dyDescent="0.25">
      <c r="A4157" s="180">
        <v>44262</v>
      </c>
      <c r="B4157" s="243"/>
      <c r="C4157" s="33"/>
      <c r="D4157" s="38"/>
      <c r="E4157" s="45" t="s">
        <v>23</v>
      </c>
      <c r="F4157" s="46">
        <v>50000</v>
      </c>
      <c r="G4157" s="172">
        <f t="shared" si="310"/>
        <v>0</v>
      </c>
      <c r="H4157" s="236"/>
      <c r="I4157" s="394"/>
      <c r="J4157"/>
      <c r="L4157"/>
      <c r="M4157"/>
    </row>
    <row r="4158" spans="1:13" ht="15" customHeight="1" x14ac:dyDescent="0.25">
      <c r="A4158" s="180">
        <v>44262</v>
      </c>
      <c r="B4158" s="269"/>
      <c r="C4158" s="255"/>
      <c r="D4158" s="38"/>
      <c r="E4158" s="45" t="s">
        <v>23</v>
      </c>
      <c r="F4158" s="46">
        <v>10000</v>
      </c>
      <c r="G4158" s="172">
        <f t="shared" si="310"/>
        <v>0</v>
      </c>
      <c r="H4158" s="236"/>
      <c r="I4158" s="394"/>
      <c r="J4158"/>
      <c r="L4158"/>
      <c r="M4158"/>
    </row>
    <row r="4159" spans="1:13" ht="15" customHeight="1" x14ac:dyDescent="0.25">
      <c r="A4159" s="180">
        <v>44262</v>
      </c>
      <c r="B4159" s="269"/>
      <c r="C4159" s="49"/>
      <c r="D4159" s="38"/>
      <c r="E4159" s="78" t="s">
        <v>69</v>
      </c>
      <c r="F4159" s="62">
        <v>1795000</v>
      </c>
      <c r="G4159" s="41">
        <f t="shared" si="310"/>
        <v>0</v>
      </c>
      <c r="H4159" s="236"/>
      <c r="I4159" s="394"/>
      <c r="J4159"/>
      <c r="L4159"/>
      <c r="M4159"/>
    </row>
    <row r="4160" spans="1:13" ht="15" customHeight="1" x14ac:dyDescent="0.25">
      <c r="A4160" s="180">
        <v>44262</v>
      </c>
      <c r="B4160" s="269"/>
      <c r="C4160" s="33"/>
      <c r="D4160" s="38"/>
      <c r="E4160" s="45" t="s">
        <v>72</v>
      </c>
      <c r="F4160" s="172">
        <v>1795000</v>
      </c>
      <c r="G4160" s="46">
        <f t="shared" si="310"/>
        <v>0</v>
      </c>
      <c r="H4160" s="236"/>
      <c r="I4160" s="394"/>
      <c r="J4160"/>
      <c r="L4160"/>
      <c r="M4160"/>
    </row>
    <row r="4161" spans="1:13" ht="15" customHeight="1" x14ac:dyDescent="0.25">
      <c r="A4161" s="180">
        <v>44262</v>
      </c>
      <c r="B4161" s="269"/>
      <c r="C4161" s="33"/>
      <c r="D4161" s="38"/>
      <c r="E4161" s="45" t="s">
        <v>23</v>
      </c>
      <c r="F4161" s="46">
        <v>775000</v>
      </c>
      <c r="G4161" s="41">
        <f t="shared" si="310"/>
        <v>0</v>
      </c>
      <c r="H4161" s="236"/>
      <c r="I4161" s="394"/>
      <c r="J4161"/>
      <c r="L4161"/>
      <c r="M4161"/>
    </row>
    <row r="4162" spans="1:13" ht="15" customHeight="1" x14ac:dyDescent="0.25">
      <c r="A4162" s="180">
        <v>44262</v>
      </c>
      <c r="B4162" s="269"/>
      <c r="C4162" s="36"/>
      <c r="D4162" s="38"/>
      <c r="E4162" s="218" t="s">
        <v>69</v>
      </c>
      <c r="F4162" s="46">
        <v>1795000</v>
      </c>
      <c r="G4162" s="41">
        <f t="shared" si="310"/>
        <v>0</v>
      </c>
      <c r="H4162" s="236"/>
      <c r="I4162" s="394"/>
      <c r="J4162"/>
      <c r="L4162"/>
      <c r="M4162"/>
    </row>
    <row r="4163" spans="1:13" ht="15" customHeight="1" x14ac:dyDescent="0.25">
      <c r="A4163" s="180">
        <v>44262</v>
      </c>
      <c r="B4163" s="269"/>
      <c r="C4163" s="33"/>
      <c r="D4163" s="38"/>
      <c r="E4163" s="45" t="s">
        <v>72</v>
      </c>
      <c r="F4163" s="34">
        <v>1795000</v>
      </c>
      <c r="G4163" s="41">
        <f t="shared" si="310"/>
        <v>0</v>
      </c>
      <c r="H4163" s="84"/>
      <c r="I4163" s="394"/>
      <c r="J4163"/>
      <c r="L4163"/>
      <c r="M4163"/>
    </row>
    <row r="4164" spans="1:13" ht="15" customHeight="1" x14ac:dyDescent="0.25">
      <c r="A4164" s="180">
        <v>44262</v>
      </c>
      <c r="B4164" s="269"/>
      <c r="C4164" s="33"/>
      <c r="D4164" s="38"/>
      <c r="E4164" s="45" t="s">
        <v>23</v>
      </c>
      <c r="F4164" s="46">
        <v>775000</v>
      </c>
      <c r="G4164" s="41">
        <f t="shared" si="310"/>
        <v>0</v>
      </c>
      <c r="H4164" s="236"/>
      <c r="I4164" s="393"/>
      <c r="J4164"/>
      <c r="L4164"/>
      <c r="M4164"/>
    </row>
    <row r="4165" spans="1:13" ht="15" customHeight="1" x14ac:dyDescent="0.25">
      <c r="A4165" s="180">
        <v>44262</v>
      </c>
      <c r="B4165" s="269"/>
      <c r="C4165" s="33"/>
      <c r="D4165" s="38"/>
      <c r="E4165" s="45" t="s">
        <v>217</v>
      </c>
      <c r="F4165" s="34">
        <v>28200</v>
      </c>
      <c r="G4165" s="41">
        <f t="shared" si="310"/>
        <v>0</v>
      </c>
      <c r="H4165" s="236"/>
      <c r="I4165" s="379"/>
      <c r="J4165"/>
      <c r="L4165"/>
      <c r="M4165"/>
    </row>
    <row r="4166" spans="1:13" ht="15" customHeight="1" x14ac:dyDescent="0.25">
      <c r="A4166" s="180">
        <v>44262</v>
      </c>
      <c r="B4166" s="269"/>
      <c r="C4166" s="33"/>
      <c r="D4166" s="38"/>
      <c r="E4166" s="45" t="s">
        <v>23</v>
      </c>
      <c r="F4166" s="34">
        <v>87500</v>
      </c>
      <c r="G4166" s="46">
        <f t="shared" si="310"/>
        <v>0</v>
      </c>
      <c r="H4166" s="236"/>
      <c r="I4166" s="379"/>
      <c r="J4166"/>
      <c r="L4166"/>
      <c r="M4166"/>
    </row>
    <row r="4167" spans="1:13" ht="15" customHeight="1" x14ac:dyDescent="0.25">
      <c r="A4167" s="180">
        <v>44262</v>
      </c>
      <c r="B4167" s="372"/>
      <c r="C4167" s="81"/>
      <c r="D4167" s="38"/>
      <c r="E4167" s="45" t="s">
        <v>23</v>
      </c>
      <c r="F4167" s="34">
        <v>60000</v>
      </c>
      <c r="G4167" s="46">
        <f t="shared" si="310"/>
        <v>0</v>
      </c>
      <c r="H4167" s="236"/>
      <c r="I4167" s="379"/>
      <c r="J4167"/>
      <c r="L4167"/>
      <c r="M4167"/>
    </row>
    <row r="4168" spans="1:13" ht="15" customHeight="1" x14ac:dyDescent="0.25">
      <c r="A4168" s="180">
        <v>44262</v>
      </c>
      <c r="B4168" s="269"/>
      <c r="C4168" s="33"/>
      <c r="D4168" s="38"/>
      <c r="E4168" s="45" t="s">
        <v>23</v>
      </c>
      <c r="F4168" s="46">
        <v>10000</v>
      </c>
      <c r="G4168" s="46">
        <f t="shared" si="310"/>
        <v>0</v>
      </c>
      <c r="H4168" s="236"/>
      <c r="I4168" s="379"/>
      <c r="J4168"/>
      <c r="L4168"/>
      <c r="M4168"/>
    </row>
    <row r="4169" spans="1:13" ht="15" customHeight="1" x14ac:dyDescent="0.25">
      <c r="A4169" s="180">
        <v>44262</v>
      </c>
      <c r="B4169" s="269"/>
      <c r="C4169" s="33"/>
      <c r="D4169" s="38"/>
      <c r="E4169" s="45" t="s">
        <v>24</v>
      </c>
      <c r="F4169" s="46">
        <v>5000</v>
      </c>
      <c r="G4169" s="172">
        <f t="shared" si="310"/>
        <v>0</v>
      </c>
      <c r="H4169" s="236"/>
      <c r="I4169" s="379"/>
      <c r="J4169"/>
      <c r="L4169"/>
      <c r="M4169"/>
    </row>
    <row r="4170" spans="1:13" ht="15" customHeight="1" x14ac:dyDescent="0.25">
      <c r="A4170" s="180">
        <v>44262</v>
      </c>
      <c r="B4170" s="269"/>
      <c r="C4170" s="33"/>
      <c r="D4170" s="38"/>
      <c r="E4170" s="45" t="s">
        <v>27</v>
      </c>
      <c r="F4170" s="46">
        <v>62500</v>
      </c>
      <c r="G4170" s="172">
        <f t="shared" si="310"/>
        <v>0</v>
      </c>
      <c r="H4170" s="236"/>
      <c r="I4170" s="379"/>
      <c r="J4170"/>
      <c r="L4170"/>
      <c r="M4170"/>
    </row>
    <row r="4171" spans="1:13" ht="15" customHeight="1" x14ac:dyDescent="0.25">
      <c r="A4171" s="180">
        <v>44262</v>
      </c>
      <c r="B4171" s="269"/>
      <c r="C4171" s="33"/>
      <c r="D4171" s="38"/>
      <c r="E4171" s="45" t="s">
        <v>217</v>
      </c>
      <c r="F4171" s="34">
        <v>28200</v>
      </c>
      <c r="G4171" s="172">
        <f t="shared" si="310"/>
        <v>0</v>
      </c>
      <c r="H4171" s="236"/>
      <c r="I4171" s="379"/>
      <c r="J4171"/>
      <c r="L4171"/>
      <c r="M4171"/>
    </row>
    <row r="4172" spans="1:13" ht="15" customHeight="1" x14ac:dyDescent="0.25">
      <c r="A4172" s="180">
        <v>44262</v>
      </c>
      <c r="B4172" s="269"/>
      <c r="C4172" s="33"/>
      <c r="D4172" s="38"/>
      <c r="E4172" s="45" t="s">
        <v>23</v>
      </c>
      <c r="F4172" s="34">
        <v>87500</v>
      </c>
      <c r="G4172" s="172">
        <f t="shared" si="310"/>
        <v>0</v>
      </c>
      <c r="H4172" s="236"/>
      <c r="I4172" s="379"/>
      <c r="J4172"/>
      <c r="L4172"/>
      <c r="M4172"/>
    </row>
    <row r="4173" spans="1:13" ht="15" customHeight="1" x14ac:dyDescent="0.25">
      <c r="A4173" s="180">
        <v>44262</v>
      </c>
      <c r="B4173" s="269"/>
      <c r="C4173" s="33"/>
      <c r="D4173" s="38"/>
      <c r="E4173" s="45" t="s">
        <v>23</v>
      </c>
      <c r="F4173" s="46">
        <v>300000</v>
      </c>
      <c r="G4173" s="172">
        <f t="shared" si="310"/>
        <v>0</v>
      </c>
      <c r="H4173" s="236"/>
      <c r="I4173" s="379"/>
      <c r="J4173"/>
      <c r="L4173"/>
      <c r="M4173"/>
    </row>
    <row r="4174" spans="1:13" ht="15" customHeight="1" x14ac:dyDescent="0.25">
      <c r="A4174" s="180">
        <v>44262</v>
      </c>
      <c r="B4174" s="269"/>
      <c r="C4174" s="33"/>
      <c r="D4174" s="38"/>
      <c r="E4174" s="45" t="s">
        <v>23</v>
      </c>
      <c r="F4174" s="46">
        <v>207000</v>
      </c>
      <c r="G4174" s="172">
        <f t="shared" si="310"/>
        <v>0</v>
      </c>
      <c r="H4174" s="236"/>
      <c r="I4174" s="379"/>
      <c r="J4174"/>
      <c r="L4174"/>
      <c r="M4174"/>
    </row>
    <row r="4175" spans="1:13" ht="15" customHeight="1" x14ac:dyDescent="0.25">
      <c r="A4175" s="180">
        <v>44262</v>
      </c>
      <c r="B4175" s="269"/>
      <c r="C4175" s="33"/>
      <c r="D4175" s="38"/>
      <c r="E4175" s="45" t="s">
        <v>23</v>
      </c>
      <c r="F4175" s="46">
        <v>25000</v>
      </c>
      <c r="G4175" s="172">
        <f t="shared" si="310"/>
        <v>0</v>
      </c>
      <c r="H4175" s="236"/>
      <c r="I4175" s="379"/>
      <c r="J4175"/>
      <c r="L4175"/>
      <c r="M4175"/>
    </row>
    <row r="4176" spans="1:13" ht="15" customHeight="1" x14ac:dyDescent="0.25">
      <c r="A4176" s="180">
        <v>44262</v>
      </c>
      <c r="B4176" s="246"/>
      <c r="C4176" s="33"/>
      <c r="D4176" s="38"/>
      <c r="E4176" s="51" t="s">
        <v>24</v>
      </c>
      <c r="F4176" s="46">
        <v>45000</v>
      </c>
      <c r="G4176" s="41">
        <f t="shared" si="310"/>
        <v>0</v>
      </c>
      <c r="H4176" s="84"/>
      <c r="I4176" s="379"/>
      <c r="J4176"/>
      <c r="L4176"/>
      <c r="M4176"/>
    </row>
    <row r="4177" spans="1:13" ht="15" customHeight="1" x14ac:dyDescent="0.25">
      <c r="A4177" s="180">
        <v>44262</v>
      </c>
      <c r="B4177" s="372"/>
      <c r="C4177" s="81"/>
      <c r="D4177" s="38"/>
      <c r="E4177" s="45" t="s">
        <v>23</v>
      </c>
      <c r="F4177" s="46">
        <v>60000</v>
      </c>
      <c r="G4177" s="172">
        <f t="shared" si="310"/>
        <v>0</v>
      </c>
      <c r="H4177" s="84"/>
      <c r="I4177" s="387"/>
      <c r="J4177"/>
      <c r="L4177"/>
      <c r="M4177"/>
    </row>
    <row r="4178" spans="1:13" ht="15" customHeight="1" x14ac:dyDescent="0.25">
      <c r="A4178" s="180">
        <v>44262</v>
      </c>
      <c r="B4178" s="269"/>
      <c r="C4178" s="33"/>
      <c r="D4178" s="38"/>
      <c r="E4178" s="45" t="s">
        <v>23</v>
      </c>
      <c r="F4178" s="46">
        <v>10000</v>
      </c>
      <c r="G4178" s="172">
        <f t="shared" si="310"/>
        <v>0</v>
      </c>
      <c r="H4178" s="84"/>
      <c r="I4178" s="387"/>
      <c r="J4178"/>
      <c r="L4178"/>
      <c r="M4178"/>
    </row>
    <row r="4179" spans="1:13" ht="15" customHeight="1" x14ac:dyDescent="0.25">
      <c r="A4179" s="180">
        <v>44262</v>
      </c>
      <c r="B4179" s="246"/>
      <c r="C4179" s="33"/>
      <c r="D4179" s="38"/>
      <c r="E4179" s="45" t="s">
        <v>23</v>
      </c>
      <c r="F4179" s="46">
        <v>45000</v>
      </c>
      <c r="G4179" s="172">
        <f t="shared" si="310"/>
        <v>0</v>
      </c>
      <c r="H4179" s="84"/>
      <c r="I4179" s="387"/>
      <c r="J4179"/>
      <c r="L4179"/>
      <c r="M4179"/>
    </row>
    <row r="4180" spans="1:13" ht="15" customHeight="1" x14ac:dyDescent="0.25">
      <c r="A4180" s="180">
        <v>44262</v>
      </c>
      <c r="B4180" s="269"/>
      <c r="C4180" s="33"/>
      <c r="D4180" s="38"/>
      <c r="E4180" s="45" t="s">
        <v>217</v>
      </c>
      <c r="F4180" s="46">
        <v>28200</v>
      </c>
      <c r="G4180" s="172">
        <f t="shared" si="310"/>
        <v>0</v>
      </c>
      <c r="H4180" s="84"/>
      <c r="I4180" s="387"/>
      <c r="J4180"/>
      <c r="L4180"/>
      <c r="M4180"/>
    </row>
    <row r="4181" spans="1:13" ht="15" customHeight="1" x14ac:dyDescent="0.25">
      <c r="A4181" s="180">
        <v>44262</v>
      </c>
      <c r="B4181" s="269"/>
      <c r="C4181" s="33"/>
      <c r="D4181" s="38"/>
      <c r="E4181" s="51" t="s">
        <v>24</v>
      </c>
      <c r="F4181" s="46">
        <v>87500</v>
      </c>
      <c r="G4181" s="172">
        <f t="shared" si="310"/>
        <v>0</v>
      </c>
      <c r="H4181" s="84"/>
      <c r="I4181" s="387"/>
      <c r="J4181"/>
      <c r="L4181"/>
      <c r="M4181"/>
    </row>
    <row r="4182" spans="1:13" ht="15" customHeight="1" x14ac:dyDescent="0.25">
      <c r="A4182" s="180">
        <v>44262</v>
      </c>
      <c r="B4182" s="269"/>
      <c r="C4182" s="33"/>
      <c r="D4182" s="38"/>
      <c r="E4182" s="45" t="s">
        <v>24</v>
      </c>
      <c r="F4182" s="46">
        <v>85000</v>
      </c>
      <c r="G4182" s="46">
        <f t="shared" si="310"/>
        <v>0</v>
      </c>
      <c r="H4182" s="84"/>
      <c r="I4182" s="387"/>
      <c r="J4182"/>
      <c r="L4182"/>
      <c r="M4182"/>
    </row>
    <row r="4183" spans="1:13" ht="15" customHeight="1" x14ac:dyDescent="0.25">
      <c r="A4183" s="180">
        <v>44262</v>
      </c>
      <c r="B4183" s="269"/>
      <c r="C4183" s="33"/>
      <c r="D4183" s="38"/>
      <c r="E4183" s="45" t="s">
        <v>24</v>
      </c>
      <c r="F4183" s="46">
        <v>38000</v>
      </c>
      <c r="G4183" s="46">
        <f t="shared" si="310"/>
        <v>0</v>
      </c>
      <c r="H4183" s="84"/>
      <c r="I4183" s="387"/>
      <c r="J4183"/>
      <c r="L4183"/>
      <c r="M4183"/>
    </row>
    <row r="4184" spans="1:13" ht="15" customHeight="1" x14ac:dyDescent="0.25">
      <c r="A4184" s="180">
        <v>44262</v>
      </c>
      <c r="B4184" s="269"/>
      <c r="C4184" s="33"/>
      <c r="D4184" s="150"/>
      <c r="E4184" s="45" t="s">
        <v>9337</v>
      </c>
      <c r="F4184" s="172">
        <v>300000</v>
      </c>
      <c r="G4184" s="46">
        <f t="shared" si="310"/>
        <v>0</v>
      </c>
      <c r="H4184" s="84"/>
      <c r="I4184" s="387"/>
      <c r="J4184"/>
      <c r="L4184"/>
      <c r="M4184"/>
    </row>
    <row r="4185" spans="1:13" ht="15" customHeight="1" x14ac:dyDescent="0.25">
      <c r="A4185" s="180">
        <v>44262</v>
      </c>
      <c r="B4185" s="269"/>
      <c r="C4185" s="33"/>
      <c r="D4185" s="38"/>
      <c r="E4185" s="45" t="s">
        <v>24</v>
      </c>
      <c r="F4185" s="46">
        <v>207000</v>
      </c>
      <c r="G4185" s="172">
        <f t="shared" si="310"/>
        <v>0</v>
      </c>
      <c r="H4185" s="84"/>
      <c r="I4185" s="387"/>
      <c r="J4185"/>
      <c r="L4185"/>
      <c r="M4185"/>
    </row>
    <row r="4186" spans="1:13" ht="15" customHeight="1" x14ac:dyDescent="0.25">
      <c r="A4186" s="180">
        <v>44262</v>
      </c>
      <c r="B4186" s="269"/>
      <c r="C4186" s="33"/>
      <c r="D4186" s="38"/>
      <c r="E4186" s="45" t="s">
        <v>24</v>
      </c>
      <c r="F4186" s="46">
        <v>62500</v>
      </c>
      <c r="G4186" s="41">
        <f t="shared" si="310"/>
        <v>0</v>
      </c>
      <c r="H4186" s="84"/>
      <c r="I4186" s="387"/>
      <c r="J4186"/>
      <c r="L4186"/>
      <c r="M4186"/>
    </row>
    <row r="4187" spans="1:13" ht="15" customHeight="1" x14ac:dyDescent="0.25">
      <c r="A4187" s="180">
        <v>44262</v>
      </c>
      <c r="B4187" s="269"/>
      <c r="C4187" s="33"/>
      <c r="D4187" s="38"/>
      <c r="E4187" s="45" t="s">
        <v>24</v>
      </c>
      <c r="F4187" s="46">
        <v>25000</v>
      </c>
      <c r="G4187" s="172">
        <f t="shared" si="310"/>
        <v>0</v>
      </c>
      <c r="H4187" s="84"/>
      <c r="I4187" s="387"/>
      <c r="J4187"/>
      <c r="L4187"/>
      <c r="M4187"/>
    </row>
    <row r="4188" spans="1:13" ht="15" customHeight="1" x14ac:dyDescent="0.25">
      <c r="A4188" s="180">
        <v>44323</v>
      </c>
      <c r="B4188" s="269"/>
      <c r="C4188" s="36"/>
      <c r="D4188" s="38"/>
      <c r="E4188" s="45" t="s">
        <v>1629</v>
      </c>
      <c r="F4188" s="46">
        <v>75000</v>
      </c>
      <c r="G4188" s="41">
        <f t="shared" si="310"/>
        <v>0</v>
      </c>
      <c r="H4188" s="84"/>
      <c r="I4188" s="228"/>
      <c r="J4188"/>
      <c r="L4188"/>
      <c r="M4188"/>
    </row>
    <row r="4189" spans="1:13" ht="15" customHeight="1" x14ac:dyDescent="0.25">
      <c r="A4189" s="180">
        <v>44323</v>
      </c>
      <c r="B4189" s="269"/>
      <c r="C4189" s="33"/>
      <c r="D4189" s="64"/>
      <c r="E4189" s="45" t="s">
        <v>24</v>
      </c>
      <c r="F4189" s="46">
        <v>11000</v>
      </c>
      <c r="G4189" s="41">
        <f t="shared" si="310"/>
        <v>0</v>
      </c>
      <c r="H4189" s="84"/>
      <c r="I4189" s="228"/>
      <c r="J4189"/>
      <c r="L4189"/>
      <c r="M4189"/>
    </row>
    <row r="4190" spans="1:13" ht="15" customHeight="1" x14ac:dyDescent="0.25">
      <c r="A4190" s="180">
        <v>44323</v>
      </c>
      <c r="B4190" s="269"/>
      <c r="C4190" s="56"/>
      <c r="D4190" s="38"/>
      <c r="E4190" s="45" t="s">
        <v>24</v>
      </c>
      <c r="F4190" s="46">
        <v>1550</v>
      </c>
      <c r="G4190" s="41">
        <f t="shared" si="310"/>
        <v>0</v>
      </c>
      <c r="H4190" s="84"/>
      <c r="I4190" s="228"/>
      <c r="J4190"/>
      <c r="L4190"/>
      <c r="M4190"/>
    </row>
    <row r="4191" spans="1:13" ht="15" customHeight="1" x14ac:dyDescent="0.25">
      <c r="A4191" s="180">
        <v>44323</v>
      </c>
      <c r="B4191" s="373"/>
      <c r="C4191" s="36"/>
      <c r="D4191" s="38"/>
      <c r="E4191" s="45" t="s">
        <v>96</v>
      </c>
      <c r="F4191" s="46">
        <v>64000</v>
      </c>
      <c r="G4191" s="41">
        <f t="shared" si="310"/>
        <v>0</v>
      </c>
      <c r="H4191" s="84"/>
      <c r="I4191" s="228"/>
      <c r="J4191"/>
      <c r="L4191"/>
      <c r="M4191"/>
    </row>
    <row r="4192" spans="1:13" ht="15" customHeight="1" x14ac:dyDescent="0.25">
      <c r="A4192" s="180">
        <v>44323</v>
      </c>
      <c r="B4192" s="269"/>
      <c r="C4192" s="36"/>
      <c r="D4192" s="38"/>
      <c r="E4192" s="45" t="s">
        <v>217</v>
      </c>
      <c r="F4192" s="46">
        <v>15000</v>
      </c>
      <c r="G4192" s="172">
        <f t="shared" si="310"/>
        <v>0</v>
      </c>
      <c r="H4192" s="236"/>
      <c r="I4192" s="228"/>
      <c r="J4192"/>
      <c r="L4192"/>
      <c r="M4192"/>
    </row>
    <row r="4193" spans="1:13" ht="15" customHeight="1" x14ac:dyDescent="0.25">
      <c r="A4193" s="180">
        <v>44323</v>
      </c>
      <c r="B4193" s="246"/>
      <c r="C4193" s="33"/>
      <c r="D4193" s="38"/>
      <c r="E4193" s="45" t="s">
        <v>24</v>
      </c>
      <c r="F4193" s="172">
        <v>1500000</v>
      </c>
      <c r="G4193" s="46">
        <f t="shared" si="310"/>
        <v>0</v>
      </c>
      <c r="H4193" s="236"/>
      <c r="I4193" s="228"/>
      <c r="J4193"/>
      <c r="L4193"/>
      <c r="M4193"/>
    </row>
    <row r="4194" spans="1:13" ht="15" customHeight="1" x14ac:dyDescent="0.25">
      <c r="A4194" s="180">
        <v>44323</v>
      </c>
      <c r="B4194" s="246"/>
      <c r="C4194" s="33"/>
      <c r="D4194" s="38"/>
      <c r="E4194" s="45" t="s">
        <v>23</v>
      </c>
      <c r="F4194" s="172">
        <v>1500000</v>
      </c>
      <c r="G4194" s="172">
        <f t="shared" si="310"/>
        <v>0</v>
      </c>
      <c r="H4194" s="236"/>
      <c r="I4194" s="228"/>
      <c r="J4194"/>
      <c r="L4194"/>
      <c r="M4194"/>
    </row>
    <row r="4195" spans="1:13" ht="15" customHeight="1" x14ac:dyDescent="0.25">
      <c r="A4195" s="180">
        <v>44323</v>
      </c>
      <c r="B4195" s="246"/>
      <c r="C4195" s="33"/>
      <c r="D4195" s="38"/>
      <c r="E4195" s="45" t="s">
        <v>24</v>
      </c>
      <c r="F4195" s="172">
        <v>1500000</v>
      </c>
      <c r="G4195" s="172">
        <f t="shared" si="310"/>
        <v>0</v>
      </c>
      <c r="H4195" s="236"/>
      <c r="I4195" s="228"/>
      <c r="J4195"/>
      <c r="L4195"/>
      <c r="M4195"/>
    </row>
    <row r="4196" spans="1:13" ht="15" customHeight="1" x14ac:dyDescent="0.25">
      <c r="A4196" s="180">
        <v>44323</v>
      </c>
      <c r="B4196" s="246"/>
      <c r="C4196" s="33"/>
      <c r="D4196" s="38"/>
      <c r="E4196" s="45" t="s">
        <v>24</v>
      </c>
      <c r="F4196" s="172">
        <v>1500000</v>
      </c>
      <c r="G4196" s="172">
        <f t="shared" si="310"/>
        <v>0</v>
      </c>
      <c r="H4196" s="236"/>
      <c r="I4196" s="228"/>
      <c r="J4196"/>
      <c r="L4196"/>
      <c r="M4196"/>
    </row>
    <row r="4197" spans="1:13" ht="15" customHeight="1" x14ac:dyDescent="0.25">
      <c r="A4197" s="180">
        <v>44323</v>
      </c>
      <c r="B4197" s="269"/>
      <c r="C4197" s="255"/>
      <c r="D4197" s="38"/>
      <c r="E4197" s="45" t="s">
        <v>23</v>
      </c>
      <c r="F4197" s="46">
        <v>270000</v>
      </c>
      <c r="G4197" s="172">
        <f t="shared" si="310"/>
        <v>0</v>
      </c>
      <c r="H4197" s="236"/>
      <c r="I4197" s="228"/>
      <c r="J4197"/>
      <c r="L4197"/>
      <c r="M4197"/>
    </row>
    <row r="4198" spans="1:13" ht="15" customHeight="1" x14ac:dyDescent="0.25">
      <c r="A4198" s="180">
        <v>44323</v>
      </c>
      <c r="B4198" s="269"/>
      <c r="C4198" s="33"/>
      <c r="D4198" s="38"/>
      <c r="E4198" s="45" t="s">
        <v>23</v>
      </c>
      <c r="F4198" s="46">
        <v>318500</v>
      </c>
      <c r="G4198" s="172">
        <f t="shared" si="310"/>
        <v>0</v>
      </c>
      <c r="H4198" s="236"/>
      <c r="I4198" s="228"/>
      <c r="J4198"/>
      <c r="L4198"/>
      <c r="M4198"/>
    </row>
    <row r="4199" spans="1:13" ht="15" customHeight="1" x14ac:dyDescent="0.25">
      <c r="A4199" s="180">
        <v>44323</v>
      </c>
      <c r="B4199" s="269"/>
      <c r="C4199" s="44"/>
      <c r="D4199" s="38"/>
      <c r="E4199" s="45" t="s">
        <v>23</v>
      </c>
      <c r="F4199" s="46">
        <v>405000</v>
      </c>
      <c r="G4199" s="172">
        <f t="shared" si="310"/>
        <v>0</v>
      </c>
      <c r="H4199" s="236"/>
      <c r="I4199" s="228"/>
      <c r="J4199"/>
      <c r="L4199"/>
      <c r="M4199"/>
    </row>
    <row r="4200" spans="1:13" ht="15" customHeight="1" x14ac:dyDescent="0.25">
      <c r="A4200" s="180">
        <v>44323</v>
      </c>
      <c r="B4200" s="269"/>
      <c r="C4200" s="44"/>
      <c r="D4200" s="38"/>
      <c r="E4200" s="45" t="s">
        <v>23</v>
      </c>
      <c r="F4200" s="46">
        <v>385000</v>
      </c>
      <c r="G4200" s="172">
        <f t="shared" si="310"/>
        <v>0</v>
      </c>
      <c r="H4200" s="236"/>
      <c r="I4200" s="228"/>
      <c r="J4200"/>
      <c r="L4200"/>
      <c r="M4200"/>
    </row>
    <row r="4201" spans="1:13" x14ac:dyDescent="0.25">
      <c r="A4201" s="180">
        <v>44323</v>
      </c>
      <c r="B4201" s="269"/>
      <c r="C4201" s="49"/>
      <c r="D4201" s="38"/>
      <c r="E4201" s="45" t="s">
        <v>24</v>
      </c>
      <c r="F4201" s="46">
        <v>110000</v>
      </c>
      <c r="G4201" s="172">
        <f t="shared" si="310"/>
        <v>0</v>
      </c>
      <c r="H4201" s="236"/>
      <c r="I4201" s="403"/>
      <c r="J4201"/>
      <c r="L4201"/>
      <c r="M4201"/>
    </row>
    <row r="4202" spans="1:13" ht="15" customHeight="1" x14ac:dyDescent="0.25">
      <c r="A4202" s="180">
        <v>44323</v>
      </c>
      <c r="B4202" s="391"/>
      <c r="C4202" s="109"/>
      <c r="D4202" s="38"/>
      <c r="E4202" s="45" t="s">
        <v>24</v>
      </c>
      <c r="F4202" s="46">
        <v>375000</v>
      </c>
      <c r="G4202" s="41">
        <f t="shared" si="310"/>
        <v>0</v>
      </c>
      <c r="H4202" s="236"/>
      <c r="I4202" s="393"/>
      <c r="J4202"/>
      <c r="L4202"/>
      <c r="M4202"/>
    </row>
    <row r="4203" spans="1:13" ht="15" customHeight="1" x14ac:dyDescent="0.25">
      <c r="A4203" s="180">
        <v>44323</v>
      </c>
      <c r="B4203" s="269"/>
      <c r="C4203" s="33"/>
      <c r="D4203" s="38"/>
      <c r="E4203" s="45" t="s">
        <v>23</v>
      </c>
      <c r="F4203" s="46">
        <v>45000</v>
      </c>
      <c r="G4203" s="46">
        <f t="shared" si="310"/>
        <v>0</v>
      </c>
      <c r="H4203" s="236"/>
      <c r="I4203" s="393"/>
      <c r="J4203"/>
      <c r="L4203"/>
      <c r="M4203"/>
    </row>
    <row r="4204" spans="1:13" ht="15" customHeight="1" x14ac:dyDescent="0.25">
      <c r="A4204" s="180">
        <v>44323</v>
      </c>
      <c r="B4204" s="269"/>
      <c r="C4204" s="33"/>
      <c r="D4204" s="38"/>
      <c r="E4204" s="45" t="s">
        <v>23</v>
      </c>
      <c r="F4204" s="46">
        <v>950000</v>
      </c>
      <c r="G4204" s="172">
        <f t="shared" si="310"/>
        <v>0</v>
      </c>
      <c r="H4204" s="236"/>
      <c r="I4204" s="393"/>
      <c r="J4204"/>
      <c r="L4204"/>
      <c r="M4204"/>
    </row>
    <row r="4205" spans="1:13" ht="15" customHeight="1" x14ac:dyDescent="0.25">
      <c r="A4205" s="180">
        <v>44323</v>
      </c>
      <c r="B4205" s="243"/>
      <c r="C4205" s="33"/>
      <c r="D4205" s="38"/>
      <c r="E4205" s="45" t="s">
        <v>23</v>
      </c>
      <c r="F4205" s="46">
        <v>100000</v>
      </c>
      <c r="G4205" s="172">
        <f t="shared" si="310"/>
        <v>0</v>
      </c>
      <c r="H4205" s="236"/>
      <c r="I4205" s="393"/>
      <c r="J4205"/>
      <c r="L4205"/>
      <c r="M4205"/>
    </row>
    <row r="4206" spans="1:13" ht="15" customHeight="1" x14ac:dyDescent="0.25">
      <c r="A4206" s="180">
        <v>44323</v>
      </c>
      <c r="B4206" s="246"/>
      <c r="C4206" s="39"/>
      <c r="D4206" s="38"/>
      <c r="E4206" s="78" t="s">
        <v>24</v>
      </c>
      <c r="F4206" s="62">
        <v>266000</v>
      </c>
      <c r="G4206" s="41">
        <f t="shared" si="310"/>
        <v>0</v>
      </c>
      <c r="H4206" s="236"/>
      <c r="I4206" s="394"/>
      <c r="J4206"/>
      <c r="L4206"/>
      <c r="M4206"/>
    </row>
    <row r="4207" spans="1:13" ht="15" customHeight="1" x14ac:dyDescent="0.25">
      <c r="A4207" s="180">
        <v>44323</v>
      </c>
      <c r="B4207" s="269"/>
      <c r="C4207" s="33"/>
      <c r="D4207" s="38"/>
      <c r="E4207" s="45" t="s">
        <v>1579</v>
      </c>
      <c r="F4207" s="46">
        <v>5890000</v>
      </c>
      <c r="G4207" s="46">
        <f t="shared" si="310"/>
        <v>0</v>
      </c>
      <c r="H4207" s="236"/>
      <c r="I4207" s="394"/>
      <c r="J4207"/>
      <c r="L4207"/>
      <c r="M4207"/>
    </row>
    <row r="4208" spans="1:13" ht="15" customHeight="1" x14ac:dyDescent="0.25">
      <c r="A4208" s="180">
        <v>44323</v>
      </c>
      <c r="B4208" s="269"/>
      <c r="C4208" s="56"/>
      <c r="D4208" s="33"/>
      <c r="E4208" s="33" t="s">
        <v>72</v>
      </c>
      <c r="F4208" s="34">
        <v>2400000</v>
      </c>
      <c r="G4208" s="41">
        <f t="shared" si="310"/>
        <v>0</v>
      </c>
      <c r="H4208" s="236"/>
      <c r="I4208" s="394"/>
      <c r="J4208"/>
      <c r="L4208"/>
      <c r="M4208"/>
    </row>
    <row r="4209" spans="1:13" ht="15" customHeight="1" x14ac:dyDescent="0.25">
      <c r="A4209" s="180">
        <v>44323</v>
      </c>
      <c r="B4209" s="269"/>
      <c r="C4209" s="33"/>
      <c r="D4209" s="64"/>
      <c r="E4209" s="45" t="s">
        <v>24</v>
      </c>
      <c r="F4209" s="46">
        <v>11000</v>
      </c>
      <c r="G4209" s="41">
        <f t="shared" si="310"/>
        <v>0</v>
      </c>
      <c r="H4209" s="236"/>
      <c r="I4209" s="394"/>
      <c r="J4209"/>
      <c r="L4209"/>
      <c r="M4209"/>
    </row>
    <row r="4210" spans="1:13" ht="15" customHeight="1" x14ac:dyDescent="0.25">
      <c r="A4210" s="180">
        <v>44323</v>
      </c>
      <c r="B4210" s="269"/>
      <c r="C4210" s="33"/>
      <c r="D4210" s="38"/>
      <c r="E4210" s="254" t="s">
        <v>217</v>
      </c>
      <c r="F4210" s="34">
        <v>23000</v>
      </c>
      <c r="G4210" s="41">
        <f t="shared" si="310"/>
        <v>0</v>
      </c>
      <c r="H4210" s="84"/>
      <c r="I4210" s="394"/>
      <c r="J4210"/>
      <c r="L4210"/>
      <c r="M4210"/>
    </row>
    <row r="4211" spans="1:13" ht="15" customHeight="1" x14ac:dyDescent="0.25">
      <c r="A4211" s="180">
        <v>44323</v>
      </c>
      <c r="B4211" s="372"/>
      <c r="C4211" s="81"/>
      <c r="D4211" s="38"/>
      <c r="E4211" s="45" t="s">
        <v>23</v>
      </c>
      <c r="F4211" s="46">
        <v>40000</v>
      </c>
      <c r="G4211" s="41">
        <f t="shared" si="310"/>
        <v>0</v>
      </c>
      <c r="H4211" s="236"/>
      <c r="I4211" s="394"/>
      <c r="J4211"/>
      <c r="L4211"/>
      <c r="M4211"/>
    </row>
    <row r="4212" spans="1:13" ht="15" customHeight="1" x14ac:dyDescent="0.25">
      <c r="A4212" s="180">
        <v>44323</v>
      </c>
      <c r="B4212" s="372"/>
      <c r="C4212" s="156"/>
      <c r="D4212" s="38"/>
      <c r="E4212" s="45" t="s">
        <v>217</v>
      </c>
      <c r="F4212" s="34">
        <v>34000</v>
      </c>
      <c r="G4212" s="41">
        <f t="shared" ref="G4212:G4275" si="311">D4212*F4212</f>
        <v>0</v>
      </c>
      <c r="H4212" s="236"/>
      <c r="I4212" s="394"/>
      <c r="J4212"/>
      <c r="L4212"/>
      <c r="M4212"/>
    </row>
    <row r="4213" spans="1:13" ht="15" customHeight="1" x14ac:dyDescent="0.25">
      <c r="A4213" s="180">
        <v>44323</v>
      </c>
      <c r="B4213" s="269"/>
      <c r="C4213" s="33"/>
      <c r="D4213" s="38"/>
      <c r="E4213" s="45" t="s">
        <v>23</v>
      </c>
      <c r="F4213" s="34">
        <v>10000</v>
      </c>
      <c r="G4213" s="46">
        <f t="shared" si="311"/>
        <v>0</v>
      </c>
      <c r="H4213" s="236"/>
      <c r="I4213" s="393"/>
      <c r="J4213"/>
      <c r="L4213"/>
      <c r="M4213"/>
    </row>
    <row r="4214" spans="1:13" ht="15" customHeight="1" x14ac:dyDescent="0.25">
      <c r="A4214" s="180">
        <v>44323</v>
      </c>
      <c r="B4214" s="269"/>
      <c r="C4214" s="33"/>
      <c r="D4214" s="38"/>
      <c r="E4214" s="45" t="s">
        <v>23</v>
      </c>
      <c r="F4214" s="34">
        <v>5000</v>
      </c>
      <c r="G4214" s="46">
        <f t="shared" si="311"/>
        <v>0</v>
      </c>
      <c r="H4214" s="236"/>
      <c r="I4214" s="393"/>
      <c r="J4214"/>
      <c r="L4214"/>
      <c r="M4214"/>
    </row>
    <row r="4215" spans="1:13" ht="15" customHeight="1" x14ac:dyDescent="0.25">
      <c r="A4215" s="180">
        <v>44323</v>
      </c>
      <c r="B4215" s="269"/>
      <c r="C4215" s="33"/>
      <c r="D4215" s="38"/>
      <c r="E4215" s="45" t="s">
        <v>27</v>
      </c>
      <c r="F4215" s="46">
        <v>62500</v>
      </c>
      <c r="G4215" s="46">
        <f t="shared" si="311"/>
        <v>0</v>
      </c>
      <c r="H4215" s="236"/>
      <c r="I4215" s="393"/>
      <c r="J4215"/>
      <c r="L4215"/>
      <c r="M4215"/>
    </row>
    <row r="4216" spans="1:13" ht="15" customHeight="1" x14ac:dyDescent="0.25">
      <c r="A4216" s="180">
        <v>44323</v>
      </c>
      <c r="B4216" s="243"/>
      <c r="C4216" s="33"/>
      <c r="D4216" s="38"/>
      <c r="E4216" s="45" t="s">
        <v>23</v>
      </c>
      <c r="F4216" s="46">
        <v>100000</v>
      </c>
      <c r="G4216" s="172">
        <f t="shared" si="311"/>
        <v>0</v>
      </c>
      <c r="H4216" s="236"/>
      <c r="I4216" s="379"/>
      <c r="J4216"/>
      <c r="L4216"/>
      <c r="M4216"/>
    </row>
    <row r="4217" spans="1:13" ht="15" customHeight="1" x14ac:dyDescent="0.25">
      <c r="A4217" s="180">
        <v>44323</v>
      </c>
      <c r="B4217" s="243"/>
      <c r="C4217" s="33"/>
      <c r="D4217" s="38"/>
      <c r="E4217" s="45" t="s">
        <v>23</v>
      </c>
      <c r="F4217" s="46">
        <v>3000</v>
      </c>
      <c r="G4217" s="172">
        <f t="shared" si="311"/>
        <v>0</v>
      </c>
      <c r="H4217" s="236"/>
      <c r="I4217" s="379"/>
      <c r="J4217"/>
      <c r="L4217"/>
      <c r="M4217"/>
    </row>
    <row r="4218" spans="1:13" ht="15" customHeight="1" x14ac:dyDescent="0.25">
      <c r="A4218" s="180">
        <v>44323</v>
      </c>
      <c r="B4218" s="269"/>
      <c r="C4218" s="255"/>
      <c r="D4218" s="38"/>
      <c r="E4218" s="45" t="s">
        <v>23</v>
      </c>
      <c r="F4218" s="46">
        <v>500</v>
      </c>
      <c r="G4218" s="172">
        <f t="shared" si="311"/>
        <v>0</v>
      </c>
      <c r="H4218" s="236"/>
      <c r="I4218" s="379"/>
      <c r="J4218"/>
      <c r="L4218"/>
      <c r="M4218"/>
    </row>
    <row r="4219" spans="1:13" ht="15" customHeight="1" x14ac:dyDescent="0.25">
      <c r="A4219" s="180">
        <v>44354</v>
      </c>
      <c r="B4219" s="269"/>
      <c r="C4219" s="33"/>
      <c r="D4219" s="38"/>
      <c r="E4219" s="45" t="s">
        <v>217</v>
      </c>
      <c r="F4219" s="46">
        <v>28200</v>
      </c>
      <c r="G4219" s="41">
        <f t="shared" si="311"/>
        <v>0</v>
      </c>
      <c r="H4219" s="84"/>
      <c r="I4219" s="228"/>
      <c r="J4219"/>
      <c r="L4219"/>
      <c r="M4219"/>
    </row>
    <row r="4220" spans="1:13" ht="15" customHeight="1" x14ac:dyDescent="0.25">
      <c r="A4220" s="180">
        <v>44354</v>
      </c>
      <c r="B4220" s="269"/>
      <c r="C4220" s="33"/>
      <c r="D4220" s="64"/>
      <c r="E4220" s="45" t="s">
        <v>217</v>
      </c>
      <c r="F4220" s="46">
        <v>28200</v>
      </c>
      <c r="G4220" s="41">
        <f t="shared" si="311"/>
        <v>0</v>
      </c>
      <c r="H4220" s="84"/>
      <c r="I4220" s="228"/>
      <c r="J4220"/>
      <c r="L4220"/>
      <c r="M4220"/>
    </row>
    <row r="4221" spans="1:13" ht="15" customHeight="1" x14ac:dyDescent="0.25">
      <c r="A4221" s="180">
        <v>44354</v>
      </c>
      <c r="B4221" s="372"/>
      <c r="C4221" s="33"/>
      <c r="D4221" s="38"/>
      <c r="E4221" s="45" t="s">
        <v>24</v>
      </c>
      <c r="F4221" s="46">
        <v>400000</v>
      </c>
      <c r="G4221" s="41">
        <f t="shared" si="311"/>
        <v>0</v>
      </c>
      <c r="H4221" s="84"/>
      <c r="I4221" s="228"/>
      <c r="J4221"/>
      <c r="L4221"/>
      <c r="M4221"/>
    </row>
    <row r="4222" spans="1:13" ht="15" customHeight="1" x14ac:dyDescent="0.25">
      <c r="A4222" s="180">
        <v>44354</v>
      </c>
      <c r="B4222" s="390"/>
      <c r="C4222" s="36"/>
      <c r="D4222" s="38"/>
      <c r="E4222" s="45" t="s">
        <v>23</v>
      </c>
      <c r="F4222" s="46">
        <v>15000</v>
      </c>
      <c r="G4222" s="46">
        <f t="shared" si="311"/>
        <v>0</v>
      </c>
      <c r="H4222" s="236"/>
      <c r="I4222" s="228"/>
      <c r="J4222"/>
      <c r="L4222"/>
      <c r="M4222"/>
    </row>
    <row r="4223" spans="1:13" ht="15" customHeight="1" x14ac:dyDescent="0.25">
      <c r="A4223" s="180">
        <v>44354</v>
      </c>
      <c r="B4223" s="373"/>
      <c r="C4223" s="36"/>
      <c r="D4223" s="38"/>
      <c r="E4223" s="45" t="s">
        <v>96</v>
      </c>
      <c r="F4223" s="46">
        <v>64000</v>
      </c>
      <c r="G4223" s="41">
        <f t="shared" si="311"/>
        <v>0</v>
      </c>
      <c r="H4223" s="84"/>
      <c r="I4223" s="228"/>
      <c r="J4223"/>
      <c r="L4223"/>
      <c r="M4223"/>
    </row>
    <row r="4224" spans="1:13" ht="15" customHeight="1" x14ac:dyDescent="0.25">
      <c r="A4224" s="180">
        <v>44354</v>
      </c>
      <c r="B4224" s="373"/>
      <c r="C4224" s="81"/>
      <c r="D4224" s="38"/>
      <c r="E4224" s="49" t="s">
        <v>1589</v>
      </c>
      <c r="F4224" s="172">
        <v>64000</v>
      </c>
      <c r="G4224" s="41">
        <f t="shared" si="311"/>
        <v>0</v>
      </c>
      <c r="H4224" s="236"/>
      <c r="I4224" s="228"/>
      <c r="J4224"/>
      <c r="L4224"/>
      <c r="M4224"/>
    </row>
    <row r="4225" spans="1:13" ht="15" customHeight="1" x14ac:dyDescent="0.25">
      <c r="A4225" s="180">
        <v>44354</v>
      </c>
      <c r="B4225" s="269"/>
      <c r="C4225" s="36"/>
      <c r="D4225" s="38"/>
      <c r="E4225" s="45" t="s">
        <v>96</v>
      </c>
      <c r="F4225" s="46">
        <v>64000</v>
      </c>
      <c r="G4225" s="172">
        <f t="shared" si="311"/>
        <v>0</v>
      </c>
      <c r="H4225" s="236"/>
      <c r="I4225" s="228"/>
      <c r="J4225"/>
      <c r="L4225"/>
      <c r="M4225"/>
    </row>
    <row r="4226" spans="1:13" ht="15" customHeight="1" x14ac:dyDescent="0.25">
      <c r="A4226" s="180">
        <v>44354</v>
      </c>
      <c r="B4226" s="269"/>
      <c r="C4226" s="33"/>
      <c r="D4226" s="38"/>
      <c r="E4226" s="45" t="s">
        <v>27</v>
      </c>
      <c r="F4226" s="46">
        <v>15000</v>
      </c>
      <c r="G4226" s="46">
        <f t="shared" si="311"/>
        <v>0</v>
      </c>
      <c r="H4226" s="236"/>
      <c r="I4226" s="228"/>
      <c r="J4226"/>
      <c r="L4226"/>
      <c r="M4226"/>
    </row>
    <row r="4227" spans="1:13" ht="15" customHeight="1" x14ac:dyDescent="0.25">
      <c r="A4227" s="180">
        <v>44354</v>
      </c>
      <c r="B4227" s="269"/>
      <c r="C4227" s="255"/>
      <c r="D4227" s="38"/>
      <c r="E4227" s="39" t="s">
        <v>23</v>
      </c>
      <c r="F4227" s="46">
        <v>900</v>
      </c>
      <c r="G4227" s="172">
        <f t="shared" si="311"/>
        <v>0</v>
      </c>
      <c r="H4227" s="236"/>
      <c r="I4227" s="228"/>
      <c r="J4227"/>
      <c r="L4227"/>
      <c r="M4227"/>
    </row>
    <row r="4228" spans="1:13" ht="15" customHeight="1" x14ac:dyDescent="0.25">
      <c r="A4228" s="180">
        <v>44354</v>
      </c>
      <c r="B4228" s="269"/>
      <c r="C4228" s="33"/>
      <c r="D4228" s="38"/>
      <c r="E4228" s="45" t="s">
        <v>23</v>
      </c>
      <c r="F4228" s="46">
        <v>3000</v>
      </c>
      <c r="G4228" s="172">
        <f t="shared" si="311"/>
        <v>0</v>
      </c>
      <c r="H4228" s="236"/>
      <c r="I4228" s="228"/>
      <c r="J4228"/>
      <c r="L4228"/>
      <c r="M4228"/>
    </row>
    <row r="4229" spans="1:13" ht="15" customHeight="1" x14ac:dyDescent="0.25">
      <c r="A4229" s="180">
        <v>44354</v>
      </c>
      <c r="B4229" s="391"/>
      <c r="C4229" s="109"/>
      <c r="D4229" s="38"/>
      <c r="E4229" s="45" t="s">
        <v>72</v>
      </c>
      <c r="F4229" s="34">
        <v>275000</v>
      </c>
      <c r="G4229" s="46">
        <f t="shared" si="311"/>
        <v>0</v>
      </c>
      <c r="H4229" s="236"/>
      <c r="I4229" s="228"/>
      <c r="J4229"/>
      <c r="L4229"/>
      <c r="M4229"/>
    </row>
    <row r="4230" spans="1:13" ht="15" customHeight="1" x14ac:dyDescent="0.25">
      <c r="A4230" s="180">
        <v>44354</v>
      </c>
      <c r="B4230" s="269"/>
      <c r="C4230" s="33"/>
      <c r="D4230" s="38"/>
      <c r="E4230" s="45" t="s">
        <v>24</v>
      </c>
      <c r="F4230" s="46">
        <v>11000</v>
      </c>
      <c r="G4230" s="172">
        <f t="shared" si="311"/>
        <v>0</v>
      </c>
      <c r="H4230" s="236"/>
      <c r="I4230" s="403"/>
      <c r="J4230"/>
      <c r="L4230"/>
      <c r="M4230"/>
    </row>
    <row r="4231" spans="1:13" ht="15" customHeight="1" x14ac:dyDescent="0.25">
      <c r="A4231" s="180">
        <v>44354</v>
      </c>
      <c r="B4231" s="269"/>
      <c r="C4231" s="36"/>
      <c r="D4231" s="38"/>
      <c r="E4231" s="45" t="s">
        <v>808</v>
      </c>
      <c r="F4231" s="46">
        <v>9500</v>
      </c>
      <c r="G4231" s="46">
        <f t="shared" si="311"/>
        <v>0</v>
      </c>
      <c r="H4231" s="236"/>
      <c r="I4231" s="393"/>
      <c r="J4231"/>
      <c r="L4231"/>
      <c r="M4231"/>
    </row>
    <row r="4232" spans="1:13" ht="15" customHeight="1" x14ac:dyDescent="0.25">
      <c r="A4232" s="180">
        <v>44354</v>
      </c>
      <c r="B4232" s="269"/>
      <c r="C4232" s="33"/>
      <c r="D4232" s="38"/>
      <c r="E4232" s="45" t="s">
        <v>23</v>
      </c>
      <c r="F4232" s="46">
        <v>7300000</v>
      </c>
      <c r="G4232" s="46">
        <f t="shared" si="311"/>
        <v>0</v>
      </c>
      <c r="H4232" s="236"/>
      <c r="I4232" s="393"/>
      <c r="J4232"/>
      <c r="L4232"/>
      <c r="M4232"/>
    </row>
    <row r="4233" spans="1:13" ht="15" customHeight="1" x14ac:dyDescent="0.25">
      <c r="A4233" s="180">
        <v>44354</v>
      </c>
      <c r="B4233" s="269"/>
      <c r="C4233" s="33"/>
      <c r="D4233" s="38"/>
      <c r="E4233" s="254" t="s">
        <v>217</v>
      </c>
      <c r="F4233" s="46">
        <v>23000</v>
      </c>
      <c r="G4233" s="172">
        <f t="shared" si="311"/>
        <v>0</v>
      </c>
      <c r="H4233" s="236"/>
      <c r="I4233" s="393"/>
      <c r="J4233"/>
      <c r="L4233"/>
      <c r="M4233"/>
    </row>
    <row r="4234" spans="1:13" ht="15" customHeight="1" x14ac:dyDescent="0.25">
      <c r="A4234" s="180">
        <v>44354</v>
      </c>
      <c r="B4234" s="269"/>
      <c r="C4234" s="33"/>
      <c r="D4234" s="38"/>
      <c r="E4234" s="45" t="s">
        <v>217</v>
      </c>
      <c r="F4234" s="46">
        <v>28200</v>
      </c>
      <c r="G4234" s="172">
        <f t="shared" si="311"/>
        <v>0</v>
      </c>
      <c r="H4234" s="236"/>
      <c r="I4234" s="393"/>
      <c r="J4234"/>
      <c r="L4234"/>
      <c r="M4234"/>
    </row>
    <row r="4235" spans="1:13" ht="15" customHeight="1" x14ac:dyDescent="0.25">
      <c r="A4235" s="180">
        <v>44354</v>
      </c>
      <c r="B4235" s="269"/>
      <c r="C4235" s="36"/>
      <c r="D4235" s="38"/>
      <c r="E4235" s="45" t="s">
        <v>24</v>
      </c>
      <c r="F4235" s="172">
        <v>20000</v>
      </c>
      <c r="G4235" s="46">
        <f t="shared" si="311"/>
        <v>0</v>
      </c>
      <c r="H4235" s="236"/>
      <c r="I4235" s="394"/>
      <c r="J4235"/>
      <c r="L4235"/>
      <c r="M4235"/>
    </row>
    <row r="4236" spans="1:13" ht="15" customHeight="1" x14ac:dyDescent="0.25">
      <c r="A4236" s="180">
        <v>44354</v>
      </c>
      <c r="B4236" s="390"/>
      <c r="C4236" s="36"/>
      <c r="D4236" s="38"/>
      <c r="E4236" s="45" t="s">
        <v>217</v>
      </c>
      <c r="F4236" s="46">
        <v>20000</v>
      </c>
      <c r="G4236" s="172">
        <f t="shared" si="311"/>
        <v>0</v>
      </c>
      <c r="H4236" s="236"/>
      <c r="I4236" s="394"/>
      <c r="J4236"/>
      <c r="L4236"/>
      <c r="M4236"/>
    </row>
    <row r="4237" spans="1:13" ht="15" customHeight="1" x14ac:dyDescent="0.25">
      <c r="A4237" s="180">
        <v>44354</v>
      </c>
      <c r="B4237" s="390"/>
      <c r="C4237" s="36"/>
      <c r="D4237" s="38"/>
      <c r="E4237" s="45" t="s">
        <v>24</v>
      </c>
      <c r="F4237" s="46">
        <v>2000</v>
      </c>
      <c r="G4237" s="172">
        <f t="shared" si="311"/>
        <v>0</v>
      </c>
      <c r="H4237" s="236"/>
      <c r="I4237" s="394"/>
      <c r="J4237"/>
      <c r="L4237"/>
      <c r="M4237"/>
    </row>
    <row r="4238" spans="1:13" ht="15" customHeight="1" x14ac:dyDescent="0.25">
      <c r="A4238" s="180">
        <v>44354</v>
      </c>
      <c r="B4238" s="243"/>
      <c r="C4238" s="33"/>
      <c r="D4238" s="64"/>
      <c r="E4238" s="45" t="s">
        <v>96</v>
      </c>
      <c r="F4238" s="46">
        <v>15000</v>
      </c>
      <c r="G4238" s="41">
        <f t="shared" si="311"/>
        <v>0</v>
      </c>
      <c r="H4238" s="236"/>
      <c r="I4238" s="394"/>
      <c r="J4238"/>
      <c r="L4238"/>
      <c r="M4238"/>
    </row>
    <row r="4239" spans="1:13" ht="15" customHeight="1" x14ac:dyDescent="0.25">
      <c r="A4239" s="180">
        <v>44354</v>
      </c>
      <c r="B4239" s="243"/>
      <c r="C4239" s="33"/>
      <c r="D4239" s="38"/>
      <c r="E4239" s="45" t="s">
        <v>1589</v>
      </c>
      <c r="F4239" s="34">
        <v>15000</v>
      </c>
      <c r="G4239" s="41">
        <f t="shared" si="311"/>
        <v>0</v>
      </c>
      <c r="H4239" s="84"/>
      <c r="I4239" s="394"/>
      <c r="J4239"/>
      <c r="L4239"/>
      <c r="M4239"/>
    </row>
    <row r="4240" spans="1:13" ht="15" customHeight="1" x14ac:dyDescent="0.25">
      <c r="A4240" s="180">
        <v>44354</v>
      </c>
      <c r="B4240" s="372"/>
      <c r="C4240" s="81"/>
      <c r="D4240" s="38"/>
      <c r="E4240" s="45" t="s">
        <v>23</v>
      </c>
      <c r="F4240" s="46">
        <v>400000</v>
      </c>
      <c r="G4240" s="41">
        <f t="shared" si="311"/>
        <v>0</v>
      </c>
      <c r="H4240" s="236"/>
      <c r="I4240" s="394"/>
      <c r="J4240"/>
      <c r="L4240"/>
      <c r="M4240"/>
    </row>
    <row r="4241" spans="1:13" ht="15" customHeight="1" x14ac:dyDescent="0.25">
      <c r="A4241" s="180">
        <v>44354</v>
      </c>
      <c r="B4241" s="372"/>
      <c r="C4241" s="156"/>
      <c r="D4241" s="38"/>
      <c r="E4241" s="45" t="s">
        <v>24</v>
      </c>
      <c r="F4241" s="34">
        <v>120000</v>
      </c>
      <c r="G4241" s="41">
        <f t="shared" si="311"/>
        <v>0</v>
      </c>
      <c r="H4241" s="236"/>
      <c r="I4241" s="394"/>
      <c r="J4241"/>
      <c r="L4241"/>
      <c r="M4241"/>
    </row>
    <row r="4242" spans="1:13" ht="15" customHeight="1" x14ac:dyDescent="0.25">
      <c r="A4242" s="180">
        <v>44354</v>
      </c>
      <c r="B4242" s="269"/>
      <c r="C4242" s="33"/>
      <c r="D4242" s="38"/>
      <c r="E4242" s="45" t="s">
        <v>217</v>
      </c>
      <c r="F4242" s="34">
        <v>28200</v>
      </c>
      <c r="G4242" s="46">
        <f t="shared" si="311"/>
        <v>0</v>
      </c>
      <c r="H4242" s="236"/>
      <c r="I4242" s="379"/>
      <c r="J4242"/>
      <c r="L4242"/>
      <c r="M4242"/>
    </row>
    <row r="4243" spans="1:13" ht="15" customHeight="1" x14ac:dyDescent="0.25">
      <c r="A4243" s="180">
        <v>44354</v>
      </c>
      <c r="B4243" s="243"/>
      <c r="C4243" s="39"/>
      <c r="D4243" s="38"/>
      <c r="E4243" s="45" t="s">
        <v>23</v>
      </c>
      <c r="F4243" s="34">
        <v>65000</v>
      </c>
      <c r="G4243" s="46">
        <f t="shared" si="311"/>
        <v>0</v>
      </c>
      <c r="H4243" s="236"/>
      <c r="I4243" s="379"/>
      <c r="J4243"/>
      <c r="L4243"/>
      <c r="M4243"/>
    </row>
    <row r="4244" spans="1:13" ht="15" customHeight="1" x14ac:dyDescent="0.25">
      <c r="A4244" s="180">
        <v>44384</v>
      </c>
      <c r="B4244" s="373"/>
      <c r="C4244" s="33"/>
      <c r="D4244" s="38"/>
      <c r="E4244" s="51" t="s">
        <v>96</v>
      </c>
      <c r="F4244" s="46">
        <v>152500</v>
      </c>
      <c r="G4244" s="41">
        <f t="shared" si="311"/>
        <v>0</v>
      </c>
      <c r="H4244" s="236"/>
      <c r="I4244" s="228"/>
      <c r="J4244"/>
      <c r="L4244"/>
      <c r="M4244"/>
    </row>
    <row r="4245" spans="1:13" ht="15" customHeight="1" x14ac:dyDescent="0.25">
      <c r="A4245" s="180">
        <v>44384</v>
      </c>
      <c r="B4245" s="243"/>
      <c r="C4245" s="33"/>
      <c r="D4245" s="38"/>
      <c r="E4245" s="45" t="s">
        <v>96</v>
      </c>
      <c r="F4245" s="46">
        <v>42500</v>
      </c>
      <c r="G4245" s="41">
        <f t="shared" si="311"/>
        <v>0</v>
      </c>
      <c r="H4245" s="236"/>
      <c r="I4245" s="228"/>
      <c r="J4245"/>
      <c r="L4245"/>
      <c r="M4245"/>
    </row>
    <row r="4246" spans="1:13" ht="15" customHeight="1" x14ac:dyDescent="0.25">
      <c r="A4246" s="180">
        <v>44384</v>
      </c>
      <c r="B4246" s="269"/>
      <c r="C4246" s="33"/>
      <c r="D4246" s="38"/>
      <c r="E4246" s="45" t="s">
        <v>24</v>
      </c>
      <c r="F4246" s="46">
        <v>3000</v>
      </c>
      <c r="G4246" s="41">
        <f t="shared" si="311"/>
        <v>0</v>
      </c>
      <c r="H4246" s="84"/>
      <c r="I4246" s="228"/>
      <c r="J4246"/>
      <c r="L4246"/>
      <c r="M4246"/>
    </row>
    <row r="4247" spans="1:13" ht="15" customHeight="1" x14ac:dyDescent="0.25">
      <c r="A4247" s="180">
        <v>44384</v>
      </c>
      <c r="B4247" s="269"/>
      <c r="C4247" s="33"/>
      <c r="D4247" s="38"/>
      <c r="E4247" s="45" t="s">
        <v>24</v>
      </c>
      <c r="F4247" s="46">
        <v>6000</v>
      </c>
      <c r="G4247" s="41">
        <f t="shared" si="311"/>
        <v>0</v>
      </c>
      <c r="H4247" s="84"/>
      <c r="I4247" s="228"/>
      <c r="J4247"/>
      <c r="L4247"/>
      <c r="M4247"/>
    </row>
    <row r="4248" spans="1:13" ht="15" customHeight="1" x14ac:dyDescent="0.25">
      <c r="A4248" s="180">
        <v>44384</v>
      </c>
      <c r="B4248" s="399"/>
      <c r="C4248" s="56"/>
      <c r="D4248" s="33"/>
      <c r="E4248" s="33" t="s">
        <v>107</v>
      </c>
      <c r="F4248" s="34">
        <v>19000</v>
      </c>
      <c r="G4248" s="41">
        <f t="shared" si="311"/>
        <v>0</v>
      </c>
      <c r="H4248" s="236"/>
      <c r="I4248" s="228"/>
      <c r="J4248"/>
      <c r="L4248"/>
      <c r="M4248"/>
    </row>
    <row r="4249" spans="1:13" ht="15" customHeight="1" x14ac:dyDescent="0.25">
      <c r="A4249" s="180">
        <v>44384</v>
      </c>
      <c r="B4249" s="269"/>
      <c r="C4249" s="33"/>
      <c r="D4249" s="38"/>
      <c r="E4249" s="45" t="s">
        <v>24</v>
      </c>
      <c r="F4249" s="34">
        <v>2000</v>
      </c>
      <c r="G4249" s="46">
        <f t="shared" si="311"/>
        <v>0</v>
      </c>
      <c r="H4249" s="236"/>
      <c r="I4249" s="228"/>
      <c r="J4249"/>
      <c r="L4249"/>
      <c r="M4249"/>
    </row>
    <row r="4250" spans="1:13" ht="15" customHeight="1" x14ac:dyDescent="0.25">
      <c r="A4250" s="180">
        <v>44384</v>
      </c>
      <c r="B4250" s="269"/>
      <c r="C4250" s="36"/>
      <c r="D4250" s="38"/>
      <c r="E4250" s="45" t="s">
        <v>24</v>
      </c>
      <c r="F4250" s="172">
        <v>10000</v>
      </c>
      <c r="G4250" s="46">
        <f t="shared" si="311"/>
        <v>0</v>
      </c>
      <c r="H4250" s="236"/>
      <c r="I4250" s="228"/>
      <c r="J4250"/>
      <c r="L4250"/>
      <c r="M4250"/>
    </row>
    <row r="4251" spans="1:13" ht="15" customHeight="1" x14ac:dyDescent="0.25">
      <c r="A4251" s="180">
        <v>44384</v>
      </c>
      <c r="B4251" s="390"/>
      <c r="C4251" s="36"/>
      <c r="D4251" s="38"/>
      <c r="E4251" s="45" t="s">
        <v>24</v>
      </c>
      <c r="F4251" s="46">
        <v>35000</v>
      </c>
      <c r="G4251" s="172">
        <f t="shared" si="311"/>
        <v>0</v>
      </c>
      <c r="H4251" s="236"/>
      <c r="I4251" s="228"/>
      <c r="J4251"/>
      <c r="L4251"/>
      <c r="M4251"/>
    </row>
    <row r="4252" spans="1:13" ht="15" customHeight="1" x14ac:dyDescent="0.25">
      <c r="A4252" s="180">
        <v>44384</v>
      </c>
      <c r="B4252" s="243"/>
      <c r="C4252" s="33"/>
      <c r="D4252" s="64"/>
      <c r="E4252" s="45" t="s">
        <v>24</v>
      </c>
      <c r="F4252" s="46">
        <v>5000</v>
      </c>
      <c r="G4252" s="41">
        <f t="shared" si="311"/>
        <v>0</v>
      </c>
      <c r="H4252" s="236"/>
      <c r="I4252" s="228"/>
      <c r="J4252"/>
      <c r="L4252"/>
      <c r="M4252"/>
    </row>
    <row r="4253" spans="1:13" ht="15" customHeight="1" x14ac:dyDescent="0.25">
      <c r="A4253" s="180">
        <v>44384</v>
      </c>
      <c r="B4253" s="390"/>
      <c r="C4253" s="36"/>
      <c r="D4253" s="38"/>
      <c r="E4253" s="45" t="s">
        <v>217</v>
      </c>
      <c r="F4253" s="34">
        <v>62500</v>
      </c>
      <c r="G4253" s="46">
        <f t="shared" si="311"/>
        <v>0</v>
      </c>
      <c r="H4253" s="236"/>
      <c r="I4253" s="228"/>
      <c r="J4253"/>
      <c r="L4253"/>
      <c r="M4253"/>
    </row>
    <row r="4254" spans="1:13" ht="15" customHeight="1" x14ac:dyDescent="0.25">
      <c r="A4254" s="180">
        <v>44384</v>
      </c>
      <c r="B4254" s="391"/>
      <c r="C4254" s="109"/>
      <c r="D4254" s="38"/>
      <c r="E4254" s="45" t="s">
        <v>24</v>
      </c>
      <c r="F4254" s="34">
        <v>5000</v>
      </c>
      <c r="G4254" s="46">
        <f t="shared" si="311"/>
        <v>0</v>
      </c>
      <c r="H4254" s="236"/>
      <c r="I4254" s="403"/>
      <c r="J4254"/>
      <c r="L4254"/>
      <c r="M4254"/>
    </row>
    <row r="4255" spans="1:13" ht="15" customHeight="1" x14ac:dyDescent="0.25">
      <c r="A4255" s="180">
        <v>44384</v>
      </c>
      <c r="B4255" s="269"/>
      <c r="C4255" s="33"/>
      <c r="D4255" s="38"/>
      <c r="E4255" s="45" t="s">
        <v>23</v>
      </c>
      <c r="F4255" s="46">
        <v>200000</v>
      </c>
      <c r="G4255" s="46">
        <f t="shared" si="311"/>
        <v>0</v>
      </c>
      <c r="H4255" s="236"/>
      <c r="I4255" s="393"/>
      <c r="J4255"/>
      <c r="L4255"/>
      <c r="M4255"/>
    </row>
    <row r="4256" spans="1:13" ht="15" customHeight="1" x14ac:dyDescent="0.25">
      <c r="A4256" s="180">
        <v>44384</v>
      </c>
      <c r="B4256" s="269"/>
      <c r="C4256" s="33"/>
      <c r="D4256" s="38"/>
      <c r="E4256" s="45" t="s">
        <v>1925</v>
      </c>
      <c r="F4256" s="46">
        <v>100000</v>
      </c>
      <c r="G4256" s="172">
        <f t="shared" si="311"/>
        <v>0</v>
      </c>
      <c r="H4256" s="236"/>
      <c r="I4256" s="393"/>
      <c r="J4256"/>
      <c r="L4256"/>
      <c r="M4256"/>
    </row>
    <row r="4257" spans="1:13" ht="15" customHeight="1" x14ac:dyDescent="0.25">
      <c r="A4257" s="180">
        <v>44384</v>
      </c>
      <c r="B4257" s="269"/>
      <c r="C4257" s="33"/>
      <c r="D4257" s="38"/>
      <c r="E4257" s="45" t="s">
        <v>24</v>
      </c>
      <c r="F4257" s="46">
        <v>10000</v>
      </c>
      <c r="G4257" s="172">
        <f t="shared" si="311"/>
        <v>0</v>
      </c>
      <c r="H4257" s="236"/>
      <c r="I4257" s="393"/>
      <c r="J4257"/>
      <c r="L4257"/>
      <c r="M4257"/>
    </row>
    <row r="4258" spans="1:13" ht="15" customHeight="1" x14ac:dyDescent="0.25">
      <c r="A4258" s="180">
        <v>44384</v>
      </c>
      <c r="B4258" s="372"/>
      <c r="C4258" s="81"/>
      <c r="D4258" s="38"/>
      <c r="E4258" s="45" t="s">
        <v>24</v>
      </c>
      <c r="F4258" s="34">
        <v>22500</v>
      </c>
      <c r="G4258" s="41">
        <f t="shared" si="311"/>
        <v>0</v>
      </c>
      <c r="H4258" s="236"/>
      <c r="I4258" s="394"/>
      <c r="J4258"/>
      <c r="L4258"/>
      <c r="M4258"/>
    </row>
    <row r="4259" spans="1:13" ht="15" customHeight="1" x14ac:dyDescent="0.25">
      <c r="A4259" s="180">
        <v>44384</v>
      </c>
      <c r="B4259" s="269"/>
      <c r="C4259" s="33"/>
      <c r="D4259" s="38"/>
      <c r="E4259" s="45" t="s">
        <v>217</v>
      </c>
      <c r="F4259" s="46">
        <v>28200</v>
      </c>
      <c r="G4259" s="172">
        <f t="shared" si="311"/>
        <v>0</v>
      </c>
      <c r="H4259" s="236"/>
      <c r="I4259" s="394"/>
      <c r="J4259"/>
      <c r="L4259"/>
      <c r="M4259"/>
    </row>
    <row r="4260" spans="1:13" ht="15" customHeight="1" x14ac:dyDescent="0.25">
      <c r="A4260" s="180">
        <v>44384</v>
      </c>
      <c r="B4260" s="390"/>
      <c r="C4260" s="36"/>
      <c r="D4260" s="38"/>
      <c r="E4260" s="45" t="s">
        <v>24</v>
      </c>
      <c r="F4260" s="46">
        <v>2000</v>
      </c>
      <c r="G4260" s="172">
        <f t="shared" si="311"/>
        <v>0</v>
      </c>
      <c r="H4260" s="236"/>
      <c r="I4260" s="394"/>
      <c r="J4260"/>
      <c r="L4260"/>
      <c r="M4260"/>
    </row>
    <row r="4261" spans="1:13" ht="15" customHeight="1" x14ac:dyDescent="0.25">
      <c r="A4261" s="180">
        <v>44384</v>
      </c>
      <c r="B4261" s="243"/>
      <c r="C4261" s="33"/>
      <c r="D4261" s="64"/>
      <c r="E4261" s="45" t="s">
        <v>24</v>
      </c>
      <c r="F4261" s="46">
        <v>5000</v>
      </c>
      <c r="G4261" s="41">
        <f t="shared" si="311"/>
        <v>0</v>
      </c>
      <c r="H4261" s="236"/>
      <c r="I4261" s="394"/>
      <c r="J4261"/>
      <c r="L4261"/>
      <c r="M4261"/>
    </row>
    <row r="4262" spans="1:13" ht="15" customHeight="1" x14ac:dyDescent="0.25">
      <c r="A4262" s="180">
        <v>44384</v>
      </c>
      <c r="B4262" s="373"/>
      <c r="C4262" s="33"/>
      <c r="D4262" s="38"/>
      <c r="E4262" s="45" t="s">
        <v>23</v>
      </c>
      <c r="F4262" s="46">
        <v>2850000</v>
      </c>
      <c r="G4262" s="46">
        <f t="shared" si="311"/>
        <v>0</v>
      </c>
      <c r="H4262" s="236"/>
      <c r="I4262" s="393"/>
      <c r="J4262"/>
      <c r="L4262"/>
      <c r="M4262"/>
    </row>
    <row r="4263" spans="1:13" ht="15" customHeight="1" x14ac:dyDescent="0.25">
      <c r="A4263" s="180">
        <v>44384</v>
      </c>
      <c r="B4263" s="373"/>
      <c r="C4263" s="33"/>
      <c r="D4263" s="38"/>
      <c r="E4263" s="45" t="s">
        <v>24</v>
      </c>
      <c r="F4263" s="46">
        <v>2850000</v>
      </c>
      <c r="G4263" s="172">
        <f t="shared" si="311"/>
        <v>0</v>
      </c>
      <c r="H4263" s="236"/>
      <c r="I4263" s="393"/>
      <c r="J4263"/>
      <c r="L4263"/>
      <c r="M4263"/>
    </row>
    <row r="4264" spans="1:13" ht="15" customHeight="1" x14ac:dyDescent="0.25">
      <c r="A4264" s="180">
        <v>44384</v>
      </c>
      <c r="B4264" s="373"/>
      <c r="C4264" s="33"/>
      <c r="D4264" s="38"/>
      <c r="E4264" s="45" t="s">
        <v>23</v>
      </c>
      <c r="F4264" s="46">
        <v>2850000</v>
      </c>
      <c r="G4264" s="172">
        <f t="shared" si="311"/>
        <v>0</v>
      </c>
      <c r="H4264" s="236"/>
      <c r="I4264" s="393"/>
      <c r="J4264"/>
      <c r="L4264"/>
      <c r="M4264"/>
    </row>
    <row r="4265" spans="1:13" ht="15" customHeight="1" x14ac:dyDescent="0.25">
      <c r="A4265" s="180">
        <v>44384</v>
      </c>
      <c r="B4265" s="246"/>
      <c r="C4265" s="33"/>
      <c r="D4265" s="38"/>
      <c r="E4265" s="45" t="s">
        <v>23</v>
      </c>
      <c r="F4265" s="46">
        <v>1700000</v>
      </c>
      <c r="G4265" s="172">
        <f t="shared" si="311"/>
        <v>0</v>
      </c>
      <c r="H4265" s="236"/>
      <c r="I4265" s="393"/>
      <c r="J4265"/>
      <c r="L4265"/>
      <c r="M4265"/>
    </row>
    <row r="4266" spans="1:13" ht="15" customHeight="1" x14ac:dyDescent="0.25">
      <c r="A4266" s="180">
        <v>44384</v>
      </c>
      <c r="B4266" s="269"/>
      <c r="C4266" s="255"/>
      <c r="D4266" s="38"/>
      <c r="E4266" s="45" t="s">
        <v>23</v>
      </c>
      <c r="F4266" s="46">
        <v>270000</v>
      </c>
      <c r="G4266" s="172">
        <f t="shared" si="311"/>
        <v>0</v>
      </c>
      <c r="H4266" s="236"/>
      <c r="I4266" s="393"/>
      <c r="J4266"/>
      <c r="L4266"/>
      <c r="M4266"/>
    </row>
    <row r="4267" spans="1:13" ht="15" customHeight="1" x14ac:dyDescent="0.25">
      <c r="A4267" s="180">
        <v>44384</v>
      </c>
      <c r="B4267" s="390"/>
      <c r="C4267" s="255"/>
      <c r="D4267" s="38"/>
      <c r="E4267" s="45" t="s">
        <v>23</v>
      </c>
      <c r="F4267" s="46">
        <v>100000</v>
      </c>
      <c r="G4267" s="172">
        <f t="shared" si="311"/>
        <v>0</v>
      </c>
      <c r="H4267" s="236"/>
      <c r="I4267" s="393"/>
      <c r="J4267"/>
      <c r="L4267"/>
      <c r="M4267"/>
    </row>
    <row r="4268" spans="1:13" ht="15" customHeight="1" x14ac:dyDescent="0.25">
      <c r="A4268" s="180">
        <v>44384</v>
      </c>
      <c r="B4268" s="390"/>
      <c r="C4268" s="36"/>
      <c r="D4268" s="38"/>
      <c r="E4268" s="45" t="s">
        <v>484</v>
      </c>
      <c r="F4268" s="46">
        <v>175000</v>
      </c>
      <c r="G4268" s="41">
        <f t="shared" si="311"/>
        <v>0</v>
      </c>
      <c r="H4268" s="84"/>
      <c r="I4268" s="228"/>
      <c r="J4268"/>
      <c r="L4268"/>
      <c r="M4268"/>
    </row>
    <row r="4269" spans="1:13" ht="15" customHeight="1" x14ac:dyDescent="0.25">
      <c r="A4269" s="180">
        <v>44384</v>
      </c>
      <c r="B4269" s="269"/>
      <c r="C4269" s="33"/>
      <c r="D4269" s="38"/>
      <c r="E4269" s="45" t="s">
        <v>23</v>
      </c>
      <c r="F4269" s="172">
        <v>10000</v>
      </c>
      <c r="G4269" s="41">
        <f t="shared" si="311"/>
        <v>0</v>
      </c>
      <c r="H4269" s="236"/>
      <c r="I4269" s="228"/>
      <c r="J4269"/>
      <c r="L4269"/>
      <c r="M4269"/>
    </row>
    <row r="4270" spans="1:13" ht="15" customHeight="1" x14ac:dyDescent="0.25">
      <c r="A4270" s="180">
        <v>44384</v>
      </c>
      <c r="B4270" s="390"/>
      <c r="C4270" s="36"/>
      <c r="D4270" s="38"/>
      <c r="E4270" s="45" t="s">
        <v>217</v>
      </c>
      <c r="F4270" s="46">
        <v>62500</v>
      </c>
      <c r="G4270" s="172">
        <f t="shared" si="311"/>
        <v>0</v>
      </c>
      <c r="H4270" s="236"/>
      <c r="I4270" s="228"/>
      <c r="J4270"/>
      <c r="L4270"/>
      <c r="M4270"/>
    </row>
    <row r="4271" spans="1:13" ht="15" customHeight="1" x14ac:dyDescent="0.25">
      <c r="A4271" s="180">
        <v>44384</v>
      </c>
      <c r="B4271" s="269"/>
      <c r="C4271" s="33"/>
      <c r="D4271" s="38"/>
      <c r="E4271" s="45" t="s">
        <v>24</v>
      </c>
      <c r="F4271" s="46">
        <v>5000</v>
      </c>
      <c r="G4271" s="46">
        <f t="shared" si="311"/>
        <v>0</v>
      </c>
      <c r="H4271" s="236"/>
      <c r="I4271" s="228"/>
      <c r="J4271"/>
      <c r="L4271"/>
      <c r="M4271"/>
    </row>
    <row r="4272" spans="1:13" ht="15" customHeight="1" x14ac:dyDescent="0.25">
      <c r="A4272" s="180">
        <v>44384</v>
      </c>
      <c r="B4272" s="243"/>
      <c r="C4272" s="255"/>
      <c r="D4272" s="38"/>
      <c r="E4272" s="45" t="s">
        <v>23</v>
      </c>
      <c r="F4272" s="46">
        <v>85000</v>
      </c>
      <c r="G4272" s="172">
        <f t="shared" si="311"/>
        <v>0</v>
      </c>
      <c r="H4272" s="236"/>
      <c r="I4272" s="387"/>
      <c r="J4272"/>
      <c r="L4272"/>
      <c r="M4272"/>
    </row>
    <row r="4273" spans="1:13" ht="15" customHeight="1" x14ac:dyDescent="0.25">
      <c r="A4273" s="180">
        <v>44384</v>
      </c>
      <c r="B4273" s="269"/>
      <c r="C4273" s="255"/>
      <c r="D4273" s="38"/>
      <c r="E4273" s="45" t="s">
        <v>23</v>
      </c>
      <c r="F4273" s="46">
        <v>1250000</v>
      </c>
      <c r="G4273" s="172">
        <f t="shared" si="311"/>
        <v>0</v>
      </c>
      <c r="H4273" s="236"/>
      <c r="I4273" s="387"/>
      <c r="J4273"/>
      <c r="L4273"/>
      <c r="M4273"/>
    </row>
    <row r="4274" spans="1:13" ht="15" customHeight="1" x14ac:dyDescent="0.25">
      <c r="A4274" s="180">
        <v>44384</v>
      </c>
      <c r="B4274" s="269"/>
      <c r="C4274" s="44"/>
      <c r="D4274" s="38"/>
      <c r="E4274" s="45" t="s">
        <v>23</v>
      </c>
      <c r="F4274" s="46">
        <v>50000</v>
      </c>
      <c r="G4274" s="172">
        <f t="shared" si="311"/>
        <v>0</v>
      </c>
      <c r="H4274" s="236"/>
      <c r="I4274" s="387"/>
      <c r="J4274"/>
      <c r="L4274"/>
      <c r="M4274"/>
    </row>
    <row r="4275" spans="1:13" ht="15" customHeight="1" x14ac:dyDescent="0.25">
      <c r="A4275" s="180">
        <v>44384</v>
      </c>
      <c r="B4275" s="269"/>
      <c r="C4275" s="44"/>
      <c r="D4275" s="38"/>
      <c r="E4275" s="45" t="s">
        <v>24</v>
      </c>
      <c r="F4275" s="46">
        <v>10000</v>
      </c>
      <c r="G4275" s="172">
        <f t="shared" si="311"/>
        <v>0</v>
      </c>
      <c r="H4275" s="236"/>
      <c r="I4275" s="387"/>
      <c r="J4275"/>
      <c r="L4275"/>
      <c r="M4275"/>
    </row>
    <row r="4276" spans="1:13" ht="15" customHeight="1" x14ac:dyDescent="0.25">
      <c r="A4276" s="180">
        <v>44415</v>
      </c>
      <c r="B4276" s="269"/>
      <c r="C4276" s="33"/>
      <c r="D4276" s="38"/>
      <c r="E4276" s="254" t="s">
        <v>217</v>
      </c>
      <c r="F4276" s="46">
        <v>23000</v>
      </c>
      <c r="G4276" s="41">
        <f t="shared" ref="G4276:G4339" si="312">D4276*F4276</f>
        <v>0</v>
      </c>
      <c r="H4276" s="236"/>
      <c r="I4276" s="228"/>
      <c r="J4276"/>
      <c r="L4276"/>
      <c r="M4276"/>
    </row>
    <row r="4277" spans="1:13" ht="15" customHeight="1" x14ac:dyDescent="0.25">
      <c r="A4277" s="180">
        <v>44415</v>
      </c>
      <c r="B4277" s="372"/>
      <c r="C4277" s="156"/>
      <c r="D4277" s="38"/>
      <c r="E4277" s="51" t="s">
        <v>217</v>
      </c>
      <c r="F4277" s="46">
        <v>34000</v>
      </c>
      <c r="G4277" s="41">
        <f t="shared" si="312"/>
        <v>0</v>
      </c>
      <c r="H4277" s="236"/>
      <c r="I4277" s="228"/>
      <c r="J4277"/>
      <c r="L4277"/>
      <c r="M4277"/>
    </row>
    <row r="4278" spans="1:13" ht="15" customHeight="1" x14ac:dyDescent="0.25">
      <c r="A4278" s="180">
        <v>44415</v>
      </c>
      <c r="B4278" s="246"/>
      <c r="C4278" s="33"/>
      <c r="D4278" s="33"/>
      <c r="E4278" s="45" t="s">
        <v>24</v>
      </c>
      <c r="F4278" s="46">
        <v>1500000</v>
      </c>
      <c r="G4278" s="41">
        <f t="shared" si="312"/>
        <v>0</v>
      </c>
      <c r="H4278" s="236"/>
      <c r="I4278" s="228"/>
      <c r="J4278"/>
      <c r="L4278"/>
      <c r="M4278"/>
    </row>
    <row r="4279" spans="1:13" ht="15" customHeight="1" x14ac:dyDescent="0.25">
      <c r="A4279" s="180">
        <v>44415</v>
      </c>
      <c r="B4279" s="246"/>
      <c r="C4279" s="33"/>
      <c r="D4279" s="33"/>
      <c r="E4279" s="45" t="s">
        <v>24</v>
      </c>
      <c r="F4279" s="46">
        <v>1500000</v>
      </c>
      <c r="G4279" s="41">
        <f t="shared" si="312"/>
        <v>0</v>
      </c>
      <c r="H4279" s="84"/>
      <c r="I4279" s="228"/>
      <c r="J4279"/>
      <c r="L4279"/>
      <c r="M4279"/>
    </row>
    <row r="4280" spans="1:13" ht="15" customHeight="1" x14ac:dyDescent="0.25">
      <c r="A4280" s="180">
        <v>44415</v>
      </c>
      <c r="B4280" s="269"/>
      <c r="C4280" s="33"/>
      <c r="D4280" s="38"/>
      <c r="E4280" s="45" t="s">
        <v>24</v>
      </c>
      <c r="F4280" s="46">
        <v>70000</v>
      </c>
      <c r="G4280" s="41">
        <f t="shared" si="312"/>
        <v>0</v>
      </c>
      <c r="H4280" s="84"/>
      <c r="I4280" s="228"/>
      <c r="J4280"/>
      <c r="L4280"/>
      <c r="M4280"/>
    </row>
    <row r="4281" spans="1:13" ht="15" customHeight="1" x14ac:dyDescent="0.25">
      <c r="A4281" s="180">
        <v>44415</v>
      </c>
      <c r="B4281" s="372"/>
      <c r="C4281" s="81"/>
      <c r="D4281" s="38"/>
      <c r="E4281" s="45" t="s">
        <v>24</v>
      </c>
      <c r="F4281" s="34">
        <v>55000</v>
      </c>
      <c r="G4281" s="41">
        <f t="shared" si="312"/>
        <v>0</v>
      </c>
      <c r="H4281" s="236"/>
      <c r="I4281" s="228"/>
      <c r="J4281"/>
      <c r="L4281"/>
      <c r="M4281"/>
    </row>
    <row r="4282" spans="1:13" ht="15" customHeight="1" x14ac:dyDescent="0.25">
      <c r="A4282" s="180">
        <v>44415</v>
      </c>
      <c r="B4282" s="269"/>
      <c r="C4282" s="33"/>
      <c r="D4282" s="38"/>
      <c r="E4282" s="45" t="s">
        <v>24</v>
      </c>
      <c r="F4282" s="34">
        <v>25000</v>
      </c>
      <c r="G4282" s="46">
        <f t="shared" si="312"/>
        <v>0</v>
      </c>
      <c r="H4282" s="236"/>
      <c r="I4282" s="228"/>
      <c r="J4282"/>
      <c r="L4282"/>
      <c r="M4282"/>
    </row>
    <row r="4283" spans="1:13" ht="15" customHeight="1" x14ac:dyDescent="0.25">
      <c r="A4283" s="180">
        <v>44446</v>
      </c>
      <c r="B4283" s="269"/>
      <c r="C4283" s="33"/>
      <c r="D4283" s="248"/>
      <c r="E4283" s="249" t="s">
        <v>24</v>
      </c>
      <c r="F4283" s="265">
        <v>25000</v>
      </c>
      <c r="G4283" s="265">
        <f t="shared" si="312"/>
        <v>0</v>
      </c>
      <c r="H4283" s="267"/>
      <c r="I4283" s="406"/>
      <c r="J4283"/>
      <c r="L4283"/>
      <c r="M4283"/>
    </row>
    <row r="4284" spans="1:13" ht="15" customHeight="1" x14ac:dyDescent="0.25">
      <c r="A4284" s="180">
        <v>44446</v>
      </c>
      <c r="B4284" s="269"/>
      <c r="C4284" s="56"/>
      <c r="D4284" s="33"/>
      <c r="E4284" s="33" t="s">
        <v>1629</v>
      </c>
      <c r="F4284" s="34">
        <v>18000</v>
      </c>
      <c r="G4284" s="41">
        <f t="shared" si="312"/>
        <v>0</v>
      </c>
      <c r="H4284" s="236"/>
      <c r="I4284" s="228"/>
      <c r="J4284"/>
      <c r="L4284"/>
      <c r="M4284"/>
    </row>
    <row r="4285" spans="1:13" ht="15" customHeight="1" x14ac:dyDescent="0.25">
      <c r="A4285" s="180">
        <v>44446</v>
      </c>
      <c r="B4285" s="269"/>
      <c r="C4285" s="33"/>
      <c r="D4285" s="38"/>
      <c r="E4285" s="39" t="s">
        <v>23</v>
      </c>
      <c r="F4285" s="46">
        <v>900</v>
      </c>
      <c r="G4285" s="41">
        <f t="shared" si="312"/>
        <v>0</v>
      </c>
      <c r="H4285" s="84"/>
      <c r="I4285" s="228"/>
      <c r="J4285"/>
      <c r="L4285"/>
      <c r="M4285"/>
    </row>
    <row r="4286" spans="1:13" ht="15" customHeight="1" x14ac:dyDescent="0.25">
      <c r="A4286" s="180">
        <v>44446</v>
      </c>
      <c r="B4286" s="269"/>
      <c r="C4286" s="33"/>
      <c r="D4286" s="38"/>
      <c r="E4286" s="45" t="s">
        <v>24</v>
      </c>
      <c r="F4286" s="34">
        <v>37000</v>
      </c>
      <c r="G4286" s="46">
        <f t="shared" si="312"/>
        <v>0</v>
      </c>
      <c r="H4286" s="236"/>
      <c r="I4286" s="228"/>
      <c r="J4286"/>
      <c r="L4286"/>
      <c r="M4286"/>
    </row>
    <row r="4287" spans="1:13" ht="15" customHeight="1" x14ac:dyDescent="0.25">
      <c r="A4287" s="180">
        <v>44446</v>
      </c>
      <c r="B4287" s="269"/>
      <c r="C4287" s="33"/>
      <c r="D4287" s="38"/>
      <c r="E4287" s="45" t="s">
        <v>24</v>
      </c>
      <c r="F4287" s="172">
        <v>250000</v>
      </c>
      <c r="G4287" s="46">
        <f t="shared" si="312"/>
        <v>0</v>
      </c>
      <c r="H4287" s="236"/>
      <c r="I4287" s="228"/>
      <c r="J4287"/>
      <c r="L4287"/>
      <c r="M4287"/>
    </row>
    <row r="4288" spans="1:13" ht="15" customHeight="1" x14ac:dyDescent="0.25">
      <c r="A4288" s="180">
        <v>44446</v>
      </c>
      <c r="B4288" s="269"/>
      <c r="C4288" s="33"/>
      <c r="D4288" s="38"/>
      <c r="E4288" s="45" t="s">
        <v>24</v>
      </c>
      <c r="F4288" s="46">
        <v>207000</v>
      </c>
      <c r="G4288" s="172">
        <f t="shared" si="312"/>
        <v>0</v>
      </c>
      <c r="H4288" s="236"/>
      <c r="I4288" s="228"/>
      <c r="J4288"/>
      <c r="L4288"/>
      <c r="M4288"/>
    </row>
    <row r="4289" spans="1:13" ht="15" customHeight="1" x14ac:dyDescent="0.25">
      <c r="A4289" s="180">
        <v>44446</v>
      </c>
      <c r="B4289" s="269"/>
      <c r="C4289" s="33"/>
      <c r="D4289" s="64"/>
      <c r="E4289" s="45" t="s">
        <v>217</v>
      </c>
      <c r="F4289" s="46">
        <v>62500</v>
      </c>
      <c r="G4289" s="41">
        <f t="shared" si="312"/>
        <v>0</v>
      </c>
      <c r="H4289" s="236"/>
      <c r="I4289" s="228"/>
      <c r="J4289"/>
      <c r="L4289"/>
      <c r="M4289"/>
    </row>
    <row r="4290" spans="1:13" ht="15" customHeight="1" x14ac:dyDescent="0.25">
      <c r="A4290" s="180">
        <v>44446</v>
      </c>
      <c r="B4290" s="269"/>
      <c r="C4290" s="36"/>
      <c r="D4290" s="38"/>
      <c r="E4290" s="45" t="s">
        <v>24</v>
      </c>
      <c r="F4290" s="46">
        <v>35000</v>
      </c>
      <c r="G4290" s="172">
        <f t="shared" si="312"/>
        <v>0</v>
      </c>
      <c r="H4290" s="236"/>
      <c r="I4290" s="228"/>
      <c r="J4290"/>
      <c r="L4290"/>
      <c r="M4290"/>
    </row>
    <row r="4291" spans="1:13" ht="15" customHeight="1" x14ac:dyDescent="0.25">
      <c r="A4291" s="180">
        <v>44446</v>
      </c>
      <c r="B4291" s="372"/>
      <c r="C4291" s="81"/>
      <c r="D4291" s="38"/>
      <c r="E4291" s="45" t="s">
        <v>107</v>
      </c>
      <c r="F4291" s="34">
        <v>7000</v>
      </c>
      <c r="G4291" s="41">
        <f t="shared" si="312"/>
        <v>0</v>
      </c>
      <c r="H4291" s="236"/>
      <c r="I4291" s="403"/>
      <c r="J4291"/>
      <c r="L4291"/>
      <c r="M4291"/>
    </row>
    <row r="4292" spans="1:13" ht="15" customHeight="1" x14ac:dyDescent="0.25">
      <c r="A4292" s="180">
        <v>44446</v>
      </c>
      <c r="B4292" s="269"/>
      <c r="C4292" s="33"/>
      <c r="D4292" s="38"/>
      <c r="E4292" s="45" t="s">
        <v>24</v>
      </c>
      <c r="F4292" s="46">
        <v>70000</v>
      </c>
      <c r="G4292" s="46">
        <f t="shared" si="312"/>
        <v>0</v>
      </c>
      <c r="H4292" s="236"/>
      <c r="I4292" s="393"/>
      <c r="J4292"/>
      <c r="L4292"/>
      <c r="M4292"/>
    </row>
    <row r="4293" spans="1:13" ht="15" customHeight="1" x14ac:dyDescent="0.25">
      <c r="A4293" s="180">
        <v>44446</v>
      </c>
      <c r="B4293" s="269"/>
      <c r="C4293" s="33"/>
      <c r="D4293" s="38"/>
      <c r="E4293" s="45" t="s">
        <v>24</v>
      </c>
      <c r="F4293" s="46">
        <v>14000</v>
      </c>
      <c r="G4293" s="172">
        <f t="shared" si="312"/>
        <v>0</v>
      </c>
      <c r="H4293" s="236"/>
      <c r="I4293" s="393"/>
      <c r="J4293"/>
      <c r="L4293"/>
      <c r="M4293"/>
    </row>
    <row r="4294" spans="1:13" ht="15" customHeight="1" x14ac:dyDescent="0.25">
      <c r="A4294" s="180">
        <v>44446</v>
      </c>
      <c r="B4294" s="269"/>
      <c r="C4294" s="33"/>
      <c r="D4294" s="38"/>
      <c r="E4294" s="45" t="s">
        <v>107</v>
      </c>
      <c r="F4294" s="34">
        <v>4000</v>
      </c>
      <c r="G4294" s="46">
        <f t="shared" si="312"/>
        <v>0</v>
      </c>
      <c r="H4294" s="236"/>
      <c r="I4294" s="393"/>
      <c r="J4294"/>
      <c r="L4294"/>
      <c r="M4294"/>
    </row>
    <row r="4295" spans="1:13" ht="15" customHeight="1" x14ac:dyDescent="0.25">
      <c r="A4295" s="180">
        <v>44446</v>
      </c>
      <c r="B4295" s="391"/>
      <c r="C4295" s="109"/>
      <c r="D4295" s="38"/>
      <c r="E4295" s="45" t="s">
        <v>24</v>
      </c>
      <c r="F4295" s="34">
        <v>12000</v>
      </c>
      <c r="G4295" s="46">
        <f t="shared" si="312"/>
        <v>0</v>
      </c>
      <c r="H4295" s="236"/>
      <c r="I4295" s="394"/>
      <c r="J4295"/>
      <c r="L4295"/>
      <c r="M4295"/>
    </row>
    <row r="4296" spans="1:13" ht="15" customHeight="1" x14ac:dyDescent="0.25">
      <c r="A4296" s="180">
        <v>44446</v>
      </c>
      <c r="B4296" s="243"/>
      <c r="C4296" s="36"/>
      <c r="D4296" s="38"/>
      <c r="E4296" s="45" t="s">
        <v>2822</v>
      </c>
      <c r="F4296" s="46">
        <v>28750</v>
      </c>
      <c r="G4296" s="46">
        <f t="shared" si="312"/>
        <v>0</v>
      </c>
      <c r="H4296" s="236"/>
      <c r="I4296" s="394"/>
      <c r="J4296"/>
      <c r="L4296"/>
      <c r="M4296"/>
    </row>
    <row r="4297" spans="1:13" ht="15" customHeight="1" x14ac:dyDescent="0.25">
      <c r="A4297" s="180">
        <v>44446</v>
      </c>
      <c r="B4297" s="245"/>
      <c r="C4297" s="36"/>
      <c r="D4297" s="38"/>
      <c r="E4297" s="45" t="s">
        <v>2822</v>
      </c>
      <c r="F4297" s="46">
        <v>48500</v>
      </c>
      <c r="G4297" s="46">
        <f t="shared" si="312"/>
        <v>0</v>
      </c>
      <c r="H4297" s="236"/>
      <c r="I4297" s="394"/>
      <c r="J4297"/>
      <c r="L4297"/>
      <c r="M4297"/>
    </row>
    <row r="4298" spans="1:13" ht="15" customHeight="1" x14ac:dyDescent="0.25">
      <c r="A4298" s="180">
        <v>44446</v>
      </c>
      <c r="B4298" s="269"/>
      <c r="C4298" s="36"/>
      <c r="D4298" s="38"/>
      <c r="E4298" s="45" t="s">
        <v>437</v>
      </c>
      <c r="F4298" s="172">
        <v>3885000</v>
      </c>
      <c r="G4298" s="46">
        <f t="shared" si="312"/>
        <v>0</v>
      </c>
      <c r="H4298" s="236"/>
      <c r="I4298" s="394"/>
      <c r="J4298"/>
      <c r="L4298"/>
      <c r="M4298"/>
    </row>
    <row r="4299" spans="1:13" ht="15" customHeight="1" x14ac:dyDescent="0.25">
      <c r="A4299" s="180">
        <v>44446</v>
      </c>
      <c r="B4299" s="243"/>
      <c r="C4299" s="33"/>
      <c r="D4299" s="38"/>
      <c r="E4299" s="45" t="s">
        <v>96</v>
      </c>
      <c r="F4299" s="46">
        <v>19000</v>
      </c>
      <c r="G4299" s="172">
        <f t="shared" si="312"/>
        <v>0</v>
      </c>
      <c r="H4299" s="236"/>
      <c r="I4299" s="393"/>
      <c r="J4299"/>
      <c r="L4299"/>
      <c r="M4299"/>
    </row>
    <row r="4300" spans="1:13" ht="15" customHeight="1" x14ac:dyDescent="0.25">
      <c r="A4300" s="180">
        <v>44446</v>
      </c>
      <c r="B4300" s="390"/>
      <c r="C4300" s="36"/>
      <c r="D4300" s="38"/>
      <c r="E4300" s="45" t="s">
        <v>96</v>
      </c>
      <c r="F4300" s="46">
        <v>16000</v>
      </c>
      <c r="G4300" s="172">
        <f t="shared" si="312"/>
        <v>0</v>
      </c>
      <c r="H4300" s="236"/>
      <c r="I4300" s="393"/>
      <c r="J4300"/>
      <c r="L4300"/>
      <c r="M4300"/>
    </row>
    <row r="4301" spans="1:13" ht="15" customHeight="1" x14ac:dyDescent="0.25">
      <c r="A4301" s="180">
        <v>44446</v>
      </c>
      <c r="B4301" s="269"/>
      <c r="C4301" s="33"/>
      <c r="D4301" s="38"/>
      <c r="E4301" s="45" t="s">
        <v>24</v>
      </c>
      <c r="F4301" s="46">
        <v>42500</v>
      </c>
      <c r="G4301" s="172">
        <f t="shared" si="312"/>
        <v>0</v>
      </c>
      <c r="H4301" s="236"/>
      <c r="I4301" s="393"/>
      <c r="J4301"/>
      <c r="L4301"/>
      <c r="M4301"/>
    </row>
    <row r="4302" spans="1:13" ht="15" customHeight="1" x14ac:dyDescent="0.25">
      <c r="A4302" s="180">
        <v>44476</v>
      </c>
      <c r="B4302" s="269"/>
      <c r="C4302" s="33"/>
      <c r="D4302" s="38"/>
      <c r="E4302" s="51" t="s">
        <v>1629</v>
      </c>
      <c r="F4302" s="46">
        <v>75000</v>
      </c>
      <c r="G4302" s="41">
        <f t="shared" si="312"/>
        <v>0</v>
      </c>
      <c r="H4302" s="236"/>
      <c r="I4302" s="228"/>
      <c r="J4302"/>
      <c r="L4302"/>
      <c r="M4302"/>
    </row>
    <row r="4303" spans="1:13" ht="15" customHeight="1" x14ac:dyDescent="0.25">
      <c r="A4303" s="180">
        <v>44476</v>
      </c>
      <c r="B4303" s="391"/>
      <c r="C4303" s="109"/>
      <c r="D4303" s="38"/>
      <c r="E4303" s="45" t="s">
        <v>24</v>
      </c>
      <c r="F4303" s="34">
        <v>50000</v>
      </c>
      <c r="G4303" s="46">
        <f t="shared" si="312"/>
        <v>0</v>
      </c>
      <c r="H4303" s="236"/>
      <c r="I4303" s="228"/>
      <c r="J4303"/>
      <c r="L4303"/>
      <c r="M4303"/>
    </row>
    <row r="4304" spans="1:13" ht="15" customHeight="1" x14ac:dyDescent="0.25">
      <c r="A4304" s="180">
        <v>44476</v>
      </c>
      <c r="B4304" s="269"/>
      <c r="C4304" s="33"/>
      <c r="D4304" s="33"/>
      <c r="E4304" s="33" t="s">
        <v>217</v>
      </c>
      <c r="F4304" s="34">
        <v>62500</v>
      </c>
      <c r="G4304" s="41">
        <f t="shared" si="312"/>
        <v>0</v>
      </c>
      <c r="H4304" s="236"/>
      <c r="I4304" s="228"/>
      <c r="J4304"/>
      <c r="L4304"/>
      <c r="M4304"/>
    </row>
    <row r="4305" spans="1:13" ht="15" customHeight="1" x14ac:dyDescent="0.25">
      <c r="A4305" s="180">
        <v>44476</v>
      </c>
      <c r="B4305" s="269"/>
      <c r="C4305" s="33"/>
      <c r="D4305" s="38"/>
      <c r="E4305" s="45" t="s">
        <v>1579</v>
      </c>
      <c r="F4305" s="46">
        <v>4800000</v>
      </c>
      <c r="G4305" s="41">
        <f t="shared" si="312"/>
        <v>0</v>
      </c>
      <c r="H4305" s="84"/>
      <c r="I4305" s="393"/>
      <c r="J4305"/>
      <c r="L4305"/>
      <c r="M4305"/>
    </row>
    <row r="4306" spans="1:13" ht="15" customHeight="1" x14ac:dyDescent="0.25">
      <c r="A4306" s="180">
        <v>44476</v>
      </c>
      <c r="B4306" s="269"/>
      <c r="C4306" s="33"/>
      <c r="D4306" s="38"/>
      <c r="E4306" s="45" t="s">
        <v>24</v>
      </c>
      <c r="F4306" s="34">
        <v>99000</v>
      </c>
      <c r="G4306" s="46">
        <f t="shared" si="312"/>
        <v>0</v>
      </c>
      <c r="H4306" s="236"/>
      <c r="I4306" s="228"/>
      <c r="J4306"/>
      <c r="L4306"/>
      <c r="M4306"/>
    </row>
    <row r="4307" spans="1:13" ht="15" customHeight="1" x14ac:dyDescent="0.25">
      <c r="A4307" s="180">
        <v>44476</v>
      </c>
      <c r="B4307" s="246"/>
      <c r="C4307" s="39"/>
      <c r="D4307" s="38"/>
      <c r="E4307" s="45" t="s">
        <v>24</v>
      </c>
      <c r="F4307" s="172">
        <v>266000</v>
      </c>
      <c r="G4307" s="46">
        <f t="shared" si="312"/>
        <v>0</v>
      </c>
      <c r="H4307" s="236"/>
      <c r="I4307" s="228"/>
      <c r="J4307"/>
      <c r="L4307"/>
      <c r="M4307"/>
    </row>
    <row r="4308" spans="1:13" ht="15" customHeight="1" x14ac:dyDescent="0.25">
      <c r="A4308" s="180">
        <v>44476</v>
      </c>
      <c r="B4308" s="245"/>
      <c r="C4308" s="109"/>
      <c r="D4308" s="38"/>
      <c r="E4308" s="45" t="s">
        <v>24</v>
      </c>
      <c r="F4308" s="46">
        <v>45000</v>
      </c>
      <c r="G4308" s="172">
        <f t="shared" si="312"/>
        <v>0</v>
      </c>
      <c r="H4308" s="236"/>
      <c r="I4308" s="228"/>
      <c r="J4308"/>
      <c r="L4308"/>
      <c r="M4308"/>
    </row>
    <row r="4309" spans="1:13" ht="15" customHeight="1" x14ac:dyDescent="0.25">
      <c r="A4309" s="180">
        <v>44476</v>
      </c>
      <c r="B4309" s="246"/>
      <c r="C4309" s="39"/>
      <c r="D4309" s="64"/>
      <c r="E4309" s="45" t="s">
        <v>24</v>
      </c>
      <c r="F4309" s="46">
        <v>266000</v>
      </c>
      <c r="G4309" s="41">
        <f t="shared" si="312"/>
        <v>0</v>
      </c>
      <c r="H4309" s="236"/>
      <c r="I4309" s="228"/>
      <c r="J4309"/>
      <c r="L4309"/>
      <c r="M4309"/>
    </row>
    <row r="4310" spans="1:13" ht="15" customHeight="1" x14ac:dyDescent="0.25">
      <c r="A4310" s="180">
        <v>44476</v>
      </c>
      <c r="B4310" s="373"/>
      <c r="C4310" s="52"/>
      <c r="D4310" s="38"/>
      <c r="E4310" s="45" t="s">
        <v>24</v>
      </c>
      <c r="F4310" s="46">
        <v>20000</v>
      </c>
      <c r="G4310" s="172">
        <f t="shared" si="312"/>
        <v>0</v>
      </c>
      <c r="H4310" s="236"/>
      <c r="I4310" s="228"/>
      <c r="J4310"/>
      <c r="L4310"/>
      <c r="M4310"/>
    </row>
    <row r="4311" spans="1:13" ht="15" customHeight="1" x14ac:dyDescent="0.25">
      <c r="A4311" s="180">
        <v>44476</v>
      </c>
      <c r="B4311" s="269"/>
      <c r="C4311" s="33"/>
      <c r="D4311" s="38"/>
      <c r="E4311" s="45" t="s">
        <v>217</v>
      </c>
      <c r="F4311" s="46">
        <v>62500</v>
      </c>
      <c r="G4311" s="172">
        <f t="shared" si="312"/>
        <v>0</v>
      </c>
      <c r="H4311" s="236"/>
      <c r="I4311" s="403"/>
      <c r="J4311"/>
      <c r="L4311"/>
      <c r="M4311"/>
    </row>
    <row r="4312" spans="1:13" ht="15" customHeight="1" x14ac:dyDescent="0.25">
      <c r="A4312" s="180">
        <v>44476</v>
      </c>
      <c r="B4312" s="372"/>
      <c r="C4312" s="33"/>
      <c r="D4312" s="38"/>
      <c r="E4312" s="45" t="s">
        <v>24</v>
      </c>
      <c r="F4312" s="46">
        <v>400000</v>
      </c>
      <c r="G4312" s="172">
        <f t="shared" si="312"/>
        <v>0</v>
      </c>
      <c r="H4312" s="236"/>
      <c r="I4312" s="393"/>
      <c r="J4312"/>
      <c r="L4312"/>
      <c r="M4312"/>
    </row>
    <row r="4313" spans="1:13" ht="15" customHeight="1" x14ac:dyDescent="0.25">
      <c r="A4313" s="180">
        <v>44476</v>
      </c>
      <c r="B4313" s="380"/>
      <c r="C4313" s="33"/>
      <c r="D4313" s="38"/>
      <c r="E4313" s="45" t="s">
        <v>24</v>
      </c>
      <c r="F4313" s="46">
        <v>150000</v>
      </c>
      <c r="G4313" s="46">
        <f t="shared" si="312"/>
        <v>0</v>
      </c>
      <c r="H4313" s="236"/>
      <c r="I4313" s="393"/>
      <c r="J4313"/>
      <c r="L4313"/>
      <c r="M4313"/>
    </row>
    <row r="4314" spans="1:13" ht="15" customHeight="1" x14ac:dyDescent="0.25">
      <c r="A4314" s="180">
        <v>44476</v>
      </c>
      <c r="B4314" s="391"/>
      <c r="C4314" s="33"/>
      <c r="D4314" s="38"/>
      <c r="E4314" s="45" t="s">
        <v>24</v>
      </c>
      <c r="F4314" s="46">
        <v>50000</v>
      </c>
      <c r="G4314" s="172">
        <f t="shared" si="312"/>
        <v>0</v>
      </c>
      <c r="H4314" s="236"/>
      <c r="I4314" s="393"/>
      <c r="J4314"/>
      <c r="L4314"/>
      <c r="M4314"/>
    </row>
    <row r="4315" spans="1:13" ht="15" customHeight="1" x14ac:dyDescent="0.25">
      <c r="A4315" s="180">
        <v>44476</v>
      </c>
      <c r="B4315" s="372"/>
      <c r="C4315" s="81"/>
      <c r="D4315" s="38"/>
      <c r="E4315" s="45" t="s">
        <v>24</v>
      </c>
      <c r="F4315" s="46">
        <v>60000</v>
      </c>
      <c r="G4315" s="46">
        <f t="shared" si="312"/>
        <v>0</v>
      </c>
      <c r="H4315" s="236"/>
      <c r="I4315" s="394"/>
      <c r="J4315"/>
      <c r="L4315"/>
      <c r="M4315"/>
    </row>
    <row r="4316" spans="1:13" ht="15" customHeight="1" x14ac:dyDescent="0.25">
      <c r="A4316" s="180">
        <v>44476</v>
      </c>
      <c r="B4316" s="269"/>
      <c r="C4316" s="386"/>
      <c r="D4316" s="38"/>
      <c r="E4316" s="45" t="s">
        <v>23</v>
      </c>
      <c r="F4316" s="46">
        <v>165000</v>
      </c>
      <c r="G4316" s="46">
        <f t="shared" si="312"/>
        <v>0</v>
      </c>
      <c r="H4316" s="236"/>
      <c r="I4316" s="394"/>
      <c r="J4316"/>
      <c r="L4316"/>
      <c r="M4316"/>
    </row>
    <row r="4317" spans="1:13" ht="15" customHeight="1" x14ac:dyDescent="0.25">
      <c r="A4317" s="180">
        <v>44476</v>
      </c>
      <c r="B4317" s="373"/>
      <c r="C4317" s="52"/>
      <c r="D4317" s="38"/>
      <c r="E4317" s="45" t="s">
        <v>24</v>
      </c>
      <c r="F4317" s="172">
        <v>20000</v>
      </c>
      <c r="G4317" s="46">
        <f t="shared" si="312"/>
        <v>0</v>
      </c>
      <c r="H4317" s="236"/>
      <c r="I4317" s="394"/>
      <c r="J4317"/>
      <c r="L4317"/>
      <c r="M4317"/>
    </row>
    <row r="4318" spans="1:13" ht="15" customHeight="1" x14ac:dyDescent="0.25">
      <c r="A4318" s="180">
        <v>44476</v>
      </c>
      <c r="B4318" s="246"/>
      <c r="C4318" s="386"/>
      <c r="D4318" s="38"/>
      <c r="E4318" s="45" t="s">
        <v>24</v>
      </c>
      <c r="F4318" s="46">
        <v>190000</v>
      </c>
      <c r="G4318" s="172">
        <f t="shared" si="312"/>
        <v>0</v>
      </c>
      <c r="H4318" s="236"/>
      <c r="I4318" s="394"/>
      <c r="J4318"/>
      <c r="L4318"/>
      <c r="M4318"/>
    </row>
    <row r="4319" spans="1:13" ht="15" customHeight="1" x14ac:dyDescent="0.25">
      <c r="A4319" s="180">
        <v>44476</v>
      </c>
      <c r="B4319" s="33"/>
      <c r="C4319" s="33"/>
      <c r="D4319" s="38"/>
      <c r="E4319" s="45" t="s">
        <v>24</v>
      </c>
      <c r="F4319" s="46">
        <v>35000</v>
      </c>
      <c r="G4319" s="172">
        <f t="shared" si="312"/>
        <v>0</v>
      </c>
      <c r="H4319" s="236"/>
      <c r="I4319" s="393"/>
      <c r="J4319"/>
      <c r="L4319"/>
      <c r="M4319"/>
    </row>
    <row r="4320" spans="1:13" ht="15" customHeight="1" x14ac:dyDescent="0.25">
      <c r="A4320" s="180">
        <v>44476</v>
      </c>
      <c r="B4320" s="269"/>
      <c r="C4320" s="56"/>
      <c r="D4320" s="38"/>
      <c r="E4320" s="45" t="s">
        <v>23</v>
      </c>
      <c r="F4320" s="46">
        <v>1550</v>
      </c>
      <c r="G4320" s="172">
        <f t="shared" si="312"/>
        <v>0</v>
      </c>
      <c r="H4320" s="236"/>
      <c r="I4320" s="393"/>
      <c r="J4320"/>
      <c r="L4320"/>
      <c r="M4320"/>
    </row>
    <row r="4321" spans="1:13" ht="15" customHeight="1" x14ac:dyDescent="0.25">
      <c r="A4321" s="180">
        <v>44476</v>
      </c>
      <c r="B4321" s="269"/>
      <c r="C4321" s="33"/>
      <c r="D4321" s="38"/>
      <c r="E4321" s="45" t="s">
        <v>217</v>
      </c>
      <c r="F4321" s="46">
        <v>28200</v>
      </c>
      <c r="G4321" s="172">
        <f t="shared" si="312"/>
        <v>0</v>
      </c>
      <c r="H4321" s="236"/>
      <c r="I4321" s="393"/>
      <c r="J4321"/>
      <c r="L4321"/>
      <c r="M4321"/>
    </row>
    <row r="4322" spans="1:13" ht="15" customHeight="1" x14ac:dyDescent="0.25">
      <c r="A4322" s="180">
        <v>44476</v>
      </c>
      <c r="B4322" s="269"/>
      <c r="C4322" s="33"/>
      <c r="D4322" s="33"/>
      <c r="E4322" s="33" t="s">
        <v>217</v>
      </c>
      <c r="F4322" s="34">
        <v>62500</v>
      </c>
      <c r="G4322" s="46">
        <f t="shared" si="312"/>
        <v>0</v>
      </c>
      <c r="H4322" s="236"/>
      <c r="I4322" s="393"/>
      <c r="J4322"/>
      <c r="L4322"/>
      <c r="M4322"/>
    </row>
    <row r="4323" spans="1:13" ht="15" customHeight="1" x14ac:dyDescent="0.25">
      <c r="A4323" s="180">
        <v>44476</v>
      </c>
      <c r="B4323" s="243"/>
      <c r="C4323" s="39"/>
      <c r="D4323" s="38"/>
      <c r="E4323" s="45" t="s">
        <v>23</v>
      </c>
      <c r="F4323" s="172">
        <v>65000</v>
      </c>
      <c r="G4323" s="41">
        <f t="shared" si="312"/>
        <v>0</v>
      </c>
      <c r="H4323" s="236"/>
      <c r="I4323" s="393"/>
      <c r="J4323"/>
      <c r="L4323"/>
      <c r="M4323"/>
    </row>
    <row r="4324" spans="1:13" ht="15" customHeight="1" x14ac:dyDescent="0.25">
      <c r="A4324" s="180">
        <v>44476</v>
      </c>
      <c r="B4324" s="269"/>
      <c r="C4324" s="33"/>
      <c r="D4324" s="38"/>
      <c r="E4324" s="45" t="s">
        <v>24</v>
      </c>
      <c r="F4324" s="46">
        <v>10000</v>
      </c>
      <c r="G4324" s="172">
        <f t="shared" si="312"/>
        <v>0</v>
      </c>
      <c r="H4324" s="236"/>
      <c r="I4324" s="393"/>
      <c r="J4324"/>
      <c r="L4324"/>
      <c r="M4324"/>
    </row>
    <row r="4325" spans="1:13" ht="15" customHeight="1" x14ac:dyDescent="0.25">
      <c r="A4325" s="180">
        <v>44476</v>
      </c>
      <c r="B4325" s="269"/>
      <c r="C4325" s="33"/>
      <c r="D4325" s="38"/>
      <c r="E4325" s="45" t="s">
        <v>24</v>
      </c>
      <c r="F4325" s="46">
        <v>5000</v>
      </c>
      <c r="G4325" s="46">
        <f t="shared" si="312"/>
        <v>0</v>
      </c>
      <c r="H4325" s="236"/>
      <c r="I4325" s="393"/>
      <c r="J4325"/>
      <c r="L4325"/>
      <c r="M4325"/>
    </row>
    <row r="4326" spans="1:13" ht="15" customHeight="1" x14ac:dyDescent="0.25">
      <c r="A4326" s="180">
        <v>44476</v>
      </c>
      <c r="B4326" s="269"/>
      <c r="C4326" s="33"/>
      <c r="D4326" s="38"/>
      <c r="E4326" s="45" t="s">
        <v>23</v>
      </c>
      <c r="F4326" s="46">
        <v>207000</v>
      </c>
      <c r="G4326" s="172">
        <f t="shared" si="312"/>
        <v>0</v>
      </c>
      <c r="H4326" s="236"/>
      <c r="I4326" s="393"/>
      <c r="J4326"/>
      <c r="L4326"/>
      <c r="M4326"/>
    </row>
    <row r="4327" spans="1:13" ht="15" customHeight="1" x14ac:dyDescent="0.25">
      <c r="A4327" s="180">
        <v>44476</v>
      </c>
      <c r="B4327" s="390"/>
      <c r="C4327" s="36"/>
      <c r="D4327" s="38"/>
      <c r="E4327" s="45" t="s">
        <v>24</v>
      </c>
      <c r="F4327" s="46">
        <v>25000</v>
      </c>
      <c r="G4327" s="46">
        <f t="shared" si="312"/>
        <v>0</v>
      </c>
      <c r="H4327" s="236"/>
      <c r="I4327" s="387"/>
      <c r="J4327"/>
      <c r="L4327"/>
      <c r="M4327"/>
    </row>
    <row r="4328" spans="1:13" ht="15" customHeight="1" x14ac:dyDescent="0.25">
      <c r="A4328" s="180">
        <v>44476</v>
      </c>
      <c r="B4328" s="269"/>
      <c r="C4328" s="36"/>
      <c r="D4328" s="38"/>
      <c r="E4328" s="45" t="s">
        <v>23</v>
      </c>
      <c r="F4328" s="46">
        <v>1500</v>
      </c>
      <c r="G4328" s="172">
        <f t="shared" si="312"/>
        <v>0</v>
      </c>
      <c r="H4328" s="236"/>
      <c r="I4328" s="387"/>
      <c r="J4328"/>
      <c r="L4328"/>
      <c r="M4328"/>
    </row>
    <row r="4329" spans="1:13" ht="15" customHeight="1" x14ac:dyDescent="0.25">
      <c r="A4329" s="180">
        <v>44476</v>
      </c>
      <c r="B4329" s="269"/>
      <c r="C4329" s="33"/>
      <c r="D4329" s="38"/>
      <c r="E4329" s="51" t="s">
        <v>24</v>
      </c>
      <c r="F4329" s="46">
        <v>85000</v>
      </c>
      <c r="G4329" s="172">
        <f t="shared" si="312"/>
        <v>0</v>
      </c>
      <c r="H4329" s="241"/>
      <c r="I4329" s="387"/>
      <c r="J4329"/>
      <c r="L4329"/>
      <c r="M4329"/>
    </row>
    <row r="4330" spans="1:13" ht="15" customHeight="1" x14ac:dyDescent="0.25">
      <c r="A4330" s="180">
        <v>44476</v>
      </c>
      <c r="B4330" s="269"/>
      <c r="C4330" s="33"/>
      <c r="D4330" s="33"/>
      <c r="E4330" s="33" t="s">
        <v>217</v>
      </c>
      <c r="F4330" s="34">
        <v>23000</v>
      </c>
      <c r="G4330" s="41">
        <f t="shared" si="312"/>
        <v>0</v>
      </c>
      <c r="H4330" s="236"/>
      <c r="I4330" s="387"/>
      <c r="J4330"/>
      <c r="L4330"/>
      <c r="M4330"/>
    </row>
    <row r="4331" spans="1:13" ht="15" customHeight="1" x14ac:dyDescent="0.25">
      <c r="A4331" s="180">
        <v>44476</v>
      </c>
      <c r="B4331" s="269"/>
      <c r="C4331" s="36"/>
      <c r="D4331" s="38"/>
      <c r="E4331" s="45" t="s">
        <v>24</v>
      </c>
      <c r="F4331" s="172">
        <v>250000</v>
      </c>
      <c r="G4331" s="46">
        <f t="shared" si="312"/>
        <v>0</v>
      </c>
      <c r="H4331" s="236"/>
      <c r="I4331" s="387"/>
      <c r="J4331"/>
      <c r="L4331"/>
      <c r="M4331"/>
    </row>
    <row r="4332" spans="1:13" ht="15" customHeight="1" x14ac:dyDescent="0.25">
      <c r="A4332" s="180">
        <v>44476</v>
      </c>
      <c r="B4332" s="372"/>
      <c r="C4332" s="33"/>
      <c r="D4332" s="38"/>
      <c r="E4332" s="45" t="s">
        <v>24</v>
      </c>
      <c r="F4332" s="46">
        <v>400000</v>
      </c>
      <c r="G4332" s="46">
        <f t="shared" si="312"/>
        <v>0</v>
      </c>
      <c r="H4332" s="236"/>
      <c r="I4332" s="387"/>
      <c r="J4332"/>
      <c r="L4332"/>
      <c r="M4332"/>
    </row>
    <row r="4333" spans="1:13" ht="15" customHeight="1" x14ac:dyDescent="0.25">
      <c r="A4333" s="180">
        <v>44476</v>
      </c>
      <c r="B4333" s="269"/>
      <c r="C4333" s="33"/>
      <c r="D4333" s="38"/>
      <c r="E4333" s="45" t="s">
        <v>24</v>
      </c>
      <c r="F4333" s="46">
        <v>775000</v>
      </c>
      <c r="G4333" s="172">
        <f t="shared" si="312"/>
        <v>0</v>
      </c>
      <c r="H4333" s="236"/>
      <c r="I4333" s="387"/>
      <c r="J4333"/>
      <c r="L4333"/>
      <c r="M4333"/>
    </row>
    <row r="4334" spans="1:13" ht="15" customHeight="1" x14ac:dyDescent="0.25">
      <c r="A4334" s="180">
        <v>44537</v>
      </c>
      <c r="B4334" s="372"/>
      <c r="C4334" s="156"/>
      <c r="D4334" s="38"/>
      <c r="E4334" s="51" t="s">
        <v>217</v>
      </c>
      <c r="F4334" s="46">
        <v>34000</v>
      </c>
      <c r="G4334" s="41">
        <f t="shared" si="312"/>
        <v>0</v>
      </c>
      <c r="H4334" s="236"/>
      <c r="I4334" s="228"/>
      <c r="J4334"/>
      <c r="L4334"/>
      <c r="M4334"/>
    </row>
    <row r="4335" spans="1:13" ht="15" customHeight="1" x14ac:dyDescent="0.25">
      <c r="A4335" s="180">
        <v>44537</v>
      </c>
      <c r="B4335" s="269"/>
      <c r="C4335" s="33"/>
      <c r="D4335" s="38"/>
      <c r="E4335" s="45" t="s">
        <v>217</v>
      </c>
      <c r="F4335" s="34">
        <v>28200</v>
      </c>
      <c r="G4335" s="46">
        <f t="shared" si="312"/>
        <v>0</v>
      </c>
      <c r="H4335" s="236"/>
      <c r="I4335" s="228"/>
      <c r="J4335"/>
      <c r="L4335"/>
      <c r="M4335"/>
    </row>
    <row r="4336" spans="1:13" ht="15" customHeight="1" x14ac:dyDescent="0.25">
      <c r="A4336" s="180">
        <v>44537</v>
      </c>
      <c r="B4336" s="52"/>
      <c r="C4336" s="141"/>
      <c r="D4336" s="38"/>
      <c r="E4336" s="45" t="s">
        <v>24</v>
      </c>
      <c r="F4336" s="46">
        <v>700</v>
      </c>
      <c r="G4336" s="41">
        <f t="shared" si="312"/>
        <v>0</v>
      </c>
      <c r="H4336" s="84"/>
      <c r="I4336" s="393"/>
      <c r="J4336"/>
      <c r="L4336"/>
      <c r="M4336"/>
    </row>
    <row r="4337" spans="1:13" ht="15" customHeight="1" x14ac:dyDescent="0.25">
      <c r="A4337" s="180">
        <v>44537</v>
      </c>
      <c r="B4337" s="372"/>
      <c r="C4337" s="36"/>
      <c r="D4337" s="38"/>
      <c r="E4337" s="45" t="s">
        <v>24</v>
      </c>
      <c r="F4337" s="34">
        <v>35000</v>
      </c>
      <c r="G4337" s="46">
        <f t="shared" si="312"/>
        <v>0</v>
      </c>
      <c r="H4337" s="236"/>
      <c r="I4337" s="228"/>
      <c r="J4337"/>
      <c r="L4337"/>
      <c r="M4337"/>
    </row>
    <row r="4338" spans="1:13" ht="15" customHeight="1" x14ac:dyDescent="0.25">
      <c r="A4338" s="180">
        <v>44537</v>
      </c>
      <c r="B4338" s="269"/>
      <c r="C4338" s="33"/>
      <c r="D4338" s="38"/>
      <c r="E4338" s="45" t="s">
        <v>72</v>
      </c>
      <c r="F4338" s="172">
        <v>350000</v>
      </c>
      <c r="G4338" s="46">
        <f t="shared" si="312"/>
        <v>0</v>
      </c>
      <c r="H4338" s="236"/>
      <c r="I4338" s="228"/>
      <c r="J4338"/>
      <c r="L4338"/>
      <c r="M4338"/>
    </row>
    <row r="4339" spans="1:13" ht="15" customHeight="1" x14ac:dyDescent="0.25">
      <c r="A4339" s="180">
        <v>44537</v>
      </c>
      <c r="B4339" s="269"/>
      <c r="C4339" s="33"/>
      <c r="D4339" s="38"/>
      <c r="E4339" s="45" t="s">
        <v>23</v>
      </c>
      <c r="F4339" s="172">
        <v>45000</v>
      </c>
      <c r="G4339" s="46">
        <f t="shared" si="312"/>
        <v>0</v>
      </c>
      <c r="H4339" s="236"/>
      <c r="I4339" s="228"/>
      <c r="J4339"/>
      <c r="L4339"/>
      <c r="M4339"/>
    </row>
    <row r="4340" spans="1:13" ht="15" customHeight="1" x14ac:dyDescent="0.25">
      <c r="A4340" s="180">
        <v>44537</v>
      </c>
      <c r="B4340" s="407"/>
      <c r="C4340" s="109"/>
      <c r="D4340" s="38"/>
      <c r="E4340" s="45" t="s">
        <v>24</v>
      </c>
      <c r="F4340" s="46">
        <v>2000</v>
      </c>
      <c r="G4340" s="172">
        <f t="shared" ref="G4340:G4403" si="313">D4340*F4340</f>
        <v>0</v>
      </c>
      <c r="H4340" s="236"/>
      <c r="I4340" s="228"/>
      <c r="J4340"/>
      <c r="L4340"/>
      <c r="M4340"/>
    </row>
    <row r="4341" spans="1:13" ht="15" customHeight="1" x14ac:dyDescent="0.25">
      <c r="A4341" s="180">
        <v>44537</v>
      </c>
      <c r="B4341" s="390"/>
      <c r="C4341" s="36"/>
      <c r="D4341" s="38"/>
      <c r="E4341" s="45" t="s">
        <v>24</v>
      </c>
      <c r="F4341" s="46">
        <v>150000</v>
      </c>
      <c r="G4341" s="46">
        <f t="shared" si="313"/>
        <v>0</v>
      </c>
      <c r="H4341" s="236"/>
      <c r="I4341" s="228"/>
      <c r="J4341"/>
      <c r="L4341"/>
      <c r="M4341"/>
    </row>
    <row r="4342" spans="1:13" ht="15" customHeight="1" x14ac:dyDescent="0.25">
      <c r="A4342" s="180">
        <v>44537</v>
      </c>
      <c r="B4342" s="269"/>
      <c r="C4342" s="33"/>
      <c r="D4342" s="64"/>
      <c r="E4342" s="45" t="s">
        <v>217</v>
      </c>
      <c r="F4342" s="46">
        <v>62500</v>
      </c>
      <c r="G4342" s="41">
        <f t="shared" si="313"/>
        <v>0</v>
      </c>
      <c r="H4342" s="236"/>
      <c r="I4342" s="228"/>
      <c r="J4342"/>
      <c r="L4342"/>
      <c r="M4342"/>
    </row>
    <row r="4343" spans="1:13" ht="15" customHeight="1" x14ac:dyDescent="0.25">
      <c r="A4343" s="180">
        <v>44537</v>
      </c>
      <c r="B4343" s="246"/>
      <c r="C4343" s="52"/>
      <c r="D4343" s="38"/>
      <c r="E4343" s="45" t="s">
        <v>24</v>
      </c>
      <c r="F4343" s="46">
        <v>1500000</v>
      </c>
      <c r="G4343" s="172">
        <f t="shared" si="313"/>
        <v>0</v>
      </c>
      <c r="H4343" s="236"/>
      <c r="I4343" s="228"/>
      <c r="J4343"/>
      <c r="L4343"/>
      <c r="M4343"/>
    </row>
    <row r="4344" spans="1:13" ht="15" customHeight="1" x14ac:dyDescent="0.25">
      <c r="A4344" s="180">
        <v>44537</v>
      </c>
      <c r="B4344" s="391"/>
      <c r="C4344" s="33"/>
      <c r="D4344" s="38"/>
      <c r="E4344" s="45" t="s">
        <v>2835</v>
      </c>
      <c r="F4344" s="46">
        <v>49000</v>
      </c>
      <c r="G4344" s="172">
        <f t="shared" si="313"/>
        <v>0</v>
      </c>
      <c r="H4344" s="236"/>
      <c r="I4344" s="228"/>
      <c r="J4344"/>
      <c r="L4344"/>
      <c r="M4344"/>
    </row>
    <row r="4345" spans="1:13" ht="15" customHeight="1" x14ac:dyDescent="0.25">
      <c r="A4345" s="180">
        <v>44537</v>
      </c>
      <c r="B4345" s="269"/>
      <c r="C4345" s="33"/>
      <c r="D4345" s="38"/>
      <c r="E4345" s="45" t="s">
        <v>23</v>
      </c>
      <c r="F4345" s="46">
        <v>200</v>
      </c>
      <c r="G4345" s="46">
        <f t="shared" si="313"/>
        <v>0</v>
      </c>
      <c r="H4345" s="236"/>
      <c r="I4345" s="228"/>
      <c r="J4345"/>
      <c r="L4345"/>
      <c r="M4345"/>
    </row>
    <row r="4346" spans="1:13" ht="15" customHeight="1" x14ac:dyDescent="0.25">
      <c r="A4346" s="180">
        <v>44537</v>
      </c>
      <c r="B4346" s="269"/>
      <c r="C4346" s="33"/>
      <c r="D4346" s="38"/>
      <c r="E4346" s="45" t="s">
        <v>24</v>
      </c>
      <c r="F4346" s="46">
        <v>3000</v>
      </c>
      <c r="G4346" s="172">
        <f t="shared" si="313"/>
        <v>0</v>
      </c>
      <c r="H4346" s="236"/>
      <c r="I4346" s="403"/>
      <c r="J4346"/>
      <c r="L4346"/>
      <c r="M4346"/>
    </row>
    <row r="4347" spans="1:13" ht="15" customHeight="1" x14ac:dyDescent="0.25">
      <c r="A4347" s="180">
        <v>44537</v>
      </c>
      <c r="B4347" s="269"/>
      <c r="C4347" s="33"/>
      <c r="D4347" s="38"/>
      <c r="E4347" s="45" t="s">
        <v>217</v>
      </c>
      <c r="F4347" s="46">
        <v>28200</v>
      </c>
      <c r="G4347" s="172">
        <f t="shared" si="313"/>
        <v>0</v>
      </c>
      <c r="H4347" s="236"/>
      <c r="I4347" s="393"/>
      <c r="J4347"/>
      <c r="L4347"/>
      <c r="M4347"/>
    </row>
    <row r="4348" spans="1:13" ht="15" customHeight="1" x14ac:dyDescent="0.25">
      <c r="A4348" s="180">
        <v>44537</v>
      </c>
      <c r="B4348" s="269"/>
      <c r="C4348" s="33"/>
      <c r="D4348" s="38"/>
      <c r="E4348" s="45" t="s">
        <v>24</v>
      </c>
      <c r="F4348" s="46">
        <v>85000</v>
      </c>
      <c r="G4348" s="46">
        <f t="shared" si="313"/>
        <v>0</v>
      </c>
      <c r="H4348" s="236"/>
      <c r="I4348" s="393"/>
      <c r="J4348"/>
      <c r="L4348"/>
      <c r="M4348"/>
    </row>
    <row r="4349" spans="1:13" ht="15" customHeight="1" x14ac:dyDescent="0.25">
      <c r="A4349" s="180">
        <v>44537</v>
      </c>
      <c r="B4349" s="269"/>
      <c r="C4349" s="33"/>
      <c r="D4349" s="38"/>
      <c r="E4349" s="45" t="s">
        <v>24</v>
      </c>
      <c r="F4349" s="46">
        <v>38000</v>
      </c>
      <c r="G4349" s="172">
        <f t="shared" si="313"/>
        <v>0</v>
      </c>
      <c r="H4349" s="236"/>
      <c r="I4349" s="393"/>
      <c r="J4349"/>
      <c r="L4349"/>
      <c r="M4349"/>
    </row>
    <row r="4350" spans="1:13" ht="15" customHeight="1" x14ac:dyDescent="0.25">
      <c r="A4350" s="180">
        <v>44537</v>
      </c>
      <c r="B4350" s="269"/>
      <c r="C4350" s="33"/>
      <c r="D4350" s="38"/>
      <c r="E4350" s="45" t="s">
        <v>24</v>
      </c>
      <c r="F4350" s="46">
        <v>300000</v>
      </c>
      <c r="G4350" s="46">
        <f t="shared" si="313"/>
        <v>0</v>
      </c>
      <c r="H4350" s="236"/>
      <c r="I4350" s="394"/>
      <c r="J4350"/>
      <c r="L4350"/>
      <c r="M4350"/>
    </row>
    <row r="4351" spans="1:13" ht="15" customHeight="1" x14ac:dyDescent="0.25">
      <c r="A4351" s="180">
        <v>44537</v>
      </c>
      <c r="B4351" s="269"/>
      <c r="C4351" s="33"/>
      <c r="D4351" s="38"/>
      <c r="E4351" s="45" t="s">
        <v>23</v>
      </c>
      <c r="F4351" s="46">
        <v>25000</v>
      </c>
      <c r="G4351" s="46">
        <f t="shared" si="313"/>
        <v>0</v>
      </c>
      <c r="H4351" s="236"/>
      <c r="I4351" s="394"/>
      <c r="J4351"/>
      <c r="L4351"/>
      <c r="M4351"/>
    </row>
    <row r="4352" spans="1:13" ht="15" customHeight="1" x14ac:dyDescent="0.25">
      <c r="A4352" s="180">
        <v>44537</v>
      </c>
      <c r="B4352" s="246"/>
      <c r="C4352" s="33"/>
      <c r="D4352" s="38"/>
      <c r="E4352" s="45" t="s">
        <v>24</v>
      </c>
      <c r="F4352" s="172">
        <v>45000</v>
      </c>
      <c r="G4352" s="46">
        <f t="shared" si="313"/>
        <v>0</v>
      </c>
      <c r="H4352" s="236"/>
      <c r="I4352" s="394"/>
      <c r="J4352"/>
      <c r="L4352"/>
      <c r="M4352"/>
    </row>
    <row r="4353" spans="1:13" ht="15" customHeight="1" x14ac:dyDescent="0.25">
      <c r="A4353" s="180">
        <v>44537</v>
      </c>
      <c r="B4353" s="269"/>
      <c r="C4353" s="33"/>
      <c r="D4353" s="38"/>
      <c r="E4353" s="45" t="s">
        <v>24</v>
      </c>
      <c r="F4353" s="172">
        <v>207000</v>
      </c>
      <c r="G4353" s="46">
        <f t="shared" si="313"/>
        <v>0</v>
      </c>
      <c r="H4353" s="236"/>
      <c r="I4353" s="394"/>
      <c r="J4353"/>
      <c r="L4353"/>
      <c r="M4353"/>
    </row>
    <row r="4354" spans="1:13" ht="15" customHeight="1" x14ac:dyDescent="0.25">
      <c r="A4354" s="180">
        <v>44537</v>
      </c>
      <c r="B4354" s="372"/>
      <c r="C4354" s="156"/>
      <c r="D4354" s="38"/>
      <c r="E4354" s="45" t="s">
        <v>24</v>
      </c>
      <c r="F4354" s="172">
        <v>400000</v>
      </c>
      <c r="G4354" s="46">
        <f t="shared" si="313"/>
        <v>0</v>
      </c>
      <c r="H4354" s="236"/>
      <c r="I4354" s="394"/>
      <c r="J4354"/>
      <c r="L4354"/>
      <c r="M4354"/>
    </row>
    <row r="4355" spans="1:13" ht="15" customHeight="1" x14ac:dyDescent="0.25">
      <c r="A4355" s="180">
        <v>44537</v>
      </c>
      <c r="B4355" s="269"/>
      <c r="C4355" s="33"/>
      <c r="D4355" s="38"/>
      <c r="E4355" s="45" t="s">
        <v>24</v>
      </c>
      <c r="F4355" s="46">
        <v>3000</v>
      </c>
      <c r="G4355" s="172">
        <f t="shared" si="313"/>
        <v>0</v>
      </c>
      <c r="H4355" s="236"/>
      <c r="I4355" s="394"/>
      <c r="J4355"/>
      <c r="L4355"/>
      <c r="M4355"/>
    </row>
    <row r="4356" spans="1:13" ht="15" customHeight="1" x14ac:dyDescent="0.25">
      <c r="A4356" s="180">
        <v>44537</v>
      </c>
      <c r="B4356" s="269"/>
      <c r="C4356" s="33"/>
      <c r="D4356" s="38"/>
      <c r="E4356" s="45" t="s">
        <v>24</v>
      </c>
      <c r="F4356" s="46">
        <v>1550</v>
      </c>
      <c r="G4356" s="172">
        <f t="shared" si="313"/>
        <v>0</v>
      </c>
      <c r="H4356" s="236"/>
      <c r="I4356" s="393"/>
      <c r="J4356"/>
      <c r="L4356"/>
      <c r="M4356"/>
    </row>
    <row r="4357" spans="1:13" ht="15" customHeight="1" x14ac:dyDescent="0.25">
      <c r="A4357" s="180">
        <v>44537</v>
      </c>
      <c r="B4357" s="269"/>
      <c r="C4357" s="33"/>
      <c r="D4357" s="38"/>
      <c r="E4357" s="45" t="s">
        <v>217</v>
      </c>
      <c r="F4357" s="46">
        <v>23000</v>
      </c>
      <c r="G4357" s="172">
        <f t="shared" si="313"/>
        <v>0</v>
      </c>
      <c r="H4357" s="236"/>
      <c r="I4357" s="393"/>
      <c r="J4357"/>
      <c r="L4357"/>
      <c r="M4357"/>
    </row>
    <row r="4358" spans="1:13" ht="15" customHeight="1" x14ac:dyDescent="0.25">
      <c r="A4358" s="180">
        <v>44537</v>
      </c>
      <c r="B4358" s="269"/>
      <c r="C4358" s="33"/>
      <c r="D4358" s="33"/>
      <c r="E4358" s="33" t="s">
        <v>24</v>
      </c>
      <c r="F4358" s="34">
        <v>120000</v>
      </c>
      <c r="G4358" s="41">
        <f t="shared" si="313"/>
        <v>0</v>
      </c>
      <c r="H4358" s="236"/>
      <c r="I4358" s="393"/>
      <c r="J4358"/>
      <c r="L4358"/>
      <c r="M4358"/>
    </row>
    <row r="4359" spans="1:13" ht="15" customHeight="1" x14ac:dyDescent="0.25">
      <c r="A4359" s="180">
        <v>44537</v>
      </c>
      <c r="B4359" s="269"/>
      <c r="C4359" s="33"/>
      <c r="D4359" s="38"/>
      <c r="E4359" s="45" t="s">
        <v>24</v>
      </c>
      <c r="F4359" s="34">
        <v>1</v>
      </c>
      <c r="G4359" s="46">
        <f t="shared" si="313"/>
        <v>0</v>
      </c>
      <c r="H4359" s="236"/>
      <c r="I4359" s="393"/>
      <c r="J4359"/>
      <c r="L4359"/>
      <c r="M4359"/>
    </row>
    <row r="4360" spans="1:13" ht="15" customHeight="1" x14ac:dyDescent="0.25">
      <c r="A4360" s="180">
        <v>44537</v>
      </c>
      <c r="B4360" s="269"/>
      <c r="C4360" s="33"/>
      <c r="D4360" s="38"/>
      <c r="E4360" s="45" t="s">
        <v>24</v>
      </c>
      <c r="F4360" s="46">
        <v>1795000</v>
      </c>
      <c r="G4360" s="172">
        <f t="shared" si="313"/>
        <v>0</v>
      </c>
      <c r="H4360" s="236"/>
      <c r="I4360" s="393"/>
      <c r="J4360"/>
      <c r="L4360"/>
      <c r="M4360"/>
    </row>
    <row r="4361" spans="1:13" ht="15" customHeight="1" x14ac:dyDescent="0.25">
      <c r="A4361" s="180">
        <v>44537</v>
      </c>
      <c r="B4361" s="269"/>
      <c r="C4361" s="33"/>
      <c r="D4361" s="38"/>
      <c r="E4361" s="45" t="s">
        <v>24</v>
      </c>
      <c r="F4361" s="46">
        <v>50000</v>
      </c>
      <c r="G4361" s="46">
        <f t="shared" si="313"/>
        <v>0</v>
      </c>
      <c r="H4361" s="236"/>
      <c r="I4361" s="393"/>
      <c r="J4361"/>
      <c r="L4361"/>
      <c r="M4361"/>
    </row>
    <row r="4362" spans="1:13" ht="15" customHeight="1" x14ac:dyDescent="0.25">
      <c r="A4362" s="33" t="s">
        <v>2836</v>
      </c>
      <c r="B4362" s="269"/>
      <c r="C4362" s="33"/>
      <c r="D4362" s="38"/>
      <c r="E4362" s="51" t="s">
        <v>24</v>
      </c>
      <c r="F4362" s="46">
        <v>207000</v>
      </c>
      <c r="G4362" s="41">
        <f t="shared" si="313"/>
        <v>0</v>
      </c>
      <c r="H4362" s="236"/>
      <c r="I4362" s="228"/>
      <c r="J4362"/>
      <c r="L4362"/>
      <c r="M4362"/>
    </row>
    <row r="4363" spans="1:13" ht="15" customHeight="1" x14ac:dyDescent="0.25">
      <c r="A4363" s="33" t="s">
        <v>2836</v>
      </c>
      <c r="B4363" s="269"/>
      <c r="C4363" s="33"/>
      <c r="D4363" s="38"/>
      <c r="E4363" s="45" t="s">
        <v>24</v>
      </c>
      <c r="F4363" s="34">
        <v>20000</v>
      </c>
      <c r="G4363" s="41">
        <f t="shared" si="313"/>
        <v>0</v>
      </c>
      <c r="H4363" s="236"/>
      <c r="I4363" s="228"/>
      <c r="J4363"/>
      <c r="L4363"/>
      <c r="M4363"/>
    </row>
    <row r="4364" spans="1:13" ht="15" customHeight="1" x14ac:dyDescent="0.25">
      <c r="A4364" s="33" t="s">
        <v>2836</v>
      </c>
      <c r="B4364" s="269"/>
      <c r="C4364" s="33"/>
      <c r="D4364" s="38"/>
      <c r="E4364" s="45" t="s">
        <v>24</v>
      </c>
      <c r="F4364" s="46">
        <v>60000</v>
      </c>
      <c r="G4364" s="41">
        <f t="shared" si="313"/>
        <v>0</v>
      </c>
      <c r="H4364" s="84"/>
      <c r="I4364" s="228"/>
      <c r="J4364"/>
      <c r="L4364"/>
      <c r="M4364"/>
    </row>
    <row r="4365" spans="1:13" ht="15" customHeight="1" x14ac:dyDescent="0.25">
      <c r="A4365" s="33" t="s">
        <v>2836</v>
      </c>
      <c r="B4365" s="372"/>
      <c r="C4365" s="156"/>
      <c r="D4365" s="38"/>
      <c r="E4365" s="45" t="s">
        <v>27</v>
      </c>
      <c r="F4365" s="34">
        <v>34000</v>
      </c>
      <c r="G4365" s="46">
        <f t="shared" si="313"/>
        <v>0</v>
      </c>
      <c r="H4365" s="236"/>
      <c r="I4365" s="228"/>
      <c r="J4365"/>
      <c r="L4365"/>
      <c r="M4365"/>
    </row>
    <row r="4366" spans="1:13" ht="15" customHeight="1" x14ac:dyDescent="0.25">
      <c r="A4366" s="33" t="s">
        <v>2836</v>
      </c>
      <c r="B4366" s="246"/>
      <c r="C4366" s="52"/>
      <c r="D4366" s="64"/>
      <c r="E4366" s="51" t="s">
        <v>23</v>
      </c>
      <c r="F4366" s="46">
        <v>750000</v>
      </c>
      <c r="G4366" s="46">
        <f t="shared" si="313"/>
        <v>0</v>
      </c>
      <c r="H4366" s="236"/>
      <c r="I4366" s="228"/>
      <c r="J4366"/>
      <c r="L4366"/>
      <c r="M4366"/>
    </row>
    <row r="4367" spans="1:13" ht="15" customHeight="1" x14ac:dyDescent="0.25">
      <c r="A4367" s="33" t="s">
        <v>2836</v>
      </c>
      <c r="B4367" s="269"/>
      <c r="C4367" s="33"/>
      <c r="D4367" s="38"/>
      <c r="E4367" s="45" t="s">
        <v>23</v>
      </c>
      <c r="F4367" s="172">
        <v>37000</v>
      </c>
      <c r="G4367" s="46">
        <f t="shared" si="313"/>
        <v>0</v>
      </c>
      <c r="H4367" s="236"/>
      <c r="I4367" s="228"/>
      <c r="J4367"/>
      <c r="L4367"/>
      <c r="M4367"/>
    </row>
    <row r="4368" spans="1:13" ht="15" customHeight="1" x14ac:dyDescent="0.25">
      <c r="A4368" s="33" t="s">
        <v>2836</v>
      </c>
      <c r="B4368" s="269"/>
      <c r="C4368" s="33"/>
      <c r="D4368" s="33"/>
      <c r="E4368" s="33" t="s">
        <v>27</v>
      </c>
      <c r="F4368" s="34">
        <v>62500</v>
      </c>
      <c r="G4368" s="41">
        <f t="shared" si="313"/>
        <v>0</v>
      </c>
      <c r="H4368" s="236"/>
      <c r="I4368" s="228"/>
      <c r="J4368"/>
      <c r="L4368"/>
      <c r="M4368"/>
    </row>
    <row r="4369" spans="1:13" ht="15" customHeight="1" x14ac:dyDescent="0.25">
      <c r="A4369" s="33" t="s">
        <v>2836</v>
      </c>
      <c r="B4369" s="390"/>
      <c r="C4369" s="36"/>
      <c r="D4369" s="38"/>
      <c r="E4369" s="45" t="s">
        <v>24</v>
      </c>
      <c r="F4369" s="46">
        <v>11000</v>
      </c>
      <c r="G4369" s="46">
        <f t="shared" si="313"/>
        <v>0</v>
      </c>
      <c r="H4369" s="236"/>
      <c r="I4369" s="228"/>
      <c r="J4369"/>
      <c r="L4369"/>
      <c r="M4369"/>
    </row>
    <row r="4370" spans="1:13" ht="15" customHeight="1" x14ac:dyDescent="0.25">
      <c r="A4370" s="33" t="s">
        <v>2836</v>
      </c>
      <c r="B4370" s="269"/>
      <c r="C4370" s="33"/>
      <c r="D4370" s="38"/>
      <c r="E4370" s="45" t="s">
        <v>96</v>
      </c>
      <c r="F4370" s="34">
        <v>16000</v>
      </c>
      <c r="G4370" s="46">
        <f t="shared" si="313"/>
        <v>0</v>
      </c>
      <c r="H4370" s="236"/>
      <c r="I4370" s="228"/>
      <c r="J4370"/>
      <c r="L4370"/>
      <c r="M4370"/>
    </row>
    <row r="4371" spans="1:13" ht="15" customHeight="1" x14ac:dyDescent="0.25">
      <c r="A4371" s="33" t="s">
        <v>2836</v>
      </c>
      <c r="B4371" s="269"/>
      <c r="C4371" s="56"/>
      <c r="D4371" s="38"/>
      <c r="E4371" s="45" t="s">
        <v>24</v>
      </c>
      <c r="F4371" s="34">
        <v>1550</v>
      </c>
      <c r="G4371" s="41">
        <f t="shared" si="313"/>
        <v>0</v>
      </c>
      <c r="H4371" s="236"/>
      <c r="I4371" s="228"/>
      <c r="J4371"/>
      <c r="L4371"/>
      <c r="M4371"/>
    </row>
    <row r="4372" spans="1:13" ht="15" customHeight="1" x14ac:dyDescent="0.25">
      <c r="A4372" s="33" t="s">
        <v>2836</v>
      </c>
      <c r="B4372" s="269"/>
      <c r="C4372" s="36"/>
      <c r="D4372" s="38"/>
      <c r="E4372" s="39" t="s">
        <v>23</v>
      </c>
      <c r="F4372" s="46">
        <v>900</v>
      </c>
      <c r="G4372" s="172">
        <f t="shared" si="313"/>
        <v>0</v>
      </c>
      <c r="H4372" s="236"/>
      <c r="I4372" s="403"/>
      <c r="J4372"/>
      <c r="L4372"/>
      <c r="M4372"/>
    </row>
    <row r="4373" spans="1:13" ht="15" customHeight="1" x14ac:dyDescent="0.25">
      <c r="A4373" s="33" t="s">
        <v>2836</v>
      </c>
      <c r="B4373" s="269"/>
      <c r="C4373" s="33"/>
      <c r="D4373" s="33"/>
      <c r="E4373" s="33" t="s">
        <v>396</v>
      </c>
      <c r="F4373" s="34">
        <v>480000</v>
      </c>
      <c r="G4373" s="41">
        <f t="shared" si="313"/>
        <v>0</v>
      </c>
      <c r="H4373" s="236"/>
      <c r="I4373" s="393"/>
      <c r="J4373"/>
      <c r="L4373"/>
      <c r="M4373"/>
    </row>
    <row r="4374" spans="1:13" ht="15" customHeight="1" x14ac:dyDescent="0.25">
      <c r="A4374" s="33" t="s">
        <v>2836</v>
      </c>
      <c r="B4374" s="391"/>
      <c r="C4374" s="109"/>
      <c r="D4374" s="38"/>
      <c r="E4374" s="45" t="s">
        <v>24</v>
      </c>
      <c r="F4374" s="34">
        <v>12500</v>
      </c>
      <c r="G4374" s="46">
        <f t="shared" si="313"/>
        <v>0</v>
      </c>
      <c r="H4374" s="236"/>
      <c r="I4374" s="393"/>
      <c r="J4374"/>
      <c r="L4374"/>
      <c r="M4374"/>
    </row>
    <row r="4375" spans="1:13" ht="15" customHeight="1" x14ac:dyDescent="0.25">
      <c r="A4375" s="33" t="s">
        <v>2836</v>
      </c>
      <c r="B4375" s="269"/>
      <c r="C4375" s="36"/>
      <c r="D4375" s="38"/>
      <c r="E4375" s="45" t="s">
        <v>24</v>
      </c>
      <c r="F4375" s="46">
        <v>6000</v>
      </c>
      <c r="G4375" s="46">
        <f t="shared" si="313"/>
        <v>0</v>
      </c>
      <c r="H4375" s="236"/>
      <c r="I4375" s="393"/>
      <c r="J4375"/>
      <c r="L4375"/>
      <c r="M4375"/>
    </row>
    <row r="4376" spans="1:13" ht="15" customHeight="1" x14ac:dyDescent="0.25">
      <c r="A4376" s="33" t="s">
        <v>2836</v>
      </c>
      <c r="B4376" s="269"/>
      <c r="C4376" s="33"/>
      <c r="D4376" s="38"/>
      <c r="E4376" s="45" t="s">
        <v>24</v>
      </c>
      <c r="F4376" s="34">
        <v>50000</v>
      </c>
      <c r="G4376" s="41">
        <f t="shared" si="313"/>
        <v>0</v>
      </c>
      <c r="H4376" s="236"/>
      <c r="I4376" s="394"/>
      <c r="J4376"/>
      <c r="L4376"/>
      <c r="M4376"/>
    </row>
    <row r="4377" spans="1:13" ht="15" customHeight="1" x14ac:dyDescent="0.25">
      <c r="A4377" s="33" t="s">
        <v>2836</v>
      </c>
      <c r="B4377" s="269"/>
      <c r="C4377" s="33"/>
      <c r="D4377" s="38"/>
      <c r="E4377" s="45" t="s">
        <v>24</v>
      </c>
      <c r="F4377" s="46">
        <v>5000</v>
      </c>
      <c r="G4377" s="46">
        <f t="shared" si="313"/>
        <v>0</v>
      </c>
      <c r="H4377" s="236"/>
      <c r="I4377" s="394"/>
      <c r="J4377"/>
      <c r="L4377"/>
      <c r="M4377"/>
    </row>
    <row r="4378" spans="1:13" ht="15" customHeight="1" x14ac:dyDescent="0.25">
      <c r="A4378" s="33" t="s">
        <v>2836</v>
      </c>
      <c r="B4378" s="243"/>
      <c r="C4378" s="52"/>
      <c r="D4378" s="38"/>
      <c r="E4378" s="45" t="s">
        <v>24</v>
      </c>
      <c r="F4378" s="172">
        <v>68000</v>
      </c>
      <c r="G4378" s="46">
        <f t="shared" si="313"/>
        <v>0</v>
      </c>
      <c r="H4378" s="236"/>
      <c r="I4378" s="394"/>
      <c r="J4378"/>
      <c r="L4378"/>
      <c r="M4378"/>
    </row>
    <row r="4379" spans="1:13" ht="15" customHeight="1" x14ac:dyDescent="0.25">
      <c r="A4379" s="33" t="s">
        <v>2836</v>
      </c>
      <c r="B4379" s="269"/>
      <c r="C4379" s="33"/>
      <c r="D4379" s="38"/>
      <c r="E4379" s="45" t="s">
        <v>24</v>
      </c>
      <c r="F4379" s="172">
        <v>72000</v>
      </c>
      <c r="G4379" s="46">
        <f t="shared" si="313"/>
        <v>0</v>
      </c>
      <c r="H4379" s="236"/>
      <c r="I4379" s="394"/>
      <c r="J4379"/>
      <c r="L4379"/>
      <c r="M4379"/>
    </row>
    <row r="4380" spans="1:13" ht="15" customHeight="1" x14ac:dyDescent="0.25">
      <c r="A4380" s="33" t="s">
        <v>2836</v>
      </c>
      <c r="B4380" s="269"/>
      <c r="C4380" s="33"/>
      <c r="D4380" s="38"/>
      <c r="E4380" s="45" t="s">
        <v>27</v>
      </c>
      <c r="F4380" s="46">
        <v>28200</v>
      </c>
      <c r="G4380" s="172">
        <f t="shared" si="313"/>
        <v>0</v>
      </c>
      <c r="H4380" s="236"/>
      <c r="I4380" s="394"/>
      <c r="J4380"/>
      <c r="L4380"/>
      <c r="M4380"/>
    </row>
    <row r="4381" spans="1:13" ht="15" customHeight="1" x14ac:dyDescent="0.25">
      <c r="A4381" s="33" t="s">
        <v>2836</v>
      </c>
      <c r="B4381" s="269"/>
      <c r="C4381" s="33"/>
      <c r="D4381" s="38"/>
      <c r="E4381" s="45" t="s">
        <v>24</v>
      </c>
      <c r="F4381" s="46">
        <v>575000</v>
      </c>
      <c r="G4381" s="172">
        <f t="shared" si="313"/>
        <v>0</v>
      </c>
      <c r="H4381" s="236"/>
      <c r="I4381" s="393"/>
      <c r="J4381"/>
      <c r="L4381"/>
      <c r="M4381"/>
    </row>
    <row r="4382" spans="1:13" ht="15" customHeight="1" x14ac:dyDescent="0.25">
      <c r="A4382" s="33" t="s">
        <v>2836</v>
      </c>
      <c r="B4382" s="269"/>
      <c r="C4382" s="33"/>
      <c r="D4382" s="38"/>
      <c r="E4382" s="45" t="s">
        <v>24</v>
      </c>
      <c r="F4382" s="46">
        <v>185000</v>
      </c>
      <c r="G4382" s="172">
        <f t="shared" si="313"/>
        <v>0</v>
      </c>
      <c r="H4382" s="236"/>
      <c r="I4382" s="393"/>
      <c r="J4382"/>
      <c r="L4382"/>
      <c r="M4382"/>
    </row>
    <row r="4383" spans="1:13" ht="15" customHeight="1" x14ac:dyDescent="0.25">
      <c r="A4383" s="33" t="s">
        <v>2836</v>
      </c>
      <c r="B4383" s="269"/>
      <c r="C4383" s="36"/>
      <c r="D4383" s="38"/>
      <c r="E4383" s="39" t="s">
        <v>23</v>
      </c>
      <c r="F4383" s="46">
        <v>900</v>
      </c>
      <c r="G4383" s="46">
        <f t="shared" si="313"/>
        <v>0</v>
      </c>
      <c r="H4383" s="236"/>
      <c r="I4383" s="393"/>
      <c r="J4383"/>
      <c r="L4383"/>
      <c r="M4383"/>
    </row>
    <row r="4384" spans="1:13" ht="15" customHeight="1" x14ac:dyDescent="0.25">
      <c r="A4384" s="33" t="s">
        <v>2836</v>
      </c>
      <c r="B4384" s="269"/>
      <c r="C4384" s="33"/>
      <c r="D4384" s="38"/>
      <c r="E4384" s="45" t="s">
        <v>72</v>
      </c>
      <c r="F4384" s="46">
        <v>1795000</v>
      </c>
      <c r="G4384" s="172">
        <f t="shared" si="313"/>
        <v>0</v>
      </c>
      <c r="H4384" s="236"/>
      <c r="I4384" s="393"/>
      <c r="J4384"/>
      <c r="L4384"/>
      <c r="M4384"/>
    </row>
    <row r="4385" spans="1:13" ht="15" customHeight="1" x14ac:dyDescent="0.25">
      <c r="A4385" s="33" t="s">
        <v>2836</v>
      </c>
      <c r="B4385" s="269"/>
      <c r="C4385" s="36"/>
      <c r="D4385" s="38"/>
      <c r="E4385" s="45" t="s">
        <v>72</v>
      </c>
      <c r="F4385" s="46">
        <v>1795000</v>
      </c>
      <c r="G4385" s="46">
        <f t="shared" si="313"/>
        <v>0</v>
      </c>
      <c r="H4385" s="236"/>
      <c r="I4385" s="408"/>
      <c r="J4385"/>
      <c r="L4385"/>
      <c r="M4385"/>
    </row>
    <row r="4386" spans="1:13" ht="15" customHeight="1" x14ac:dyDescent="0.25">
      <c r="A4386" s="33" t="s">
        <v>2839</v>
      </c>
      <c r="B4386" s="391"/>
      <c r="C4386" s="109"/>
      <c r="D4386" s="38"/>
      <c r="E4386" s="45" t="s">
        <v>96</v>
      </c>
      <c r="F4386" s="34">
        <v>22727</v>
      </c>
      <c r="G4386" s="46">
        <f t="shared" si="313"/>
        <v>0</v>
      </c>
      <c r="H4386" s="236"/>
      <c r="I4386" s="228"/>
      <c r="J4386"/>
      <c r="L4386"/>
      <c r="M4386"/>
    </row>
    <row r="4387" spans="1:13" ht="15" customHeight="1" x14ac:dyDescent="0.25">
      <c r="A4387" s="33" t="s">
        <v>2839</v>
      </c>
      <c r="B4387" s="269"/>
      <c r="C4387" s="33"/>
      <c r="D4387" s="38"/>
      <c r="E4387" s="45" t="s">
        <v>24</v>
      </c>
      <c r="F4387" s="46">
        <v>3000</v>
      </c>
      <c r="G4387" s="41">
        <f t="shared" si="313"/>
        <v>0</v>
      </c>
      <c r="H4387" s="236"/>
      <c r="I4387" s="228"/>
      <c r="J4387"/>
      <c r="L4387"/>
      <c r="M4387"/>
    </row>
    <row r="4388" spans="1:13" ht="15" customHeight="1" x14ac:dyDescent="0.25">
      <c r="A4388" s="33" t="s">
        <v>2839</v>
      </c>
      <c r="B4388" s="390"/>
      <c r="C4388" s="36"/>
      <c r="D4388" s="38"/>
      <c r="E4388" s="45" t="s">
        <v>24</v>
      </c>
      <c r="F4388" s="172">
        <v>150000</v>
      </c>
      <c r="G4388" s="46">
        <f t="shared" si="313"/>
        <v>0</v>
      </c>
      <c r="H4388" s="236"/>
      <c r="I4388" s="228"/>
      <c r="J4388"/>
      <c r="L4388"/>
      <c r="M4388"/>
    </row>
    <row r="4389" spans="1:13" ht="15" customHeight="1" x14ac:dyDescent="0.25">
      <c r="A4389" s="33" t="s">
        <v>2839</v>
      </c>
      <c r="B4389" s="269"/>
      <c r="C4389" s="33"/>
      <c r="D4389" s="38"/>
      <c r="E4389" s="45" t="s">
        <v>27</v>
      </c>
      <c r="F4389" s="46">
        <v>28200</v>
      </c>
      <c r="G4389" s="46">
        <f t="shared" si="313"/>
        <v>0</v>
      </c>
      <c r="H4389" s="236"/>
      <c r="I4389" s="228"/>
      <c r="J4389"/>
      <c r="L4389"/>
      <c r="M4389"/>
    </row>
    <row r="4390" spans="1:13" ht="15" customHeight="1" x14ac:dyDescent="0.25">
      <c r="A4390" s="33" t="s">
        <v>2839</v>
      </c>
      <c r="B4390" s="269"/>
      <c r="C4390" s="33"/>
      <c r="D4390" s="38"/>
      <c r="E4390" s="45" t="s">
        <v>24</v>
      </c>
      <c r="F4390" s="34">
        <v>85000</v>
      </c>
      <c r="G4390" s="46">
        <f t="shared" si="313"/>
        <v>0</v>
      </c>
      <c r="H4390" s="236"/>
      <c r="I4390" s="228"/>
      <c r="J4390"/>
      <c r="L4390"/>
      <c r="M4390"/>
    </row>
    <row r="4391" spans="1:13" ht="15" customHeight="1" x14ac:dyDescent="0.25">
      <c r="A4391" s="33" t="s">
        <v>2839</v>
      </c>
      <c r="B4391" s="269"/>
      <c r="C4391" s="33"/>
      <c r="D4391" s="38"/>
      <c r="E4391" s="45" t="s">
        <v>24</v>
      </c>
      <c r="F4391" s="34">
        <v>38000</v>
      </c>
      <c r="G4391" s="41">
        <f t="shared" si="313"/>
        <v>0</v>
      </c>
      <c r="H4391" s="236"/>
      <c r="I4391" s="228"/>
      <c r="J4391"/>
      <c r="L4391"/>
      <c r="M4391"/>
    </row>
    <row r="4392" spans="1:13" ht="15" customHeight="1" x14ac:dyDescent="0.25">
      <c r="A4392" s="33" t="s">
        <v>2839</v>
      </c>
      <c r="B4392" s="372"/>
      <c r="C4392" s="33"/>
      <c r="D4392" s="38"/>
      <c r="E4392" s="45" t="s">
        <v>24</v>
      </c>
      <c r="F4392" s="46">
        <v>400000</v>
      </c>
      <c r="G4392" s="172">
        <f t="shared" si="313"/>
        <v>0</v>
      </c>
      <c r="H4392" s="236"/>
      <c r="I4392" s="228"/>
      <c r="J4392"/>
      <c r="L4392"/>
      <c r="M4392"/>
    </row>
    <row r="4393" spans="1:13" ht="15" customHeight="1" x14ac:dyDescent="0.25">
      <c r="A4393" s="33" t="s">
        <v>2839</v>
      </c>
      <c r="B4393" s="269"/>
      <c r="C4393" s="33"/>
      <c r="D4393" s="38"/>
      <c r="E4393" s="45" t="s">
        <v>1629</v>
      </c>
      <c r="F4393" s="46">
        <v>350000</v>
      </c>
      <c r="G4393" s="172">
        <f t="shared" si="313"/>
        <v>0</v>
      </c>
      <c r="H4393" s="236"/>
      <c r="I4393" s="228"/>
      <c r="J4393"/>
      <c r="L4393"/>
      <c r="M4393"/>
    </row>
    <row r="4394" spans="1:13" ht="15" customHeight="1" x14ac:dyDescent="0.25">
      <c r="A4394" s="33" t="s">
        <v>2839</v>
      </c>
      <c r="B4394" s="269"/>
      <c r="C4394" s="44"/>
      <c r="D4394" s="38"/>
      <c r="E4394" s="45" t="s">
        <v>843</v>
      </c>
      <c r="F4394" s="46">
        <v>903000</v>
      </c>
      <c r="G4394" s="172">
        <f t="shared" si="313"/>
        <v>0</v>
      </c>
      <c r="H4394" s="236"/>
      <c r="I4394" s="393"/>
      <c r="J4394"/>
      <c r="L4394"/>
      <c r="M4394"/>
    </row>
    <row r="4395" spans="1:13" ht="15" customHeight="1" x14ac:dyDescent="0.25">
      <c r="A4395" s="33" t="s">
        <v>2839</v>
      </c>
      <c r="B4395" s="269"/>
      <c r="C4395" s="33"/>
      <c r="D4395" s="38"/>
      <c r="E4395" s="45" t="s">
        <v>24</v>
      </c>
      <c r="F4395" s="34">
        <v>3000</v>
      </c>
      <c r="G4395" s="46">
        <f t="shared" si="313"/>
        <v>0</v>
      </c>
      <c r="H4395" s="236"/>
      <c r="I4395" s="393"/>
      <c r="J4395"/>
      <c r="L4395"/>
      <c r="M4395"/>
    </row>
    <row r="4396" spans="1:13" ht="15" customHeight="1" x14ac:dyDescent="0.25">
      <c r="A4396" s="33" t="s">
        <v>2839</v>
      </c>
      <c r="B4396" s="371"/>
      <c r="C4396" s="36"/>
      <c r="D4396" s="38"/>
      <c r="E4396" s="45" t="s">
        <v>24</v>
      </c>
      <c r="F4396" s="46">
        <v>7000</v>
      </c>
      <c r="G4396" s="46">
        <f t="shared" si="313"/>
        <v>0</v>
      </c>
      <c r="H4396" s="236"/>
      <c r="I4396" s="393"/>
      <c r="J4396"/>
      <c r="L4396"/>
      <c r="M4396"/>
    </row>
    <row r="4397" spans="1:13" ht="15" customHeight="1" x14ac:dyDescent="0.25">
      <c r="A4397" s="33" t="s">
        <v>2839</v>
      </c>
      <c r="B4397" s="269"/>
      <c r="C4397" s="56"/>
      <c r="D4397" s="38"/>
      <c r="E4397" s="45" t="s">
        <v>24</v>
      </c>
      <c r="F4397" s="34">
        <v>1550</v>
      </c>
      <c r="G4397" s="41">
        <f t="shared" si="313"/>
        <v>0</v>
      </c>
      <c r="H4397" s="236"/>
      <c r="I4397" s="394"/>
      <c r="J4397"/>
      <c r="L4397"/>
      <c r="M4397"/>
    </row>
    <row r="4398" spans="1:13" ht="15" customHeight="1" x14ac:dyDescent="0.25">
      <c r="A4398" s="33" t="s">
        <v>2839</v>
      </c>
      <c r="B4398" s="269"/>
      <c r="C4398" s="33"/>
      <c r="D4398" s="38"/>
      <c r="E4398" s="39" t="s">
        <v>23</v>
      </c>
      <c r="F4398" s="46">
        <v>900</v>
      </c>
      <c r="G4398" s="46">
        <f t="shared" si="313"/>
        <v>0</v>
      </c>
      <c r="H4398" s="236"/>
      <c r="I4398" s="394"/>
      <c r="J4398"/>
      <c r="L4398"/>
      <c r="M4398"/>
    </row>
    <row r="4399" spans="1:13" ht="15" customHeight="1" x14ac:dyDescent="0.25">
      <c r="A4399" s="33" t="s">
        <v>2839</v>
      </c>
      <c r="B4399" s="243"/>
      <c r="C4399" s="39"/>
      <c r="D4399" s="38"/>
      <c r="E4399" s="45" t="s">
        <v>24</v>
      </c>
      <c r="F4399" s="172">
        <v>65000</v>
      </c>
      <c r="G4399" s="46">
        <f t="shared" si="313"/>
        <v>0</v>
      </c>
      <c r="H4399" s="236"/>
      <c r="I4399" s="394"/>
      <c r="J4399"/>
      <c r="L4399"/>
      <c r="M4399"/>
    </row>
    <row r="4400" spans="1:13" ht="15" customHeight="1" x14ac:dyDescent="0.25">
      <c r="A4400" s="33" t="s">
        <v>2839</v>
      </c>
      <c r="B4400" s="269"/>
      <c r="C4400" s="33"/>
      <c r="D4400" s="38"/>
      <c r="E4400" s="45" t="s">
        <v>72</v>
      </c>
      <c r="F4400" s="46">
        <v>1100000</v>
      </c>
      <c r="G4400" s="46">
        <f t="shared" si="313"/>
        <v>0</v>
      </c>
      <c r="H4400" s="236"/>
      <c r="I4400" s="394"/>
      <c r="J4400"/>
      <c r="L4400"/>
      <c r="M4400"/>
    </row>
    <row r="4401" spans="1:13" ht="15" customHeight="1" x14ac:dyDescent="0.25">
      <c r="A4401" s="33" t="s">
        <v>2839</v>
      </c>
      <c r="B4401" s="269"/>
      <c r="C4401" s="33"/>
      <c r="D4401" s="38"/>
      <c r="E4401" s="45" t="s">
        <v>23</v>
      </c>
      <c r="F4401" s="46">
        <v>210000</v>
      </c>
      <c r="G4401" s="172">
        <f t="shared" si="313"/>
        <v>0</v>
      </c>
      <c r="H4401" s="236"/>
      <c r="I4401" s="394"/>
      <c r="J4401"/>
      <c r="L4401"/>
      <c r="M4401"/>
    </row>
    <row r="4402" spans="1:13" ht="15" customHeight="1" x14ac:dyDescent="0.25">
      <c r="A4402" s="33" t="s">
        <v>2839</v>
      </c>
      <c r="B4402" s="269"/>
      <c r="C4402" s="33"/>
      <c r="D4402" s="38"/>
      <c r="E4402" s="45" t="s">
        <v>23</v>
      </c>
      <c r="F4402" s="46">
        <v>350000</v>
      </c>
      <c r="G4402" s="46">
        <f t="shared" si="313"/>
        <v>0</v>
      </c>
      <c r="H4402" s="236"/>
      <c r="I4402" s="394"/>
      <c r="J4402"/>
      <c r="L4402"/>
      <c r="M4402"/>
    </row>
    <row r="4403" spans="1:13" ht="15" customHeight="1" x14ac:dyDescent="0.25">
      <c r="A4403" s="33" t="s">
        <v>2839</v>
      </c>
      <c r="B4403" s="390"/>
      <c r="C4403" s="36"/>
      <c r="D4403" s="38"/>
      <c r="E4403" s="45" t="s">
        <v>24</v>
      </c>
      <c r="F4403" s="46">
        <v>25000</v>
      </c>
      <c r="G4403" s="172">
        <f t="shared" si="313"/>
        <v>0</v>
      </c>
      <c r="H4403" s="236"/>
      <c r="I4403" s="394"/>
      <c r="J4403"/>
      <c r="L4403"/>
      <c r="M4403"/>
    </row>
    <row r="4404" spans="1:13" ht="15" customHeight="1" x14ac:dyDescent="0.25">
      <c r="A4404" s="33" t="s">
        <v>2839</v>
      </c>
      <c r="B4404" s="390"/>
      <c r="C4404" s="36"/>
      <c r="D4404" s="38"/>
      <c r="E4404" s="45" t="s">
        <v>24</v>
      </c>
      <c r="F4404" s="46">
        <v>11000</v>
      </c>
      <c r="G4404" s="46">
        <f t="shared" ref="G4404:G4419" si="314">D4404*F4404</f>
        <v>0</v>
      </c>
      <c r="H4404" s="236"/>
      <c r="I4404" s="394"/>
      <c r="J4404"/>
      <c r="L4404"/>
      <c r="M4404"/>
    </row>
    <row r="4405" spans="1:13" ht="15" customHeight="1" x14ac:dyDescent="0.25">
      <c r="A4405" s="33" t="s">
        <v>2839</v>
      </c>
      <c r="B4405" s="391"/>
      <c r="C4405" s="109"/>
      <c r="D4405" s="38"/>
      <c r="E4405" s="45" t="s">
        <v>24</v>
      </c>
      <c r="F4405" s="46">
        <v>350000</v>
      </c>
      <c r="G4405" s="172">
        <f t="shared" si="314"/>
        <v>0</v>
      </c>
      <c r="H4405" s="236"/>
      <c r="I4405" s="394"/>
      <c r="J4405"/>
      <c r="L4405"/>
      <c r="M4405"/>
    </row>
    <row r="4406" spans="1:13" ht="15" customHeight="1" x14ac:dyDescent="0.25">
      <c r="A4406" s="33" t="s">
        <v>2839</v>
      </c>
      <c r="B4406" s="372"/>
      <c r="C4406" s="33"/>
      <c r="D4406" s="38"/>
      <c r="E4406" s="45" t="s">
        <v>24</v>
      </c>
      <c r="F4406" s="46">
        <v>400000</v>
      </c>
      <c r="G4406" s="46">
        <f t="shared" si="314"/>
        <v>0</v>
      </c>
      <c r="H4406" s="236"/>
      <c r="I4406" s="394"/>
      <c r="J4406"/>
      <c r="L4406"/>
      <c r="M4406"/>
    </row>
    <row r="4407" spans="1:13" ht="15" customHeight="1" x14ac:dyDescent="0.25">
      <c r="A4407" s="33" t="s">
        <v>2839</v>
      </c>
      <c r="B4407" s="372"/>
      <c r="C4407" s="156"/>
      <c r="D4407" s="38"/>
      <c r="E4407" s="45" t="s">
        <v>27</v>
      </c>
      <c r="F4407" s="46">
        <v>34000</v>
      </c>
      <c r="G4407" s="46">
        <f t="shared" si="314"/>
        <v>0</v>
      </c>
      <c r="H4407" s="236"/>
      <c r="I4407" s="394"/>
      <c r="J4407"/>
      <c r="L4407"/>
      <c r="M4407"/>
    </row>
    <row r="4408" spans="1:13" ht="15" customHeight="1" x14ac:dyDescent="0.25">
      <c r="A4408" s="33" t="s">
        <v>2839</v>
      </c>
      <c r="B4408" s="391"/>
      <c r="C4408" s="109"/>
      <c r="D4408" s="38"/>
      <c r="E4408" s="45" t="s">
        <v>23</v>
      </c>
      <c r="F4408" s="46">
        <v>350000</v>
      </c>
      <c r="G4408" s="172">
        <f t="shared" si="314"/>
        <v>0</v>
      </c>
      <c r="H4408" s="236"/>
      <c r="I4408" s="394"/>
      <c r="J4408"/>
      <c r="L4408"/>
      <c r="M4408"/>
    </row>
    <row r="4409" spans="1:13" ht="15" customHeight="1" x14ac:dyDescent="0.25">
      <c r="A4409" s="33" t="s">
        <v>2839</v>
      </c>
      <c r="B4409" s="269"/>
      <c r="C4409" s="36"/>
      <c r="D4409" s="38"/>
      <c r="E4409" s="45" t="s">
        <v>2842</v>
      </c>
      <c r="F4409" s="46">
        <v>60000</v>
      </c>
      <c r="G4409" s="46">
        <f t="shared" si="314"/>
        <v>0</v>
      </c>
      <c r="H4409" s="236"/>
      <c r="I4409" s="387"/>
      <c r="J4409"/>
      <c r="L4409"/>
      <c r="M4409"/>
    </row>
    <row r="4410" spans="1:13" ht="15" customHeight="1" x14ac:dyDescent="0.25">
      <c r="A4410" s="33" t="s">
        <v>2839</v>
      </c>
      <c r="B4410" s="269"/>
      <c r="C4410" s="36"/>
      <c r="D4410" s="38"/>
      <c r="E4410" s="45" t="s">
        <v>107</v>
      </c>
      <c r="F4410" s="172">
        <v>35000</v>
      </c>
      <c r="G4410" s="46">
        <f t="shared" si="314"/>
        <v>0</v>
      </c>
      <c r="H4410" s="236"/>
      <c r="I4410" s="387"/>
      <c r="J4410"/>
      <c r="L4410"/>
      <c r="M4410"/>
    </row>
    <row r="4411" spans="1:13" ht="15" customHeight="1" x14ac:dyDescent="0.25">
      <c r="A4411" s="33" t="s">
        <v>2839</v>
      </c>
      <c r="B4411" s="390"/>
      <c r="C4411" s="36"/>
      <c r="D4411" s="38"/>
      <c r="E4411" s="45" t="s">
        <v>24</v>
      </c>
      <c r="F4411" s="46">
        <v>12000</v>
      </c>
      <c r="G4411" s="172">
        <f t="shared" si="314"/>
        <v>0</v>
      </c>
      <c r="H4411" s="236"/>
      <c r="I4411" s="387"/>
      <c r="J4411"/>
      <c r="L4411"/>
      <c r="M4411"/>
    </row>
    <row r="4412" spans="1:13" ht="15" customHeight="1" x14ac:dyDescent="0.25">
      <c r="A4412" s="33" t="s">
        <v>2839</v>
      </c>
      <c r="B4412" s="269"/>
      <c r="C4412" s="63"/>
      <c r="D4412" s="38"/>
      <c r="E4412" s="45" t="s">
        <v>72</v>
      </c>
      <c r="F4412" s="46">
        <v>1795000</v>
      </c>
      <c r="G4412" s="172">
        <f t="shared" si="314"/>
        <v>0</v>
      </c>
      <c r="H4412" s="236"/>
      <c r="I4412" s="387"/>
      <c r="J4412"/>
      <c r="L4412"/>
      <c r="M4412"/>
    </row>
    <row r="4413" spans="1:13" ht="15" customHeight="1" x14ac:dyDescent="0.25">
      <c r="A4413" s="33" t="s">
        <v>2839</v>
      </c>
      <c r="B4413" s="269"/>
      <c r="C4413" s="33"/>
      <c r="D4413" s="38"/>
      <c r="E4413" s="45" t="s">
        <v>72</v>
      </c>
      <c r="F4413" s="46">
        <v>1795000</v>
      </c>
      <c r="G4413" s="41">
        <f t="shared" si="314"/>
        <v>0</v>
      </c>
      <c r="H4413" s="236"/>
      <c r="I4413" s="387"/>
      <c r="J4413"/>
      <c r="L4413"/>
      <c r="M4413"/>
    </row>
    <row r="4414" spans="1:13" ht="15" customHeight="1" x14ac:dyDescent="0.25">
      <c r="A4414" s="33" t="s">
        <v>2839</v>
      </c>
      <c r="B4414" s="269"/>
      <c r="C4414" s="33"/>
      <c r="D4414" s="38"/>
      <c r="E4414" s="45" t="s">
        <v>96</v>
      </c>
      <c r="F4414" s="46">
        <v>12000</v>
      </c>
      <c r="G4414" s="172">
        <f t="shared" si="314"/>
        <v>0</v>
      </c>
      <c r="H4414" s="236"/>
      <c r="I4414" s="387"/>
      <c r="J4414"/>
      <c r="L4414"/>
      <c r="M4414"/>
    </row>
    <row r="4415" spans="1:13" ht="15" customHeight="1" x14ac:dyDescent="0.25">
      <c r="A4415" s="33" t="s">
        <v>2839</v>
      </c>
      <c r="B4415" s="269"/>
      <c r="C4415" s="33"/>
      <c r="D4415" s="38"/>
      <c r="E4415" s="45" t="s">
        <v>24</v>
      </c>
      <c r="F4415" s="46">
        <v>165000</v>
      </c>
      <c r="G4415" s="172">
        <f t="shared" si="314"/>
        <v>0</v>
      </c>
      <c r="H4415" s="236"/>
      <c r="I4415" s="387"/>
      <c r="J4415"/>
      <c r="L4415"/>
      <c r="M4415"/>
    </row>
    <row r="4416" spans="1:13" ht="15" customHeight="1" x14ac:dyDescent="0.25">
      <c r="A4416" s="33" t="s">
        <v>129</v>
      </c>
      <c r="B4416" s="269"/>
      <c r="C4416" s="109"/>
      <c r="D4416" s="38"/>
      <c r="E4416" s="45" t="s">
        <v>1629</v>
      </c>
      <c r="F4416" s="34">
        <v>75000</v>
      </c>
      <c r="G4416" s="46">
        <f t="shared" si="314"/>
        <v>0</v>
      </c>
      <c r="H4416" s="236"/>
      <c r="I4416" s="228"/>
      <c r="J4416"/>
      <c r="L4416"/>
      <c r="M4416"/>
    </row>
    <row r="4417" spans="1:13" ht="15" customHeight="1" x14ac:dyDescent="0.25">
      <c r="A4417" s="33" t="s">
        <v>129</v>
      </c>
      <c r="B4417" s="269"/>
      <c r="C4417" s="33"/>
      <c r="D4417" s="38"/>
      <c r="E4417" s="45" t="s">
        <v>24</v>
      </c>
      <c r="F4417" s="46">
        <v>3000</v>
      </c>
      <c r="G4417" s="41">
        <f t="shared" si="314"/>
        <v>0</v>
      </c>
      <c r="H4417" s="236"/>
      <c r="I4417" s="228"/>
      <c r="J4417"/>
      <c r="L4417"/>
      <c r="M4417"/>
    </row>
    <row r="4418" spans="1:13" ht="15" customHeight="1" x14ac:dyDescent="0.25">
      <c r="A4418" s="33" t="s">
        <v>129</v>
      </c>
      <c r="B4418" s="269"/>
      <c r="C4418" s="33"/>
      <c r="D4418" s="38"/>
      <c r="E4418" s="45" t="s">
        <v>1589</v>
      </c>
      <c r="F4418" s="172">
        <v>55000</v>
      </c>
      <c r="G4418" s="46">
        <f t="shared" si="314"/>
        <v>0</v>
      </c>
      <c r="H4418" s="236"/>
      <c r="I4418" s="228"/>
      <c r="J4418"/>
      <c r="L4418"/>
      <c r="M4418"/>
    </row>
    <row r="4419" spans="1:13" ht="15" customHeight="1" x14ac:dyDescent="0.25">
      <c r="A4419" s="33" t="s">
        <v>129</v>
      </c>
      <c r="B4419" s="269"/>
      <c r="C4419" s="33"/>
      <c r="D4419" s="38"/>
      <c r="E4419" s="45" t="s">
        <v>217</v>
      </c>
      <c r="F4419" s="46">
        <v>15000</v>
      </c>
      <c r="G4419" s="172">
        <f t="shared" si="314"/>
        <v>0</v>
      </c>
      <c r="H4419" s="236"/>
      <c r="I4419" s="228"/>
      <c r="J4419"/>
      <c r="L4419"/>
      <c r="M4419"/>
    </row>
    <row r="4420" spans="1:13" ht="15" customHeight="1" x14ac:dyDescent="0.25">
      <c r="A4420" s="33" t="s">
        <v>129</v>
      </c>
      <c r="B4420" s="269"/>
      <c r="C4420" s="33"/>
      <c r="D4420" s="38"/>
      <c r="E4420" s="45" t="s">
        <v>96</v>
      </c>
      <c r="F4420" s="46">
        <v>60000</v>
      </c>
      <c r="G4420" s="172">
        <v>300000</v>
      </c>
      <c r="H4420" s="236"/>
      <c r="I4420" s="228"/>
      <c r="J4420"/>
      <c r="L4420"/>
      <c r="M4420"/>
    </row>
    <row r="4421" spans="1:13" ht="15" customHeight="1" x14ac:dyDescent="0.25">
      <c r="A4421" s="33" t="s">
        <v>129</v>
      </c>
      <c r="B4421" s="269"/>
      <c r="C4421" s="33"/>
      <c r="D4421" s="33"/>
      <c r="E4421" s="33" t="s">
        <v>24</v>
      </c>
      <c r="F4421" s="34">
        <v>152000</v>
      </c>
      <c r="G4421" s="34">
        <v>152000</v>
      </c>
      <c r="H4421" s="236"/>
      <c r="I4421" s="228"/>
      <c r="J4421"/>
      <c r="L4421"/>
      <c r="M4421"/>
    </row>
    <row r="4422" spans="1:13" ht="15" customHeight="1" x14ac:dyDescent="0.25">
      <c r="A4422" s="33" t="s">
        <v>129</v>
      </c>
      <c r="B4422" s="269"/>
      <c r="C4422" s="33"/>
      <c r="D4422" s="38"/>
      <c r="E4422" s="45" t="s">
        <v>24</v>
      </c>
      <c r="F4422" s="34">
        <v>248000</v>
      </c>
      <c r="G4422" s="41">
        <f t="shared" ref="G4422:G4485" si="315">D4422*F4422</f>
        <v>0</v>
      </c>
      <c r="H4422" s="236"/>
      <c r="I4422" s="228"/>
      <c r="J4422"/>
      <c r="L4422"/>
      <c r="M4422"/>
    </row>
    <row r="4423" spans="1:13" ht="15" customHeight="1" x14ac:dyDescent="0.25">
      <c r="A4423" s="33" t="s">
        <v>129</v>
      </c>
      <c r="B4423" s="243"/>
      <c r="C4423" s="33"/>
      <c r="D4423" s="38"/>
      <c r="E4423" s="45" t="s">
        <v>24</v>
      </c>
      <c r="F4423" s="34">
        <v>115000</v>
      </c>
      <c r="G4423" s="46">
        <f t="shared" si="315"/>
        <v>0</v>
      </c>
      <c r="H4423" s="236"/>
      <c r="I4423" s="393"/>
      <c r="J4423"/>
      <c r="L4423"/>
      <c r="M4423"/>
    </row>
    <row r="4424" spans="1:13" ht="15" customHeight="1" x14ac:dyDescent="0.25">
      <c r="A4424" s="33" t="s">
        <v>129</v>
      </c>
      <c r="B4424" s="391"/>
      <c r="C4424" s="109"/>
      <c r="D4424" s="38"/>
      <c r="E4424" s="45" t="s">
        <v>1925</v>
      </c>
      <c r="F4424" s="46">
        <v>1</v>
      </c>
      <c r="G4424" s="172">
        <f t="shared" si="315"/>
        <v>0</v>
      </c>
      <c r="H4424" s="236"/>
      <c r="I4424" s="393"/>
      <c r="J4424"/>
      <c r="L4424"/>
      <c r="M4424"/>
    </row>
    <row r="4425" spans="1:13" ht="15" customHeight="1" x14ac:dyDescent="0.25">
      <c r="A4425" s="33" t="s">
        <v>129</v>
      </c>
      <c r="B4425" s="269"/>
      <c r="C4425" s="44"/>
      <c r="D4425" s="38"/>
      <c r="E4425" s="45" t="s">
        <v>1629</v>
      </c>
      <c r="F4425" s="46">
        <v>75000</v>
      </c>
      <c r="G4425" s="172">
        <f t="shared" si="315"/>
        <v>0</v>
      </c>
      <c r="H4425" s="236"/>
      <c r="I4425" s="393"/>
      <c r="J4425"/>
      <c r="L4425"/>
      <c r="M4425"/>
    </row>
    <row r="4426" spans="1:13" ht="15" customHeight="1" x14ac:dyDescent="0.25">
      <c r="A4426" s="33" t="s">
        <v>129</v>
      </c>
      <c r="B4426" s="52"/>
      <c r="C4426" s="141"/>
      <c r="D4426" s="38"/>
      <c r="E4426" s="45" t="s">
        <v>24</v>
      </c>
      <c r="F4426" s="34">
        <v>700</v>
      </c>
      <c r="G4426" s="46">
        <f t="shared" si="315"/>
        <v>0</v>
      </c>
      <c r="H4426" s="236"/>
      <c r="I4426" s="394"/>
      <c r="J4426"/>
      <c r="L4426"/>
      <c r="M4426"/>
    </row>
    <row r="4427" spans="1:13" ht="15" customHeight="1" x14ac:dyDescent="0.25">
      <c r="A4427" s="33" t="s">
        <v>129</v>
      </c>
      <c r="B4427" s="269"/>
      <c r="C4427" s="33"/>
      <c r="D4427" s="38"/>
      <c r="E4427" s="45" t="s">
        <v>23</v>
      </c>
      <c r="F4427" s="46">
        <v>3500</v>
      </c>
      <c r="G4427" s="172">
        <f t="shared" si="315"/>
        <v>0</v>
      </c>
      <c r="H4427" s="236"/>
      <c r="I4427" s="394"/>
      <c r="J4427"/>
      <c r="L4427"/>
      <c r="M4427"/>
    </row>
    <row r="4428" spans="1:13" ht="15" customHeight="1" x14ac:dyDescent="0.25">
      <c r="A4428" s="33" t="s">
        <v>129</v>
      </c>
      <c r="B4428" s="390"/>
      <c r="C4428" s="36"/>
      <c r="D4428" s="38"/>
      <c r="E4428" s="45" t="s">
        <v>24</v>
      </c>
      <c r="F4428" s="46">
        <v>25000</v>
      </c>
      <c r="G4428" s="172">
        <f t="shared" si="315"/>
        <v>0</v>
      </c>
      <c r="H4428" s="236"/>
      <c r="I4428" s="394"/>
      <c r="J4428"/>
      <c r="L4428"/>
      <c r="M4428"/>
    </row>
    <row r="4429" spans="1:13" ht="15" customHeight="1" x14ac:dyDescent="0.25">
      <c r="A4429" s="33" t="s">
        <v>129</v>
      </c>
      <c r="B4429" s="269"/>
      <c r="C4429" s="33"/>
      <c r="D4429" s="38"/>
      <c r="E4429" s="45" t="s">
        <v>24</v>
      </c>
      <c r="F4429" s="46">
        <v>3000</v>
      </c>
      <c r="G4429" s="41">
        <f t="shared" si="315"/>
        <v>0</v>
      </c>
      <c r="H4429" s="236"/>
      <c r="I4429" s="394"/>
      <c r="J4429"/>
      <c r="L4429"/>
      <c r="M4429"/>
    </row>
    <row r="4430" spans="1:13" ht="15" customHeight="1" x14ac:dyDescent="0.25">
      <c r="A4430" s="33" t="s">
        <v>129</v>
      </c>
      <c r="B4430" s="243"/>
      <c r="C4430" s="228"/>
      <c r="D4430" s="38"/>
      <c r="E4430" s="45" t="s">
        <v>24</v>
      </c>
      <c r="F4430" s="46">
        <v>3550000</v>
      </c>
      <c r="G4430" s="41">
        <f t="shared" si="315"/>
        <v>0</v>
      </c>
      <c r="H4430" s="236"/>
      <c r="I4430" s="394"/>
      <c r="J4430"/>
      <c r="L4430"/>
      <c r="M4430"/>
    </row>
    <row r="4431" spans="1:13" ht="15" customHeight="1" x14ac:dyDescent="0.25">
      <c r="A4431" s="33" t="s">
        <v>129</v>
      </c>
      <c r="B4431" s="243"/>
      <c r="C4431" s="33"/>
      <c r="D4431" s="38"/>
      <c r="E4431" s="45" t="s">
        <v>24</v>
      </c>
      <c r="F4431" s="46">
        <v>3550000</v>
      </c>
      <c r="G4431" s="46">
        <f t="shared" si="315"/>
        <v>0</v>
      </c>
      <c r="H4431" s="236"/>
      <c r="I4431" s="394"/>
      <c r="J4431"/>
      <c r="L4431"/>
      <c r="M4431"/>
    </row>
    <row r="4432" spans="1:13" ht="15" customHeight="1" x14ac:dyDescent="0.25">
      <c r="A4432" s="33" t="s">
        <v>129</v>
      </c>
      <c r="B4432" s="243"/>
      <c r="C4432" s="33"/>
      <c r="D4432" s="38"/>
      <c r="E4432" s="45" t="s">
        <v>23</v>
      </c>
      <c r="F4432" s="46">
        <v>3550000</v>
      </c>
      <c r="G4432" s="172">
        <f t="shared" si="315"/>
        <v>0</v>
      </c>
      <c r="H4432" s="236"/>
      <c r="I4432" s="394"/>
      <c r="J4432"/>
      <c r="L4432"/>
      <c r="M4432"/>
    </row>
    <row r="4433" spans="1:13" ht="15" customHeight="1" x14ac:dyDescent="0.25">
      <c r="A4433" s="33" t="s">
        <v>129</v>
      </c>
      <c r="B4433" s="243"/>
      <c r="C4433" s="33"/>
      <c r="D4433" s="38"/>
      <c r="E4433" s="45" t="s">
        <v>24</v>
      </c>
      <c r="F4433" s="46">
        <v>3550000</v>
      </c>
      <c r="G4433" s="172">
        <f t="shared" si="315"/>
        <v>0</v>
      </c>
      <c r="H4433" s="236"/>
      <c r="I4433" s="394"/>
      <c r="J4433"/>
      <c r="L4433"/>
      <c r="M4433"/>
    </row>
    <row r="4434" spans="1:13" ht="15" customHeight="1" x14ac:dyDescent="0.25">
      <c r="A4434" s="33" t="s">
        <v>129</v>
      </c>
      <c r="B4434" s="243"/>
      <c r="C4434" s="33"/>
      <c r="D4434" s="38"/>
      <c r="E4434" s="45" t="s">
        <v>24</v>
      </c>
      <c r="F4434" s="46">
        <v>320000</v>
      </c>
      <c r="G4434" s="172">
        <f t="shared" si="315"/>
        <v>0</v>
      </c>
      <c r="H4434" s="236"/>
      <c r="I4434" s="394"/>
      <c r="J4434"/>
      <c r="L4434"/>
      <c r="M4434"/>
    </row>
    <row r="4435" spans="1:13" ht="15" customHeight="1" x14ac:dyDescent="0.25">
      <c r="A4435" s="33" t="s">
        <v>129</v>
      </c>
      <c r="B4435" s="269"/>
      <c r="C4435" s="33"/>
      <c r="D4435" s="38"/>
      <c r="E4435" s="45" t="s">
        <v>24</v>
      </c>
      <c r="F4435" s="46">
        <v>100000</v>
      </c>
      <c r="G4435" s="172">
        <f t="shared" si="315"/>
        <v>0</v>
      </c>
      <c r="H4435" s="236"/>
      <c r="I4435" s="394"/>
      <c r="J4435"/>
      <c r="L4435"/>
      <c r="M4435"/>
    </row>
    <row r="4436" spans="1:13" ht="15" customHeight="1" x14ac:dyDescent="0.25">
      <c r="A4436" s="33" t="s">
        <v>129</v>
      </c>
      <c r="B4436" s="269"/>
      <c r="C4436" s="36"/>
      <c r="D4436" s="38"/>
      <c r="E4436" s="45" t="s">
        <v>24</v>
      </c>
      <c r="F4436" s="172">
        <v>25000</v>
      </c>
      <c r="G4436" s="46">
        <f t="shared" si="315"/>
        <v>0</v>
      </c>
      <c r="H4436" s="236"/>
      <c r="I4436" s="394"/>
      <c r="J4436"/>
      <c r="L4436"/>
      <c r="M4436"/>
    </row>
    <row r="4437" spans="1:13" ht="15" customHeight="1" x14ac:dyDescent="0.25">
      <c r="A4437" s="33" t="s">
        <v>129</v>
      </c>
      <c r="B4437" s="390"/>
      <c r="C4437" s="36"/>
      <c r="D4437" s="38"/>
      <c r="E4437" s="45" t="s">
        <v>24</v>
      </c>
      <c r="F4437" s="46">
        <v>5000</v>
      </c>
      <c r="G4437" s="172">
        <f t="shared" si="315"/>
        <v>0</v>
      </c>
      <c r="H4437" s="236"/>
      <c r="I4437" s="394"/>
      <c r="J4437"/>
      <c r="L4437"/>
      <c r="M4437"/>
    </row>
    <row r="4438" spans="1:13" ht="15" customHeight="1" x14ac:dyDescent="0.25">
      <c r="A4438" s="33" t="s">
        <v>2857</v>
      </c>
      <c r="B4438" s="52"/>
      <c r="C4438" s="141"/>
      <c r="D4438" s="38"/>
      <c r="E4438" s="45" t="s">
        <v>24</v>
      </c>
      <c r="F4438" s="34">
        <v>700</v>
      </c>
      <c r="G4438" s="46">
        <f t="shared" si="315"/>
        <v>0</v>
      </c>
      <c r="H4438" s="236"/>
      <c r="I4438" s="228"/>
      <c r="J4438"/>
      <c r="L4438"/>
      <c r="M4438"/>
    </row>
    <row r="4439" spans="1:13" ht="15" customHeight="1" x14ac:dyDescent="0.25">
      <c r="A4439" s="33" t="s">
        <v>2857</v>
      </c>
      <c r="B4439" s="243"/>
      <c r="C4439" s="33"/>
      <c r="D4439" s="38"/>
      <c r="E4439" s="45" t="s">
        <v>96</v>
      </c>
      <c r="F4439" s="46">
        <v>64000</v>
      </c>
      <c r="G4439" s="41">
        <f t="shared" si="315"/>
        <v>0</v>
      </c>
      <c r="H4439" s="236"/>
      <c r="I4439" s="228"/>
      <c r="J4439"/>
      <c r="L4439"/>
      <c r="M4439"/>
    </row>
    <row r="4440" spans="1:13" ht="15" customHeight="1" x14ac:dyDescent="0.25">
      <c r="A4440" s="33" t="s">
        <v>2857</v>
      </c>
      <c r="B4440" s="269"/>
      <c r="C4440" s="36"/>
      <c r="D4440" s="38"/>
      <c r="E4440" s="45" t="s">
        <v>23</v>
      </c>
      <c r="F4440" s="46">
        <v>90000</v>
      </c>
      <c r="G4440" s="46">
        <f t="shared" si="315"/>
        <v>0</v>
      </c>
      <c r="H4440" s="236"/>
      <c r="I4440" s="228"/>
      <c r="J4440"/>
      <c r="L4440"/>
      <c r="M4440"/>
    </row>
    <row r="4441" spans="1:13" ht="15" customHeight="1" x14ac:dyDescent="0.25">
      <c r="A4441" s="33" t="s">
        <v>2857</v>
      </c>
      <c r="B4441" s="269"/>
      <c r="C4441" s="33"/>
      <c r="D4441" s="38"/>
      <c r="E4441" s="45" t="s">
        <v>96</v>
      </c>
      <c r="F4441" s="46">
        <v>64000</v>
      </c>
      <c r="G4441" s="46">
        <f t="shared" si="315"/>
        <v>0</v>
      </c>
      <c r="H4441" s="236"/>
      <c r="I4441" s="228"/>
      <c r="J4441"/>
      <c r="L4441"/>
      <c r="M4441"/>
    </row>
    <row r="4442" spans="1:13" ht="15" customHeight="1" x14ac:dyDescent="0.25">
      <c r="A4442" s="33" t="s">
        <v>2857</v>
      </c>
      <c r="B4442" s="269"/>
      <c r="C4442" s="33"/>
      <c r="D4442" s="38"/>
      <c r="E4442" s="45" t="s">
        <v>1589</v>
      </c>
      <c r="F4442" s="172">
        <v>64000</v>
      </c>
      <c r="G4442" s="46">
        <f t="shared" si="315"/>
        <v>0</v>
      </c>
      <c r="H4442" s="236"/>
      <c r="I4442" s="228"/>
      <c r="J4442"/>
      <c r="L4442"/>
      <c r="M4442"/>
    </row>
    <row r="4443" spans="1:13" ht="15" customHeight="1" x14ac:dyDescent="0.25">
      <c r="A4443" s="33" t="s">
        <v>2857</v>
      </c>
      <c r="B4443" s="269"/>
      <c r="C4443" s="36"/>
      <c r="D4443" s="38"/>
      <c r="E4443" s="45" t="s">
        <v>23</v>
      </c>
      <c r="F4443" s="46">
        <v>90000</v>
      </c>
      <c r="G4443" s="46">
        <f t="shared" si="315"/>
        <v>0</v>
      </c>
      <c r="H4443" s="236"/>
      <c r="I4443" s="228"/>
      <c r="J4443"/>
      <c r="L4443"/>
      <c r="M4443"/>
    </row>
    <row r="4444" spans="1:13" ht="15" customHeight="1" x14ac:dyDescent="0.25">
      <c r="A4444" s="33" t="s">
        <v>2857</v>
      </c>
      <c r="B4444" s="390"/>
      <c r="C4444" s="36"/>
      <c r="D4444" s="38"/>
      <c r="E4444" s="45" t="s">
        <v>24</v>
      </c>
      <c r="F4444" s="46">
        <v>450000</v>
      </c>
      <c r="G4444" s="46">
        <f t="shared" si="315"/>
        <v>0</v>
      </c>
      <c r="H4444" s="236"/>
      <c r="I4444" s="228"/>
      <c r="J4444"/>
      <c r="L4444"/>
      <c r="M4444"/>
    </row>
    <row r="4445" spans="1:13" ht="15" customHeight="1" x14ac:dyDescent="0.25">
      <c r="A4445" s="33" t="s">
        <v>2857</v>
      </c>
      <c r="B4445" s="269"/>
      <c r="C4445" s="33"/>
      <c r="D4445" s="38"/>
      <c r="E4445" s="45" t="s">
        <v>23</v>
      </c>
      <c r="F4445" s="46">
        <v>35000</v>
      </c>
      <c r="G4445" s="172">
        <f t="shared" si="315"/>
        <v>0</v>
      </c>
      <c r="H4445" s="236"/>
      <c r="I4445" s="228"/>
      <c r="J4445"/>
      <c r="L4445"/>
      <c r="M4445"/>
    </row>
    <row r="4446" spans="1:13" ht="15" customHeight="1" x14ac:dyDescent="0.25">
      <c r="A4446" s="33" t="s">
        <v>2857</v>
      </c>
      <c r="B4446" s="269"/>
      <c r="C4446" s="56"/>
      <c r="D4446" s="38"/>
      <c r="E4446" s="45" t="s">
        <v>23</v>
      </c>
      <c r="F4446" s="46">
        <v>1550</v>
      </c>
      <c r="G4446" s="172">
        <f t="shared" si="315"/>
        <v>0</v>
      </c>
      <c r="H4446" s="236"/>
      <c r="I4446" s="393"/>
      <c r="J4446"/>
      <c r="L4446"/>
      <c r="M4446"/>
    </row>
    <row r="4447" spans="1:13" ht="15" customHeight="1" x14ac:dyDescent="0.25">
      <c r="A4447" s="33" t="s">
        <v>2857</v>
      </c>
      <c r="B4447" s="243"/>
      <c r="C4447" s="44"/>
      <c r="D4447" s="38"/>
      <c r="E4447" s="45" t="s">
        <v>24</v>
      </c>
      <c r="F4447" s="46">
        <v>37000</v>
      </c>
      <c r="G4447" s="172">
        <f t="shared" si="315"/>
        <v>0</v>
      </c>
      <c r="H4447" s="236"/>
      <c r="I4447" s="393"/>
      <c r="J4447"/>
      <c r="L4447"/>
      <c r="M4447"/>
    </row>
    <row r="4448" spans="1:13" ht="15" customHeight="1" x14ac:dyDescent="0.25">
      <c r="A4448" s="33" t="s">
        <v>2857</v>
      </c>
      <c r="B4448" s="269"/>
      <c r="C4448" s="33"/>
      <c r="D4448" s="38"/>
      <c r="E4448" s="45" t="s">
        <v>217</v>
      </c>
      <c r="F4448" s="34">
        <v>28200</v>
      </c>
      <c r="G4448" s="46">
        <f t="shared" si="315"/>
        <v>0</v>
      </c>
      <c r="H4448" s="236"/>
      <c r="I4448" s="394"/>
      <c r="J4448"/>
      <c r="L4448"/>
      <c r="M4448"/>
    </row>
    <row r="4449" spans="1:13" ht="15" customHeight="1" x14ac:dyDescent="0.25">
      <c r="A4449" s="33" t="s">
        <v>2857</v>
      </c>
      <c r="B4449" s="243"/>
      <c r="C4449" s="39"/>
      <c r="D4449" s="38"/>
      <c r="E4449" s="45" t="s">
        <v>23</v>
      </c>
      <c r="F4449" s="46">
        <v>31000</v>
      </c>
      <c r="G4449" s="172">
        <f t="shared" si="315"/>
        <v>0</v>
      </c>
      <c r="H4449" s="236"/>
      <c r="I4449" s="394"/>
      <c r="J4449"/>
      <c r="L4449"/>
      <c r="M4449"/>
    </row>
    <row r="4450" spans="1:13" ht="15" customHeight="1" x14ac:dyDescent="0.25">
      <c r="A4450" s="33" t="s">
        <v>2857</v>
      </c>
      <c r="B4450" s="269"/>
      <c r="C4450" s="33"/>
      <c r="D4450" s="38"/>
      <c r="E4450" s="45" t="s">
        <v>24</v>
      </c>
      <c r="F4450" s="46">
        <v>85000</v>
      </c>
      <c r="G4450" s="172">
        <f t="shared" si="315"/>
        <v>0</v>
      </c>
      <c r="H4450" s="236"/>
      <c r="I4450" s="394"/>
      <c r="J4450"/>
      <c r="L4450"/>
      <c r="M4450"/>
    </row>
    <row r="4451" spans="1:13" ht="15" customHeight="1" x14ac:dyDescent="0.25">
      <c r="A4451" s="33" t="s">
        <v>2857</v>
      </c>
      <c r="B4451" s="269"/>
      <c r="C4451" s="33"/>
      <c r="D4451" s="38"/>
      <c r="E4451" s="45" t="s">
        <v>24</v>
      </c>
      <c r="F4451" s="46">
        <v>28200</v>
      </c>
      <c r="G4451" s="41">
        <f t="shared" si="315"/>
        <v>0</v>
      </c>
      <c r="H4451" s="236"/>
      <c r="I4451" s="387"/>
      <c r="J4451"/>
      <c r="L4451"/>
      <c r="M4451"/>
    </row>
    <row r="4452" spans="1:13" ht="15" customHeight="1" x14ac:dyDescent="0.25">
      <c r="A4452" s="33" t="s">
        <v>2857</v>
      </c>
      <c r="B4452" s="269"/>
      <c r="C4452" s="33"/>
      <c r="D4452" s="38"/>
      <c r="E4452" s="45" t="s">
        <v>23</v>
      </c>
      <c r="F4452" s="46">
        <v>28200</v>
      </c>
      <c r="G4452" s="172">
        <f t="shared" si="315"/>
        <v>0</v>
      </c>
      <c r="H4452" s="236"/>
      <c r="I4452" s="394"/>
      <c r="J4452"/>
      <c r="L4452"/>
      <c r="M4452"/>
    </row>
    <row r="4453" spans="1:13" ht="15" customHeight="1" x14ac:dyDescent="0.25">
      <c r="A4453" s="33" t="s">
        <v>2857</v>
      </c>
      <c r="B4453" s="269"/>
      <c r="C4453" s="33"/>
      <c r="D4453" s="38"/>
      <c r="E4453" s="45" t="s">
        <v>24</v>
      </c>
      <c r="F4453" s="46">
        <v>87500</v>
      </c>
      <c r="G4453" s="172">
        <f t="shared" si="315"/>
        <v>0</v>
      </c>
      <c r="H4453" s="236"/>
      <c r="I4453" s="394"/>
      <c r="J4453"/>
      <c r="L4453"/>
      <c r="M4453"/>
    </row>
    <row r="4454" spans="1:13" ht="15" customHeight="1" x14ac:dyDescent="0.25">
      <c r="A4454" s="33" t="s">
        <v>2857</v>
      </c>
      <c r="B4454" s="243"/>
      <c r="C4454" s="39"/>
      <c r="D4454" s="38"/>
      <c r="E4454" s="45" t="s">
        <v>24</v>
      </c>
      <c r="F4454" s="46">
        <v>31000</v>
      </c>
      <c r="G4454" s="172">
        <f t="shared" si="315"/>
        <v>0</v>
      </c>
      <c r="H4454" s="236"/>
      <c r="I4454" s="394"/>
      <c r="J4454"/>
      <c r="L4454"/>
      <c r="M4454"/>
    </row>
    <row r="4455" spans="1:13" ht="15" customHeight="1" x14ac:dyDescent="0.25">
      <c r="A4455" s="33" t="s">
        <v>2857</v>
      </c>
      <c r="B4455" s="372"/>
      <c r="C4455" s="33"/>
      <c r="D4455" s="33"/>
      <c r="E4455" s="33" t="s">
        <v>24</v>
      </c>
      <c r="F4455" s="34">
        <v>50000</v>
      </c>
      <c r="G4455" s="41">
        <f t="shared" si="315"/>
        <v>0</v>
      </c>
      <c r="H4455" s="236"/>
      <c r="I4455" s="394"/>
      <c r="J4455"/>
      <c r="L4455"/>
      <c r="M4455"/>
    </row>
    <row r="4456" spans="1:13" ht="15" customHeight="1" x14ac:dyDescent="0.25">
      <c r="A4456" s="33" t="s">
        <v>2857</v>
      </c>
      <c r="B4456" s="269"/>
      <c r="C4456" s="33"/>
      <c r="D4456" s="38"/>
      <c r="E4456" s="45" t="s">
        <v>24</v>
      </c>
      <c r="F4456" s="34">
        <v>100000</v>
      </c>
      <c r="G4456" s="41">
        <f t="shared" si="315"/>
        <v>0</v>
      </c>
      <c r="H4456" s="236"/>
      <c r="I4456" s="394"/>
      <c r="J4456"/>
      <c r="L4456"/>
      <c r="M4456"/>
    </row>
    <row r="4457" spans="1:13" ht="15" customHeight="1" x14ac:dyDescent="0.25">
      <c r="A4457" s="33" t="s">
        <v>2857</v>
      </c>
      <c r="B4457" s="269"/>
      <c r="C4457" s="33"/>
      <c r="D4457" s="38"/>
      <c r="E4457" s="45" t="s">
        <v>24</v>
      </c>
      <c r="F4457" s="34">
        <v>35000</v>
      </c>
      <c r="G4457" s="46">
        <f t="shared" si="315"/>
        <v>0</v>
      </c>
      <c r="H4457" s="236"/>
      <c r="I4457" s="394"/>
      <c r="J4457"/>
      <c r="L4457"/>
      <c r="M4457"/>
    </row>
    <row r="4458" spans="1:13" ht="15" customHeight="1" x14ac:dyDescent="0.25">
      <c r="A4458" s="33" t="s">
        <v>2857</v>
      </c>
      <c r="B4458" s="269"/>
      <c r="C4458" s="36"/>
      <c r="D4458" s="38"/>
      <c r="E4458" s="45" t="s">
        <v>24</v>
      </c>
      <c r="F4458" s="46">
        <v>25000</v>
      </c>
      <c r="G4458" s="46">
        <f t="shared" si="315"/>
        <v>0</v>
      </c>
      <c r="H4458" s="236"/>
      <c r="I4458" s="394"/>
      <c r="J4458"/>
      <c r="L4458"/>
      <c r="M4458"/>
    </row>
    <row r="4459" spans="1:13" ht="15" customHeight="1" x14ac:dyDescent="0.25">
      <c r="A4459" s="33" t="s">
        <v>2857</v>
      </c>
      <c r="B4459" s="391"/>
      <c r="C4459" s="109"/>
      <c r="D4459" s="38"/>
      <c r="E4459" s="45" t="s">
        <v>23</v>
      </c>
      <c r="F4459" s="46">
        <v>350000</v>
      </c>
      <c r="G4459" s="172">
        <f t="shared" si="315"/>
        <v>0</v>
      </c>
      <c r="H4459" s="236"/>
      <c r="I4459" s="394"/>
      <c r="J4459"/>
      <c r="L4459"/>
      <c r="M4459"/>
    </row>
    <row r="4460" spans="1:13" ht="15" customHeight="1" x14ac:dyDescent="0.25">
      <c r="A4460" s="33" t="s">
        <v>2857</v>
      </c>
      <c r="B4460" s="372"/>
      <c r="C4460" s="81"/>
      <c r="D4460" s="38"/>
      <c r="E4460" s="45" t="s">
        <v>23</v>
      </c>
      <c r="F4460" s="46">
        <v>60000</v>
      </c>
      <c r="G4460" s="46">
        <f t="shared" si="315"/>
        <v>0</v>
      </c>
      <c r="H4460" s="236"/>
      <c r="I4460" s="387"/>
      <c r="J4460"/>
      <c r="L4460"/>
      <c r="M4460"/>
    </row>
    <row r="4461" spans="1:13" ht="15" customHeight="1" x14ac:dyDescent="0.25">
      <c r="A4461" s="33" t="s">
        <v>2857</v>
      </c>
      <c r="B4461" s="269"/>
      <c r="C4461" s="33"/>
      <c r="D4461" s="38"/>
      <c r="E4461" s="45" t="s">
        <v>23</v>
      </c>
      <c r="F4461" s="172">
        <v>5000</v>
      </c>
      <c r="G4461" s="46">
        <f t="shared" si="315"/>
        <v>0</v>
      </c>
      <c r="H4461" s="236"/>
      <c r="I4461" s="387"/>
      <c r="J4461"/>
      <c r="L4461"/>
      <c r="M4461"/>
    </row>
    <row r="4462" spans="1:13" ht="15" customHeight="1" x14ac:dyDescent="0.25">
      <c r="A4462" s="33" t="s">
        <v>2857</v>
      </c>
      <c r="B4462" s="269"/>
      <c r="C4462" s="33"/>
      <c r="D4462" s="38"/>
      <c r="E4462" s="45" t="s">
        <v>24</v>
      </c>
      <c r="F4462" s="46">
        <v>10000</v>
      </c>
      <c r="G4462" s="172">
        <f t="shared" si="315"/>
        <v>0</v>
      </c>
      <c r="H4462" s="236"/>
      <c r="I4462" s="387"/>
      <c r="J4462"/>
      <c r="L4462"/>
      <c r="M4462"/>
    </row>
    <row r="4463" spans="1:13" ht="15" customHeight="1" x14ac:dyDescent="0.25">
      <c r="A4463" s="33" t="s">
        <v>2857</v>
      </c>
      <c r="B4463" s="269"/>
      <c r="C4463" s="36"/>
      <c r="D4463" s="38"/>
      <c r="E4463" s="45" t="s">
        <v>24</v>
      </c>
      <c r="F4463" s="46">
        <v>40000</v>
      </c>
      <c r="G4463" s="46">
        <f t="shared" si="315"/>
        <v>0</v>
      </c>
      <c r="H4463" s="236"/>
      <c r="I4463" s="387"/>
      <c r="J4463"/>
      <c r="L4463"/>
      <c r="M4463"/>
    </row>
    <row r="4464" spans="1:13" ht="15" customHeight="1" x14ac:dyDescent="0.25">
      <c r="A4464" s="33" t="s">
        <v>2857</v>
      </c>
      <c r="B4464" s="269"/>
      <c r="C4464" s="36"/>
      <c r="D4464" s="38"/>
      <c r="E4464" s="45" t="s">
        <v>24</v>
      </c>
      <c r="F4464" s="172">
        <v>15000</v>
      </c>
      <c r="G4464" s="46">
        <f t="shared" si="315"/>
        <v>0</v>
      </c>
      <c r="H4464" s="236"/>
      <c r="I4464" s="387"/>
      <c r="J4464"/>
      <c r="L4464"/>
      <c r="M4464"/>
    </row>
    <row r="4465" spans="1:13" ht="15" customHeight="1" x14ac:dyDescent="0.25">
      <c r="A4465" s="33" t="s">
        <v>2857</v>
      </c>
      <c r="B4465" s="390"/>
      <c r="C4465" s="36"/>
      <c r="D4465" s="38"/>
      <c r="E4465" s="45" t="s">
        <v>24</v>
      </c>
      <c r="F4465" s="46">
        <v>1500000</v>
      </c>
      <c r="G4465" s="172">
        <f t="shared" si="315"/>
        <v>0</v>
      </c>
      <c r="H4465" s="236"/>
      <c r="I4465" s="387"/>
      <c r="J4465"/>
      <c r="L4465"/>
      <c r="M4465"/>
    </row>
    <row r="4466" spans="1:13" ht="15" customHeight="1" x14ac:dyDescent="0.25">
      <c r="A4466" s="33" t="s">
        <v>2857</v>
      </c>
      <c r="B4466" s="269"/>
      <c r="C4466" s="33"/>
      <c r="D4466" s="64"/>
      <c r="E4466" s="45" t="s">
        <v>24</v>
      </c>
      <c r="F4466" s="46">
        <v>775000</v>
      </c>
      <c r="G4466" s="46">
        <f t="shared" si="315"/>
        <v>0</v>
      </c>
      <c r="H4466" s="236"/>
      <c r="I4466" s="387"/>
      <c r="J4466"/>
      <c r="L4466"/>
      <c r="M4466"/>
    </row>
    <row r="4467" spans="1:13" ht="15" customHeight="1" x14ac:dyDescent="0.25">
      <c r="A4467" s="33" t="s">
        <v>2857</v>
      </c>
      <c r="B4467" s="372"/>
      <c r="C4467" s="81"/>
      <c r="D4467" s="64"/>
      <c r="E4467" s="45" t="s">
        <v>24</v>
      </c>
      <c r="F4467" s="46">
        <v>60000</v>
      </c>
      <c r="G4467" s="46">
        <f t="shared" si="315"/>
        <v>0</v>
      </c>
      <c r="H4467" s="236"/>
      <c r="I4467" s="387"/>
      <c r="J4467"/>
      <c r="L4467"/>
      <c r="M4467"/>
    </row>
    <row r="4468" spans="1:13" ht="15" customHeight="1" x14ac:dyDescent="0.25">
      <c r="A4468" s="33" t="s">
        <v>2857</v>
      </c>
      <c r="B4468" s="269"/>
      <c r="C4468" s="33"/>
      <c r="D4468" s="64"/>
      <c r="E4468" s="45" t="s">
        <v>217</v>
      </c>
      <c r="F4468" s="46">
        <v>62500</v>
      </c>
      <c r="G4468" s="46">
        <f t="shared" si="315"/>
        <v>0</v>
      </c>
      <c r="H4468" s="236"/>
      <c r="I4468" s="387"/>
      <c r="J4468"/>
      <c r="L4468"/>
      <c r="M4468"/>
    </row>
    <row r="4469" spans="1:13" ht="15" customHeight="1" x14ac:dyDescent="0.25">
      <c r="A4469" s="33" t="s">
        <v>2857</v>
      </c>
      <c r="B4469" s="246"/>
      <c r="C4469" s="63"/>
      <c r="D4469" s="64"/>
      <c r="E4469" s="45" t="s">
        <v>24</v>
      </c>
      <c r="F4469" s="62">
        <v>104000</v>
      </c>
      <c r="G4469" s="46">
        <f t="shared" si="315"/>
        <v>0</v>
      </c>
      <c r="H4469" s="236"/>
      <c r="I4469" s="381"/>
      <c r="J4469"/>
      <c r="L4469"/>
      <c r="M4469"/>
    </row>
    <row r="4470" spans="1:13" ht="15" customHeight="1" x14ac:dyDescent="0.25">
      <c r="A4470" s="33" t="s">
        <v>2857</v>
      </c>
      <c r="B4470" s="370"/>
      <c r="C4470" s="175"/>
      <c r="D4470" s="64"/>
      <c r="E4470" s="45" t="s">
        <v>24</v>
      </c>
      <c r="F4470" s="62">
        <v>114000</v>
      </c>
      <c r="G4470" s="46">
        <f t="shared" si="315"/>
        <v>0</v>
      </c>
      <c r="H4470" s="236"/>
      <c r="I4470" s="381"/>
      <c r="J4470"/>
      <c r="L4470"/>
      <c r="M4470"/>
    </row>
    <row r="4471" spans="1:13" ht="15" customHeight="1" x14ac:dyDescent="0.25">
      <c r="A4471" s="33" t="s">
        <v>2857</v>
      </c>
      <c r="B4471" s="269"/>
      <c r="C4471" s="33"/>
      <c r="D4471" s="38"/>
      <c r="E4471" s="45" t="s">
        <v>24</v>
      </c>
      <c r="F4471" s="46">
        <v>100000</v>
      </c>
      <c r="G4471" s="46">
        <f t="shared" si="315"/>
        <v>0</v>
      </c>
      <c r="H4471" s="236"/>
      <c r="I4471" s="381"/>
      <c r="J4471"/>
      <c r="L4471"/>
      <c r="M4471"/>
    </row>
    <row r="4472" spans="1:13" ht="15" customHeight="1" x14ac:dyDescent="0.25">
      <c r="A4472" s="33" t="s">
        <v>2857</v>
      </c>
      <c r="B4472" s="269"/>
      <c r="C4472" s="33"/>
      <c r="D4472" s="38"/>
      <c r="E4472" s="45" t="s">
        <v>24</v>
      </c>
      <c r="F4472" s="46">
        <v>300000</v>
      </c>
      <c r="G4472" s="172">
        <f t="shared" si="315"/>
        <v>0</v>
      </c>
      <c r="H4472" s="42"/>
      <c r="I4472" s="384"/>
      <c r="J4472"/>
      <c r="L4472"/>
      <c r="M4472"/>
    </row>
    <row r="4473" spans="1:13" ht="15" customHeight="1" x14ac:dyDescent="0.25">
      <c r="A4473" s="33" t="s">
        <v>2857</v>
      </c>
      <c r="B4473" s="373"/>
      <c r="C4473" s="44"/>
      <c r="D4473" s="38"/>
      <c r="E4473" s="45" t="s">
        <v>24</v>
      </c>
      <c r="F4473" s="62">
        <v>2850000</v>
      </c>
      <c r="G4473" s="172">
        <f t="shared" si="315"/>
        <v>0</v>
      </c>
      <c r="H4473" s="42"/>
      <c r="I4473" s="384"/>
      <c r="J4473"/>
      <c r="L4473"/>
      <c r="M4473"/>
    </row>
    <row r="4474" spans="1:13" ht="15" customHeight="1" x14ac:dyDescent="0.25">
      <c r="A4474" s="33" t="s">
        <v>2857</v>
      </c>
      <c r="B4474" s="373"/>
      <c r="C4474" s="44"/>
      <c r="D4474" s="38"/>
      <c r="E4474" s="51" t="s">
        <v>24</v>
      </c>
      <c r="F4474" s="62">
        <v>2850000</v>
      </c>
      <c r="G4474" s="172">
        <f t="shared" si="315"/>
        <v>0</v>
      </c>
      <c r="H4474" s="42"/>
      <c r="I4474" s="384"/>
      <c r="J4474"/>
      <c r="L4474"/>
      <c r="M4474"/>
    </row>
    <row r="4475" spans="1:13" ht="15" customHeight="1" x14ac:dyDescent="0.25">
      <c r="A4475" s="33" t="s">
        <v>2857</v>
      </c>
      <c r="B4475" s="269"/>
      <c r="C4475" s="33"/>
      <c r="D4475" s="38"/>
      <c r="E4475" s="254" t="s">
        <v>217</v>
      </c>
      <c r="F4475" s="62">
        <v>28200</v>
      </c>
      <c r="G4475" s="172">
        <f t="shared" si="315"/>
        <v>0</v>
      </c>
      <c r="H4475" s="42"/>
      <c r="I4475" s="384"/>
      <c r="J4475"/>
      <c r="L4475"/>
      <c r="M4475"/>
    </row>
    <row r="4476" spans="1:13" ht="15" customHeight="1" x14ac:dyDescent="0.25">
      <c r="A4476" s="33" t="s">
        <v>2857</v>
      </c>
      <c r="B4476" s="243"/>
      <c r="C4476" s="33"/>
      <c r="D4476" s="38"/>
      <c r="E4476" s="45" t="s">
        <v>23</v>
      </c>
      <c r="F4476" s="46">
        <v>30000</v>
      </c>
      <c r="G4476" s="172">
        <f t="shared" si="315"/>
        <v>0</v>
      </c>
      <c r="H4476" s="42"/>
      <c r="I4476" s="379"/>
      <c r="J4476"/>
      <c r="L4476"/>
      <c r="M4476"/>
    </row>
    <row r="4477" spans="1:13" ht="15" customHeight="1" x14ac:dyDescent="0.25">
      <c r="A4477" s="33" t="s">
        <v>2866</v>
      </c>
      <c r="B4477" s="391"/>
      <c r="C4477" s="109"/>
      <c r="D4477" s="38"/>
      <c r="E4477" s="45" t="s">
        <v>217</v>
      </c>
      <c r="F4477" s="34">
        <v>65000</v>
      </c>
      <c r="G4477" s="46">
        <f t="shared" si="315"/>
        <v>0</v>
      </c>
      <c r="H4477" s="236"/>
      <c r="I4477" s="228"/>
      <c r="J4477"/>
      <c r="L4477"/>
      <c r="M4477"/>
    </row>
    <row r="4478" spans="1:13" ht="15" customHeight="1" x14ac:dyDescent="0.25">
      <c r="A4478" s="33" t="s">
        <v>2866</v>
      </c>
      <c r="B4478" s="269"/>
      <c r="C4478" s="33"/>
      <c r="D4478" s="38"/>
      <c r="E4478" s="45" t="s">
        <v>217</v>
      </c>
      <c r="F4478" s="46">
        <v>28200</v>
      </c>
      <c r="G4478" s="41">
        <f t="shared" si="315"/>
        <v>0</v>
      </c>
      <c r="H4478" s="236"/>
      <c r="I4478" s="228"/>
      <c r="J4478"/>
      <c r="L4478"/>
      <c r="M4478"/>
    </row>
    <row r="4479" spans="1:13" ht="15" customHeight="1" x14ac:dyDescent="0.25">
      <c r="A4479" s="33" t="s">
        <v>2866</v>
      </c>
      <c r="B4479" s="52"/>
      <c r="C4479" s="141"/>
      <c r="D4479" s="38"/>
      <c r="E4479" s="45" t="s">
        <v>24</v>
      </c>
      <c r="F4479" s="172">
        <v>700</v>
      </c>
      <c r="G4479" s="46">
        <f t="shared" si="315"/>
        <v>0</v>
      </c>
      <c r="H4479" s="236"/>
      <c r="I4479" s="228"/>
      <c r="J4479"/>
      <c r="L4479"/>
      <c r="M4479"/>
    </row>
    <row r="4480" spans="1:13" ht="15" customHeight="1" x14ac:dyDescent="0.25">
      <c r="A4480" s="33" t="s">
        <v>2866</v>
      </c>
      <c r="B4480" s="243"/>
      <c r="C4480" s="33"/>
      <c r="D4480" s="38"/>
      <c r="E4480" s="45" t="s">
        <v>24</v>
      </c>
      <c r="F4480" s="46">
        <v>14000</v>
      </c>
      <c r="G4480" s="46">
        <f t="shared" si="315"/>
        <v>0</v>
      </c>
      <c r="H4480" s="236" t="s">
        <v>2837</v>
      </c>
      <c r="I4480" s="228"/>
      <c r="J4480"/>
      <c r="L4480"/>
      <c r="M4480"/>
    </row>
    <row r="4481" spans="1:13" ht="15" customHeight="1" x14ac:dyDescent="0.25">
      <c r="A4481" s="33" t="s">
        <v>2866</v>
      </c>
      <c r="B4481" s="373"/>
      <c r="C4481" s="68"/>
      <c r="D4481" s="38"/>
      <c r="E4481" s="45" t="s">
        <v>1589</v>
      </c>
      <c r="F4481" s="172">
        <v>64000</v>
      </c>
      <c r="G4481" s="46">
        <f t="shared" si="315"/>
        <v>0</v>
      </c>
      <c r="H4481" s="236" t="s">
        <v>2837</v>
      </c>
      <c r="I4481" s="228"/>
      <c r="J4481"/>
      <c r="L4481"/>
      <c r="M4481"/>
    </row>
    <row r="4482" spans="1:13" ht="15" customHeight="1" x14ac:dyDescent="0.25">
      <c r="A4482" s="33" t="s">
        <v>2866</v>
      </c>
      <c r="B4482" s="269"/>
      <c r="C4482" s="33"/>
      <c r="D4482" s="38"/>
      <c r="E4482" s="45" t="s">
        <v>96</v>
      </c>
      <c r="F4482" s="46">
        <v>64000</v>
      </c>
      <c r="G4482" s="46">
        <f t="shared" si="315"/>
        <v>0</v>
      </c>
      <c r="H4482" s="236" t="s">
        <v>2837</v>
      </c>
      <c r="I4482" s="228"/>
      <c r="J4482"/>
      <c r="L4482"/>
      <c r="M4482"/>
    </row>
    <row r="4483" spans="1:13" ht="15" customHeight="1" x14ac:dyDescent="0.25">
      <c r="A4483" s="33" t="s">
        <v>2866</v>
      </c>
      <c r="B4483" s="269"/>
      <c r="C4483" s="33"/>
      <c r="D4483" s="33"/>
      <c r="E4483" s="33" t="s">
        <v>24</v>
      </c>
      <c r="F4483" s="34">
        <v>12000</v>
      </c>
      <c r="G4483" s="41">
        <f t="shared" si="315"/>
        <v>0</v>
      </c>
      <c r="H4483" s="236" t="s">
        <v>2837</v>
      </c>
      <c r="I4483" s="228"/>
      <c r="J4483"/>
      <c r="L4483"/>
      <c r="M4483"/>
    </row>
    <row r="4484" spans="1:13" ht="15" customHeight="1" x14ac:dyDescent="0.25">
      <c r="A4484" s="33" t="s">
        <v>2866</v>
      </c>
      <c r="B4484" s="269"/>
      <c r="C4484" s="33"/>
      <c r="D4484" s="38"/>
      <c r="E4484" s="45" t="s">
        <v>217</v>
      </c>
      <c r="F4484" s="34">
        <v>15000</v>
      </c>
      <c r="G4484" s="41">
        <f t="shared" si="315"/>
        <v>0</v>
      </c>
      <c r="H4484" s="236" t="s">
        <v>2837</v>
      </c>
      <c r="I4484" s="228"/>
      <c r="J4484"/>
      <c r="L4484"/>
      <c r="M4484"/>
    </row>
    <row r="4485" spans="1:13" ht="15" customHeight="1" x14ac:dyDescent="0.25">
      <c r="A4485" s="33" t="s">
        <v>2866</v>
      </c>
      <c r="B4485" s="269"/>
      <c r="C4485" s="33"/>
      <c r="D4485" s="38"/>
      <c r="E4485" s="45" t="s">
        <v>72</v>
      </c>
      <c r="F4485" s="34">
        <v>700000</v>
      </c>
      <c r="G4485" s="46">
        <f t="shared" si="315"/>
        <v>0</v>
      </c>
      <c r="H4485" s="236" t="s">
        <v>2837</v>
      </c>
      <c r="I4485" s="393"/>
      <c r="J4485"/>
      <c r="L4485"/>
      <c r="M4485"/>
    </row>
    <row r="4486" spans="1:13" ht="15" customHeight="1" x14ac:dyDescent="0.25">
      <c r="A4486" s="33" t="s">
        <v>2866</v>
      </c>
      <c r="B4486" s="243"/>
      <c r="C4486" s="33"/>
      <c r="D4486" s="38"/>
      <c r="E4486" s="45" t="s">
        <v>96</v>
      </c>
      <c r="F4486" s="46">
        <v>152500</v>
      </c>
      <c r="G4486" s="172">
        <f t="shared" ref="G4486:G4549" si="316">D4486*F4486</f>
        <v>0</v>
      </c>
      <c r="H4486" s="236" t="s">
        <v>2837</v>
      </c>
      <c r="I4486" s="393"/>
      <c r="J4486"/>
      <c r="L4486"/>
      <c r="M4486"/>
    </row>
    <row r="4487" spans="1:13" ht="15" customHeight="1" x14ac:dyDescent="0.25">
      <c r="A4487" s="33" t="s">
        <v>2866</v>
      </c>
      <c r="B4487" s="243"/>
      <c r="C4487" s="33"/>
      <c r="D4487" s="38"/>
      <c r="E4487" s="45" t="s">
        <v>2696</v>
      </c>
      <c r="F4487" s="46">
        <v>42500</v>
      </c>
      <c r="G4487" s="46">
        <f t="shared" si="316"/>
        <v>0</v>
      </c>
      <c r="H4487" s="236" t="s">
        <v>2837</v>
      </c>
      <c r="I4487" s="394"/>
      <c r="J4487"/>
      <c r="L4487"/>
      <c r="M4487"/>
    </row>
    <row r="4488" spans="1:13" ht="15" customHeight="1" x14ac:dyDescent="0.25">
      <c r="A4488" s="33" t="s">
        <v>2866</v>
      </c>
      <c r="B4488" s="243"/>
      <c r="C4488" s="36"/>
      <c r="D4488" s="38"/>
      <c r="E4488" s="45" t="s">
        <v>96</v>
      </c>
      <c r="F4488" s="46">
        <v>72000</v>
      </c>
      <c r="G4488" s="46">
        <f t="shared" si="316"/>
        <v>0</v>
      </c>
      <c r="H4488" s="236" t="s">
        <v>2837</v>
      </c>
      <c r="I4488" s="394"/>
      <c r="J4488"/>
      <c r="L4488"/>
      <c r="M4488"/>
    </row>
    <row r="4489" spans="1:13" ht="15" customHeight="1" x14ac:dyDescent="0.25">
      <c r="A4489" s="33" t="s">
        <v>2866</v>
      </c>
      <c r="B4489" s="269"/>
      <c r="C4489" s="36"/>
      <c r="D4489" s="38"/>
      <c r="E4489" s="45" t="s">
        <v>96</v>
      </c>
      <c r="F4489" s="46">
        <v>72000</v>
      </c>
      <c r="G4489" s="46">
        <f t="shared" si="316"/>
        <v>0</v>
      </c>
      <c r="H4489" s="236" t="s">
        <v>2837</v>
      </c>
      <c r="I4489" s="394"/>
      <c r="J4489"/>
      <c r="L4489"/>
      <c r="M4489"/>
    </row>
    <row r="4490" spans="1:13" ht="15" customHeight="1" x14ac:dyDescent="0.25">
      <c r="A4490" s="33" t="s">
        <v>2866</v>
      </c>
      <c r="B4490" s="269"/>
      <c r="C4490" s="36"/>
      <c r="D4490" s="38"/>
      <c r="E4490" s="45" t="s">
        <v>24</v>
      </c>
      <c r="F4490" s="172">
        <v>500</v>
      </c>
      <c r="G4490" s="46">
        <f t="shared" si="316"/>
        <v>0</v>
      </c>
      <c r="H4490" s="236" t="s">
        <v>2837</v>
      </c>
      <c r="I4490" s="394"/>
      <c r="J4490"/>
      <c r="L4490"/>
      <c r="M4490"/>
    </row>
    <row r="4491" spans="1:13" ht="15" customHeight="1" x14ac:dyDescent="0.25">
      <c r="A4491" s="33" t="s">
        <v>2866</v>
      </c>
      <c r="B4491" s="390"/>
      <c r="C4491" s="36"/>
      <c r="D4491" s="38"/>
      <c r="E4491" s="45" t="s">
        <v>24</v>
      </c>
      <c r="F4491" s="46">
        <v>150</v>
      </c>
      <c r="G4491" s="172">
        <f t="shared" si="316"/>
        <v>0</v>
      </c>
      <c r="H4491" s="236" t="s">
        <v>2837</v>
      </c>
      <c r="I4491" s="394"/>
      <c r="J4491"/>
      <c r="L4491"/>
      <c r="M4491"/>
    </row>
    <row r="4492" spans="1:13" ht="15" customHeight="1" x14ac:dyDescent="0.25">
      <c r="A4492" s="33" t="s">
        <v>2866</v>
      </c>
      <c r="B4492" s="390"/>
      <c r="C4492" s="36"/>
      <c r="D4492" s="38"/>
      <c r="E4492" s="45" t="s">
        <v>24</v>
      </c>
      <c r="F4492" s="46">
        <v>12000</v>
      </c>
      <c r="G4492" s="172">
        <f t="shared" si="316"/>
        <v>0</v>
      </c>
      <c r="H4492" s="236" t="s">
        <v>2837</v>
      </c>
      <c r="I4492" s="394"/>
      <c r="J4492"/>
      <c r="L4492"/>
      <c r="M4492"/>
    </row>
    <row r="4493" spans="1:13" ht="15" customHeight="1" x14ac:dyDescent="0.25">
      <c r="A4493" s="33" t="s">
        <v>2866</v>
      </c>
      <c r="B4493" s="390"/>
      <c r="C4493" s="36"/>
      <c r="D4493" s="38"/>
      <c r="E4493" s="45" t="s">
        <v>24</v>
      </c>
      <c r="F4493" s="46">
        <v>99000</v>
      </c>
      <c r="G4493" s="172">
        <f t="shared" si="316"/>
        <v>0</v>
      </c>
      <c r="H4493" s="236" t="s">
        <v>2837</v>
      </c>
      <c r="I4493" s="394"/>
      <c r="J4493"/>
      <c r="L4493"/>
      <c r="M4493"/>
    </row>
    <row r="4494" spans="1:13" ht="15" customHeight="1" x14ac:dyDescent="0.25">
      <c r="A4494" s="33" t="s">
        <v>2866</v>
      </c>
      <c r="B4494" s="269"/>
      <c r="C4494" s="33"/>
      <c r="D4494" s="38"/>
      <c r="E4494" s="45" t="s">
        <v>24</v>
      </c>
      <c r="F4494" s="46">
        <v>10000</v>
      </c>
      <c r="G4494" s="172">
        <f t="shared" si="316"/>
        <v>0</v>
      </c>
      <c r="H4494" s="236" t="s">
        <v>627</v>
      </c>
      <c r="I4494" s="409" t="s">
        <v>9424</v>
      </c>
      <c r="J4494"/>
      <c r="L4494"/>
      <c r="M4494"/>
    </row>
    <row r="4495" spans="1:13" ht="15" customHeight="1" x14ac:dyDescent="0.25">
      <c r="A4495" s="33" t="s">
        <v>2866</v>
      </c>
      <c r="B4495" s="269"/>
      <c r="C4495" s="33"/>
      <c r="D4495" s="38"/>
      <c r="E4495" s="45" t="s">
        <v>24</v>
      </c>
      <c r="F4495" s="46">
        <v>65000</v>
      </c>
      <c r="G4495" s="41">
        <f t="shared" si="316"/>
        <v>0</v>
      </c>
      <c r="H4495" s="236" t="s">
        <v>627</v>
      </c>
      <c r="I4495" s="410" t="s">
        <v>9424</v>
      </c>
      <c r="J4495"/>
      <c r="L4495"/>
      <c r="M4495"/>
    </row>
    <row r="4496" spans="1:13" ht="15" customHeight="1" x14ac:dyDescent="0.25">
      <c r="A4496" s="33" t="s">
        <v>2866</v>
      </c>
      <c r="B4496" s="246"/>
      <c r="C4496" s="36"/>
      <c r="D4496" s="38"/>
      <c r="E4496" s="45" t="s">
        <v>24</v>
      </c>
      <c r="F4496" s="46">
        <v>50000</v>
      </c>
      <c r="G4496" s="172">
        <f t="shared" si="316"/>
        <v>0</v>
      </c>
      <c r="H4496" s="236" t="s">
        <v>507</v>
      </c>
      <c r="I4496" s="394" t="s">
        <v>9425</v>
      </c>
      <c r="J4496"/>
      <c r="L4496"/>
      <c r="M4496"/>
    </row>
    <row r="4497" spans="1:13" ht="15" customHeight="1" x14ac:dyDescent="0.25">
      <c r="A4497" s="33" t="s">
        <v>2866</v>
      </c>
      <c r="B4497" s="269"/>
      <c r="C4497" s="33"/>
      <c r="D4497" s="38"/>
      <c r="E4497" s="45" t="s">
        <v>24</v>
      </c>
      <c r="F4497" s="46">
        <v>150000</v>
      </c>
      <c r="G4497" s="172">
        <f t="shared" si="316"/>
        <v>0</v>
      </c>
      <c r="H4497" s="236" t="s">
        <v>1604</v>
      </c>
      <c r="I4497" s="394" t="s">
        <v>9426</v>
      </c>
      <c r="J4497"/>
      <c r="L4497"/>
      <c r="M4497"/>
    </row>
    <row r="4498" spans="1:13" x14ac:dyDescent="0.25">
      <c r="A4498" s="33" t="s">
        <v>2866</v>
      </c>
      <c r="B4498" s="269"/>
      <c r="C4498" s="49"/>
      <c r="D4498" s="33"/>
      <c r="E4498" s="33" t="s">
        <v>24</v>
      </c>
      <c r="F4498" s="34">
        <v>110000</v>
      </c>
      <c r="G4498" s="41">
        <f t="shared" si="316"/>
        <v>0</v>
      </c>
      <c r="H4498" s="236" t="s">
        <v>1604</v>
      </c>
      <c r="I4498" s="394" t="s">
        <v>9426</v>
      </c>
      <c r="J4498"/>
      <c r="L4498"/>
      <c r="M4498"/>
    </row>
    <row r="4499" spans="1:13" ht="15" customHeight="1" x14ac:dyDescent="0.25">
      <c r="A4499" s="33" t="s">
        <v>2866</v>
      </c>
      <c r="B4499" s="269"/>
      <c r="C4499" s="33"/>
      <c r="D4499" s="38"/>
      <c r="E4499" s="45" t="s">
        <v>24</v>
      </c>
      <c r="F4499" s="34">
        <v>800000</v>
      </c>
      <c r="G4499" s="46">
        <f t="shared" si="316"/>
        <v>0</v>
      </c>
      <c r="H4499" s="236" t="s">
        <v>1604</v>
      </c>
      <c r="I4499" s="394" t="s">
        <v>9426</v>
      </c>
      <c r="L4499"/>
    </row>
    <row r="4500" spans="1:13" ht="15" customHeight="1" x14ac:dyDescent="0.25">
      <c r="A4500" s="33" t="s">
        <v>2866</v>
      </c>
      <c r="B4500" s="269"/>
      <c r="C4500" s="33"/>
      <c r="D4500" s="38"/>
      <c r="E4500" s="45" t="s">
        <v>217</v>
      </c>
      <c r="F4500" s="46">
        <v>28200</v>
      </c>
      <c r="G4500" s="172">
        <f t="shared" si="316"/>
        <v>0</v>
      </c>
      <c r="H4500" s="236" t="s">
        <v>538</v>
      </c>
      <c r="I4500" s="394"/>
      <c r="J4500"/>
      <c r="L4500"/>
      <c r="M4500"/>
    </row>
    <row r="4501" spans="1:13" ht="15" customHeight="1" x14ac:dyDescent="0.25">
      <c r="A4501" s="33" t="s">
        <v>2866</v>
      </c>
      <c r="B4501" s="269"/>
      <c r="C4501" s="33"/>
      <c r="D4501" s="38"/>
      <c r="E4501" s="45" t="s">
        <v>9427</v>
      </c>
      <c r="F4501" s="172">
        <v>4800000</v>
      </c>
      <c r="G4501" s="46">
        <f t="shared" si="316"/>
        <v>0</v>
      </c>
      <c r="H4501" s="236" t="s">
        <v>433</v>
      </c>
      <c r="I4501" s="387" t="s">
        <v>9428</v>
      </c>
      <c r="J4501"/>
      <c r="L4501"/>
      <c r="M4501"/>
    </row>
    <row r="4502" spans="1:13" ht="15" customHeight="1" x14ac:dyDescent="0.25">
      <c r="A4502" s="33" t="s">
        <v>2866</v>
      </c>
      <c r="B4502" s="269"/>
      <c r="C4502" s="33"/>
      <c r="D4502" s="38"/>
      <c r="E4502" s="45" t="s">
        <v>24</v>
      </c>
      <c r="F4502" s="46">
        <v>1</v>
      </c>
      <c r="G4502" s="172">
        <f t="shared" si="316"/>
        <v>0</v>
      </c>
      <c r="H4502" s="236" t="s">
        <v>2910</v>
      </c>
      <c r="I4502" s="387" t="s">
        <v>9428</v>
      </c>
      <c r="J4502"/>
      <c r="L4502"/>
      <c r="M4502"/>
    </row>
    <row r="4503" spans="1:13" ht="15" customHeight="1" x14ac:dyDescent="0.25">
      <c r="A4503" s="33" t="s">
        <v>2872</v>
      </c>
      <c r="B4503" s="372"/>
      <c r="C4503" s="156"/>
      <c r="D4503" s="38"/>
      <c r="E4503" s="45" t="s">
        <v>217</v>
      </c>
      <c r="F4503" s="34">
        <v>34000</v>
      </c>
      <c r="G4503" s="46">
        <f t="shared" si="316"/>
        <v>0</v>
      </c>
      <c r="H4503" s="236" t="s">
        <v>930</v>
      </c>
      <c r="I4503" s="228"/>
      <c r="J4503"/>
      <c r="L4503"/>
      <c r="M4503"/>
    </row>
    <row r="4504" spans="1:13" ht="15" customHeight="1" x14ac:dyDescent="0.25">
      <c r="A4504" s="33" t="s">
        <v>2872</v>
      </c>
      <c r="B4504" s="269"/>
      <c r="C4504" s="36"/>
      <c r="D4504" s="38"/>
      <c r="E4504" s="45" t="s">
        <v>24</v>
      </c>
      <c r="F4504" s="46">
        <v>104000</v>
      </c>
      <c r="G4504" s="46">
        <f t="shared" si="316"/>
        <v>0</v>
      </c>
      <c r="H4504" s="236" t="s">
        <v>930</v>
      </c>
      <c r="I4504" s="228"/>
      <c r="J4504"/>
      <c r="L4504"/>
      <c r="M4504"/>
    </row>
    <row r="4505" spans="1:13" ht="15" customHeight="1" x14ac:dyDescent="0.25">
      <c r="A4505" s="33" t="s">
        <v>2872</v>
      </c>
      <c r="B4505" s="269"/>
      <c r="C4505" s="36"/>
      <c r="D4505" s="38"/>
      <c r="E4505" s="45" t="s">
        <v>24</v>
      </c>
      <c r="F4505" s="46">
        <v>540000</v>
      </c>
      <c r="G4505" s="46">
        <f t="shared" si="316"/>
        <v>0</v>
      </c>
      <c r="H4505" s="236" t="s">
        <v>930</v>
      </c>
      <c r="I4505" s="228"/>
      <c r="J4505"/>
      <c r="L4505"/>
      <c r="M4505"/>
    </row>
    <row r="4506" spans="1:13" ht="15" customHeight="1" x14ac:dyDescent="0.25">
      <c r="A4506" s="33" t="s">
        <v>2872</v>
      </c>
      <c r="B4506" s="269"/>
      <c r="C4506" s="33"/>
      <c r="D4506" s="38"/>
      <c r="E4506" s="45" t="s">
        <v>24</v>
      </c>
      <c r="F4506" s="46">
        <v>45000</v>
      </c>
      <c r="G4506" s="46">
        <f t="shared" si="316"/>
        <v>0</v>
      </c>
      <c r="H4506" s="236" t="s">
        <v>472</v>
      </c>
      <c r="I4506" s="228" t="s">
        <v>9430</v>
      </c>
      <c r="J4506"/>
      <c r="L4506"/>
      <c r="M4506"/>
    </row>
    <row r="4507" spans="1:13" ht="15" customHeight="1" x14ac:dyDescent="0.25">
      <c r="A4507" s="33" t="s">
        <v>2872</v>
      </c>
      <c r="B4507" s="269"/>
      <c r="C4507" s="39"/>
      <c r="D4507" s="248"/>
      <c r="E4507" s="249" t="s">
        <v>24</v>
      </c>
      <c r="F4507" s="265">
        <v>750000</v>
      </c>
      <c r="G4507" s="265">
        <f t="shared" si="316"/>
        <v>0</v>
      </c>
      <c r="H4507" s="251" t="s">
        <v>588</v>
      </c>
      <c r="I4507" s="406" t="s">
        <v>9432</v>
      </c>
      <c r="J4507"/>
      <c r="L4507"/>
      <c r="M4507"/>
    </row>
    <row r="4508" spans="1:13" ht="15" customHeight="1" x14ac:dyDescent="0.25">
      <c r="A4508" s="33" t="s">
        <v>2872</v>
      </c>
      <c r="B4508" s="269"/>
      <c r="C4508" s="247"/>
      <c r="D4508" s="248"/>
      <c r="E4508" s="264" t="s">
        <v>217</v>
      </c>
      <c r="F4508" s="265">
        <v>23000</v>
      </c>
      <c r="G4508" s="265">
        <f t="shared" si="316"/>
        <v>0</v>
      </c>
      <c r="H4508" s="267" t="s">
        <v>588</v>
      </c>
      <c r="I4508" s="406" t="s">
        <v>9432</v>
      </c>
      <c r="J4508"/>
      <c r="L4508"/>
      <c r="M4508"/>
    </row>
    <row r="4509" spans="1:13" ht="15" customHeight="1" x14ac:dyDescent="0.25">
      <c r="A4509" s="33" t="s">
        <v>2872</v>
      </c>
      <c r="B4509" s="269"/>
      <c r="C4509" s="33"/>
      <c r="D4509" s="33"/>
      <c r="E4509" s="33" t="s">
        <v>24</v>
      </c>
      <c r="F4509" s="34">
        <v>150000</v>
      </c>
      <c r="G4509" s="41">
        <f t="shared" si="316"/>
        <v>0</v>
      </c>
      <c r="H4509" s="236" t="s">
        <v>1756</v>
      </c>
      <c r="I4509" s="228" t="s">
        <v>9433</v>
      </c>
      <c r="J4509"/>
      <c r="L4509"/>
      <c r="M4509"/>
    </row>
    <row r="4510" spans="1:13" x14ac:dyDescent="0.25">
      <c r="A4510" s="33" t="s">
        <v>2872</v>
      </c>
      <c r="B4510" s="269"/>
      <c r="C4510" s="49"/>
      <c r="D4510" s="38"/>
      <c r="E4510" s="45" t="s">
        <v>24</v>
      </c>
      <c r="F4510" s="34">
        <v>110000</v>
      </c>
      <c r="G4510" s="41">
        <f t="shared" si="316"/>
        <v>0</v>
      </c>
      <c r="H4510" s="236" t="s">
        <v>1756</v>
      </c>
      <c r="I4510" s="228" t="s">
        <v>9433</v>
      </c>
      <c r="J4510"/>
      <c r="L4510"/>
      <c r="M4510"/>
    </row>
    <row r="4511" spans="1:13" ht="15" customHeight="1" x14ac:dyDescent="0.25">
      <c r="A4511" s="33" t="s">
        <v>2872</v>
      </c>
      <c r="B4511" s="269"/>
      <c r="C4511" s="33"/>
      <c r="D4511" s="38"/>
      <c r="E4511" s="45" t="s">
        <v>24</v>
      </c>
      <c r="F4511" s="46">
        <v>115000</v>
      </c>
      <c r="G4511" s="172">
        <f t="shared" si="316"/>
        <v>0</v>
      </c>
      <c r="H4511" s="236" t="s">
        <v>1756</v>
      </c>
      <c r="I4511" s="393" t="s">
        <v>9433</v>
      </c>
      <c r="J4511"/>
      <c r="L4511"/>
      <c r="M4511"/>
    </row>
    <row r="4512" spans="1:13" ht="15" customHeight="1" x14ac:dyDescent="0.25">
      <c r="A4512" s="33" t="s">
        <v>2872</v>
      </c>
      <c r="B4512" s="269"/>
      <c r="C4512" s="33"/>
      <c r="D4512" s="38"/>
      <c r="E4512" s="45" t="s">
        <v>217</v>
      </c>
      <c r="F4512" s="46">
        <v>23000</v>
      </c>
      <c r="G4512" s="46">
        <f t="shared" si="316"/>
        <v>0</v>
      </c>
      <c r="H4512" s="236" t="s">
        <v>2701</v>
      </c>
      <c r="I4512" s="394"/>
      <c r="J4512"/>
      <c r="L4512"/>
      <c r="M4512"/>
    </row>
    <row r="4513" spans="1:13" ht="15" customHeight="1" x14ac:dyDescent="0.25">
      <c r="A4513" s="33" t="s">
        <v>2872</v>
      </c>
      <c r="B4513" s="269"/>
      <c r="C4513" s="36"/>
      <c r="D4513" s="38"/>
      <c r="E4513" s="45" t="s">
        <v>24</v>
      </c>
      <c r="F4513" s="172">
        <v>99000</v>
      </c>
      <c r="G4513" s="46">
        <f t="shared" si="316"/>
        <v>0</v>
      </c>
      <c r="H4513" s="236" t="s">
        <v>9434</v>
      </c>
      <c r="I4513" s="394" t="s">
        <v>9435</v>
      </c>
      <c r="J4513"/>
      <c r="L4513"/>
      <c r="M4513"/>
    </row>
    <row r="4514" spans="1:13" ht="15" customHeight="1" x14ac:dyDescent="0.25">
      <c r="A4514" s="33" t="s">
        <v>2872</v>
      </c>
      <c r="B4514" s="269"/>
      <c r="C4514" s="56"/>
      <c r="D4514" s="38"/>
      <c r="E4514" s="45" t="s">
        <v>24</v>
      </c>
      <c r="F4514" s="46">
        <v>1550</v>
      </c>
      <c r="G4514" s="172">
        <f t="shared" si="316"/>
        <v>0</v>
      </c>
      <c r="H4514" s="236" t="s">
        <v>9436</v>
      </c>
      <c r="I4514" s="394"/>
      <c r="J4514"/>
      <c r="L4514"/>
      <c r="M4514"/>
    </row>
    <row r="4515" spans="1:13" ht="15" customHeight="1" x14ac:dyDescent="0.25">
      <c r="A4515" s="33" t="s">
        <v>2872</v>
      </c>
      <c r="B4515" s="372"/>
      <c r="C4515" s="81"/>
      <c r="D4515" s="38"/>
      <c r="E4515" s="45" t="s">
        <v>24</v>
      </c>
      <c r="F4515" s="46">
        <v>65000</v>
      </c>
      <c r="G4515" s="172">
        <f t="shared" si="316"/>
        <v>0</v>
      </c>
      <c r="H4515" s="236" t="s">
        <v>2736</v>
      </c>
      <c r="I4515" s="394" t="s">
        <v>9437</v>
      </c>
      <c r="J4515"/>
      <c r="L4515"/>
      <c r="M4515"/>
    </row>
    <row r="4516" spans="1:13" ht="15" customHeight="1" x14ac:dyDescent="0.25">
      <c r="A4516" s="33" t="s">
        <v>2872</v>
      </c>
      <c r="B4516" s="243"/>
      <c r="C4516" s="39"/>
      <c r="D4516" s="38"/>
      <c r="E4516" s="45" t="s">
        <v>24</v>
      </c>
      <c r="F4516" s="46">
        <v>65000</v>
      </c>
      <c r="G4516" s="172">
        <f t="shared" si="316"/>
        <v>0</v>
      </c>
      <c r="H4516" s="236" t="s">
        <v>2736</v>
      </c>
      <c r="I4516" s="394" t="s">
        <v>9437</v>
      </c>
      <c r="J4516"/>
      <c r="L4516"/>
      <c r="M4516"/>
    </row>
    <row r="4517" spans="1:13" ht="15" customHeight="1" x14ac:dyDescent="0.25">
      <c r="A4517" s="33" t="s">
        <v>2872</v>
      </c>
      <c r="B4517" s="269"/>
      <c r="C4517" s="33"/>
      <c r="D4517" s="38"/>
      <c r="E4517" s="45" t="s">
        <v>1629</v>
      </c>
      <c r="F4517" s="46">
        <v>75000</v>
      </c>
      <c r="G4517" s="172">
        <f t="shared" si="316"/>
        <v>0</v>
      </c>
      <c r="H4517" s="236" t="s">
        <v>433</v>
      </c>
      <c r="I4517" s="409" t="s">
        <v>9438</v>
      </c>
      <c r="J4517"/>
      <c r="L4517"/>
      <c r="M4517"/>
    </row>
    <row r="4518" spans="1:13" ht="15" customHeight="1" x14ac:dyDescent="0.25">
      <c r="A4518" s="33" t="s">
        <v>2872</v>
      </c>
      <c r="B4518" s="52"/>
      <c r="C4518" s="141"/>
      <c r="D4518" s="38"/>
      <c r="E4518" s="45" t="s">
        <v>24</v>
      </c>
      <c r="F4518" s="46">
        <v>700</v>
      </c>
      <c r="G4518" s="41">
        <f t="shared" si="316"/>
        <v>0</v>
      </c>
      <c r="H4518" s="236" t="s">
        <v>9397</v>
      </c>
      <c r="I4518" s="410"/>
      <c r="J4518"/>
      <c r="L4518"/>
      <c r="M4518"/>
    </row>
    <row r="4519" spans="1:13" ht="15" customHeight="1" x14ac:dyDescent="0.25">
      <c r="A4519" s="33" t="s">
        <v>2872</v>
      </c>
      <c r="B4519" s="269"/>
      <c r="C4519" s="36"/>
      <c r="D4519" s="38"/>
      <c r="E4519" s="45" t="s">
        <v>24</v>
      </c>
      <c r="F4519" s="46">
        <v>3000</v>
      </c>
      <c r="G4519" s="172">
        <f t="shared" si="316"/>
        <v>0</v>
      </c>
      <c r="H4519" s="236" t="s">
        <v>9397</v>
      </c>
      <c r="I4519" s="394"/>
      <c r="J4519"/>
      <c r="L4519"/>
      <c r="M4519"/>
    </row>
    <row r="4520" spans="1:13" ht="15" customHeight="1" x14ac:dyDescent="0.25">
      <c r="A4520" s="33" t="s">
        <v>2872</v>
      </c>
      <c r="B4520" s="246"/>
      <c r="C4520" s="33"/>
      <c r="D4520" s="38"/>
      <c r="E4520" s="45" t="s">
        <v>24</v>
      </c>
      <c r="F4520" s="46">
        <v>45000</v>
      </c>
      <c r="G4520" s="172">
        <f t="shared" si="316"/>
        <v>0</v>
      </c>
      <c r="H4520" s="236" t="s">
        <v>1604</v>
      </c>
      <c r="I4520" s="394" t="s">
        <v>9439</v>
      </c>
      <c r="J4520"/>
      <c r="L4520"/>
      <c r="M4520"/>
    </row>
    <row r="4521" spans="1:13" ht="15" customHeight="1" x14ac:dyDescent="0.25">
      <c r="A4521" s="33" t="s">
        <v>2872</v>
      </c>
      <c r="B4521" s="269"/>
      <c r="C4521" s="33"/>
      <c r="D4521" s="38"/>
      <c r="E4521" s="45" t="s">
        <v>24</v>
      </c>
      <c r="F4521" s="34">
        <v>35000</v>
      </c>
      <c r="G4521" s="46">
        <f t="shared" si="316"/>
        <v>0</v>
      </c>
      <c r="H4521" s="236" t="s">
        <v>2823</v>
      </c>
      <c r="I4521" s="394"/>
      <c r="J4521"/>
      <c r="L4521"/>
      <c r="M4521"/>
    </row>
    <row r="4522" spans="1:13" ht="15" customHeight="1" x14ac:dyDescent="0.25">
      <c r="A4522" s="33" t="s">
        <v>2872</v>
      </c>
      <c r="B4522" s="390"/>
      <c r="C4522" s="36"/>
      <c r="D4522" s="38"/>
      <c r="E4522" s="45" t="s">
        <v>96</v>
      </c>
      <c r="F4522" s="46">
        <v>43500</v>
      </c>
      <c r="G4522" s="172">
        <f t="shared" si="316"/>
        <v>0</v>
      </c>
      <c r="H4522" s="236" t="s">
        <v>2823</v>
      </c>
      <c r="I4522" s="394"/>
      <c r="J4522"/>
      <c r="L4522"/>
      <c r="M4522"/>
    </row>
    <row r="4523" spans="1:13" ht="15" customHeight="1" x14ac:dyDescent="0.25">
      <c r="A4523" s="33" t="s">
        <v>2872</v>
      </c>
      <c r="B4523" s="269"/>
      <c r="C4523" s="36"/>
      <c r="D4523" s="38"/>
      <c r="E4523" s="45" t="s">
        <v>24</v>
      </c>
      <c r="F4523" s="46">
        <v>115000</v>
      </c>
      <c r="G4523" s="46">
        <f t="shared" si="316"/>
        <v>0</v>
      </c>
      <c r="H4523" s="236" t="s">
        <v>2879</v>
      </c>
      <c r="I4523" s="394"/>
      <c r="J4523"/>
      <c r="L4523"/>
      <c r="M4523"/>
    </row>
    <row r="4524" spans="1:13" ht="15" customHeight="1" x14ac:dyDescent="0.25">
      <c r="A4524" s="33" t="s">
        <v>2872</v>
      </c>
      <c r="B4524" s="269"/>
      <c r="C4524" s="36"/>
      <c r="D4524" s="38"/>
      <c r="E4524" s="45" t="s">
        <v>24</v>
      </c>
      <c r="F4524" s="172">
        <v>37000</v>
      </c>
      <c r="G4524" s="46">
        <f t="shared" si="316"/>
        <v>0</v>
      </c>
      <c r="H4524" s="236" t="s">
        <v>2879</v>
      </c>
      <c r="I4524" s="387"/>
      <c r="J4524"/>
      <c r="L4524"/>
      <c r="M4524"/>
    </row>
    <row r="4525" spans="1:13" ht="15" customHeight="1" x14ac:dyDescent="0.25">
      <c r="A4525" s="33" t="s">
        <v>2872</v>
      </c>
      <c r="B4525" s="390"/>
      <c r="C4525" s="36"/>
      <c r="D4525" s="38"/>
      <c r="E4525" s="45" t="s">
        <v>24</v>
      </c>
      <c r="F4525" s="46">
        <v>20000</v>
      </c>
      <c r="G4525" s="172">
        <f t="shared" si="316"/>
        <v>0</v>
      </c>
      <c r="H4525" s="236" t="s">
        <v>606</v>
      </c>
      <c r="I4525" s="387"/>
      <c r="J4525"/>
      <c r="L4525"/>
      <c r="M4525"/>
    </row>
    <row r="4526" spans="1:13" ht="15" customHeight="1" x14ac:dyDescent="0.25">
      <c r="A4526" s="33" t="s">
        <v>2872</v>
      </c>
      <c r="B4526" s="243"/>
      <c r="C4526" s="33"/>
      <c r="D4526" s="38"/>
      <c r="E4526" s="45" t="s">
        <v>24</v>
      </c>
      <c r="F4526" s="46">
        <v>72500</v>
      </c>
      <c r="G4526" s="46">
        <f t="shared" si="316"/>
        <v>0</v>
      </c>
      <c r="H4526" s="236" t="s">
        <v>488</v>
      </c>
      <c r="I4526" s="387" t="s">
        <v>9440</v>
      </c>
      <c r="J4526"/>
      <c r="L4526"/>
      <c r="M4526"/>
    </row>
    <row r="4527" spans="1:13" ht="15" customHeight="1" x14ac:dyDescent="0.25">
      <c r="A4527" s="33" t="s">
        <v>2872</v>
      </c>
      <c r="B4527" s="269"/>
      <c r="C4527" s="33"/>
      <c r="D4527" s="38"/>
      <c r="E4527" s="45" t="s">
        <v>24</v>
      </c>
      <c r="F4527" s="172">
        <v>300000</v>
      </c>
      <c r="G4527" s="46">
        <f t="shared" si="316"/>
        <v>0</v>
      </c>
      <c r="H4527" s="236" t="s">
        <v>627</v>
      </c>
      <c r="I4527" s="387" t="s">
        <v>9441</v>
      </c>
      <c r="J4527"/>
      <c r="L4527"/>
      <c r="M4527"/>
    </row>
    <row r="4528" spans="1:13" ht="15" customHeight="1" x14ac:dyDescent="0.25">
      <c r="A4528" s="33" t="s">
        <v>2872</v>
      </c>
      <c r="B4528" s="269"/>
      <c r="C4528" s="33"/>
      <c r="D4528" s="38"/>
      <c r="E4528" s="45" t="s">
        <v>24</v>
      </c>
      <c r="F4528" s="46">
        <v>180000</v>
      </c>
      <c r="G4528" s="172">
        <f t="shared" si="316"/>
        <v>0</v>
      </c>
      <c r="H4528" s="236" t="s">
        <v>627</v>
      </c>
      <c r="I4528" s="387" t="s">
        <v>9441</v>
      </c>
      <c r="J4528"/>
      <c r="L4528"/>
      <c r="M4528"/>
    </row>
    <row r="4529" spans="1:13" ht="15" customHeight="1" x14ac:dyDescent="0.25">
      <c r="A4529" s="33" t="s">
        <v>2872</v>
      </c>
      <c r="B4529" s="269"/>
      <c r="C4529" s="33"/>
      <c r="D4529" s="64"/>
      <c r="E4529" s="45" t="s">
        <v>24</v>
      </c>
      <c r="F4529" s="46">
        <v>150000</v>
      </c>
      <c r="G4529" s="46">
        <f t="shared" si="316"/>
        <v>0</v>
      </c>
      <c r="H4529" s="236" t="s">
        <v>2284</v>
      </c>
      <c r="I4529" s="387" t="s">
        <v>9442</v>
      </c>
      <c r="J4529"/>
      <c r="L4529"/>
      <c r="M4529"/>
    </row>
    <row r="4530" spans="1:13" ht="15" customHeight="1" x14ac:dyDescent="0.25">
      <c r="A4530" s="33" t="s">
        <v>2872</v>
      </c>
      <c r="B4530" s="380"/>
      <c r="C4530" s="33"/>
      <c r="D4530" s="64"/>
      <c r="E4530" s="45" t="s">
        <v>24</v>
      </c>
      <c r="F4530" s="46">
        <v>175000</v>
      </c>
      <c r="G4530" s="46">
        <f t="shared" si="316"/>
        <v>0</v>
      </c>
      <c r="H4530" s="236" t="s">
        <v>2284</v>
      </c>
      <c r="I4530" s="387" t="s">
        <v>9443</v>
      </c>
      <c r="J4530"/>
      <c r="L4530"/>
      <c r="M4530"/>
    </row>
    <row r="4531" spans="1:13" ht="15" customHeight="1" x14ac:dyDescent="0.25">
      <c r="A4531" s="33" t="s">
        <v>2872</v>
      </c>
      <c r="B4531" s="243"/>
      <c r="C4531" s="33"/>
      <c r="D4531" s="38"/>
      <c r="E4531" s="45" t="s">
        <v>24</v>
      </c>
      <c r="F4531" s="46">
        <v>60000</v>
      </c>
      <c r="G4531" s="172">
        <f t="shared" si="316"/>
        <v>0</v>
      </c>
      <c r="H4531" s="236" t="s">
        <v>1130</v>
      </c>
      <c r="I4531" s="387"/>
      <c r="J4531"/>
      <c r="L4531"/>
      <c r="M4531"/>
    </row>
    <row r="4532" spans="1:13" ht="15" customHeight="1" x14ac:dyDescent="0.25">
      <c r="A4532" s="33" t="s">
        <v>2872</v>
      </c>
      <c r="B4532" s="390"/>
      <c r="C4532" s="33"/>
      <c r="D4532" s="38"/>
      <c r="E4532" s="45" t="s">
        <v>24</v>
      </c>
      <c r="F4532" s="46">
        <v>950000</v>
      </c>
      <c r="G4532" s="172">
        <f t="shared" si="316"/>
        <v>0</v>
      </c>
      <c r="H4532" s="236" t="s">
        <v>1130</v>
      </c>
      <c r="I4532" s="381"/>
      <c r="J4532"/>
      <c r="L4532"/>
      <c r="M4532"/>
    </row>
    <row r="4533" spans="1:13" ht="15" customHeight="1" x14ac:dyDescent="0.25">
      <c r="A4533" s="33" t="s">
        <v>2872</v>
      </c>
      <c r="B4533" s="243"/>
      <c r="C4533" s="33"/>
      <c r="D4533" s="38"/>
      <c r="E4533" s="45" t="s">
        <v>24</v>
      </c>
      <c r="F4533" s="46">
        <v>200000</v>
      </c>
      <c r="G4533" s="172">
        <f t="shared" si="316"/>
        <v>0</v>
      </c>
      <c r="H4533" s="236" t="s">
        <v>1130</v>
      </c>
      <c r="I4533" s="381"/>
      <c r="J4533"/>
      <c r="L4533"/>
      <c r="M4533"/>
    </row>
    <row r="4534" spans="1:13" ht="15" customHeight="1" x14ac:dyDescent="0.25">
      <c r="A4534" s="33" t="s">
        <v>2872</v>
      </c>
      <c r="B4534" s="374"/>
      <c r="C4534" s="247"/>
      <c r="D4534" s="248"/>
      <c r="E4534" s="264" t="s">
        <v>24</v>
      </c>
      <c r="F4534" s="265">
        <v>900000</v>
      </c>
      <c r="G4534" s="266">
        <f t="shared" si="316"/>
        <v>0</v>
      </c>
      <c r="H4534" s="267" t="s">
        <v>551</v>
      </c>
      <c r="I4534" s="389" t="s">
        <v>9444</v>
      </c>
      <c r="J4534"/>
      <c r="L4534"/>
      <c r="M4534"/>
    </row>
    <row r="4535" spans="1:13" ht="15" customHeight="1" x14ac:dyDescent="0.25">
      <c r="A4535" s="33" t="s">
        <v>2872</v>
      </c>
      <c r="B4535" s="269"/>
      <c r="C4535" s="33"/>
      <c r="D4535" s="38"/>
      <c r="E4535" s="45" t="s">
        <v>72</v>
      </c>
      <c r="F4535" s="46">
        <v>220000</v>
      </c>
      <c r="G4535" s="172">
        <f t="shared" si="316"/>
        <v>0</v>
      </c>
      <c r="H4535" s="236" t="s">
        <v>911</v>
      </c>
      <c r="I4535" s="384"/>
      <c r="J4535"/>
      <c r="L4535"/>
      <c r="M4535"/>
    </row>
    <row r="4536" spans="1:13" ht="15" customHeight="1" x14ac:dyDescent="0.25">
      <c r="A4536" s="33" t="s">
        <v>2872</v>
      </c>
      <c r="B4536" s="269"/>
      <c r="C4536" s="44"/>
      <c r="D4536" s="38"/>
      <c r="E4536" s="45" t="s">
        <v>24</v>
      </c>
      <c r="F4536" s="46">
        <v>175000</v>
      </c>
      <c r="G4536" s="172">
        <f t="shared" si="316"/>
        <v>0</v>
      </c>
      <c r="H4536" s="236" t="s">
        <v>627</v>
      </c>
      <c r="I4536" s="384"/>
      <c r="J4536"/>
      <c r="L4536"/>
      <c r="M4536"/>
    </row>
    <row r="4537" spans="1:13" ht="15" customHeight="1" x14ac:dyDescent="0.25">
      <c r="A4537" s="33" t="s">
        <v>2872</v>
      </c>
      <c r="B4537" s="269"/>
      <c r="C4537" s="44"/>
      <c r="D4537" s="38"/>
      <c r="E4537" s="51" t="s">
        <v>24</v>
      </c>
      <c r="F4537" s="46">
        <v>75000</v>
      </c>
      <c r="G4537" s="172">
        <f t="shared" si="316"/>
        <v>0</v>
      </c>
      <c r="H4537" s="241" t="s">
        <v>627</v>
      </c>
      <c r="I4537" s="384"/>
      <c r="J4537"/>
      <c r="L4537"/>
      <c r="M4537"/>
    </row>
    <row r="4538" spans="1:13" ht="15" customHeight="1" x14ac:dyDescent="0.25">
      <c r="A4538" s="33" t="s">
        <v>2872</v>
      </c>
      <c r="B4538" s="245"/>
      <c r="C4538" s="33"/>
      <c r="D4538" s="38"/>
      <c r="E4538" s="51" t="s">
        <v>23</v>
      </c>
      <c r="F4538" s="46">
        <v>250000</v>
      </c>
      <c r="G4538" s="46">
        <f t="shared" si="316"/>
        <v>0</v>
      </c>
      <c r="H4538" s="42" t="s">
        <v>1004</v>
      </c>
      <c r="I4538" s="384"/>
      <c r="J4538"/>
      <c r="L4538"/>
      <c r="M4538"/>
    </row>
    <row r="4539" spans="1:13" ht="15" customHeight="1" x14ac:dyDescent="0.25">
      <c r="A4539" s="33" t="s">
        <v>2872</v>
      </c>
      <c r="B4539" s="269"/>
      <c r="C4539" s="39"/>
      <c r="D4539" s="38"/>
      <c r="E4539" s="51" t="s">
        <v>24</v>
      </c>
      <c r="F4539" s="46">
        <v>750000</v>
      </c>
      <c r="G4539" s="62">
        <f t="shared" si="316"/>
        <v>0</v>
      </c>
      <c r="H4539" s="42" t="s">
        <v>1004</v>
      </c>
      <c r="I4539" s="384"/>
      <c r="J4539"/>
      <c r="L4539"/>
      <c r="M4539"/>
    </row>
    <row r="4540" spans="1:13" ht="15" customHeight="1" x14ac:dyDescent="0.25">
      <c r="A4540" s="33" t="s">
        <v>2872</v>
      </c>
      <c r="B4540" s="399"/>
      <c r="C4540" s="56"/>
      <c r="D4540" s="50"/>
      <c r="E4540" s="218" t="s">
        <v>23</v>
      </c>
      <c r="F4540" s="185">
        <v>75000</v>
      </c>
      <c r="G4540" s="218">
        <f t="shared" si="316"/>
        <v>0</v>
      </c>
      <c r="H4540" s="42" t="s">
        <v>1004</v>
      </c>
      <c r="I4540" s="379"/>
      <c r="J4540"/>
      <c r="L4540"/>
      <c r="M4540"/>
    </row>
    <row r="4541" spans="1:13" ht="15" customHeight="1" x14ac:dyDescent="0.25">
      <c r="A4541" s="33" t="s">
        <v>2872</v>
      </c>
      <c r="B4541" s="405"/>
      <c r="C4541" s="56"/>
      <c r="D4541" s="256"/>
      <c r="E4541" s="218" t="s">
        <v>23</v>
      </c>
      <c r="F4541" s="185">
        <v>260000</v>
      </c>
      <c r="G4541" s="218">
        <f t="shared" si="316"/>
        <v>0</v>
      </c>
      <c r="H4541" s="42" t="s">
        <v>1004</v>
      </c>
      <c r="I4541" s="379"/>
      <c r="J4541"/>
      <c r="L4541"/>
      <c r="M4541"/>
    </row>
    <row r="4542" spans="1:13" ht="15" customHeight="1" x14ac:dyDescent="0.25">
      <c r="A4542" s="33" t="s">
        <v>2872</v>
      </c>
      <c r="B4542" s="243"/>
      <c r="C4542" s="33"/>
      <c r="D4542" s="38"/>
      <c r="E4542" s="51" t="s">
        <v>24</v>
      </c>
      <c r="F4542" s="46">
        <v>1525000</v>
      </c>
      <c r="G4542" s="51">
        <f t="shared" si="316"/>
        <v>0</v>
      </c>
      <c r="H4542" s="42" t="s">
        <v>868</v>
      </c>
      <c r="I4542" s="384" t="s">
        <v>9445</v>
      </c>
      <c r="J4542"/>
      <c r="L4542"/>
      <c r="M4542"/>
    </row>
    <row r="4543" spans="1:13" ht="15" customHeight="1" x14ac:dyDescent="0.25">
      <c r="A4543" s="33" t="s">
        <v>2872</v>
      </c>
      <c r="B4543" s="243"/>
      <c r="C4543" s="33"/>
      <c r="D4543" s="38"/>
      <c r="E4543" s="51" t="s">
        <v>24</v>
      </c>
      <c r="F4543" s="46">
        <v>1525000</v>
      </c>
      <c r="G4543" s="51">
        <f t="shared" si="316"/>
        <v>0</v>
      </c>
      <c r="H4543" s="42" t="s">
        <v>868</v>
      </c>
      <c r="I4543" s="384" t="s">
        <v>9445</v>
      </c>
      <c r="J4543"/>
      <c r="L4543"/>
      <c r="M4543"/>
    </row>
    <row r="4544" spans="1:13" ht="15" customHeight="1" x14ac:dyDescent="0.25">
      <c r="A4544" s="33" t="s">
        <v>2872</v>
      </c>
      <c r="B4544" s="269"/>
      <c r="C4544" s="33"/>
      <c r="D4544" s="38"/>
      <c r="E4544" s="51" t="s">
        <v>24</v>
      </c>
      <c r="F4544" s="46">
        <v>170000</v>
      </c>
      <c r="G4544" s="51">
        <f t="shared" si="316"/>
        <v>0</v>
      </c>
      <c r="H4544" s="42" t="s">
        <v>868</v>
      </c>
      <c r="I4544" s="384" t="s">
        <v>9445</v>
      </c>
      <c r="J4544"/>
      <c r="L4544"/>
      <c r="M4544"/>
    </row>
    <row r="4545" spans="1:13" ht="15" customHeight="1" x14ac:dyDescent="0.25">
      <c r="A4545" s="33" t="s">
        <v>2872</v>
      </c>
      <c r="B4545" s="243"/>
      <c r="C4545" s="33"/>
      <c r="D4545" s="38"/>
      <c r="E4545" s="51" t="s">
        <v>24</v>
      </c>
      <c r="F4545" s="46">
        <v>50000</v>
      </c>
      <c r="G4545" s="51">
        <f t="shared" si="316"/>
        <v>0</v>
      </c>
      <c r="H4545" s="42" t="s">
        <v>868</v>
      </c>
      <c r="I4545" s="384" t="s">
        <v>9445</v>
      </c>
      <c r="J4545"/>
      <c r="L4545"/>
      <c r="M4545"/>
    </row>
    <row r="4546" spans="1:13" ht="15" customHeight="1" x14ac:dyDescent="0.25">
      <c r="A4546" s="33" t="s">
        <v>2872</v>
      </c>
      <c r="B4546" s="243"/>
      <c r="C4546" s="39"/>
      <c r="D4546" s="38"/>
      <c r="E4546" s="45" t="s">
        <v>24</v>
      </c>
      <c r="F4546" s="46">
        <v>65000</v>
      </c>
      <c r="G4546" s="172">
        <f t="shared" si="316"/>
        <v>0</v>
      </c>
      <c r="H4546" s="241" t="s">
        <v>868</v>
      </c>
      <c r="I4546" s="384" t="s">
        <v>9445</v>
      </c>
      <c r="J4546"/>
      <c r="L4546"/>
      <c r="M4546"/>
    </row>
    <row r="4547" spans="1:13" ht="15" customHeight="1" x14ac:dyDescent="0.25">
      <c r="A4547" s="33" t="s">
        <v>2872</v>
      </c>
      <c r="B4547" s="243"/>
      <c r="C4547" s="33"/>
      <c r="D4547" s="38"/>
      <c r="E4547" s="51" t="s">
        <v>24</v>
      </c>
      <c r="F4547" s="46">
        <v>150000</v>
      </c>
      <c r="G4547" s="51">
        <f t="shared" si="316"/>
        <v>0</v>
      </c>
      <c r="H4547" s="42" t="s">
        <v>868</v>
      </c>
      <c r="I4547" s="384" t="s">
        <v>9445</v>
      </c>
      <c r="J4547"/>
      <c r="L4547"/>
      <c r="M4547"/>
    </row>
    <row r="4548" spans="1:13" ht="15" customHeight="1" x14ac:dyDescent="0.25">
      <c r="A4548" s="33" t="s">
        <v>2872</v>
      </c>
      <c r="B4548" s="243"/>
      <c r="C4548" s="33"/>
      <c r="D4548" s="38"/>
      <c r="E4548" s="51" t="s">
        <v>24</v>
      </c>
      <c r="F4548" s="191">
        <v>175000</v>
      </c>
      <c r="G4548" s="51">
        <f t="shared" si="316"/>
        <v>0</v>
      </c>
      <c r="H4548" s="42" t="s">
        <v>868</v>
      </c>
      <c r="I4548" s="384" t="s">
        <v>9445</v>
      </c>
      <c r="J4548"/>
      <c r="L4548"/>
      <c r="M4548"/>
    </row>
    <row r="4549" spans="1:13" ht="15" customHeight="1" x14ac:dyDescent="0.25">
      <c r="A4549" s="33" t="s">
        <v>2872</v>
      </c>
      <c r="B4549" s="390"/>
      <c r="C4549" s="36"/>
      <c r="D4549" s="38"/>
      <c r="E4549" s="51" t="s">
        <v>24</v>
      </c>
      <c r="F4549" s="46">
        <v>75000</v>
      </c>
      <c r="G4549" s="46">
        <f t="shared" si="316"/>
        <v>0</v>
      </c>
      <c r="H4549" s="42" t="s">
        <v>868</v>
      </c>
      <c r="I4549" s="384" t="s">
        <v>9445</v>
      </c>
      <c r="J4549"/>
      <c r="L4549"/>
      <c r="M4549"/>
    </row>
    <row r="4550" spans="1:13" ht="15.75" customHeight="1" x14ac:dyDescent="0.25">
      <c r="A4550" s="33" t="s">
        <v>2889</v>
      </c>
      <c r="B4550" s="269"/>
      <c r="C4550" s="109"/>
      <c r="D4550" s="411"/>
      <c r="E4550" s="45" t="s">
        <v>24</v>
      </c>
      <c r="F4550" s="34">
        <v>3000</v>
      </c>
      <c r="G4550" s="46">
        <f t="shared" ref="G4550:G4613" si="317">D4550*F4550</f>
        <v>0</v>
      </c>
      <c r="H4550" s="236" t="s">
        <v>9397</v>
      </c>
      <c r="I4550" s="228"/>
      <c r="J4550"/>
      <c r="L4550"/>
      <c r="M4550"/>
    </row>
    <row r="4551" spans="1:13" ht="15" customHeight="1" x14ac:dyDescent="0.25">
      <c r="A4551" s="33" t="s">
        <v>2889</v>
      </c>
      <c r="B4551" s="269"/>
      <c r="C4551" s="36"/>
      <c r="D4551" s="38"/>
      <c r="E4551" s="45" t="s">
        <v>24</v>
      </c>
      <c r="F4551" s="46">
        <v>75000</v>
      </c>
      <c r="G4551" s="46">
        <f t="shared" si="317"/>
        <v>0</v>
      </c>
      <c r="H4551" s="236" t="s">
        <v>9397</v>
      </c>
      <c r="I4551" s="228"/>
      <c r="J4551"/>
      <c r="L4551"/>
      <c r="M4551"/>
    </row>
    <row r="4552" spans="1:13" ht="15" customHeight="1" x14ac:dyDescent="0.25">
      <c r="A4552" s="33" t="s">
        <v>2889</v>
      </c>
      <c r="B4552" s="371"/>
      <c r="C4552" s="36"/>
      <c r="D4552" s="38"/>
      <c r="E4552" s="45" t="s">
        <v>24</v>
      </c>
      <c r="F4552" s="46">
        <v>7000</v>
      </c>
      <c r="G4552" s="46">
        <f t="shared" si="317"/>
        <v>0</v>
      </c>
      <c r="H4552" s="236" t="s">
        <v>9397</v>
      </c>
      <c r="I4552" s="228"/>
      <c r="J4552"/>
      <c r="L4552"/>
      <c r="M4552"/>
    </row>
    <row r="4553" spans="1:13" ht="15" customHeight="1" x14ac:dyDescent="0.25">
      <c r="A4553" s="33" t="s">
        <v>2889</v>
      </c>
      <c r="B4553" s="269"/>
      <c r="C4553" s="33"/>
      <c r="D4553" s="38"/>
      <c r="E4553" s="45" t="s">
        <v>217</v>
      </c>
      <c r="F4553" s="46">
        <v>65000</v>
      </c>
      <c r="G4553" s="46">
        <f t="shared" si="317"/>
        <v>0</v>
      </c>
      <c r="H4553" s="236" t="s">
        <v>2701</v>
      </c>
      <c r="I4553" s="228"/>
      <c r="J4553"/>
      <c r="L4553"/>
      <c r="M4553"/>
    </row>
    <row r="4554" spans="1:13" ht="15" customHeight="1" x14ac:dyDescent="0.25">
      <c r="A4554" s="33" t="s">
        <v>2889</v>
      </c>
      <c r="B4554" s="246"/>
      <c r="C4554" s="63"/>
      <c r="D4554" s="38"/>
      <c r="E4554" s="45" t="s">
        <v>24</v>
      </c>
      <c r="F4554" s="46">
        <v>1070000</v>
      </c>
      <c r="G4554" s="172">
        <f t="shared" si="317"/>
        <v>0</v>
      </c>
      <c r="H4554" s="236" t="s">
        <v>2884</v>
      </c>
      <c r="I4554" s="228"/>
      <c r="J4554"/>
      <c r="L4554"/>
      <c r="M4554"/>
    </row>
    <row r="4555" spans="1:13" ht="15" customHeight="1" x14ac:dyDescent="0.25">
      <c r="A4555" s="33" t="s">
        <v>2889</v>
      </c>
      <c r="B4555" s="269"/>
      <c r="C4555" s="33"/>
      <c r="D4555" s="38"/>
      <c r="E4555" s="45" t="s">
        <v>24</v>
      </c>
      <c r="F4555" s="34">
        <v>10000</v>
      </c>
      <c r="G4555" s="41">
        <f t="shared" si="317"/>
        <v>0</v>
      </c>
      <c r="H4555" s="236" t="s">
        <v>2884</v>
      </c>
      <c r="I4555" s="228"/>
      <c r="J4555"/>
      <c r="L4555"/>
      <c r="M4555"/>
    </row>
    <row r="4556" spans="1:13" ht="15" customHeight="1" x14ac:dyDescent="0.25">
      <c r="A4556" s="33" t="s">
        <v>2889</v>
      </c>
      <c r="B4556" s="269"/>
      <c r="C4556" s="33"/>
      <c r="D4556" s="33"/>
      <c r="E4556" s="33" t="s">
        <v>24</v>
      </c>
      <c r="F4556" s="34">
        <v>125000</v>
      </c>
      <c r="G4556" s="41">
        <f t="shared" si="317"/>
        <v>0</v>
      </c>
      <c r="H4556" s="236" t="s">
        <v>490</v>
      </c>
      <c r="I4556" s="393"/>
      <c r="J4556"/>
      <c r="L4556"/>
      <c r="M4556"/>
    </row>
    <row r="4557" spans="1:13" ht="15" customHeight="1" x14ac:dyDescent="0.25">
      <c r="A4557" s="33" t="s">
        <v>2889</v>
      </c>
      <c r="B4557" s="269"/>
      <c r="C4557" s="33"/>
      <c r="D4557" s="38"/>
      <c r="E4557" s="39" t="s">
        <v>23</v>
      </c>
      <c r="F4557" s="46">
        <v>900</v>
      </c>
      <c r="G4557" s="46">
        <f t="shared" si="317"/>
        <v>0</v>
      </c>
      <c r="H4557" s="236" t="s">
        <v>930</v>
      </c>
      <c r="I4557" s="394"/>
      <c r="J4557"/>
      <c r="L4557"/>
      <c r="M4557"/>
    </row>
    <row r="4558" spans="1:13" ht="15" customHeight="1" x14ac:dyDescent="0.25">
      <c r="A4558" s="33" t="s">
        <v>2889</v>
      </c>
      <c r="B4558" s="269"/>
      <c r="C4558" s="33"/>
      <c r="D4558" s="38"/>
      <c r="E4558" s="45" t="s">
        <v>24</v>
      </c>
      <c r="F4558" s="46">
        <v>205000</v>
      </c>
      <c r="G4558" s="172">
        <f t="shared" si="317"/>
        <v>0</v>
      </c>
      <c r="H4558" s="236" t="s">
        <v>2882</v>
      </c>
      <c r="I4558" s="394" t="s">
        <v>9446</v>
      </c>
      <c r="J4558"/>
      <c r="L4558"/>
      <c r="M4558"/>
    </row>
    <row r="4559" spans="1:13" ht="15" customHeight="1" x14ac:dyDescent="0.25">
      <c r="A4559" s="33" t="s">
        <v>2889</v>
      </c>
      <c r="B4559" s="269"/>
      <c r="C4559" s="33"/>
      <c r="D4559" s="38"/>
      <c r="E4559" s="45" t="s">
        <v>2881</v>
      </c>
      <c r="F4559" s="46">
        <v>1300000</v>
      </c>
      <c r="G4559" s="172">
        <f t="shared" si="317"/>
        <v>0</v>
      </c>
      <c r="H4559" s="236" t="s">
        <v>2882</v>
      </c>
      <c r="I4559" s="394" t="s">
        <v>9446</v>
      </c>
      <c r="J4559"/>
      <c r="L4559"/>
      <c r="M4559"/>
    </row>
    <row r="4560" spans="1:13" ht="15" customHeight="1" x14ac:dyDescent="0.25">
      <c r="A4560" s="33" t="s">
        <v>2889</v>
      </c>
      <c r="B4560" s="269"/>
      <c r="C4560" s="33"/>
      <c r="D4560" s="38"/>
      <c r="E4560" s="45" t="s">
        <v>24</v>
      </c>
      <c r="F4560" s="46">
        <v>10000</v>
      </c>
      <c r="G4560" s="41">
        <f t="shared" si="317"/>
        <v>0</v>
      </c>
      <c r="H4560" s="236" t="s">
        <v>2736</v>
      </c>
      <c r="I4560" s="410" t="s">
        <v>9447</v>
      </c>
      <c r="J4560"/>
      <c r="L4560"/>
      <c r="M4560"/>
    </row>
    <row r="4561" spans="1:13" ht="15" customHeight="1" x14ac:dyDescent="0.25">
      <c r="A4561" s="33" t="s">
        <v>2889</v>
      </c>
      <c r="B4561" s="269"/>
      <c r="C4561" s="33"/>
      <c r="D4561" s="38"/>
      <c r="E4561" s="45" t="s">
        <v>24</v>
      </c>
      <c r="F4561" s="46">
        <v>25000</v>
      </c>
      <c r="G4561" s="172">
        <f t="shared" si="317"/>
        <v>0</v>
      </c>
      <c r="H4561" s="236" t="s">
        <v>2736</v>
      </c>
      <c r="I4561" s="410" t="s">
        <v>9447</v>
      </c>
      <c r="J4561"/>
      <c r="L4561"/>
      <c r="M4561"/>
    </row>
    <row r="4562" spans="1:13" ht="15" customHeight="1" x14ac:dyDescent="0.25">
      <c r="A4562" s="33" t="s">
        <v>2889</v>
      </c>
      <c r="B4562" s="246"/>
      <c r="C4562" s="33"/>
      <c r="D4562" s="38"/>
      <c r="E4562" s="45" t="s">
        <v>24</v>
      </c>
      <c r="F4562" s="46">
        <v>45000</v>
      </c>
      <c r="G4562" s="172">
        <f t="shared" si="317"/>
        <v>0</v>
      </c>
      <c r="H4562" s="236" t="s">
        <v>2736</v>
      </c>
      <c r="I4562" s="410" t="s">
        <v>9447</v>
      </c>
      <c r="J4562"/>
      <c r="L4562"/>
      <c r="M4562"/>
    </row>
    <row r="4563" spans="1:13" ht="15" customHeight="1" x14ac:dyDescent="0.25">
      <c r="A4563" s="33" t="s">
        <v>2889</v>
      </c>
      <c r="B4563" s="269"/>
      <c r="C4563" s="33"/>
      <c r="D4563" s="38"/>
      <c r="E4563" s="45" t="s">
        <v>24</v>
      </c>
      <c r="F4563" s="34">
        <v>5000</v>
      </c>
      <c r="G4563" s="46">
        <f t="shared" si="317"/>
        <v>0</v>
      </c>
      <c r="H4563" s="236" t="s">
        <v>2736</v>
      </c>
      <c r="I4563" s="410" t="s">
        <v>9447</v>
      </c>
      <c r="J4563"/>
      <c r="L4563"/>
      <c r="M4563"/>
    </row>
    <row r="4564" spans="1:13" ht="15" customHeight="1" x14ac:dyDescent="0.25">
      <c r="A4564" s="33" t="s">
        <v>2889</v>
      </c>
      <c r="B4564" s="374"/>
      <c r="C4564" s="247"/>
      <c r="D4564" s="248"/>
      <c r="E4564" s="264" t="s">
        <v>217</v>
      </c>
      <c r="F4564" s="265">
        <v>28200</v>
      </c>
      <c r="G4564" s="266">
        <f t="shared" si="317"/>
        <v>0</v>
      </c>
      <c r="H4564" s="267" t="s">
        <v>551</v>
      </c>
      <c r="I4564" s="412" t="s">
        <v>9444</v>
      </c>
      <c r="J4564"/>
      <c r="L4564"/>
      <c r="M4564"/>
    </row>
    <row r="4565" spans="1:13" ht="15" customHeight="1" x14ac:dyDescent="0.25">
      <c r="A4565" s="33" t="s">
        <v>2889</v>
      </c>
      <c r="B4565" s="374"/>
      <c r="C4565" s="247"/>
      <c r="D4565" s="248"/>
      <c r="E4565" s="264" t="s">
        <v>24</v>
      </c>
      <c r="F4565" s="265">
        <v>87500</v>
      </c>
      <c r="G4565" s="265">
        <f t="shared" si="317"/>
        <v>0</v>
      </c>
      <c r="H4565" s="267" t="s">
        <v>551</v>
      </c>
      <c r="I4565" s="412" t="s">
        <v>9444</v>
      </c>
      <c r="J4565"/>
      <c r="L4565"/>
      <c r="M4565"/>
    </row>
    <row r="4566" spans="1:13" ht="15" customHeight="1" x14ac:dyDescent="0.25">
      <c r="A4566" s="33" t="s">
        <v>2889</v>
      </c>
      <c r="B4566" s="269"/>
      <c r="C4566" s="39"/>
      <c r="D4566" s="38"/>
      <c r="E4566" s="45" t="s">
        <v>24</v>
      </c>
      <c r="F4566" s="46">
        <v>750000</v>
      </c>
      <c r="G4566" s="172">
        <f t="shared" si="317"/>
        <v>0</v>
      </c>
      <c r="H4566" s="236" t="s">
        <v>995</v>
      </c>
      <c r="I4566" s="387" t="s">
        <v>9448</v>
      </c>
      <c r="J4566"/>
      <c r="L4566"/>
      <c r="M4566"/>
    </row>
    <row r="4567" spans="1:13" ht="15" customHeight="1" x14ac:dyDescent="0.25">
      <c r="A4567" s="33" t="s">
        <v>2889</v>
      </c>
      <c r="B4567" s="269"/>
      <c r="C4567" s="36"/>
      <c r="D4567" s="38"/>
      <c r="E4567" s="45" t="s">
        <v>23</v>
      </c>
      <c r="F4567" s="46">
        <v>250000</v>
      </c>
      <c r="G4567" s="46">
        <f t="shared" si="317"/>
        <v>0</v>
      </c>
      <c r="H4567" s="236" t="s">
        <v>995</v>
      </c>
      <c r="I4567" s="387"/>
      <c r="J4567"/>
      <c r="L4567"/>
      <c r="M4567"/>
    </row>
    <row r="4568" spans="1:13" ht="15" customHeight="1" x14ac:dyDescent="0.25">
      <c r="A4568" s="33" t="s">
        <v>2889</v>
      </c>
      <c r="B4568" s="269"/>
      <c r="C4568" s="36"/>
      <c r="D4568" s="38"/>
      <c r="E4568" s="45" t="s">
        <v>24</v>
      </c>
      <c r="F4568" s="46">
        <v>45000</v>
      </c>
      <c r="G4568" s="46">
        <f t="shared" si="317"/>
        <v>0</v>
      </c>
      <c r="H4568" s="236" t="s">
        <v>995</v>
      </c>
      <c r="I4568" s="387"/>
      <c r="J4568"/>
      <c r="L4568"/>
      <c r="M4568"/>
    </row>
    <row r="4569" spans="1:13" ht="15" customHeight="1" x14ac:dyDescent="0.25">
      <c r="A4569" s="33" t="s">
        <v>2889</v>
      </c>
      <c r="B4569" s="269"/>
      <c r="C4569" s="36"/>
      <c r="D4569" s="38"/>
      <c r="E4569" s="45" t="s">
        <v>24</v>
      </c>
      <c r="F4569" s="46">
        <v>75000</v>
      </c>
      <c r="G4569" s="46">
        <f t="shared" si="317"/>
        <v>0</v>
      </c>
      <c r="H4569" s="236" t="s">
        <v>995</v>
      </c>
      <c r="I4569" s="387"/>
      <c r="J4569"/>
      <c r="L4569"/>
      <c r="M4569"/>
    </row>
    <row r="4570" spans="1:13" ht="15" customHeight="1" x14ac:dyDescent="0.25">
      <c r="A4570" s="33" t="s">
        <v>2889</v>
      </c>
      <c r="B4570" s="269"/>
      <c r="C4570" s="33"/>
      <c r="D4570" s="38"/>
      <c r="E4570" s="45" t="s">
        <v>24</v>
      </c>
      <c r="F4570" s="46">
        <v>10000</v>
      </c>
      <c r="G4570" s="172">
        <f t="shared" si="317"/>
        <v>0</v>
      </c>
      <c r="H4570" s="236" t="s">
        <v>3078</v>
      </c>
      <c r="I4570" s="387" t="s">
        <v>9449</v>
      </c>
      <c r="J4570"/>
      <c r="L4570"/>
      <c r="M4570"/>
    </row>
    <row r="4571" spans="1:13" ht="15" customHeight="1" x14ac:dyDescent="0.25">
      <c r="A4571" s="33" t="s">
        <v>2889</v>
      </c>
      <c r="B4571" s="269"/>
      <c r="C4571" s="33"/>
      <c r="D4571" s="64"/>
      <c r="E4571" s="45" t="s">
        <v>217</v>
      </c>
      <c r="F4571" s="46">
        <v>65000</v>
      </c>
      <c r="G4571" s="46">
        <f t="shared" si="317"/>
        <v>0</v>
      </c>
      <c r="H4571" s="236" t="s">
        <v>3078</v>
      </c>
      <c r="I4571" s="387" t="s">
        <v>9449</v>
      </c>
      <c r="J4571"/>
      <c r="L4571"/>
      <c r="M4571"/>
    </row>
    <row r="4572" spans="1:13" ht="15" customHeight="1" x14ac:dyDescent="0.25">
      <c r="A4572" s="33" t="s">
        <v>2889</v>
      </c>
      <c r="B4572" s="269"/>
      <c r="C4572" s="33"/>
      <c r="D4572" s="64"/>
      <c r="E4572" s="45" t="s">
        <v>24</v>
      </c>
      <c r="F4572" s="46">
        <v>10000</v>
      </c>
      <c r="G4572" s="46">
        <f t="shared" si="317"/>
        <v>0</v>
      </c>
      <c r="H4572" s="236" t="s">
        <v>2018</v>
      </c>
      <c r="I4572" s="381" t="s">
        <v>9450</v>
      </c>
      <c r="J4572"/>
      <c r="L4572"/>
      <c r="M4572"/>
    </row>
    <row r="4573" spans="1:13" ht="15" customHeight="1" x14ac:dyDescent="0.25">
      <c r="A4573" s="33" t="s">
        <v>2889</v>
      </c>
      <c r="B4573" s="269"/>
      <c r="C4573" s="33"/>
      <c r="D4573" s="38"/>
      <c r="E4573" s="45" t="s">
        <v>24</v>
      </c>
      <c r="F4573" s="46">
        <v>150000</v>
      </c>
      <c r="G4573" s="172">
        <f t="shared" si="317"/>
        <v>0</v>
      </c>
      <c r="H4573" s="236" t="s">
        <v>2018</v>
      </c>
      <c r="I4573" s="381" t="s">
        <v>9450</v>
      </c>
      <c r="J4573"/>
      <c r="L4573"/>
      <c r="M4573"/>
    </row>
    <row r="4574" spans="1:13" x14ac:dyDescent="0.25">
      <c r="A4574" s="33" t="s">
        <v>2889</v>
      </c>
      <c r="B4574" s="269"/>
      <c r="C4574" s="49"/>
      <c r="D4574" s="38"/>
      <c r="E4574" s="45" t="s">
        <v>24</v>
      </c>
      <c r="F4574" s="46">
        <v>110000</v>
      </c>
      <c r="G4574" s="172">
        <f t="shared" si="317"/>
        <v>0</v>
      </c>
      <c r="H4574" s="236" t="s">
        <v>2018</v>
      </c>
      <c r="I4574" s="381" t="s">
        <v>9450</v>
      </c>
      <c r="J4574"/>
      <c r="L4574"/>
      <c r="M4574"/>
    </row>
    <row r="4575" spans="1:13" ht="15" customHeight="1" x14ac:dyDescent="0.25">
      <c r="A4575" s="33" t="s">
        <v>2889</v>
      </c>
      <c r="B4575" s="269"/>
      <c r="C4575" s="33"/>
      <c r="D4575" s="38"/>
      <c r="E4575" s="45" t="s">
        <v>72</v>
      </c>
      <c r="F4575" s="46">
        <v>80000</v>
      </c>
      <c r="G4575" s="172">
        <f t="shared" si="317"/>
        <v>0</v>
      </c>
      <c r="H4575" s="236" t="s">
        <v>2018</v>
      </c>
      <c r="I4575" s="381" t="s">
        <v>9450</v>
      </c>
      <c r="J4575"/>
      <c r="L4575"/>
      <c r="M4575"/>
    </row>
    <row r="4576" spans="1:13" ht="15" customHeight="1" x14ac:dyDescent="0.25">
      <c r="A4576" s="33" t="s">
        <v>2889</v>
      </c>
      <c r="B4576" s="269"/>
      <c r="C4576" s="33"/>
      <c r="D4576" s="64"/>
      <c r="E4576" s="45" t="s">
        <v>217</v>
      </c>
      <c r="F4576" s="46">
        <v>65000</v>
      </c>
      <c r="G4576" s="179">
        <f t="shared" si="317"/>
        <v>0</v>
      </c>
      <c r="H4576" s="274" t="s">
        <v>2018</v>
      </c>
      <c r="I4576" s="381" t="s">
        <v>9450</v>
      </c>
      <c r="J4576"/>
      <c r="L4576"/>
      <c r="M4576"/>
    </row>
    <row r="4577" spans="1:13" ht="15" customHeight="1" x14ac:dyDescent="0.25">
      <c r="A4577" s="33" t="s">
        <v>2889</v>
      </c>
      <c r="B4577" s="269"/>
      <c r="C4577" s="33"/>
      <c r="D4577" s="38"/>
      <c r="E4577" s="45" t="s">
        <v>24</v>
      </c>
      <c r="F4577" s="46">
        <v>5000</v>
      </c>
      <c r="G4577" s="172">
        <f t="shared" si="317"/>
        <v>0</v>
      </c>
      <c r="H4577" s="236" t="s">
        <v>2018</v>
      </c>
      <c r="I4577" s="384" t="s">
        <v>9450</v>
      </c>
      <c r="J4577"/>
      <c r="L4577"/>
      <c r="M4577"/>
    </row>
    <row r="4578" spans="1:13" ht="15" customHeight="1" x14ac:dyDescent="0.25">
      <c r="A4578" s="33" t="s">
        <v>2889</v>
      </c>
      <c r="B4578" s="269"/>
      <c r="C4578" s="36"/>
      <c r="D4578" s="38"/>
      <c r="E4578" s="45" t="s">
        <v>24</v>
      </c>
      <c r="F4578" s="172">
        <v>1375000</v>
      </c>
      <c r="G4578" s="46">
        <f t="shared" si="317"/>
        <v>0</v>
      </c>
      <c r="H4578" s="236" t="s">
        <v>2892</v>
      </c>
      <c r="I4578" s="384"/>
      <c r="J4578"/>
      <c r="L4578"/>
      <c r="M4578"/>
    </row>
    <row r="4579" spans="1:13" ht="15" customHeight="1" x14ac:dyDescent="0.25">
      <c r="A4579" s="33" t="s">
        <v>2889</v>
      </c>
      <c r="B4579" s="390"/>
      <c r="C4579" s="36"/>
      <c r="D4579" s="38"/>
      <c r="E4579" s="45" t="s">
        <v>24</v>
      </c>
      <c r="F4579" s="46">
        <v>150000</v>
      </c>
      <c r="G4579" s="172">
        <f t="shared" si="317"/>
        <v>0</v>
      </c>
      <c r="H4579" s="236" t="s">
        <v>2892</v>
      </c>
      <c r="I4579" s="384"/>
      <c r="J4579"/>
      <c r="L4579"/>
      <c r="M4579"/>
    </row>
    <row r="4580" spans="1:13" ht="15" customHeight="1" x14ac:dyDescent="0.25">
      <c r="A4580" s="33" t="s">
        <v>2889</v>
      </c>
      <c r="B4580" s="390"/>
      <c r="C4580" s="36"/>
      <c r="D4580" s="38"/>
      <c r="E4580" s="45" t="s">
        <v>24</v>
      </c>
      <c r="F4580" s="46">
        <v>250000</v>
      </c>
      <c r="G4580" s="172">
        <f t="shared" si="317"/>
        <v>0</v>
      </c>
      <c r="H4580" s="236" t="s">
        <v>2892</v>
      </c>
      <c r="I4580" s="384"/>
      <c r="J4580"/>
      <c r="L4580"/>
      <c r="M4580"/>
    </row>
    <row r="4581" spans="1:13" ht="15.75" customHeight="1" x14ac:dyDescent="0.25">
      <c r="A4581" s="33" t="s">
        <v>2894</v>
      </c>
      <c r="B4581" s="269"/>
      <c r="C4581" s="109"/>
      <c r="D4581" s="411"/>
      <c r="E4581" s="45" t="s">
        <v>24</v>
      </c>
      <c r="F4581" s="34">
        <v>3000</v>
      </c>
      <c r="G4581" s="46">
        <f t="shared" si="317"/>
        <v>0</v>
      </c>
      <c r="H4581" s="236" t="s">
        <v>9397</v>
      </c>
      <c r="I4581" s="228"/>
      <c r="J4581"/>
      <c r="L4581"/>
      <c r="M4581"/>
    </row>
    <row r="4582" spans="1:13" ht="15" customHeight="1" x14ac:dyDescent="0.25">
      <c r="A4582" s="33" t="s">
        <v>2894</v>
      </c>
      <c r="B4582" s="390"/>
      <c r="C4582" s="36"/>
      <c r="D4582" s="38"/>
      <c r="E4582" s="45" t="s">
        <v>727</v>
      </c>
      <c r="F4582" s="46">
        <v>100000</v>
      </c>
      <c r="G4582" s="46">
        <f t="shared" si="317"/>
        <v>0</v>
      </c>
      <c r="H4582" s="236" t="s">
        <v>9397</v>
      </c>
      <c r="I4582" s="228"/>
      <c r="J4582"/>
      <c r="L4582"/>
      <c r="M4582"/>
    </row>
    <row r="4583" spans="1:13" ht="15" customHeight="1" x14ac:dyDescent="0.25">
      <c r="A4583" s="33" t="s">
        <v>2894</v>
      </c>
      <c r="B4583" s="371"/>
      <c r="C4583" s="36"/>
      <c r="D4583" s="38"/>
      <c r="E4583" s="45" t="s">
        <v>24</v>
      </c>
      <c r="F4583" s="46">
        <v>7000</v>
      </c>
      <c r="G4583" s="46">
        <f t="shared" si="317"/>
        <v>0</v>
      </c>
      <c r="H4583" s="236" t="s">
        <v>9397</v>
      </c>
      <c r="I4583" s="228"/>
      <c r="J4583"/>
      <c r="L4583"/>
      <c r="M4583"/>
    </row>
    <row r="4584" spans="1:13" ht="15" customHeight="1" x14ac:dyDescent="0.25">
      <c r="A4584" s="33" t="s">
        <v>2894</v>
      </c>
      <c r="B4584" s="269"/>
      <c r="C4584" s="33"/>
      <c r="D4584" s="38"/>
      <c r="E4584" s="45" t="s">
        <v>72</v>
      </c>
      <c r="F4584" s="172">
        <v>80000</v>
      </c>
      <c r="G4584" s="46">
        <f t="shared" si="317"/>
        <v>0</v>
      </c>
      <c r="H4584" s="236" t="s">
        <v>2701</v>
      </c>
      <c r="I4584" s="228" t="s">
        <v>9451</v>
      </c>
      <c r="J4584"/>
      <c r="L4584"/>
      <c r="M4584"/>
    </row>
    <row r="4585" spans="1:13" ht="15" customHeight="1" x14ac:dyDescent="0.25">
      <c r="A4585" s="33" t="s">
        <v>2894</v>
      </c>
      <c r="B4585" s="269"/>
      <c r="C4585" s="33"/>
      <c r="D4585" s="38"/>
      <c r="E4585" s="45" t="s">
        <v>23</v>
      </c>
      <c r="F4585" s="46">
        <v>10000</v>
      </c>
      <c r="G4585" s="46">
        <f t="shared" si="317"/>
        <v>0</v>
      </c>
      <c r="H4585" s="236" t="s">
        <v>2701</v>
      </c>
      <c r="I4585" s="228" t="s">
        <v>9451</v>
      </c>
      <c r="J4585"/>
      <c r="L4585"/>
      <c r="M4585"/>
    </row>
    <row r="4586" spans="1:13" ht="15" customHeight="1" x14ac:dyDescent="0.25">
      <c r="A4586" s="33" t="s">
        <v>2894</v>
      </c>
      <c r="B4586" s="269"/>
      <c r="C4586" s="33"/>
      <c r="D4586" s="38"/>
      <c r="E4586" s="45" t="s">
        <v>24</v>
      </c>
      <c r="F4586" s="46">
        <v>5000</v>
      </c>
      <c r="G4586" s="172">
        <f t="shared" si="317"/>
        <v>0</v>
      </c>
      <c r="H4586" s="236" t="s">
        <v>2701</v>
      </c>
      <c r="I4586" s="228" t="s">
        <v>9451</v>
      </c>
      <c r="J4586"/>
      <c r="L4586"/>
      <c r="M4586"/>
    </row>
    <row r="4587" spans="1:13" ht="15" customHeight="1" x14ac:dyDescent="0.25">
      <c r="A4587" s="33" t="s">
        <v>2894</v>
      </c>
      <c r="B4587" s="269"/>
      <c r="C4587" s="33"/>
      <c r="D4587" s="38"/>
      <c r="E4587" s="45" t="s">
        <v>217</v>
      </c>
      <c r="F4587" s="34">
        <v>65000</v>
      </c>
      <c r="G4587" s="41">
        <f t="shared" si="317"/>
        <v>0</v>
      </c>
      <c r="H4587" s="236" t="s">
        <v>2701</v>
      </c>
      <c r="I4587" s="228" t="s">
        <v>9451</v>
      </c>
      <c r="J4587"/>
      <c r="L4587"/>
      <c r="M4587"/>
    </row>
    <row r="4588" spans="1:13" ht="15" customHeight="1" x14ac:dyDescent="0.25">
      <c r="A4588" s="33" t="s">
        <v>2894</v>
      </c>
      <c r="B4588" s="269"/>
      <c r="C4588" s="56"/>
      <c r="D4588" s="33"/>
      <c r="E4588" s="33" t="s">
        <v>24</v>
      </c>
      <c r="F4588" s="34">
        <v>1550</v>
      </c>
      <c r="G4588" s="41">
        <f t="shared" si="317"/>
        <v>0</v>
      </c>
      <c r="H4588" s="236" t="s">
        <v>2701</v>
      </c>
      <c r="I4588" s="393"/>
      <c r="J4588"/>
      <c r="L4588"/>
      <c r="M4588"/>
    </row>
    <row r="4589" spans="1:13" ht="15" customHeight="1" x14ac:dyDescent="0.25">
      <c r="A4589" s="33" t="s">
        <v>2894</v>
      </c>
      <c r="B4589" s="269"/>
      <c r="C4589" s="33"/>
      <c r="D4589" s="38"/>
      <c r="E4589" s="45" t="s">
        <v>217</v>
      </c>
      <c r="F4589" s="46">
        <v>23000</v>
      </c>
      <c r="G4589" s="46">
        <f t="shared" si="317"/>
        <v>0</v>
      </c>
      <c r="H4589" s="236" t="s">
        <v>1106</v>
      </c>
      <c r="I4589" s="394" t="s">
        <v>9452</v>
      </c>
      <c r="J4589"/>
      <c r="L4589"/>
      <c r="M4589"/>
    </row>
    <row r="4590" spans="1:13" ht="15" customHeight="1" x14ac:dyDescent="0.25">
      <c r="A4590" s="33" t="s">
        <v>2894</v>
      </c>
      <c r="B4590" s="245"/>
      <c r="C4590" s="33"/>
      <c r="D4590" s="38"/>
      <c r="E4590" s="45" t="s">
        <v>24</v>
      </c>
      <c r="F4590" s="34">
        <v>250000</v>
      </c>
      <c r="G4590" s="46">
        <f t="shared" si="317"/>
        <v>0</v>
      </c>
      <c r="H4590" s="236" t="s">
        <v>1106</v>
      </c>
      <c r="I4590" s="394" t="s">
        <v>9452</v>
      </c>
      <c r="J4590"/>
      <c r="L4590"/>
      <c r="M4590"/>
    </row>
    <row r="4591" spans="1:13" ht="15" customHeight="1" x14ac:dyDescent="0.25">
      <c r="A4591" s="33" t="s">
        <v>2894</v>
      </c>
      <c r="B4591" s="245"/>
      <c r="C4591" s="36"/>
      <c r="D4591" s="38"/>
      <c r="E4591" s="45" t="s">
        <v>24</v>
      </c>
      <c r="F4591" s="46">
        <v>290000</v>
      </c>
      <c r="G4591" s="46">
        <f t="shared" si="317"/>
        <v>0</v>
      </c>
      <c r="H4591" s="236" t="s">
        <v>1106</v>
      </c>
      <c r="I4591" s="394" t="s">
        <v>9452</v>
      </c>
      <c r="J4591"/>
      <c r="L4591"/>
      <c r="M4591"/>
    </row>
    <row r="4592" spans="1:13" ht="15" customHeight="1" x14ac:dyDescent="0.25">
      <c r="A4592" s="33" t="s">
        <v>2894</v>
      </c>
      <c r="B4592" s="269"/>
      <c r="C4592" s="36"/>
      <c r="D4592" s="38"/>
      <c r="E4592" s="45" t="s">
        <v>72</v>
      </c>
      <c r="F4592" s="46">
        <v>2200000</v>
      </c>
      <c r="G4592" s="172">
        <f t="shared" si="317"/>
        <v>0</v>
      </c>
      <c r="H4592" s="236" t="s">
        <v>1106</v>
      </c>
      <c r="I4592" s="394" t="s">
        <v>9452</v>
      </c>
      <c r="J4592"/>
      <c r="L4592"/>
      <c r="M4592"/>
    </row>
    <row r="4593" spans="1:13" ht="15" customHeight="1" x14ac:dyDescent="0.25">
      <c r="A4593" s="33" t="s">
        <v>2894</v>
      </c>
      <c r="B4593" s="269"/>
      <c r="C4593" s="33"/>
      <c r="D4593" s="38"/>
      <c r="E4593" s="45" t="s">
        <v>24</v>
      </c>
      <c r="F4593" s="46">
        <v>11000</v>
      </c>
      <c r="G4593" s="172">
        <f t="shared" si="317"/>
        <v>0</v>
      </c>
      <c r="H4593" s="236" t="s">
        <v>1106</v>
      </c>
      <c r="I4593" s="394" t="s">
        <v>9452</v>
      </c>
      <c r="J4593"/>
      <c r="L4593"/>
      <c r="M4593"/>
    </row>
    <row r="4594" spans="1:13" ht="15" customHeight="1" x14ac:dyDescent="0.25">
      <c r="A4594" s="33" t="s">
        <v>2894</v>
      </c>
      <c r="B4594" s="269"/>
      <c r="C4594" s="33"/>
      <c r="D4594" s="38"/>
      <c r="E4594" s="45" t="s">
        <v>23</v>
      </c>
      <c r="F4594" s="46">
        <v>210000</v>
      </c>
      <c r="G4594" s="172">
        <f t="shared" si="317"/>
        <v>0</v>
      </c>
      <c r="H4594" s="236" t="s">
        <v>1106</v>
      </c>
      <c r="I4594" s="394" t="s">
        <v>9452</v>
      </c>
      <c r="J4594"/>
      <c r="L4594"/>
      <c r="M4594"/>
    </row>
    <row r="4595" spans="1:13" ht="15" customHeight="1" x14ac:dyDescent="0.25">
      <c r="A4595" s="33" t="s">
        <v>2894</v>
      </c>
      <c r="B4595" s="372"/>
      <c r="C4595" s="156"/>
      <c r="D4595" s="38"/>
      <c r="E4595" s="45" t="s">
        <v>217</v>
      </c>
      <c r="F4595" s="46">
        <v>34000</v>
      </c>
      <c r="G4595" s="41">
        <f t="shared" si="317"/>
        <v>0</v>
      </c>
      <c r="H4595" s="236" t="s">
        <v>1106</v>
      </c>
      <c r="I4595" s="394" t="s">
        <v>9452</v>
      </c>
      <c r="J4595"/>
      <c r="L4595"/>
      <c r="M4595"/>
    </row>
    <row r="4596" spans="1:13" ht="15" customHeight="1" x14ac:dyDescent="0.25">
      <c r="A4596" s="33" t="s">
        <v>2894</v>
      </c>
      <c r="B4596" s="243"/>
      <c r="C4596" s="39"/>
      <c r="D4596" s="38"/>
      <c r="E4596" s="45" t="s">
        <v>217</v>
      </c>
      <c r="F4596" s="46">
        <v>32000</v>
      </c>
      <c r="G4596" s="172">
        <f t="shared" si="317"/>
        <v>0</v>
      </c>
      <c r="H4596" s="236" t="s">
        <v>1106</v>
      </c>
      <c r="I4596" s="394" t="s">
        <v>9452</v>
      </c>
      <c r="J4596"/>
      <c r="L4596"/>
      <c r="M4596"/>
    </row>
    <row r="4597" spans="1:13" ht="15" customHeight="1" x14ac:dyDescent="0.25">
      <c r="A4597" s="33" t="s">
        <v>2894</v>
      </c>
      <c r="B4597" s="372"/>
      <c r="C4597" s="33"/>
      <c r="D4597" s="38"/>
      <c r="E4597" s="45" t="s">
        <v>24</v>
      </c>
      <c r="F4597" s="46">
        <v>400000</v>
      </c>
      <c r="G4597" s="172">
        <f t="shared" si="317"/>
        <v>0</v>
      </c>
      <c r="H4597" s="236" t="s">
        <v>1106</v>
      </c>
      <c r="I4597" s="387" t="s">
        <v>9421</v>
      </c>
      <c r="J4597"/>
      <c r="L4597"/>
      <c r="M4597"/>
    </row>
    <row r="4598" spans="1:13" ht="15" customHeight="1" x14ac:dyDescent="0.25">
      <c r="A4598" s="33" t="s">
        <v>2894</v>
      </c>
      <c r="B4598" s="269"/>
      <c r="C4598" s="33"/>
      <c r="D4598" s="38"/>
      <c r="E4598" s="45" t="s">
        <v>24</v>
      </c>
      <c r="F4598" s="34">
        <v>2000</v>
      </c>
      <c r="G4598" s="46">
        <f t="shared" si="317"/>
        <v>0</v>
      </c>
      <c r="H4598" s="236" t="s">
        <v>472</v>
      </c>
      <c r="I4598" s="410"/>
      <c r="J4598"/>
      <c r="L4598"/>
      <c r="M4598"/>
    </row>
    <row r="4599" spans="1:13" ht="15" customHeight="1" x14ac:dyDescent="0.25">
      <c r="A4599" s="33" t="s">
        <v>2894</v>
      </c>
      <c r="B4599" s="399"/>
      <c r="C4599" s="56"/>
      <c r="D4599" s="50"/>
      <c r="E4599" s="273" t="s">
        <v>217</v>
      </c>
      <c r="F4599" s="41">
        <v>2000</v>
      </c>
      <c r="G4599" s="179">
        <f t="shared" si="317"/>
        <v>0</v>
      </c>
      <c r="H4599" s="274" t="s">
        <v>551</v>
      </c>
      <c r="I4599" s="227"/>
      <c r="J4599"/>
      <c r="L4599"/>
      <c r="M4599"/>
    </row>
    <row r="4600" spans="1:13" ht="15" customHeight="1" x14ac:dyDescent="0.25">
      <c r="A4600" s="33" t="s">
        <v>2894</v>
      </c>
      <c r="B4600" s="269"/>
      <c r="C4600" s="36"/>
      <c r="D4600" s="38"/>
      <c r="E4600" s="45" t="s">
        <v>24</v>
      </c>
      <c r="F4600" s="46">
        <v>1320000</v>
      </c>
      <c r="G4600" s="46">
        <f t="shared" si="317"/>
        <v>0</v>
      </c>
      <c r="H4600" s="236" t="s">
        <v>911</v>
      </c>
      <c r="I4600" s="227" t="s">
        <v>9456</v>
      </c>
      <c r="J4600"/>
      <c r="L4600"/>
      <c r="M4600"/>
    </row>
    <row r="4601" spans="1:13" ht="15.75" customHeight="1" x14ac:dyDescent="0.25">
      <c r="A4601" s="33" t="s">
        <v>2898</v>
      </c>
      <c r="B4601" s="269"/>
      <c r="C4601" s="33"/>
      <c r="D4601" s="411"/>
      <c r="E4601" s="45" t="s">
        <v>27</v>
      </c>
      <c r="F4601" s="34">
        <v>28200</v>
      </c>
      <c r="G4601" s="46">
        <f t="shared" si="317"/>
        <v>0</v>
      </c>
      <c r="H4601" s="236" t="s">
        <v>3777</v>
      </c>
      <c r="I4601" s="228"/>
      <c r="J4601"/>
      <c r="L4601"/>
      <c r="M4601"/>
    </row>
    <row r="4602" spans="1:13" ht="15" customHeight="1" x14ac:dyDescent="0.25">
      <c r="A4602" s="33" t="s">
        <v>2898</v>
      </c>
      <c r="B4602" s="269"/>
      <c r="C4602" s="33"/>
      <c r="D4602" s="38"/>
      <c r="E4602" s="45" t="s">
        <v>24</v>
      </c>
      <c r="F4602" s="46">
        <v>150000</v>
      </c>
      <c r="G4602" s="46">
        <f t="shared" si="317"/>
        <v>0</v>
      </c>
      <c r="H4602" s="236" t="s">
        <v>631</v>
      </c>
      <c r="I4602" s="228" t="s">
        <v>9457</v>
      </c>
      <c r="J4602"/>
      <c r="L4602"/>
      <c r="M4602"/>
    </row>
    <row r="4603" spans="1:13" ht="15" customHeight="1" x14ac:dyDescent="0.25">
      <c r="A4603" s="33" t="s">
        <v>2898</v>
      </c>
      <c r="B4603" s="269"/>
      <c r="C4603" s="33"/>
      <c r="D4603" s="38"/>
      <c r="E4603" s="45" t="s">
        <v>24</v>
      </c>
      <c r="F4603" s="46">
        <v>400000</v>
      </c>
      <c r="G4603" s="46">
        <f t="shared" si="317"/>
        <v>0</v>
      </c>
      <c r="H4603" s="236" t="s">
        <v>631</v>
      </c>
      <c r="I4603" s="228" t="s">
        <v>9457</v>
      </c>
      <c r="J4603"/>
      <c r="L4603"/>
      <c r="M4603"/>
    </row>
    <row r="4604" spans="1:13" ht="15.75" customHeight="1" x14ac:dyDescent="0.25">
      <c r="A4604" s="33" t="s">
        <v>2898</v>
      </c>
      <c r="B4604" s="269"/>
      <c r="C4604" s="33"/>
      <c r="D4604" s="411"/>
      <c r="E4604" s="45" t="s">
        <v>27</v>
      </c>
      <c r="F4604" s="34">
        <v>28200</v>
      </c>
      <c r="G4604" s="46">
        <f t="shared" si="317"/>
        <v>0</v>
      </c>
      <c r="H4604" s="236" t="s">
        <v>2096</v>
      </c>
      <c r="I4604" s="228"/>
      <c r="J4604"/>
      <c r="L4604"/>
      <c r="M4604"/>
    </row>
    <row r="4605" spans="1:13" ht="15" customHeight="1" x14ac:dyDescent="0.25">
      <c r="A4605" s="33" t="s">
        <v>2898</v>
      </c>
      <c r="B4605" s="269"/>
      <c r="C4605" s="33"/>
      <c r="D4605" s="38"/>
      <c r="E4605" s="45" t="s">
        <v>27</v>
      </c>
      <c r="F4605" s="46">
        <v>28200</v>
      </c>
      <c r="G4605" s="46">
        <f t="shared" si="317"/>
        <v>0</v>
      </c>
      <c r="H4605" s="236" t="s">
        <v>827</v>
      </c>
      <c r="I4605" s="228"/>
      <c r="J4605"/>
      <c r="L4605"/>
      <c r="M4605"/>
    </row>
    <row r="4606" spans="1:13" ht="15" customHeight="1" x14ac:dyDescent="0.25">
      <c r="A4606" s="33" t="s">
        <v>2898</v>
      </c>
      <c r="B4606" s="269"/>
      <c r="C4606" s="33"/>
      <c r="D4606" s="38"/>
      <c r="E4606" s="45" t="s">
        <v>24</v>
      </c>
      <c r="F4606" s="46">
        <v>40000</v>
      </c>
      <c r="G4606" s="172">
        <f t="shared" si="317"/>
        <v>0</v>
      </c>
      <c r="H4606" s="236" t="s">
        <v>930</v>
      </c>
      <c r="I4606" s="228"/>
      <c r="J4606"/>
      <c r="L4606"/>
      <c r="M4606"/>
    </row>
    <row r="4607" spans="1:13" ht="15" customHeight="1" x14ac:dyDescent="0.25">
      <c r="A4607" s="33" t="s">
        <v>2898</v>
      </c>
      <c r="B4607" s="269"/>
      <c r="C4607" s="56"/>
      <c r="D4607" s="38"/>
      <c r="E4607" s="45" t="s">
        <v>24</v>
      </c>
      <c r="F4607" s="34">
        <v>1550</v>
      </c>
      <c r="G4607" s="41">
        <f t="shared" si="317"/>
        <v>0</v>
      </c>
      <c r="H4607" s="236" t="s">
        <v>930</v>
      </c>
      <c r="I4607" s="228"/>
      <c r="J4607"/>
      <c r="L4607"/>
      <c r="M4607"/>
    </row>
    <row r="4608" spans="1:13" ht="15" customHeight="1" x14ac:dyDescent="0.25">
      <c r="A4608" s="33" t="s">
        <v>2898</v>
      </c>
      <c r="B4608" s="269"/>
      <c r="C4608" s="33"/>
      <c r="D4608" s="38"/>
      <c r="E4608" s="45" t="s">
        <v>24</v>
      </c>
      <c r="F4608" s="40">
        <v>25000</v>
      </c>
      <c r="G4608" s="41">
        <f t="shared" si="317"/>
        <v>0</v>
      </c>
      <c r="H4608" s="236" t="s">
        <v>930</v>
      </c>
      <c r="I4608" s="228"/>
      <c r="J4608"/>
      <c r="L4608"/>
      <c r="M4608"/>
    </row>
    <row r="4609" spans="1:13" ht="15" customHeight="1" x14ac:dyDescent="0.25">
      <c r="A4609" s="33" t="s">
        <v>2898</v>
      </c>
      <c r="B4609" s="269"/>
      <c r="C4609" s="33"/>
      <c r="D4609" s="38"/>
      <c r="E4609" s="45" t="s">
        <v>24</v>
      </c>
      <c r="F4609" s="34">
        <v>45000</v>
      </c>
      <c r="G4609" s="46">
        <f t="shared" si="317"/>
        <v>0</v>
      </c>
      <c r="H4609" s="236" t="s">
        <v>930</v>
      </c>
      <c r="I4609" s="228"/>
      <c r="J4609"/>
      <c r="L4609"/>
      <c r="M4609"/>
    </row>
    <row r="4610" spans="1:13" ht="15" customHeight="1" x14ac:dyDescent="0.25">
      <c r="A4610" s="33" t="s">
        <v>2898</v>
      </c>
      <c r="B4610" s="269"/>
      <c r="C4610" s="33"/>
      <c r="D4610" s="38"/>
      <c r="E4610" s="45" t="s">
        <v>24</v>
      </c>
      <c r="F4610" s="34">
        <v>2500</v>
      </c>
      <c r="G4610" s="46">
        <f t="shared" si="317"/>
        <v>0</v>
      </c>
      <c r="H4610" s="236" t="s">
        <v>930</v>
      </c>
      <c r="I4610" s="228"/>
      <c r="J4610"/>
      <c r="L4610"/>
      <c r="M4610"/>
    </row>
    <row r="4611" spans="1:13" ht="15" customHeight="1" x14ac:dyDescent="0.25">
      <c r="A4611" s="33" t="s">
        <v>2898</v>
      </c>
      <c r="B4611" s="269"/>
      <c r="C4611" s="36"/>
      <c r="D4611" s="38"/>
      <c r="E4611" s="45" t="s">
        <v>24</v>
      </c>
      <c r="F4611" s="46">
        <v>1000</v>
      </c>
      <c r="G4611" s="46">
        <f t="shared" si="317"/>
        <v>0</v>
      </c>
      <c r="H4611" s="236" t="s">
        <v>930</v>
      </c>
      <c r="I4611" s="228"/>
      <c r="J4611"/>
      <c r="L4611"/>
      <c r="M4611"/>
    </row>
    <row r="4612" spans="1:13" ht="15" customHeight="1" x14ac:dyDescent="0.25">
      <c r="A4612" s="33" t="s">
        <v>2898</v>
      </c>
      <c r="B4612" s="246"/>
      <c r="C4612" s="36"/>
      <c r="D4612" s="38"/>
      <c r="E4612" s="45" t="s">
        <v>24</v>
      </c>
      <c r="F4612" s="46">
        <v>1000</v>
      </c>
      <c r="G4612" s="172">
        <f t="shared" si="317"/>
        <v>0</v>
      </c>
      <c r="H4612" s="236" t="s">
        <v>930</v>
      </c>
      <c r="I4612" s="393"/>
      <c r="J4612"/>
      <c r="L4612"/>
      <c r="M4612"/>
    </row>
    <row r="4613" spans="1:13" ht="15" customHeight="1" x14ac:dyDescent="0.25">
      <c r="A4613" s="33" t="s">
        <v>2898</v>
      </c>
      <c r="B4613" s="269"/>
      <c r="C4613" s="36"/>
      <c r="D4613" s="38"/>
      <c r="E4613" s="45" t="s">
        <v>24</v>
      </c>
      <c r="F4613" s="46">
        <v>3000</v>
      </c>
      <c r="G4613" s="172">
        <f t="shared" si="317"/>
        <v>0</v>
      </c>
      <c r="H4613" s="236" t="s">
        <v>930</v>
      </c>
      <c r="I4613" s="393"/>
      <c r="J4613"/>
      <c r="L4613"/>
      <c r="M4613"/>
    </row>
    <row r="4614" spans="1:13" ht="15" customHeight="1" x14ac:dyDescent="0.25">
      <c r="A4614" s="33" t="s">
        <v>2898</v>
      </c>
      <c r="B4614" s="269"/>
      <c r="C4614" s="36"/>
      <c r="D4614" s="38"/>
      <c r="E4614" s="39" t="s">
        <v>23</v>
      </c>
      <c r="F4614" s="46">
        <v>900</v>
      </c>
      <c r="G4614" s="172">
        <f t="shared" ref="G4614:G4677" si="318">D4614*F4614</f>
        <v>0</v>
      </c>
      <c r="H4614" s="236" t="s">
        <v>930</v>
      </c>
      <c r="I4614" s="393"/>
      <c r="J4614"/>
      <c r="L4614"/>
      <c r="M4614"/>
    </row>
    <row r="4615" spans="1:13" ht="15" customHeight="1" x14ac:dyDescent="0.25">
      <c r="A4615" s="33" t="s">
        <v>2898</v>
      </c>
      <c r="B4615" s="269"/>
      <c r="C4615" s="36"/>
      <c r="D4615" s="38"/>
      <c r="E4615" s="45" t="s">
        <v>1629</v>
      </c>
      <c r="F4615" s="46">
        <v>75000</v>
      </c>
      <c r="G4615" s="172">
        <f t="shared" si="318"/>
        <v>0</v>
      </c>
      <c r="H4615" s="236" t="s">
        <v>930</v>
      </c>
      <c r="I4615" s="393"/>
      <c r="J4615"/>
      <c r="L4615"/>
      <c r="M4615"/>
    </row>
    <row r="4616" spans="1:13" ht="15" customHeight="1" x14ac:dyDescent="0.25">
      <c r="A4616" s="33" t="s">
        <v>2898</v>
      </c>
      <c r="B4616" s="269"/>
      <c r="C4616" s="33"/>
      <c r="D4616" s="38"/>
      <c r="E4616" s="45" t="s">
        <v>24</v>
      </c>
      <c r="F4616" s="46">
        <v>400000</v>
      </c>
      <c r="G4616" s="172">
        <f t="shared" si="318"/>
        <v>0</v>
      </c>
      <c r="H4616" s="236" t="s">
        <v>413</v>
      </c>
      <c r="I4616" s="394" t="s">
        <v>9458</v>
      </c>
      <c r="J4616"/>
      <c r="L4616"/>
      <c r="M4616"/>
    </row>
    <row r="4617" spans="1:13" ht="15" customHeight="1" x14ac:dyDescent="0.25">
      <c r="A4617" s="33" t="s">
        <v>2898</v>
      </c>
      <c r="B4617" s="373"/>
      <c r="C4617" s="33"/>
      <c r="D4617" s="38"/>
      <c r="E4617" s="45" t="s">
        <v>24</v>
      </c>
      <c r="F4617" s="34">
        <v>2850000</v>
      </c>
      <c r="G4617" s="46">
        <f t="shared" si="318"/>
        <v>0</v>
      </c>
      <c r="H4617" s="236" t="s">
        <v>9460</v>
      </c>
      <c r="I4617" s="394" t="s">
        <v>9461</v>
      </c>
      <c r="J4617"/>
      <c r="L4617"/>
      <c r="M4617"/>
    </row>
    <row r="4618" spans="1:13" ht="15" customHeight="1" x14ac:dyDescent="0.25">
      <c r="A4618" s="33" t="s">
        <v>2898</v>
      </c>
      <c r="B4618" s="373"/>
      <c r="C4618" s="36"/>
      <c r="D4618" s="38"/>
      <c r="E4618" s="45" t="s">
        <v>24</v>
      </c>
      <c r="F4618" s="46">
        <v>2850000</v>
      </c>
      <c r="G4618" s="46">
        <f t="shared" si="318"/>
        <v>0</v>
      </c>
      <c r="H4618" s="236" t="s">
        <v>9460</v>
      </c>
      <c r="I4618" s="394" t="s">
        <v>9461</v>
      </c>
      <c r="J4618"/>
      <c r="L4618"/>
      <c r="M4618"/>
    </row>
    <row r="4619" spans="1:13" ht="15" customHeight="1" x14ac:dyDescent="0.25">
      <c r="A4619" s="33" t="s">
        <v>2898</v>
      </c>
      <c r="B4619" s="269"/>
      <c r="C4619" s="33"/>
      <c r="D4619" s="33"/>
      <c r="E4619" s="45" t="s">
        <v>24</v>
      </c>
      <c r="F4619" s="46">
        <v>300000</v>
      </c>
      <c r="G4619" s="172">
        <f t="shared" si="318"/>
        <v>0</v>
      </c>
      <c r="H4619" s="236" t="s">
        <v>9460</v>
      </c>
      <c r="I4619" s="394"/>
      <c r="J4619"/>
      <c r="L4619"/>
      <c r="M4619"/>
    </row>
    <row r="4620" spans="1:13" ht="15" customHeight="1" x14ac:dyDescent="0.25">
      <c r="A4620" s="33" t="s">
        <v>2898</v>
      </c>
      <c r="B4620" s="269"/>
      <c r="C4620" s="33"/>
      <c r="D4620" s="38"/>
      <c r="E4620" s="45" t="s">
        <v>24</v>
      </c>
      <c r="F4620" s="46">
        <v>300000</v>
      </c>
      <c r="G4620" s="172">
        <f t="shared" si="318"/>
        <v>0</v>
      </c>
      <c r="H4620" s="244" t="s">
        <v>9463</v>
      </c>
      <c r="I4620" s="394"/>
      <c r="J4620"/>
      <c r="L4620"/>
      <c r="M4620"/>
    </row>
    <row r="4621" spans="1:13" ht="15" customHeight="1" x14ac:dyDescent="0.25">
      <c r="A4621" s="33" t="s">
        <v>2898</v>
      </c>
      <c r="B4621" s="269"/>
      <c r="C4621" s="156"/>
      <c r="D4621" s="38"/>
      <c r="E4621" s="45" t="s">
        <v>72</v>
      </c>
      <c r="F4621" s="46">
        <v>1795000</v>
      </c>
      <c r="G4621" s="41">
        <f t="shared" si="318"/>
        <v>0</v>
      </c>
      <c r="H4621" s="236" t="s">
        <v>1268</v>
      </c>
      <c r="I4621" s="394" t="s">
        <v>9465</v>
      </c>
      <c r="J4621"/>
      <c r="L4621"/>
      <c r="M4621"/>
    </row>
    <row r="4622" spans="1:13" ht="15" customHeight="1" x14ac:dyDescent="0.25">
      <c r="A4622" s="33" t="s">
        <v>2898</v>
      </c>
      <c r="B4622" s="269"/>
      <c r="C4622" s="39"/>
      <c r="D4622" s="38"/>
      <c r="E4622" s="45" t="s">
        <v>72</v>
      </c>
      <c r="F4622" s="46">
        <v>1795000</v>
      </c>
      <c r="G4622" s="172">
        <f t="shared" si="318"/>
        <v>0</v>
      </c>
      <c r="H4622" s="236" t="s">
        <v>1268</v>
      </c>
      <c r="I4622" s="394" t="s">
        <v>9465</v>
      </c>
      <c r="J4622"/>
      <c r="L4622"/>
      <c r="M4622"/>
    </row>
    <row r="4623" spans="1:13" ht="15" customHeight="1" x14ac:dyDescent="0.25">
      <c r="A4623" s="33" t="s">
        <v>2898</v>
      </c>
      <c r="B4623" s="269"/>
      <c r="C4623" s="36"/>
      <c r="D4623" s="38"/>
      <c r="E4623" s="45" t="s">
        <v>24</v>
      </c>
      <c r="F4623" s="34">
        <v>30000</v>
      </c>
      <c r="G4623" s="46">
        <f t="shared" si="318"/>
        <v>0</v>
      </c>
      <c r="H4623" s="236" t="s">
        <v>9467</v>
      </c>
      <c r="I4623" s="410"/>
      <c r="J4623"/>
      <c r="L4623"/>
      <c r="M4623"/>
    </row>
    <row r="4624" spans="1:13" ht="15" customHeight="1" x14ac:dyDescent="0.25">
      <c r="A4624" s="33" t="s">
        <v>2898</v>
      </c>
      <c r="B4624" s="269"/>
      <c r="C4624" s="36"/>
      <c r="D4624" s="38"/>
      <c r="E4624" s="45" t="s">
        <v>217</v>
      </c>
      <c r="F4624" s="46">
        <v>10000</v>
      </c>
      <c r="G4624" s="46">
        <f t="shared" si="318"/>
        <v>0</v>
      </c>
      <c r="H4624" s="236" t="s">
        <v>2901</v>
      </c>
      <c r="I4624" s="227"/>
      <c r="J4624"/>
      <c r="L4624"/>
      <c r="M4624"/>
    </row>
    <row r="4625" spans="1:13" ht="15" customHeight="1" x14ac:dyDescent="0.25">
      <c r="A4625" s="33" t="s">
        <v>2898</v>
      </c>
      <c r="B4625" s="269"/>
      <c r="C4625" s="36"/>
      <c r="D4625" s="38"/>
      <c r="E4625" s="45" t="s">
        <v>808</v>
      </c>
      <c r="F4625" s="172">
        <v>48000</v>
      </c>
      <c r="G4625" s="46">
        <f t="shared" si="318"/>
        <v>0</v>
      </c>
      <c r="H4625" s="236" t="s">
        <v>2902</v>
      </c>
      <c r="I4625" s="227"/>
      <c r="J4625"/>
      <c r="L4625"/>
      <c r="M4625"/>
    </row>
    <row r="4626" spans="1:13" ht="15.75" customHeight="1" x14ac:dyDescent="0.25">
      <c r="A4626" s="33" t="s">
        <v>2903</v>
      </c>
      <c r="B4626" s="269"/>
      <c r="C4626" s="33"/>
      <c r="D4626" s="411"/>
      <c r="E4626" s="45" t="s">
        <v>27</v>
      </c>
      <c r="F4626" s="34">
        <v>28200</v>
      </c>
      <c r="G4626" s="46">
        <f t="shared" si="318"/>
        <v>0</v>
      </c>
      <c r="H4626" s="236" t="s">
        <v>911</v>
      </c>
      <c r="I4626" s="228"/>
      <c r="J4626"/>
      <c r="L4626"/>
      <c r="M4626"/>
    </row>
    <row r="4627" spans="1:13" ht="15" customHeight="1" x14ac:dyDescent="0.25">
      <c r="A4627" s="33" t="s">
        <v>2903</v>
      </c>
      <c r="B4627" s="269"/>
      <c r="C4627" s="33"/>
      <c r="D4627" s="38"/>
      <c r="E4627" s="45" t="s">
        <v>217</v>
      </c>
      <c r="F4627" s="46">
        <v>28200</v>
      </c>
      <c r="G4627" s="46">
        <f t="shared" si="318"/>
        <v>0</v>
      </c>
      <c r="H4627" s="236" t="s">
        <v>1065</v>
      </c>
      <c r="I4627" s="228" t="s">
        <v>9468</v>
      </c>
      <c r="J4627"/>
      <c r="L4627"/>
      <c r="M4627"/>
    </row>
    <row r="4628" spans="1:13" ht="15" customHeight="1" x14ac:dyDescent="0.25">
      <c r="A4628" s="33" t="s">
        <v>2903</v>
      </c>
      <c r="B4628" s="269"/>
      <c r="C4628" s="33"/>
      <c r="D4628" s="38"/>
      <c r="E4628" s="45" t="s">
        <v>217</v>
      </c>
      <c r="F4628" s="46">
        <v>28200</v>
      </c>
      <c r="G4628" s="46">
        <f t="shared" si="318"/>
        <v>0</v>
      </c>
      <c r="H4628" s="236" t="s">
        <v>1004</v>
      </c>
      <c r="I4628" s="228" t="s">
        <v>9469</v>
      </c>
      <c r="J4628"/>
      <c r="L4628"/>
      <c r="M4628"/>
    </row>
    <row r="4629" spans="1:13" ht="15" customHeight="1" x14ac:dyDescent="0.25">
      <c r="A4629" s="33" t="s">
        <v>2903</v>
      </c>
      <c r="B4629" s="269"/>
      <c r="C4629" s="33"/>
      <c r="D4629" s="33"/>
      <c r="E4629" s="33" t="s">
        <v>24</v>
      </c>
      <c r="F4629" s="34">
        <v>87500</v>
      </c>
      <c r="G4629" s="46">
        <f t="shared" si="318"/>
        <v>0</v>
      </c>
      <c r="H4629" s="236" t="s">
        <v>1004</v>
      </c>
      <c r="I4629" s="228" t="s">
        <v>9469</v>
      </c>
      <c r="J4629"/>
      <c r="L4629"/>
      <c r="M4629"/>
    </row>
    <row r="4630" spans="1:13" ht="15" customHeight="1" x14ac:dyDescent="0.25">
      <c r="A4630" s="33" t="s">
        <v>2903</v>
      </c>
      <c r="B4630" s="269"/>
      <c r="C4630" s="39"/>
      <c r="D4630" s="38"/>
      <c r="E4630" s="45" t="s">
        <v>24</v>
      </c>
      <c r="F4630" s="46">
        <v>750000</v>
      </c>
      <c r="G4630" s="46">
        <f t="shared" si="318"/>
        <v>0</v>
      </c>
      <c r="H4630" s="236" t="s">
        <v>2908</v>
      </c>
      <c r="I4630" s="228" t="s">
        <v>9470</v>
      </c>
      <c r="J4630"/>
      <c r="L4630"/>
      <c r="M4630"/>
    </row>
    <row r="4631" spans="1:13" ht="15" customHeight="1" x14ac:dyDescent="0.25">
      <c r="A4631" s="33" t="s">
        <v>2903</v>
      </c>
      <c r="B4631" s="269"/>
      <c r="C4631" s="33"/>
      <c r="D4631" s="38"/>
      <c r="E4631" s="45" t="s">
        <v>24</v>
      </c>
      <c r="F4631" s="34">
        <v>150000</v>
      </c>
      <c r="G4631" s="46">
        <f t="shared" si="318"/>
        <v>0</v>
      </c>
      <c r="H4631" s="236" t="s">
        <v>488</v>
      </c>
      <c r="I4631" s="228" t="s">
        <v>9471</v>
      </c>
      <c r="J4631"/>
      <c r="L4631"/>
      <c r="M4631"/>
    </row>
    <row r="4632" spans="1:13" x14ac:dyDescent="0.25">
      <c r="A4632" s="33" t="s">
        <v>2903</v>
      </c>
      <c r="B4632" s="269"/>
      <c r="C4632" s="49"/>
      <c r="D4632" s="38"/>
      <c r="E4632" s="45" t="s">
        <v>24</v>
      </c>
      <c r="F4632" s="34">
        <v>110000</v>
      </c>
      <c r="G4632" s="46">
        <f t="shared" si="318"/>
        <v>0</v>
      </c>
      <c r="H4632" s="236" t="s">
        <v>488</v>
      </c>
      <c r="I4632" s="228" t="s">
        <v>9471</v>
      </c>
      <c r="J4632"/>
      <c r="L4632"/>
      <c r="M4632"/>
    </row>
    <row r="4633" spans="1:13" x14ac:dyDescent="0.25">
      <c r="A4633" s="33" t="s">
        <v>2903</v>
      </c>
      <c r="B4633" s="269"/>
      <c r="C4633" s="49"/>
      <c r="D4633" s="38"/>
      <c r="E4633" s="45" t="s">
        <v>24</v>
      </c>
      <c r="F4633" s="46">
        <v>100000</v>
      </c>
      <c r="G4633" s="46">
        <f t="shared" si="318"/>
        <v>0</v>
      </c>
      <c r="H4633" s="236" t="s">
        <v>488</v>
      </c>
      <c r="I4633" s="228" t="s">
        <v>9471</v>
      </c>
      <c r="J4633"/>
      <c r="L4633"/>
      <c r="M4633"/>
    </row>
    <row r="4634" spans="1:13" ht="15" customHeight="1" x14ac:dyDescent="0.25">
      <c r="A4634" s="33" t="s">
        <v>2903</v>
      </c>
      <c r="B4634" s="372"/>
      <c r="C4634" s="36"/>
      <c r="D4634" s="38"/>
      <c r="E4634" s="45" t="s">
        <v>24</v>
      </c>
      <c r="F4634" s="46">
        <v>35000</v>
      </c>
      <c r="G4634" s="172">
        <f t="shared" si="318"/>
        <v>0</v>
      </c>
      <c r="H4634" s="236" t="s">
        <v>488</v>
      </c>
      <c r="I4634" s="228" t="s">
        <v>9471</v>
      </c>
      <c r="J4634"/>
      <c r="L4634"/>
      <c r="M4634"/>
    </row>
    <row r="4635" spans="1:13" ht="15" customHeight="1" x14ac:dyDescent="0.25">
      <c r="A4635" s="33" t="s">
        <v>2903</v>
      </c>
      <c r="B4635" s="269"/>
      <c r="C4635" s="33"/>
      <c r="D4635" s="38"/>
      <c r="E4635" s="45" t="s">
        <v>24</v>
      </c>
      <c r="F4635" s="46">
        <v>205000</v>
      </c>
      <c r="G4635" s="172">
        <f t="shared" si="318"/>
        <v>0</v>
      </c>
      <c r="H4635" s="236" t="s">
        <v>488</v>
      </c>
      <c r="I4635" s="228" t="s">
        <v>9471</v>
      </c>
      <c r="J4635"/>
      <c r="L4635"/>
      <c r="M4635"/>
    </row>
    <row r="4636" spans="1:13" ht="15" customHeight="1" x14ac:dyDescent="0.25">
      <c r="A4636" s="33" t="s">
        <v>2903</v>
      </c>
      <c r="B4636" s="269"/>
      <c r="C4636" s="36"/>
      <c r="D4636" s="38"/>
      <c r="E4636" s="45" t="s">
        <v>69</v>
      </c>
      <c r="F4636" s="46">
        <v>150000</v>
      </c>
      <c r="G4636" s="46">
        <f t="shared" si="318"/>
        <v>0</v>
      </c>
      <c r="H4636" s="236" t="s">
        <v>507</v>
      </c>
      <c r="I4636" s="393" t="s">
        <v>9472</v>
      </c>
      <c r="J4636"/>
      <c r="L4636"/>
      <c r="M4636"/>
    </row>
    <row r="4637" spans="1:13" ht="15" customHeight="1" x14ac:dyDescent="0.25">
      <c r="A4637" s="33" t="s">
        <v>2903</v>
      </c>
      <c r="B4637" s="269"/>
      <c r="C4637" s="33"/>
      <c r="D4637" s="38"/>
      <c r="E4637" s="45" t="s">
        <v>23</v>
      </c>
      <c r="F4637" s="46">
        <v>135000</v>
      </c>
      <c r="G4637" s="172">
        <f t="shared" si="318"/>
        <v>0</v>
      </c>
      <c r="H4637" s="236" t="s">
        <v>627</v>
      </c>
      <c r="I4637" s="394" t="s">
        <v>9473</v>
      </c>
      <c r="J4637"/>
      <c r="L4637"/>
      <c r="M4637"/>
    </row>
    <row r="4638" spans="1:13" ht="15" customHeight="1" x14ac:dyDescent="0.25">
      <c r="A4638" s="33" t="s">
        <v>2903</v>
      </c>
      <c r="B4638" s="269"/>
      <c r="C4638" s="33"/>
      <c r="D4638" s="38"/>
      <c r="E4638" s="45" t="s">
        <v>24</v>
      </c>
      <c r="F4638" s="46">
        <v>205000</v>
      </c>
      <c r="G4638" s="172">
        <f t="shared" si="318"/>
        <v>0</v>
      </c>
      <c r="H4638" s="236" t="s">
        <v>492</v>
      </c>
      <c r="I4638" s="394" t="s">
        <v>9474</v>
      </c>
      <c r="J4638"/>
      <c r="L4638"/>
      <c r="M4638"/>
    </row>
    <row r="4639" spans="1:13" ht="15" customHeight="1" x14ac:dyDescent="0.25">
      <c r="A4639" s="33" t="s">
        <v>2903</v>
      </c>
      <c r="B4639" s="269"/>
      <c r="C4639" s="33"/>
      <c r="D4639" s="33"/>
      <c r="E4639" s="45" t="s">
        <v>24</v>
      </c>
      <c r="F4639" s="46">
        <v>300000</v>
      </c>
      <c r="G4639" s="172">
        <f t="shared" si="318"/>
        <v>0</v>
      </c>
      <c r="H4639" s="236" t="s">
        <v>465</v>
      </c>
      <c r="I4639" s="394" t="s">
        <v>9475</v>
      </c>
      <c r="J4639"/>
      <c r="L4639"/>
      <c r="M4639"/>
    </row>
    <row r="4640" spans="1:13" ht="15" customHeight="1" x14ac:dyDescent="0.25">
      <c r="A4640" s="33" t="s">
        <v>2903</v>
      </c>
      <c r="B4640" s="246"/>
      <c r="C4640" s="33"/>
      <c r="D4640" s="38"/>
      <c r="E4640" s="45" t="s">
        <v>24</v>
      </c>
      <c r="F4640" s="46">
        <v>45000</v>
      </c>
      <c r="G4640" s="172">
        <f t="shared" si="318"/>
        <v>0</v>
      </c>
      <c r="H4640" s="236" t="s">
        <v>465</v>
      </c>
      <c r="I4640" s="394" t="s">
        <v>9475</v>
      </c>
      <c r="J4640"/>
      <c r="L4640"/>
      <c r="M4640"/>
    </row>
    <row r="4641" spans="1:13" ht="15" customHeight="1" x14ac:dyDescent="0.25">
      <c r="A4641" s="33" t="s">
        <v>2903</v>
      </c>
      <c r="B4641" s="371"/>
      <c r="C4641" s="33"/>
      <c r="D4641" s="38"/>
      <c r="E4641" s="45" t="s">
        <v>24</v>
      </c>
      <c r="F4641" s="46">
        <v>7000</v>
      </c>
      <c r="G4641" s="46">
        <f t="shared" si="318"/>
        <v>0</v>
      </c>
      <c r="H4641" s="236" t="s">
        <v>2904</v>
      </c>
      <c r="I4641" s="387"/>
      <c r="J4641"/>
      <c r="L4641"/>
      <c r="M4641"/>
    </row>
    <row r="4642" spans="1:13" ht="15" customHeight="1" x14ac:dyDescent="0.25">
      <c r="A4642" s="33" t="s">
        <v>2903</v>
      </c>
      <c r="B4642" s="269"/>
      <c r="C4642" s="33"/>
      <c r="D4642" s="33"/>
      <c r="E4642" s="33" t="s">
        <v>1629</v>
      </c>
      <c r="F4642" s="34">
        <v>18000</v>
      </c>
      <c r="G4642" s="41">
        <f t="shared" si="318"/>
        <v>0</v>
      </c>
      <c r="H4642" s="236" t="s">
        <v>2904</v>
      </c>
      <c r="I4642" s="410"/>
      <c r="J4642"/>
      <c r="L4642"/>
      <c r="M4642"/>
    </row>
    <row r="4643" spans="1:13" ht="15" customHeight="1" x14ac:dyDescent="0.25">
      <c r="A4643" s="33" t="s">
        <v>2903</v>
      </c>
      <c r="B4643" s="52"/>
      <c r="C4643" s="141"/>
      <c r="D4643" s="33"/>
      <c r="E4643" s="33" t="s">
        <v>24</v>
      </c>
      <c r="F4643" s="34">
        <v>750</v>
      </c>
      <c r="G4643" s="41">
        <f t="shared" si="318"/>
        <v>0</v>
      </c>
      <c r="H4643" s="236" t="s">
        <v>2904</v>
      </c>
      <c r="I4643" s="227"/>
      <c r="J4643"/>
      <c r="L4643"/>
      <c r="M4643"/>
    </row>
    <row r="4644" spans="1:13" ht="15" customHeight="1" x14ac:dyDescent="0.25">
      <c r="A4644" s="33" t="s">
        <v>2903</v>
      </c>
      <c r="B4644" s="269"/>
      <c r="C4644" s="33"/>
      <c r="D4644" s="33"/>
      <c r="E4644" s="33" t="s">
        <v>24</v>
      </c>
      <c r="F4644" s="34">
        <v>3000</v>
      </c>
      <c r="G4644" s="41">
        <f t="shared" si="318"/>
        <v>0</v>
      </c>
      <c r="H4644" s="236" t="s">
        <v>2904</v>
      </c>
      <c r="I4644" s="227"/>
      <c r="J4644"/>
      <c r="L4644"/>
      <c r="M4644"/>
    </row>
    <row r="4645" spans="1:13" ht="15" customHeight="1" x14ac:dyDescent="0.25">
      <c r="A4645" s="33" t="s">
        <v>2903</v>
      </c>
      <c r="B4645" s="269"/>
      <c r="C4645" s="33"/>
      <c r="D4645" s="38"/>
      <c r="E4645" s="45" t="s">
        <v>843</v>
      </c>
      <c r="F4645" s="46">
        <v>1141000</v>
      </c>
      <c r="G4645" s="172">
        <f t="shared" si="318"/>
        <v>0</v>
      </c>
      <c r="H4645" s="236" t="s">
        <v>2904</v>
      </c>
      <c r="I4645" s="387"/>
      <c r="J4645"/>
      <c r="L4645"/>
      <c r="M4645"/>
    </row>
    <row r="4646" spans="1:13" ht="15" customHeight="1" x14ac:dyDescent="0.25">
      <c r="A4646" s="33" t="s">
        <v>2903</v>
      </c>
      <c r="B4646" s="243"/>
      <c r="C4646" s="33"/>
      <c r="D4646" s="38"/>
      <c r="E4646" s="45" t="s">
        <v>83</v>
      </c>
      <c r="F4646" s="46">
        <v>230000</v>
      </c>
      <c r="G4646" s="172">
        <f t="shared" si="318"/>
        <v>0</v>
      </c>
      <c r="H4646" s="236" t="s">
        <v>2904</v>
      </c>
      <c r="I4646" s="387"/>
      <c r="J4646"/>
      <c r="L4646"/>
      <c r="M4646"/>
    </row>
    <row r="4647" spans="1:13" ht="15" customHeight="1" x14ac:dyDescent="0.25">
      <c r="A4647" s="33" t="s">
        <v>2903</v>
      </c>
      <c r="B4647" s="269"/>
      <c r="C4647" s="33"/>
      <c r="D4647" s="38"/>
      <c r="E4647" s="45" t="s">
        <v>83</v>
      </c>
      <c r="F4647" s="46">
        <v>208000</v>
      </c>
      <c r="G4647" s="172">
        <f t="shared" si="318"/>
        <v>0</v>
      </c>
      <c r="H4647" s="236" t="s">
        <v>2904</v>
      </c>
      <c r="I4647" s="387"/>
      <c r="J4647"/>
      <c r="L4647"/>
      <c r="M4647"/>
    </row>
    <row r="4648" spans="1:13" ht="15" customHeight="1" x14ac:dyDescent="0.25">
      <c r="A4648" s="33" t="s">
        <v>2903</v>
      </c>
      <c r="B4648" s="390"/>
      <c r="C4648" s="33"/>
      <c r="D4648" s="38"/>
      <c r="E4648" s="45" t="s">
        <v>83</v>
      </c>
      <c r="F4648" s="46">
        <v>129000</v>
      </c>
      <c r="G4648" s="172">
        <f t="shared" si="318"/>
        <v>0</v>
      </c>
      <c r="H4648" s="236" t="s">
        <v>2904</v>
      </c>
      <c r="I4648" s="387"/>
      <c r="J4648"/>
      <c r="L4648"/>
      <c r="M4648"/>
    </row>
    <row r="4649" spans="1:13" ht="15.75" customHeight="1" x14ac:dyDescent="0.25">
      <c r="A4649" s="33" t="s">
        <v>106</v>
      </c>
      <c r="B4649" s="269"/>
      <c r="C4649" s="33"/>
      <c r="D4649" s="411"/>
      <c r="E4649" s="45" t="s">
        <v>27</v>
      </c>
      <c r="F4649" s="34">
        <v>23000</v>
      </c>
      <c r="G4649" s="46">
        <f t="shared" si="318"/>
        <v>0</v>
      </c>
      <c r="H4649" s="236" t="s">
        <v>3101</v>
      </c>
      <c r="I4649" s="228"/>
      <c r="J4649"/>
      <c r="L4649"/>
      <c r="M4649"/>
    </row>
    <row r="4650" spans="1:13" ht="15" customHeight="1" x14ac:dyDescent="0.25">
      <c r="A4650" s="33" t="s">
        <v>106</v>
      </c>
      <c r="B4650" s="269"/>
      <c r="C4650" s="33"/>
      <c r="D4650" s="38"/>
      <c r="E4650" s="45" t="s">
        <v>24</v>
      </c>
      <c r="F4650" s="46">
        <v>10000</v>
      </c>
      <c r="G4650" s="46">
        <f t="shared" si="318"/>
        <v>0</v>
      </c>
      <c r="H4650" s="236" t="s">
        <v>1999</v>
      </c>
      <c r="I4650" s="228" t="s">
        <v>9476</v>
      </c>
      <c r="J4650"/>
      <c r="L4650"/>
      <c r="M4650"/>
    </row>
    <row r="4651" spans="1:13" ht="15" customHeight="1" x14ac:dyDescent="0.25">
      <c r="A4651" s="33" t="s">
        <v>106</v>
      </c>
      <c r="B4651" s="243"/>
      <c r="C4651" s="33"/>
      <c r="D4651" s="38"/>
      <c r="E4651" s="45" t="s">
        <v>24</v>
      </c>
      <c r="F4651" s="46">
        <v>72500</v>
      </c>
      <c r="G4651" s="46">
        <f t="shared" si="318"/>
        <v>0</v>
      </c>
      <c r="H4651" s="236" t="s">
        <v>1999</v>
      </c>
      <c r="I4651" s="228" t="s">
        <v>9476</v>
      </c>
      <c r="J4651"/>
      <c r="L4651"/>
      <c r="M4651"/>
    </row>
    <row r="4652" spans="1:13" ht="15" customHeight="1" x14ac:dyDescent="0.25">
      <c r="A4652" s="33" t="s">
        <v>106</v>
      </c>
      <c r="B4652" s="269"/>
      <c r="C4652" s="33"/>
      <c r="D4652" s="33"/>
      <c r="E4652" s="33" t="s">
        <v>217</v>
      </c>
      <c r="F4652" s="34">
        <v>65000</v>
      </c>
      <c r="G4652" s="46">
        <f t="shared" si="318"/>
        <v>0</v>
      </c>
      <c r="H4652" s="236" t="s">
        <v>1999</v>
      </c>
      <c r="I4652" s="228" t="s">
        <v>9476</v>
      </c>
      <c r="J4652"/>
      <c r="L4652"/>
      <c r="M4652"/>
    </row>
    <row r="4653" spans="1:13" ht="15" customHeight="1" x14ac:dyDescent="0.25">
      <c r="A4653" s="33" t="s">
        <v>106</v>
      </c>
      <c r="B4653" s="269"/>
      <c r="C4653" s="33"/>
      <c r="D4653" s="33"/>
      <c r="E4653" s="33" t="s">
        <v>217</v>
      </c>
      <c r="F4653" s="34">
        <v>28200</v>
      </c>
      <c r="G4653" s="46">
        <f t="shared" si="318"/>
        <v>0</v>
      </c>
      <c r="H4653" s="236" t="s">
        <v>1999</v>
      </c>
      <c r="I4653" s="228" t="s">
        <v>9476</v>
      </c>
      <c r="J4653"/>
      <c r="L4653"/>
      <c r="M4653"/>
    </row>
    <row r="4654" spans="1:13" ht="15" customHeight="1" x14ac:dyDescent="0.25">
      <c r="A4654" s="33" t="s">
        <v>106</v>
      </c>
      <c r="B4654" s="269"/>
      <c r="C4654" s="33"/>
      <c r="D4654" s="33"/>
      <c r="E4654" s="33" t="s">
        <v>23</v>
      </c>
      <c r="F4654" s="34">
        <v>87500</v>
      </c>
      <c r="G4654" s="41">
        <f t="shared" si="318"/>
        <v>0</v>
      </c>
      <c r="H4654" s="236" t="s">
        <v>1999</v>
      </c>
      <c r="I4654" s="228" t="s">
        <v>9476</v>
      </c>
      <c r="J4654"/>
      <c r="L4654"/>
      <c r="M4654"/>
    </row>
    <row r="4655" spans="1:13" ht="15" customHeight="1" x14ac:dyDescent="0.25">
      <c r="A4655" s="33" t="s">
        <v>106</v>
      </c>
      <c r="B4655" s="269"/>
      <c r="C4655" s="33"/>
      <c r="D4655" s="38"/>
      <c r="E4655" s="45" t="s">
        <v>24</v>
      </c>
      <c r="F4655" s="46">
        <v>85000</v>
      </c>
      <c r="G4655" s="46">
        <f t="shared" si="318"/>
        <v>0</v>
      </c>
      <c r="H4655" s="236" t="s">
        <v>1999</v>
      </c>
      <c r="I4655" s="228" t="s">
        <v>9476</v>
      </c>
      <c r="J4655"/>
      <c r="L4655"/>
      <c r="M4655"/>
    </row>
    <row r="4656" spans="1:13" ht="15" customHeight="1" x14ac:dyDescent="0.25">
      <c r="A4656" s="33" t="s">
        <v>106</v>
      </c>
      <c r="B4656" s="269"/>
      <c r="C4656" s="33"/>
      <c r="D4656" s="38"/>
      <c r="E4656" s="45" t="s">
        <v>24</v>
      </c>
      <c r="F4656" s="46">
        <v>38000</v>
      </c>
      <c r="G4656" s="46">
        <f t="shared" si="318"/>
        <v>0</v>
      </c>
      <c r="H4656" s="236" t="s">
        <v>1999</v>
      </c>
      <c r="I4656" s="228" t="s">
        <v>9476</v>
      </c>
      <c r="J4656"/>
      <c r="L4656"/>
      <c r="M4656"/>
    </row>
    <row r="4657" spans="1:13" ht="15" customHeight="1" x14ac:dyDescent="0.25">
      <c r="A4657" s="33" t="s">
        <v>106</v>
      </c>
      <c r="B4657" s="373"/>
      <c r="C4657" s="36"/>
      <c r="D4657" s="38"/>
      <c r="E4657" s="45" t="s">
        <v>24</v>
      </c>
      <c r="F4657" s="46">
        <v>41000</v>
      </c>
      <c r="G4657" s="46">
        <f t="shared" si="318"/>
        <v>0</v>
      </c>
      <c r="H4657" s="236" t="s">
        <v>490</v>
      </c>
      <c r="I4657" s="228"/>
      <c r="J4657"/>
      <c r="L4657"/>
      <c r="M4657"/>
    </row>
    <row r="4658" spans="1:13" ht="15" customHeight="1" x14ac:dyDescent="0.25">
      <c r="A4658" s="33" t="s">
        <v>106</v>
      </c>
      <c r="B4658" s="269"/>
      <c r="C4658" s="36"/>
      <c r="D4658" s="38"/>
      <c r="E4658" s="39" t="s">
        <v>23</v>
      </c>
      <c r="F4658" s="46">
        <v>900</v>
      </c>
      <c r="G4658" s="46">
        <f t="shared" si="318"/>
        <v>0</v>
      </c>
      <c r="H4658" s="236" t="s">
        <v>490</v>
      </c>
      <c r="I4658" s="228"/>
      <c r="J4658"/>
      <c r="L4658"/>
      <c r="M4658"/>
    </row>
    <row r="4659" spans="1:13" ht="15" customHeight="1" x14ac:dyDescent="0.25">
      <c r="A4659" s="33" t="s">
        <v>106</v>
      </c>
      <c r="B4659" s="269"/>
      <c r="C4659" s="36"/>
      <c r="D4659" s="38"/>
      <c r="E4659" s="45" t="s">
        <v>24</v>
      </c>
      <c r="F4659" s="46">
        <v>11000</v>
      </c>
      <c r="G4659" s="46">
        <f t="shared" si="318"/>
        <v>0</v>
      </c>
      <c r="H4659" s="236" t="s">
        <v>490</v>
      </c>
      <c r="I4659" s="228"/>
      <c r="J4659"/>
      <c r="L4659"/>
      <c r="M4659"/>
    </row>
    <row r="4660" spans="1:13" ht="15" customHeight="1" x14ac:dyDescent="0.25">
      <c r="A4660" s="33" t="s">
        <v>106</v>
      </c>
      <c r="B4660" s="372"/>
      <c r="C4660" s="156"/>
      <c r="D4660" s="38"/>
      <c r="E4660" s="45" t="s">
        <v>27</v>
      </c>
      <c r="F4660" s="46">
        <v>34000</v>
      </c>
      <c r="G4660" s="46">
        <f t="shared" si="318"/>
        <v>0</v>
      </c>
      <c r="H4660" s="236" t="s">
        <v>490</v>
      </c>
      <c r="I4660" s="228"/>
      <c r="J4660"/>
      <c r="L4660"/>
      <c r="M4660"/>
    </row>
    <row r="4661" spans="1:13" ht="15" customHeight="1" x14ac:dyDescent="0.25">
      <c r="A4661" s="33" t="s">
        <v>106</v>
      </c>
      <c r="B4661" s="269"/>
      <c r="C4661" s="33"/>
      <c r="D4661" s="33"/>
      <c r="E4661" s="33" t="s">
        <v>217</v>
      </c>
      <c r="F4661" s="34">
        <v>28200</v>
      </c>
      <c r="G4661" s="46">
        <f t="shared" si="318"/>
        <v>0</v>
      </c>
      <c r="H4661" s="236" t="s">
        <v>2884</v>
      </c>
      <c r="I4661" s="228" t="s">
        <v>9477</v>
      </c>
      <c r="J4661"/>
      <c r="L4661"/>
      <c r="M4661"/>
    </row>
    <row r="4662" spans="1:13" ht="15" customHeight="1" x14ac:dyDescent="0.25">
      <c r="A4662" s="33" t="s">
        <v>106</v>
      </c>
      <c r="B4662" s="269"/>
      <c r="C4662" s="33"/>
      <c r="D4662" s="38"/>
      <c r="E4662" s="45" t="s">
        <v>24</v>
      </c>
      <c r="F4662" s="34">
        <v>87500</v>
      </c>
      <c r="G4662" s="46">
        <f t="shared" si="318"/>
        <v>0</v>
      </c>
      <c r="H4662" s="236" t="s">
        <v>2884</v>
      </c>
      <c r="I4662" s="228" t="s">
        <v>9477</v>
      </c>
      <c r="J4662"/>
      <c r="L4662"/>
      <c r="M4662"/>
    </row>
    <row r="4663" spans="1:13" ht="15" customHeight="1" x14ac:dyDescent="0.25">
      <c r="A4663" s="33" t="s">
        <v>106</v>
      </c>
      <c r="B4663" s="269"/>
      <c r="C4663" s="33"/>
      <c r="D4663" s="38"/>
      <c r="E4663" s="45" t="s">
        <v>24</v>
      </c>
      <c r="F4663" s="46">
        <v>85000</v>
      </c>
      <c r="G4663" s="46">
        <f t="shared" si="318"/>
        <v>0</v>
      </c>
      <c r="H4663" s="236" t="s">
        <v>2884</v>
      </c>
      <c r="I4663" s="228" t="s">
        <v>9477</v>
      </c>
      <c r="J4663"/>
      <c r="L4663"/>
      <c r="M4663"/>
    </row>
    <row r="4664" spans="1:13" ht="15" customHeight="1" x14ac:dyDescent="0.25">
      <c r="A4664" s="33" t="s">
        <v>106</v>
      </c>
      <c r="B4664" s="243"/>
      <c r="C4664" s="39"/>
      <c r="D4664" s="38"/>
      <c r="E4664" s="45" t="s">
        <v>24</v>
      </c>
      <c r="F4664" s="46">
        <v>31000</v>
      </c>
      <c r="G4664" s="172">
        <f t="shared" si="318"/>
        <v>0</v>
      </c>
      <c r="H4664" s="236" t="s">
        <v>2884</v>
      </c>
      <c r="I4664" s="228" t="s">
        <v>9477</v>
      </c>
      <c r="J4664"/>
      <c r="L4664"/>
      <c r="M4664"/>
    </row>
    <row r="4665" spans="1:13" ht="15" customHeight="1" x14ac:dyDescent="0.25">
      <c r="A4665" s="33" t="s">
        <v>106</v>
      </c>
      <c r="B4665" s="246"/>
      <c r="C4665" s="63"/>
      <c r="D4665" s="38"/>
      <c r="E4665" s="45" t="s">
        <v>24</v>
      </c>
      <c r="F4665" s="46">
        <v>125000</v>
      </c>
      <c r="G4665" s="172">
        <f t="shared" si="318"/>
        <v>0</v>
      </c>
      <c r="H4665" s="236" t="s">
        <v>2884</v>
      </c>
      <c r="I4665" s="228" t="s">
        <v>9477</v>
      </c>
      <c r="J4665"/>
      <c r="L4665"/>
      <c r="M4665"/>
    </row>
    <row r="4666" spans="1:13" ht="15" customHeight="1" x14ac:dyDescent="0.25">
      <c r="A4666" s="33" t="s">
        <v>106</v>
      </c>
      <c r="B4666" s="269"/>
      <c r="C4666" s="33"/>
      <c r="D4666" s="38"/>
      <c r="E4666" s="45" t="s">
        <v>27</v>
      </c>
      <c r="F4666" s="46">
        <v>28200</v>
      </c>
      <c r="G4666" s="172">
        <f t="shared" si="318"/>
        <v>0</v>
      </c>
      <c r="H4666" s="236" t="s">
        <v>995</v>
      </c>
      <c r="I4666" s="394" t="s">
        <v>9478</v>
      </c>
      <c r="J4666"/>
      <c r="L4666"/>
      <c r="M4666"/>
    </row>
    <row r="4667" spans="1:13" ht="15" customHeight="1" x14ac:dyDescent="0.25">
      <c r="A4667" s="33" t="s">
        <v>106</v>
      </c>
      <c r="B4667" s="269"/>
      <c r="C4667" s="33"/>
      <c r="D4667" s="38"/>
      <c r="E4667" s="45" t="s">
        <v>24</v>
      </c>
      <c r="F4667" s="46">
        <v>85000</v>
      </c>
      <c r="G4667" s="172">
        <f t="shared" si="318"/>
        <v>0</v>
      </c>
      <c r="H4667" s="236" t="s">
        <v>995</v>
      </c>
      <c r="I4667" s="394" t="s">
        <v>9478</v>
      </c>
      <c r="J4667"/>
      <c r="L4667"/>
      <c r="M4667"/>
    </row>
    <row r="4668" spans="1:13" ht="15" customHeight="1" x14ac:dyDescent="0.25">
      <c r="A4668" s="33" t="s">
        <v>106</v>
      </c>
      <c r="B4668" s="269"/>
      <c r="C4668" s="33"/>
      <c r="D4668" s="38"/>
      <c r="E4668" s="45" t="s">
        <v>24</v>
      </c>
      <c r="F4668" s="46">
        <v>38000</v>
      </c>
      <c r="G4668" s="172">
        <f t="shared" si="318"/>
        <v>0</v>
      </c>
      <c r="H4668" s="236" t="s">
        <v>995</v>
      </c>
      <c r="I4668" s="394" t="s">
        <v>9478</v>
      </c>
      <c r="J4668"/>
      <c r="L4668"/>
      <c r="M4668"/>
    </row>
    <row r="4669" spans="1:13" ht="15" customHeight="1" x14ac:dyDescent="0.25">
      <c r="A4669" s="33" t="s">
        <v>106</v>
      </c>
      <c r="B4669" s="269"/>
      <c r="C4669" s="33"/>
      <c r="D4669" s="38"/>
      <c r="E4669" s="45" t="s">
        <v>24</v>
      </c>
      <c r="F4669" s="46">
        <v>750000</v>
      </c>
      <c r="G4669" s="46">
        <f t="shared" si="318"/>
        <v>0</v>
      </c>
      <c r="H4669" s="236" t="s">
        <v>995</v>
      </c>
      <c r="I4669" s="394" t="s">
        <v>9478</v>
      </c>
      <c r="J4669"/>
      <c r="L4669"/>
      <c r="M4669"/>
    </row>
    <row r="4670" spans="1:13" ht="15" customHeight="1" x14ac:dyDescent="0.25">
      <c r="A4670" s="33" t="s">
        <v>106</v>
      </c>
      <c r="B4670" s="269"/>
      <c r="C4670" s="33"/>
      <c r="D4670" s="38"/>
      <c r="E4670" s="45" t="s">
        <v>72</v>
      </c>
      <c r="F4670" s="46">
        <v>28000</v>
      </c>
      <c r="G4670" s="172">
        <f t="shared" si="318"/>
        <v>0</v>
      </c>
      <c r="H4670" s="236" t="s">
        <v>2920</v>
      </c>
      <c r="I4670" s="394"/>
      <c r="J4670"/>
      <c r="L4670"/>
      <c r="M4670"/>
    </row>
    <row r="4671" spans="1:13" ht="15" customHeight="1" x14ac:dyDescent="0.25">
      <c r="A4671" s="33" t="s">
        <v>106</v>
      </c>
      <c r="B4671" s="269"/>
      <c r="C4671" s="33"/>
      <c r="D4671" s="38"/>
      <c r="E4671" s="45" t="s">
        <v>217</v>
      </c>
      <c r="F4671" s="46">
        <v>28200</v>
      </c>
      <c r="G4671" s="172">
        <f t="shared" si="318"/>
        <v>0</v>
      </c>
      <c r="H4671" s="236" t="s">
        <v>2237</v>
      </c>
      <c r="I4671" s="394" t="s">
        <v>9480</v>
      </c>
      <c r="J4671"/>
      <c r="L4671"/>
      <c r="M4671"/>
    </row>
    <row r="4672" spans="1:13" ht="15" customHeight="1" x14ac:dyDescent="0.25">
      <c r="A4672" s="33" t="s">
        <v>106</v>
      </c>
      <c r="B4672" s="269"/>
      <c r="C4672" s="33"/>
      <c r="D4672" s="38"/>
      <c r="E4672" s="45" t="s">
        <v>23</v>
      </c>
      <c r="F4672" s="46">
        <v>750000</v>
      </c>
      <c r="G4672" s="172">
        <f t="shared" si="318"/>
        <v>0</v>
      </c>
      <c r="H4672" s="236" t="s">
        <v>2237</v>
      </c>
      <c r="I4672" s="394" t="s">
        <v>9480</v>
      </c>
      <c r="J4672"/>
      <c r="L4672"/>
      <c r="M4672"/>
    </row>
    <row r="4673" spans="1:13" ht="15" customHeight="1" x14ac:dyDescent="0.25">
      <c r="A4673" s="33" t="s">
        <v>106</v>
      </c>
      <c r="B4673" s="269"/>
      <c r="C4673" s="33"/>
      <c r="D4673" s="38"/>
      <c r="E4673" s="45" t="s">
        <v>24</v>
      </c>
      <c r="F4673" s="46">
        <v>3000</v>
      </c>
      <c r="G4673" s="46">
        <f t="shared" si="318"/>
        <v>0</v>
      </c>
      <c r="H4673" s="236" t="s">
        <v>2904</v>
      </c>
      <c r="I4673" s="387"/>
      <c r="J4673"/>
      <c r="L4673"/>
      <c r="M4673"/>
    </row>
    <row r="4674" spans="1:13" ht="15" customHeight="1" x14ac:dyDescent="0.25">
      <c r="A4674" s="33" t="s">
        <v>106</v>
      </c>
      <c r="B4674" s="269"/>
      <c r="C4674" s="33"/>
      <c r="D4674" s="33"/>
      <c r="E4674" s="33" t="s">
        <v>217</v>
      </c>
      <c r="F4674" s="34">
        <v>28200</v>
      </c>
      <c r="G4674" s="41">
        <f t="shared" si="318"/>
        <v>0</v>
      </c>
      <c r="H4674" s="236" t="s">
        <v>2917</v>
      </c>
      <c r="I4674" s="227"/>
      <c r="J4674"/>
      <c r="L4674"/>
      <c r="M4674"/>
    </row>
    <row r="4675" spans="1:13" ht="15" customHeight="1" x14ac:dyDescent="0.25">
      <c r="A4675" s="33" t="s">
        <v>106</v>
      </c>
      <c r="B4675" s="269"/>
      <c r="C4675" s="36"/>
      <c r="D4675" s="38"/>
      <c r="E4675" s="45" t="s">
        <v>24</v>
      </c>
      <c r="F4675" s="34">
        <v>1</v>
      </c>
      <c r="G4675" s="46">
        <f t="shared" si="318"/>
        <v>0</v>
      </c>
      <c r="H4675" s="236" t="s">
        <v>2834</v>
      </c>
      <c r="I4675" s="227" t="s">
        <v>9481</v>
      </c>
      <c r="J4675"/>
      <c r="L4675"/>
      <c r="M4675"/>
    </row>
    <row r="4676" spans="1:13" ht="15" customHeight="1" x14ac:dyDescent="0.25">
      <c r="A4676" s="33" t="s">
        <v>106</v>
      </c>
      <c r="B4676" s="269"/>
      <c r="C4676" s="36"/>
      <c r="D4676" s="38"/>
      <c r="E4676" s="45" t="s">
        <v>24</v>
      </c>
      <c r="F4676" s="34">
        <v>1</v>
      </c>
      <c r="G4676" s="46">
        <f t="shared" si="318"/>
        <v>0</v>
      </c>
      <c r="H4676" s="236" t="s">
        <v>2834</v>
      </c>
      <c r="I4676" s="227" t="s">
        <v>9481</v>
      </c>
      <c r="J4676"/>
      <c r="L4676"/>
      <c r="M4676"/>
    </row>
    <row r="4677" spans="1:13" ht="15" customHeight="1" x14ac:dyDescent="0.25">
      <c r="A4677" s="33" t="s">
        <v>106</v>
      </c>
      <c r="B4677" s="269"/>
      <c r="C4677" s="36"/>
      <c r="D4677" s="38"/>
      <c r="E4677" s="45" t="s">
        <v>24</v>
      </c>
      <c r="F4677" s="46">
        <v>1</v>
      </c>
      <c r="G4677" s="46">
        <f t="shared" si="318"/>
        <v>0</v>
      </c>
      <c r="H4677" s="236" t="s">
        <v>2834</v>
      </c>
      <c r="I4677" s="227" t="s">
        <v>9481</v>
      </c>
      <c r="J4677"/>
      <c r="L4677"/>
      <c r="M4677"/>
    </row>
    <row r="4678" spans="1:13" ht="15" customHeight="1" x14ac:dyDescent="0.25">
      <c r="A4678" s="33" t="s">
        <v>106</v>
      </c>
      <c r="B4678" s="269"/>
      <c r="C4678" s="36"/>
      <c r="D4678" s="38"/>
      <c r="E4678" s="45" t="s">
        <v>24</v>
      </c>
      <c r="F4678" s="46">
        <v>11000</v>
      </c>
      <c r="G4678" s="46">
        <f t="shared" ref="G4678:G4741" si="319">D4678*F4678</f>
        <v>0</v>
      </c>
      <c r="H4678" s="236" t="s">
        <v>2096</v>
      </c>
      <c r="I4678" s="381" t="s">
        <v>9482</v>
      </c>
      <c r="J4678"/>
      <c r="L4678"/>
      <c r="M4678"/>
    </row>
    <row r="4679" spans="1:13" ht="15" customHeight="1" x14ac:dyDescent="0.25">
      <c r="A4679" s="33" t="s">
        <v>106</v>
      </c>
      <c r="B4679" s="372"/>
      <c r="C4679" s="156"/>
      <c r="D4679" s="38"/>
      <c r="E4679" s="45" t="s">
        <v>27</v>
      </c>
      <c r="F4679" s="46">
        <v>34000</v>
      </c>
      <c r="G4679" s="172">
        <f t="shared" si="319"/>
        <v>0</v>
      </c>
      <c r="H4679" s="236" t="s">
        <v>2096</v>
      </c>
      <c r="I4679" s="381" t="s">
        <v>9482</v>
      </c>
      <c r="J4679"/>
      <c r="L4679"/>
      <c r="M4679"/>
    </row>
    <row r="4680" spans="1:13" ht="15" customHeight="1" x14ac:dyDescent="0.25">
      <c r="A4680" s="33" t="s">
        <v>106</v>
      </c>
      <c r="B4680" s="269"/>
      <c r="C4680" s="36"/>
      <c r="D4680" s="38"/>
      <c r="E4680" s="45" t="s">
        <v>23</v>
      </c>
      <c r="F4680" s="46">
        <v>1320000</v>
      </c>
      <c r="G4680" s="46">
        <f t="shared" si="319"/>
        <v>0</v>
      </c>
      <c r="H4680" s="236" t="s">
        <v>2701</v>
      </c>
      <c r="I4680" s="387" t="s">
        <v>9483</v>
      </c>
      <c r="J4680"/>
      <c r="L4680"/>
      <c r="M4680"/>
    </row>
    <row r="4681" spans="1:13" ht="15" customHeight="1" x14ac:dyDescent="0.25">
      <c r="A4681" s="33" t="s">
        <v>106</v>
      </c>
      <c r="B4681" s="380"/>
      <c r="C4681" s="36"/>
      <c r="D4681" s="38"/>
      <c r="E4681" s="45" t="s">
        <v>23</v>
      </c>
      <c r="F4681" s="172">
        <v>160000</v>
      </c>
      <c r="G4681" s="46">
        <f t="shared" si="319"/>
        <v>0</v>
      </c>
      <c r="H4681" s="236" t="s">
        <v>2701</v>
      </c>
      <c r="I4681" s="387" t="s">
        <v>9483</v>
      </c>
      <c r="J4681"/>
      <c r="L4681"/>
      <c r="M4681"/>
    </row>
    <row r="4682" spans="1:13" ht="15" customHeight="1" x14ac:dyDescent="0.25">
      <c r="A4682" s="33" t="s">
        <v>106</v>
      </c>
      <c r="B4682" s="390"/>
      <c r="C4682" s="36"/>
      <c r="D4682" s="38"/>
      <c r="E4682" s="45" t="s">
        <v>23</v>
      </c>
      <c r="F4682" s="46">
        <v>50000</v>
      </c>
      <c r="G4682" s="172">
        <f t="shared" si="319"/>
        <v>0</v>
      </c>
      <c r="H4682" s="236" t="s">
        <v>2701</v>
      </c>
      <c r="I4682" s="387" t="s">
        <v>9483</v>
      </c>
      <c r="J4682"/>
      <c r="L4682"/>
      <c r="M4682"/>
    </row>
    <row r="4683" spans="1:13" ht="15" customHeight="1" x14ac:dyDescent="0.25">
      <c r="A4683" s="33" t="s">
        <v>106</v>
      </c>
      <c r="B4683" s="246"/>
      <c r="C4683" s="33"/>
      <c r="D4683" s="38"/>
      <c r="E4683" s="45" t="s">
        <v>24</v>
      </c>
      <c r="F4683" s="46">
        <v>5000</v>
      </c>
      <c r="G4683" s="172">
        <f t="shared" si="319"/>
        <v>0</v>
      </c>
      <c r="H4683" s="236" t="s">
        <v>2834</v>
      </c>
      <c r="I4683" s="381"/>
      <c r="J4683"/>
      <c r="L4683"/>
      <c r="M4683"/>
    </row>
    <row r="4684" spans="1:13" ht="15" customHeight="1" x14ac:dyDescent="0.25">
      <c r="A4684" s="33" t="s">
        <v>106</v>
      </c>
      <c r="B4684" s="390"/>
      <c r="C4684" s="33"/>
      <c r="D4684" s="38"/>
      <c r="E4684" s="45" t="s">
        <v>24</v>
      </c>
      <c r="F4684" s="46">
        <v>2400</v>
      </c>
      <c r="G4684" s="172">
        <f t="shared" si="319"/>
        <v>0</v>
      </c>
      <c r="H4684" s="236" t="s">
        <v>930</v>
      </c>
      <c r="I4684" s="381"/>
      <c r="J4684"/>
      <c r="L4684"/>
      <c r="M4684"/>
    </row>
    <row r="4685" spans="1:13" ht="15" customHeight="1" x14ac:dyDescent="0.25">
      <c r="A4685" s="33" t="s">
        <v>106</v>
      </c>
      <c r="B4685" s="243"/>
      <c r="C4685" s="33"/>
      <c r="D4685" s="38"/>
      <c r="E4685" s="45" t="s">
        <v>24</v>
      </c>
      <c r="F4685" s="46">
        <v>200</v>
      </c>
      <c r="G4685" s="172">
        <f t="shared" si="319"/>
        <v>0</v>
      </c>
      <c r="H4685" s="236" t="s">
        <v>930</v>
      </c>
      <c r="I4685" s="381"/>
      <c r="J4685"/>
      <c r="L4685"/>
      <c r="M4685"/>
    </row>
    <row r="4686" spans="1:13" ht="15" customHeight="1" x14ac:dyDescent="0.25">
      <c r="A4686" s="33" t="s">
        <v>106</v>
      </c>
      <c r="B4686" s="269"/>
      <c r="C4686" s="33"/>
      <c r="D4686" s="38"/>
      <c r="E4686" s="45" t="s">
        <v>24</v>
      </c>
      <c r="F4686" s="46">
        <v>500</v>
      </c>
      <c r="G4686" s="172">
        <f t="shared" si="319"/>
        <v>0</v>
      </c>
      <c r="H4686" s="236" t="s">
        <v>930</v>
      </c>
      <c r="I4686" s="381"/>
      <c r="J4686"/>
      <c r="L4686"/>
      <c r="M4686"/>
    </row>
    <row r="4687" spans="1:13" ht="15" customHeight="1" x14ac:dyDescent="0.25">
      <c r="A4687" s="33" t="s">
        <v>106</v>
      </c>
      <c r="B4687" s="269"/>
      <c r="C4687" s="33"/>
      <c r="D4687" s="38"/>
      <c r="E4687" s="45" t="s">
        <v>24</v>
      </c>
      <c r="F4687" s="46">
        <v>400</v>
      </c>
      <c r="G4687" s="172">
        <f t="shared" si="319"/>
        <v>0</v>
      </c>
      <c r="H4687" s="236" t="s">
        <v>930</v>
      </c>
      <c r="I4687" s="384"/>
      <c r="J4687"/>
      <c r="L4687"/>
      <c r="M4687"/>
    </row>
    <row r="4688" spans="1:13" ht="15" customHeight="1" x14ac:dyDescent="0.25">
      <c r="A4688" s="33" t="s">
        <v>106</v>
      </c>
      <c r="B4688" s="269"/>
      <c r="C4688" s="33"/>
      <c r="D4688" s="38"/>
      <c r="E4688" s="45" t="s">
        <v>24</v>
      </c>
      <c r="F4688" s="46">
        <v>400</v>
      </c>
      <c r="G4688" s="172">
        <f t="shared" si="319"/>
        <v>0</v>
      </c>
      <c r="H4688" s="236" t="s">
        <v>930</v>
      </c>
      <c r="I4688" s="384"/>
      <c r="J4688"/>
      <c r="L4688"/>
      <c r="M4688"/>
    </row>
    <row r="4689" spans="1:13" ht="15" customHeight="1" x14ac:dyDescent="0.25">
      <c r="A4689" s="33" t="s">
        <v>106</v>
      </c>
      <c r="B4689" s="269"/>
      <c r="C4689" s="33"/>
      <c r="D4689" s="38"/>
      <c r="E4689" s="45" t="s">
        <v>24</v>
      </c>
      <c r="F4689" s="46">
        <v>2000</v>
      </c>
      <c r="G4689" s="172">
        <f t="shared" si="319"/>
        <v>0</v>
      </c>
      <c r="H4689" s="236" t="s">
        <v>606</v>
      </c>
      <c r="I4689" s="384"/>
      <c r="J4689"/>
      <c r="L4689"/>
      <c r="M4689"/>
    </row>
    <row r="4690" spans="1:13" ht="15.75" customHeight="1" x14ac:dyDescent="0.25">
      <c r="A4690" s="270" t="s">
        <v>2923</v>
      </c>
      <c r="B4690" s="269"/>
      <c r="C4690" s="56"/>
      <c r="D4690" s="411"/>
      <c r="E4690" s="45" t="s">
        <v>24</v>
      </c>
      <c r="F4690" s="34">
        <v>1550</v>
      </c>
      <c r="G4690" s="46">
        <f t="shared" si="319"/>
        <v>0</v>
      </c>
      <c r="H4690" s="236" t="s">
        <v>930</v>
      </c>
      <c r="I4690" s="228"/>
      <c r="J4690"/>
      <c r="L4690"/>
      <c r="M4690"/>
    </row>
    <row r="4691" spans="1:13" ht="15" customHeight="1" x14ac:dyDescent="0.25">
      <c r="A4691" s="270" t="s">
        <v>2923</v>
      </c>
      <c r="B4691" s="371"/>
      <c r="C4691" s="33"/>
      <c r="D4691" s="38"/>
      <c r="E4691" s="45" t="s">
        <v>24</v>
      </c>
      <c r="F4691" s="46">
        <v>7000</v>
      </c>
      <c r="G4691" s="46">
        <f t="shared" si="319"/>
        <v>0</v>
      </c>
      <c r="H4691" s="236" t="s">
        <v>930</v>
      </c>
      <c r="I4691" s="228"/>
      <c r="J4691"/>
      <c r="L4691"/>
      <c r="M4691"/>
    </row>
    <row r="4692" spans="1:13" ht="15" customHeight="1" x14ac:dyDescent="0.25">
      <c r="A4692" s="270" t="s">
        <v>2923</v>
      </c>
      <c r="B4692" s="269"/>
      <c r="C4692" s="33"/>
      <c r="D4692" s="38"/>
      <c r="E4692" s="45" t="s">
        <v>24</v>
      </c>
      <c r="F4692" s="46">
        <v>3000</v>
      </c>
      <c r="G4692" s="46">
        <f t="shared" si="319"/>
        <v>0</v>
      </c>
      <c r="H4692" s="236" t="s">
        <v>930</v>
      </c>
      <c r="I4692" s="228"/>
      <c r="J4692"/>
      <c r="L4692"/>
      <c r="M4692"/>
    </row>
    <row r="4693" spans="1:13" ht="15" customHeight="1" x14ac:dyDescent="0.25">
      <c r="A4693" s="270" t="s">
        <v>2923</v>
      </c>
      <c r="B4693" s="269"/>
      <c r="C4693" s="33"/>
      <c r="D4693" s="33"/>
      <c r="E4693" s="39" t="s">
        <v>23</v>
      </c>
      <c r="F4693" s="34">
        <v>900</v>
      </c>
      <c r="G4693" s="46">
        <f t="shared" si="319"/>
        <v>0</v>
      </c>
      <c r="H4693" s="236" t="s">
        <v>2904</v>
      </c>
      <c r="I4693" s="228"/>
      <c r="J4693"/>
      <c r="L4693"/>
      <c r="M4693"/>
    </row>
    <row r="4694" spans="1:13" ht="15" customHeight="1" x14ac:dyDescent="0.25">
      <c r="A4694" s="270" t="s">
        <v>2923</v>
      </c>
      <c r="B4694" s="371"/>
      <c r="C4694" s="33"/>
      <c r="D4694" s="38"/>
      <c r="E4694" s="45" t="s">
        <v>24</v>
      </c>
      <c r="F4694" s="46">
        <v>7000</v>
      </c>
      <c r="G4694" s="46">
        <f t="shared" si="319"/>
        <v>0</v>
      </c>
      <c r="H4694" s="236" t="s">
        <v>2904</v>
      </c>
      <c r="I4694" s="228"/>
      <c r="J4694"/>
      <c r="L4694"/>
      <c r="M4694"/>
    </row>
    <row r="4695" spans="1:13" ht="15" customHeight="1" x14ac:dyDescent="0.25">
      <c r="A4695" s="270" t="s">
        <v>2923</v>
      </c>
      <c r="B4695" s="269"/>
      <c r="C4695" s="36"/>
      <c r="D4695" s="38"/>
      <c r="E4695" s="45" t="s">
        <v>727</v>
      </c>
      <c r="F4695" s="46">
        <v>105000</v>
      </c>
      <c r="G4695" s="46">
        <f t="shared" si="319"/>
        <v>0</v>
      </c>
      <c r="H4695" s="236" t="s">
        <v>2928</v>
      </c>
      <c r="I4695" s="228"/>
      <c r="J4695"/>
      <c r="L4695"/>
      <c r="M4695"/>
    </row>
    <row r="4696" spans="1:13" ht="15" customHeight="1" x14ac:dyDescent="0.25">
      <c r="A4696" s="270" t="s">
        <v>2923</v>
      </c>
      <c r="B4696" s="269"/>
      <c r="C4696" s="36"/>
      <c r="D4696" s="38"/>
      <c r="E4696" s="45" t="s">
        <v>96</v>
      </c>
      <c r="F4696" s="172">
        <v>39500</v>
      </c>
      <c r="G4696" s="46">
        <f t="shared" si="319"/>
        <v>0</v>
      </c>
      <c r="H4696" s="236" t="s">
        <v>2928</v>
      </c>
      <c r="I4696" s="228"/>
      <c r="J4696"/>
      <c r="L4696"/>
      <c r="M4696"/>
    </row>
    <row r="4697" spans="1:13" ht="15" customHeight="1" x14ac:dyDescent="0.25">
      <c r="A4697" s="270" t="s">
        <v>2923</v>
      </c>
      <c r="B4697" s="269"/>
      <c r="C4697" s="33"/>
      <c r="D4697" s="33"/>
      <c r="E4697" s="33" t="s">
        <v>24</v>
      </c>
      <c r="F4697" s="34">
        <v>300000</v>
      </c>
      <c r="G4697" s="41">
        <f t="shared" si="319"/>
        <v>0</v>
      </c>
      <c r="H4697" s="236" t="s">
        <v>520</v>
      </c>
      <c r="I4697" s="228" t="s">
        <v>9484</v>
      </c>
      <c r="J4697"/>
      <c r="L4697"/>
      <c r="M4697"/>
    </row>
    <row r="4698" spans="1:13" ht="15" customHeight="1" x14ac:dyDescent="0.25">
      <c r="A4698" s="270" t="s">
        <v>2923</v>
      </c>
      <c r="B4698" s="269"/>
      <c r="C4698" s="33"/>
      <c r="D4698" s="38"/>
      <c r="E4698" s="45" t="s">
        <v>24</v>
      </c>
      <c r="F4698" s="40">
        <v>100000</v>
      </c>
      <c r="G4698" s="41">
        <f t="shared" si="319"/>
        <v>0</v>
      </c>
      <c r="H4698" s="236" t="s">
        <v>520</v>
      </c>
      <c r="I4698" s="228" t="s">
        <v>9484</v>
      </c>
      <c r="J4698"/>
      <c r="L4698"/>
      <c r="M4698"/>
    </row>
    <row r="4699" spans="1:13" ht="15" customHeight="1" x14ac:dyDescent="0.25">
      <c r="A4699" s="270" t="s">
        <v>2923</v>
      </c>
      <c r="B4699" s="246"/>
      <c r="C4699" s="33"/>
      <c r="D4699" s="38"/>
      <c r="E4699" s="45" t="s">
        <v>24</v>
      </c>
      <c r="F4699" s="46">
        <v>1500000</v>
      </c>
      <c r="G4699" s="46">
        <f t="shared" si="319"/>
        <v>0</v>
      </c>
      <c r="H4699" s="236" t="s">
        <v>520</v>
      </c>
      <c r="I4699" s="228" t="s">
        <v>9484</v>
      </c>
      <c r="J4699"/>
      <c r="L4699"/>
      <c r="M4699"/>
    </row>
    <row r="4700" spans="1:13" ht="15" customHeight="1" x14ac:dyDescent="0.25">
      <c r="A4700" s="270" t="s">
        <v>2923</v>
      </c>
      <c r="B4700" s="246"/>
      <c r="C4700" s="33"/>
      <c r="D4700" s="38"/>
      <c r="E4700" s="45" t="s">
        <v>24</v>
      </c>
      <c r="F4700" s="46">
        <v>1</v>
      </c>
      <c r="G4700" s="46">
        <f t="shared" si="319"/>
        <v>0</v>
      </c>
      <c r="H4700" s="236" t="s">
        <v>520</v>
      </c>
      <c r="I4700" s="228" t="s">
        <v>9484</v>
      </c>
      <c r="J4700"/>
      <c r="L4700"/>
      <c r="M4700"/>
    </row>
    <row r="4701" spans="1:13" ht="15" customHeight="1" x14ac:dyDescent="0.25">
      <c r="A4701" s="270" t="s">
        <v>2923</v>
      </c>
      <c r="B4701" s="269"/>
      <c r="C4701" s="33"/>
      <c r="D4701" s="38"/>
      <c r="E4701" s="45" t="s">
        <v>24</v>
      </c>
      <c r="F4701" s="46">
        <v>45000</v>
      </c>
      <c r="G4701" s="46">
        <f t="shared" si="319"/>
        <v>0</v>
      </c>
      <c r="H4701" s="236" t="s">
        <v>472</v>
      </c>
      <c r="I4701" s="228"/>
      <c r="J4701"/>
      <c r="L4701"/>
      <c r="M4701"/>
    </row>
    <row r="4702" spans="1:13" ht="15" customHeight="1" x14ac:dyDescent="0.25">
      <c r="A4702" s="270" t="s">
        <v>2923</v>
      </c>
      <c r="B4702" s="269"/>
      <c r="C4702" s="33"/>
      <c r="D4702" s="38"/>
      <c r="E4702" s="45" t="s">
        <v>27</v>
      </c>
      <c r="F4702" s="46">
        <v>28200</v>
      </c>
      <c r="G4702" s="46">
        <f t="shared" si="319"/>
        <v>0</v>
      </c>
      <c r="H4702" s="236" t="s">
        <v>2096</v>
      </c>
      <c r="I4702" s="228"/>
      <c r="J4702"/>
      <c r="L4702"/>
      <c r="M4702"/>
    </row>
    <row r="4703" spans="1:13" ht="15" customHeight="1" x14ac:dyDescent="0.25">
      <c r="A4703" s="270" t="s">
        <v>2923</v>
      </c>
      <c r="B4703" s="269"/>
      <c r="C4703" s="33"/>
      <c r="D4703" s="33"/>
      <c r="E4703" s="33" t="s">
        <v>24</v>
      </c>
      <c r="F4703" s="34">
        <v>9000</v>
      </c>
      <c r="G4703" s="46">
        <f t="shared" si="319"/>
        <v>0</v>
      </c>
      <c r="H4703" s="236" t="s">
        <v>9486</v>
      </c>
      <c r="I4703" s="228" t="s">
        <v>9487</v>
      </c>
      <c r="J4703"/>
      <c r="L4703"/>
      <c r="M4703"/>
    </row>
    <row r="4704" spans="1:13" ht="15" customHeight="1" x14ac:dyDescent="0.25">
      <c r="A4704" s="270" t="s">
        <v>2923</v>
      </c>
      <c r="B4704" s="269"/>
      <c r="C4704" s="109"/>
      <c r="D4704" s="38"/>
      <c r="E4704" s="45" t="s">
        <v>24</v>
      </c>
      <c r="F4704" s="34">
        <v>15000</v>
      </c>
      <c r="G4704" s="46">
        <f t="shared" si="319"/>
        <v>0</v>
      </c>
      <c r="H4704" s="236" t="s">
        <v>9486</v>
      </c>
      <c r="I4704" s="228" t="s">
        <v>9487</v>
      </c>
      <c r="J4704"/>
      <c r="L4704"/>
      <c r="M4704"/>
    </row>
    <row r="4705" spans="1:13" ht="15" customHeight="1" x14ac:dyDescent="0.25">
      <c r="A4705" s="270" t="s">
        <v>2923</v>
      </c>
      <c r="B4705" s="269"/>
      <c r="C4705" s="33"/>
      <c r="D4705" s="38"/>
      <c r="E4705" s="45" t="s">
        <v>24</v>
      </c>
      <c r="F4705" s="46">
        <v>300000</v>
      </c>
      <c r="G4705" s="46">
        <f t="shared" si="319"/>
        <v>0</v>
      </c>
      <c r="H4705" s="236" t="s">
        <v>9486</v>
      </c>
      <c r="I4705" s="228" t="s">
        <v>9487</v>
      </c>
      <c r="J4705"/>
      <c r="L4705"/>
      <c r="M4705"/>
    </row>
    <row r="4706" spans="1:13" ht="15" customHeight="1" x14ac:dyDescent="0.25">
      <c r="A4706" s="270" t="s">
        <v>2923</v>
      </c>
      <c r="B4706" s="269"/>
      <c r="C4706" s="33"/>
      <c r="D4706" s="38"/>
      <c r="E4706" s="45" t="s">
        <v>24</v>
      </c>
      <c r="F4706" s="46">
        <v>180000</v>
      </c>
      <c r="G4706" s="172">
        <f t="shared" si="319"/>
        <v>0</v>
      </c>
      <c r="H4706" s="236" t="s">
        <v>9486</v>
      </c>
      <c r="I4706" s="228" t="s">
        <v>9487</v>
      </c>
      <c r="J4706"/>
      <c r="L4706"/>
      <c r="M4706"/>
    </row>
    <row r="4707" spans="1:13" ht="15" customHeight="1" x14ac:dyDescent="0.25">
      <c r="A4707" s="270" t="s">
        <v>2923</v>
      </c>
      <c r="B4707" s="269"/>
      <c r="C4707" s="33"/>
      <c r="D4707" s="38"/>
      <c r="E4707" s="45" t="s">
        <v>24</v>
      </c>
      <c r="F4707" s="46">
        <v>38000</v>
      </c>
      <c r="G4707" s="172">
        <f t="shared" si="319"/>
        <v>0</v>
      </c>
      <c r="H4707" s="236" t="s">
        <v>748</v>
      </c>
      <c r="I4707" s="394" t="s">
        <v>9489</v>
      </c>
      <c r="J4707"/>
      <c r="L4707"/>
      <c r="M4707"/>
    </row>
    <row r="4708" spans="1:13" ht="15" customHeight="1" x14ac:dyDescent="0.25">
      <c r="A4708" s="270" t="s">
        <v>2923</v>
      </c>
      <c r="B4708" s="269"/>
      <c r="C4708" s="33"/>
      <c r="D4708" s="38"/>
      <c r="E4708" s="45" t="s">
        <v>24</v>
      </c>
      <c r="F4708" s="46">
        <v>10000</v>
      </c>
      <c r="G4708" s="172">
        <f t="shared" si="319"/>
        <v>0</v>
      </c>
      <c r="H4708" s="236" t="s">
        <v>748</v>
      </c>
      <c r="I4708" s="394" t="s">
        <v>9489</v>
      </c>
      <c r="J4708"/>
      <c r="L4708"/>
      <c r="M4708"/>
    </row>
    <row r="4709" spans="1:13" ht="15" customHeight="1" x14ac:dyDescent="0.25">
      <c r="A4709" s="270" t="s">
        <v>2923</v>
      </c>
      <c r="B4709" s="269"/>
      <c r="C4709" s="33"/>
      <c r="D4709" s="38"/>
      <c r="E4709" s="45" t="s">
        <v>217</v>
      </c>
      <c r="F4709" s="46">
        <v>65000</v>
      </c>
      <c r="G4709" s="172">
        <f t="shared" si="319"/>
        <v>0</v>
      </c>
      <c r="H4709" s="236" t="s">
        <v>748</v>
      </c>
      <c r="I4709" s="394" t="s">
        <v>9489</v>
      </c>
      <c r="J4709"/>
      <c r="L4709"/>
      <c r="M4709"/>
    </row>
    <row r="4710" spans="1:13" ht="15" customHeight="1" x14ac:dyDescent="0.25">
      <c r="A4710" s="270" t="s">
        <v>2923</v>
      </c>
      <c r="B4710" s="269"/>
      <c r="C4710" s="33"/>
      <c r="D4710" s="38"/>
      <c r="E4710" s="45" t="s">
        <v>24</v>
      </c>
      <c r="F4710" s="46">
        <v>45000</v>
      </c>
      <c r="G4710" s="46">
        <f t="shared" si="319"/>
        <v>0</v>
      </c>
      <c r="H4710" s="236" t="s">
        <v>748</v>
      </c>
      <c r="I4710" s="394" t="s">
        <v>9489</v>
      </c>
      <c r="J4710"/>
      <c r="L4710"/>
      <c r="M4710"/>
    </row>
    <row r="4711" spans="1:13" ht="15" customHeight="1" x14ac:dyDescent="0.25">
      <c r="A4711" s="270" t="s">
        <v>2923</v>
      </c>
      <c r="B4711" s="269"/>
      <c r="C4711" s="36"/>
      <c r="D4711" s="38"/>
      <c r="E4711" s="45" t="s">
        <v>24</v>
      </c>
      <c r="F4711" s="34">
        <v>275000</v>
      </c>
      <c r="G4711" s="46">
        <f t="shared" si="319"/>
        <v>0</v>
      </c>
      <c r="H4711" s="236" t="s">
        <v>748</v>
      </c>
      <c r="I4711" s="394" t="s">
        <v>9489</v>
      </c>
      <c r="J4711"/>
      <c r="L4711"/>
      <c r="M4711"/>
    </row>
    <row r="4712" spans="1:13" ht="15" customHeight="1" x14ac:dyDescent="0.25">
      <c r="A4712" s="270" t="s">
        <v>2923</v>
      </c>
      <c r="B4712" s="269"/>
      <c r="C4712" s="39"/>
      <c r="D4712" s="38"/>
      <c r="E4712" s="45" t="s">
        <v>24</v>
      </c>
      <c r="F4712" s="46">
        <v>750000</v>
      </c>
      <c r="G4712" s="172">
        <f t="shared" si="319"/>
        <v>0</v>
      </c>
      <c r="H4712" s="236" t="s">
        <v>748</v>
      </c>
      <c r="I4712" s="394" t="s">
        <v>9489</v>
      </c>
      <c r="J4712"/>
      <c r="L4712"/>
      <c r="M4712"/>
    </row>
    <row r="4713" spans="1:13" ht="15" customHeight="1" x14ac:dyDescent="0.25">
      <c r="A4713" s="270" t="s">
        <v>2923</v>
      </c>
      <c r="B4713" s="269"/>
      <c r="C4713" s="36"/>
      <c r="D4713" s="38"/>
      <c r="E4713" s="45" t="s">
        <v>437</v>
      </c>
      <c r="F4713" s="46">
        <v>73000</v>
      </c>
      <c r="G4713" s="46">
        <f t="shared" si="319"/>
        <v>0</v>
      </c>
      <c r="H4713" s="236" t="s">
        <v>625</v>
      </c>
      <c r="I4713" s="394"/>
      <c r="J4713"/>
      <c r="L4713"/>
      <c r="M4713"/>
    </row>
    <row r="4714" spans="1:13" ht="15" customHeight="1" x14ac:dyDescent="0.25">
      <c r="A4714" s="270" t="s">
        <v>2923</v>
      </c>
      <c r="B4714" s="269"/>
      <c r="C4714" s="36"/>
      <c r="D4714" s="38"/>
      <c r="E4714" s="45" t="s">
        <v>24</v>
      </c>
      <c r="F4714" s="46">
        <v>25000</v>
      </c>
      <c r="G4714" s="46">
        <f t="shared" si="319"/>
        <v>0</v>
      </c>
      <c r="H4714" s="236" t="s">
        <v>625</v>
      </c>
      <c r="I4714" s="387"/>
      <c r="J4714"/>
      <c r="L4714"/>
      <c r="M4714"/>
    </row>
    <row r="4715" spans="1:13" ht="15" customHeight="1" x14ac:dyDescent="0.25">
      <c r="A4715" s="270" t="s">
        <v>2923</v>
      </c>
      <c r="B4715" s="269"/>
      <c r="C4715" s="36"/>
      <c r="D4715" s="38"/>
      <c r="E4715" s="45" t="s">
        <v>24</v>
      </c>
      <c r="F4715" s="46">
        <v>196000</v>
      </c>
      <c r="G4715" s="46">
        <f t="shared" si="319"/>
        <v>0</v>
      </c>
      <c r="H4715" s="236" t="s">
        <v>2927</v>
      </c>
      <c r="I4715" s="227"/>
      <c r="J4715"/>
      <c r="L4715"/>
      <c r="M4715"/>
    </row>
    <row r="4716" spans="1:13" ht="15" customHeight="1" x14ac:dyDescent="0.25">
      <c r="A4716" s="270" t="s">
        <v>2923</v>
      </c>
      <c r="B4716" s="269"/>
      <c r="C4716" s="36"/>
      <c r="D4716" s="38"/>
      <c r="E4716" s="45" t="s">
        <v>24</v>
      </c>
      <c r="F4716" s="34">
        <v>2000</v>
      </c>
      <c r="G4716" s="46">
        <f t="shared" si="319"/>
        <v>0</v>
      </c>
      <c r="H4716" s="236" t="s">
        <v>2834</v>
      </c>
      <c r="I4716" s="227"/>
      <c r="J4716"/>
      <c r="L4716"/>
      <c r="M4716"/>
    </row>
    <row r="4717" spans="1:13" ht="15" customHeight="1" x14ac:dyDescent="0.25">
      <c r="A4717" s="270" t="s">
        <v>2923</v>
      </c>
      <c r="B4717" s="269"/>
      <c r="C4717" s="36"/>
      <c r="D4717" s="38"/>
      <c r="E4717" s="45" t="s">
        <v>24</v>
      </c>
      <c r="F4717" s="34">
        <v>2000</v>
      </c>
      <c r="G4717" s="46">
        <f t="shared" si="319"/>
        <v>0</v>
      </c>
      <c r="H4717" s="236" t="s">
        <v>2834</v>
      </c>
      <c r="I4717" s="227"/>
      <c r="J4717"/>
      <c r="L4717"/>
      <c r="M4717"/>
    </row>
    <row r="4718" spans="1:13" ht="15" customHeight="1" x14ac:dyDescent="0.25">
      <c r="A4718" s="270" t="s">
        <v>2923</v>
      </c>
      <c r="B4718" s="269"/>
      <c r="C4718" s="36"/>
      <c r="D4718" s="38"/>
      <c r="E4718" s="45" t="s">
        <v>24</v>
      </c>
      <c r="F4718" s="46">
        <v>6000</v>
      </c>
      <c r="G4718" s="46">
        <f t="shared" si="319"/>
        <v>0</v>
      </c>
      <c r="H4718" s="236" t="s">
        <v>2834</v>
      </c>
      <c r="I4718" s="227"/>
      <c r="J4718"/>
      <c r="L4718"/>
      <c r="M4718"/>
    </row>
    <row r="4719" spans="1:13" ht="15" customHeight="1" x14ac:dyDescent="0.25">
      <c r="A4719" s="270" t="s">
        <v>2923</v>
      </c>
      <c r="B4719" s="390"/>
      <c r="C4719" s="36"/>
      <c r="D4719" s="38"/>
      <c r="E4719" s="45" t="s">
        <v>1780</v>
      </c>
      <c r="F4719" s="40">
        <v>50000</v>
      </c>
      <c r="G4719" s="41">
        <f t="shared" si="319"/>
        <v>0</v>
      </c>
      <c r="H4719" s="236" t="s">
        <v>2834</v>
      </c>
      <c r="I4719" s="387"/>
      <c r="J4719"/>
      <c r="L4719"/>
      <c r="M4719"/>
    </row>
    <row r="4720" spans="1:13" ht="15" customHeight="1" x14ac:dyDescent="0.25">
      <c r="A4720" s="270" t="s">
        <v>2923</v>
      </c>
      <c r="B4720" s="373"/>
      <c r="C4720" s="36"/>
      <c r="D4720" s="39"/>
      <c r="E4720" s="33" t="s">
        <v>23</v>
      </c>
      <c r="F4720" s="46">
        <v>2850000</v>
      </c>
      <c r="G4720" s="172">
        <f t="shared" si="319"/>
        <v>0</v>
      </c>
      <c r="H4720" s="236" t="s">
        <v>5883</v>
      </c>
      <c r="I4720" s="381" t="s">
        <v>9491</v>
      </c>
      <c r="J4720"/>
      <c r="L4720"/>
      <c r="M4720"/>
    </row>
    <row r="4721" spans="1:13" ht="15" customHeight="1" x14ac:dyDescent="0.25">
      <c r="A4721" s="270" t="s">
        <v>2923</v>
      </c>
      <c r="B4721" s="373"/>
      <c r="C4721" s="33"/>
      <c r="D4721" s="39"/>
      <c r="E4721" s="33" t="s">
        <v>23</v>
      </c>
      <c r="F4721" s="46">
        <v>2850000</v>
      </c>
      <c r="G4721" s="46">
        <f t="shared" si="319"/>
        <v>0</v>
      </c>
      <c r="H4721" s="236" t="s">
        <v>5883</v>
      </c>
      <c r="I4721" s="387" t="s">
        <v>9491</v>
      </c>
      <c r="J4721"/>
      <c r="L4721"/>
      <c r="M4721"/>
    </row>
    <row r="4722" spans="1:13" ht="15" customHeight="1" x14ac:dyDescent="0.25">
      <c r="A4722" s="270" t="s">
        <v>2923</v>
      </c>
      <c r="B4722" s="269"/>
      <c r="C4722" s="33"/>
      <c r="D4722" s="38"/>
      <c r="E4722" s="45" t="s">
        <v>217</v>
      </c>
      <c r="F4722" s="46">
        <v>28200</v>
      </c>
      <c r="G4722" s="46">
        <f t="shared" si="319"/>
        <v>0</v>
      </c>
      <c r="H4722" s="236" t="s">
        <v>9324</v>
      </c>
      <c r="I4722" s="387"/>
      <c r="J4722"/>
      <c r="L4722"/>
      <c r="M4722"/>
    </row>
    <row r="4723" spans="1:13" ht="15" customHeight="1" x14ac:dyDescent="0.25">
      <c r="A4723" s="270" t="s">
        <v>2923</v>
      </c>
      <c r="B4723" s="269"/>
      <c r="C4723" s="33"/>
      <c r="D4723" s="38"/>
      <c r="E4723" s="45" t="s">
        <v>217</v>
      </c>
      <c r="F4723" s="46">
        <v>28200</v>
      </c>
      <c r="G4723" s="172">
        <f t="shared" si="319"/>
        <v>0</v>
      </c>
      <c r="H4723" s="236" t="s">
        <v>1268</v>
      </c>
      <c r="I4723" s="387"/>
      <c r="J4723"/>
      <c r="L4723"/>
      <c r="M4723"/>
    </row>
    <row r="4724" spans="1:13" ht="15.75" customHeight="1" x14ac:dyDescent="0.25">
      <c r="A4724" s="33" t="s">
        <v>2931</v>
      </c>
      <c r="B4724" s="371"/>
      <c r="C4724" s="33"/>
      <c r="D4724" s="411"/>
      <c r="E4724" s="45" t="s">
        <v>24</v>
      </c>
      <c r="F4724" s="34">
        <v>7000</v>
      </c>
      <c r="G4724" s="46">
        <f t="shared" si="319"/>
        <v>0</v>
      </c>
      <c r="H4724" s="236" t="s">
        <v>2904</v>
      </c>
      <c r="I4724" s="228"/>
      <c r="J4724"/>
      <c r="L4724"/>
      <c r="M4724"/>
    </row>
    <row r="4725" spans="1:13" ht="15" customHeight="1" x14ac:dyDescent="0.25">
      <c r="A4725" s="33" t="s">
        <v>2931</v>
      </c>
      <c r="B4725" s="269"/>
      <c r="C4725" s="33"/>
      <c r="D4725" s="38"/>
      <c r="E4725" s="45" t="s">
        <v>24</v>
      </c>
      <c r="F4725" s="46">
        <v>3000</v>
      </c>
      <c r="G4725" s="46">
        <f t="shared" si="319"/>
        <v>0</v>
      </c>
      <c r="H4725" s="236" t="s">
        <v>2904</v>
      </c>
      <c r="I4725" s="228"/>
      <c r="J4725"/>
      <c r="L4725"/>
      <c r="M4725"/>
    </row>
    <row r="4726" spans="1:13" ht="15" customHeight="1" x14ac:dyDescent="0.25">
      <c r="A4726" s="33" t="s">
        <v>2931</v>
      </c>
      <c r="B4726" s="269"/>
      <c r="C4726" s="33"/>
      <c r="D4726" s="38"/>
      <c r="E4726" s="45" t="s">
        <v>836</v>
      </c>
      <c r="F4726" s="46">
        <v>55000</v>
      </c>
      <c r="G4726" s="46">
        <f t="shared" si="319"/>
        <v>0</v>
      </c>
      <c r="H4726" s="236" t="s">
        <v>2904</v>
      </c>
      <c r="I4726" s="228"/>
      <c r="J4726"/>
      <c r="L4726"/>
      <c r="M4726"/>
    </row>
    <row r="4727" spans="1:13" ht="15" customHeight="1" x14ac:dyDescent="0.25">
      <c r="A4727" s="33" t="s">
        <v>2931</v>
      </c>
      <c r="B4727" s="269"/>
      <c r="C4727" s="56"/>
      <c r="D4727" s="38"/>
      <c r="E4727" s="45" t="s">
        <v>24</v>
      </c>
      <c r="F4727" s="46">
        <v>1550</v>
      </c>
      <c r="G4727" s="46">
        <f t="shared" si="319"/>
        <v>0</v>
      </c>
      <c r="H4727" s="236" t="s">
        <v>2904</v>
      </c>
      <c r="I4727" s="228"/>
      <c r="J4727"/>
      <c r="L4727"/>
      <c r="M4727"/>
    </row>
    <row r="4728" spans="1:13" ht="15" customHeight="1" x14ac:dyDescent="0.25">
      <c r="A4728" s="33" t="s">
        <v>2931</v>
      </c>
      <c r="B4728" s="269"/>
      <c r="C4728" s="36"/>
      <c r="D4728" s="38"/>
      <c r="E4728" s="45" t="s">
        <v>24</v>
      </c>
      <c r="F4728" s="46">
        <v>13000</v>
      </c>
      <c r="G4728" s="46">
        <f t="shared" si="319"/>
        <v>0</v>
      </c>
      <c r="H4728" s="236" t="s">
        <v>2928</v>
      </c>
      <c r="I4728" s="228"/>
      <c r="J4728"/>
      <c r="L4728"/>
      <c r="M4728"/>
    </row>
    <row r="4729" spans="1:13" ht="15" customHeight="1" x14ac:dyDescent="0.25">
      <c r="A4729" s="33" t="s">
        <v>2931</v>
      </c>
      <c r="B4729" s="269"/>
      <c r="C4729" s="33"/>
      <c r="D4729" s="38"/>
      <c r="E4729" s="39" t="s">
        <v>23</v>
      </c>
      <c r="F4729" s="46">
        <v>900</v>
      </c>
      <c r="G4729" s="46">
        <f t="shared" si="319"/>
        <v>0</v>
      </c>
      <c r="H4729" s="236" t="s">
        <v>2904</v>
      </c>
      <c r="I4729" s="228"/>
      <c r="J4729"/>
      <c r="L4729"/>
      <c r="M4729"/>
    </row>
    <row r="4730" spans="1:13" ht="15" customHeight="1" x14ac:dyDescent="0.25">
      <c r="A4730" s="33" t="s">
        <v>2931</v>
      </c>
      <c r="B4730" s="372"/>
      <c r="C4730" s="33"/>
      <c r="D4730" s="38"/>
      <c r="E4730" s="45" t="s">
        <v>24</v>
      </c>
      <c r="F4730" s="46">
        <v>420000</v>
      </c>
      <c r="G4730" s="46">
        <f t="shared" si="319"/>
        <v>0</v>
      </c>
      <c r="H4730" s="236" t="s">
        <v>551</v>
      </c>
      <c r="I4730" s="228"/>
      <c r="J4730"/>
      <c r="L4730"/>
      <c r="M4730"/>
    </row>
    <row r="4731" spans="1:13" ht="15" customHeight="1" x14ac:dyDescent="0.25">
      <c r="A4731" s="33" t="s">
        <v>2931</v>
      </c>
      <c r="B4731" s="269"/>
      <c r="C4731" s="33"/>
      <c r="D4731" s="38"/>
      <c r="E4731" s="45" t="s">
        <v>24</v>
      </c>
      <c r="F4731" s="46">
        <v>1270000</v>
      </c>
      <c r="G4731" s="172">
        <f t="shared" si="319"/>
        <v>0</v>
      </c>
      <c r="H4731" s="236" t="s">
        <v>673</v>
      </c>
      <c r="I4731" s="228" t="s">
        <v>9493</v>
      </c>
      <c r="J4731"/>
      <c r="L4731"/>
      <c r="M4731"/>
    </row>
    <row r="4732" spans="1:13" ht="15" customHeight="1" x14ac:dyDescent="0.25">
      <c r="A4732" s="33" t="s">
        <v>2931</v>
      </c>
      <c r="B4732" s="269"/>
      <c r="C4732" s="36"/>
      <c r="D4732" s="38"/>
      <c r="E4732" s="45" t="s">
        <v>24</v>
      </c>
      <c r="F4732" s="34">
        <v>19000</v>
      </c>
      <c r="G4732" s="46">
        <f t="shared" si="319"/>
        <v>0</v>
      </c>
      <c r="H4732" s="236" t="s">
        <v>2928</v>
      </c>
      <c r="I4732" s="228"/>
      <c r="J4732"/>
      <c r="L4732"/>
      <c r="M4732"/>
    </row>
    <row r="4733" spans="1:13" ht="15" customHeight="1" x14ac:dyDescent="0.25">
      <c r="A4733" s="33" t="s">
        <v>2931</v>
      </c>
      <c r="B4733" s="269"/>
      <c r="C4733" s="33"/>
      <c r="D4733" s="38"/>
      <c r="E4733" s="45" t="s">
        <v>24</v>
      </c>
      <c r="F4733" s="46">
        <v>35000</v>
      </c>
      <c r="G4733" s="46">
        <f t="shared" si="319"/>
        <v>0</v>
      </c>
      <c r="H4733" s="236" t="s">
        <v>606</v>
      </c>
      <c r="I4733" s="228"/>
      <c r="J4733"/>
      <c r="L4733"/>
      <c r="M4733"/>
    </row>
    <row r="4734" spans="1:13" ht="15" customHeight="1" x14ac:dyDescent="0.25">
      <c r="A4734" s="33" t="s">
        <v>2931</v>
      </c>
      <c r="B4734" s="269"/>
      <c r="C4734" s="33"/>
      <c r="D4734" s="33"/>
      <c r="E4734" s="39" t="s">
        <v>23</v>
      </c>
      <c r="F4734" s="34">
        <v>900</v>
      </c>
      <c r="G4734" s="46">
        <f t="shared" si="319"/>
        <v>0</v>
      </c>
      <c r="H4734" s="236" t="s">
        <v>742</v>
      </c>
      <c r="I4734" s="228"/>
      <c r="J4734"/>
      <c r="L4734"/>
      <c r="M4734"/>
    </row>
    <row r="4735" spans="1:13" ht="15" customHeight="1" x14ac:dyDescent="0.25">
      <c r="A4735" s="33" t="s">
        <v>2931</v>
      </c>
      <c r="B4735" s="269"/>
      <c r="C4735" s="33"/>
      <c r="D4735" s="38"/>
      <c r="E4735" s="39" t="s">
        <v>23</v>
      </c>
      <c r="F4735" s="46">
        <v>900</v>
      </c>
      <c r="G4735" s="46">
        <f t="shared" si="319"/>
        <v>0</v>
      </c>
      <c r="H4735" s="236" t="s">
        <v>2724</v>
      </c>
      <c r="I4735" s="228"/>
      <c r="J4735"/>
      <c r="L4735"/>
      <c r="M4735"/>
    </row>
    <row r="4736" spans="1:13" ht="15" customHeight="1" x14ac:dyDescent="0.25">
      <c r="A4736" s="33" t="s">
        <v>2931</v>
      </c>
      <c r="B4736" s="269"/>
      <c r="C4736" s="33"/>
      <c r="D4736" s="38"/>
      <c r="E4736" s="45" t="s">
        <v>188</v>
      </c>
      <c r="F4736" s="46">
        <v>1261000</v>
      </c>
      <c r="G4736" s="46">
        <f t="shared" si="319"/>
        <v>0</v>
      </c>
      <c r="H4736" s="236" t="s">
        <v>433</v>
      </c>
      <c r="I4736" s="228" t="s">
        <v>9494</v>
      </c>
      <c r="J4736"/>
      <c r="L4736"/>
      <c r="M4736"/>
    </row>
    <row r="4737" spans="1:13" ht="15" customHeight="1" x14ac:dyDescent="0.25">
      <c r="A4737" s="33" t="s">
        <v>2931</v>
      </c>
      <c r="B4737" s="269"/>
      <c r="C4737" s="36"/>
      <c r="D4737" s="38"/>
      <c r="E4737" s="45" t="s">
        <v>24</v>
      </c>
      <c r="F4737" s="172">
        <v>1</v>
      </c>
      <c r="G4737" s="46">
        <f t="shared" si="319"/>
        <v>0</v>
      </c>
      <c r="H4737" s="236" t="s">
        <v>2834</v>
      </c>
      <c r="I4737" s="228" t="s">
        <v>9495</v>
      </c>
      <c r="J4737"/>
      <c r="L4737"/>
      <c r="M4737"/>
    </row>
    <row r="4738" spans="1:13" ht="15" customHeight="1" x14ac:dyDescent="0.25">
      <c r="A4738" s="33" t="s">
        <v>2931</v>
      </c>
      <c r="B4738" s="269"/>
      <c r="C4738" s="33"/>
      <c r="D4738" s="33"/>
      <c r="E4738" s="33" t="s">
        <v>24</v>
      </c>
      <c r="F4738" s="34">
        <v>185000</v>
      </c>
      <c r="G4738" s="41">
        <f t="shared" si="319"/>
        <v>0</v>
      </c>
      <c r="H4738" s="236" t="s">
        <v>2834</v>
      </c>
      <c r="I4738" s="228" t="s">
        <v>9495</v>
      </c>
      <c r="J4738"/>
      <c r="L4738"/>
      <c r="M4738"/>
    </row>
    <row r="4739" spans="1:13" ht="15" customHeight="1" x14ac:dyDescent="0.25">
      <c r="A4739" s="33" t="s">
        <v>2931</v>
      </c>
      <c r="B4739" s="269"/>
      <c r="C4739" s="36"/>
      <c r="D4739" s="38"/>
      <c r="E4739" s="45" t="s">
        <v>24</v>
      </c>
      <c r="F4739" s="46">
        <v>6000</v>
      </c>
      <c r="G4739" s="172">
        <f t="shared" si="319"/>
        <v>0</v>
      </c>
      <c r="H4739" s="236" t="s">
        <v>2834</v>
      </c>
      <c r="I4739" s="228"/>
      <c r="J4739"/>
      <c r="L4739"/>
      <c r="M4739"/>
    </row>
    <row r="4740" spans="1:13" ht="15" customHeight="1" x14ac:dyDescent="0.25">
      <c r="A4740" s="33" t="s">
        <v>2931</v>
      </c>
      <c r="B4740" s="269"/>
      <c r="C4740" s="36"/>
      <c r="D4740" s="38"/>
      <c r="E4740" s="45" t="s">
        <v>24</v>
      </c>
      <c r="F4740" s="46">
        <v>5000</v>
      </c>
      <c r="G4740" s="46">
        <f t="shared" si="319"/>
        <v>0</v>
      </c>
      <c r="H4740" s="236" t="s">
        <v>2834</v>
      </c>
      <c r="I4740" s="228"/>
      <c r="J4740"/>
      <c r="L4740"/>
      <c r="M4740"/>
    </row>
    <row r="4741" spans="1:13" ht="15" customHeight="1" x14ac:dyDescent="0.25">
      <c r="A4741" s="33" t="s">
        <v>2931</v>
      </c>
      <c r="B4741" s="269"/>
      <c r="C4741" s="36"/>
      <c r="D4741" s="38"/>
      <c r="E4741" s="45" t="s">
        <v>24</v>
      </c>
      <c r="F4741" s="46">
        <v>4000</v>
      </c>
      <c r="G4741" s="46">
        <f t="shared" si="319"/>
        <v>0</v>
      </c>
      <c r="H4741" s="236" t="s">
        <v>2834</v>
      </c>
      <c r="I4741" s="228"/>
      <c r="J4741"/>
      <c r="L4741"/>
      <c r="M4741"/>
    </row>
    <row r="4742" spans="1:13" ht="15" customHeight="1" x14ac:dyDescent="0.25">
      <c r="A4742" s="33" t="s">
        <v>2931</v>
      </c>
      <c r="B4742" s="269"/>
      <c r="C4742" s="33"/>
      <c r="D4742" s="38"/>
      <c r="E4742" s="45" t="s">
        <v>107</v>
      </c>
      <c r="F4742" s="34">
        <v>70000</v>
      </c>
      <c r="G4742" s="46">
        <f t="shared" ref="G4742:G4805" si="320">D4742*F4742</f>
        <v>0</v>
      </c>
      <c r="H4742" s="236" t="s">
        <v>2473</v>
      </c>
      <c r="I4742" s="228"/>
      <c r="J4742"/>
      <c r="L4742"/>
      <c r="M4742"/>
    </row>
    <row r="4743" spans="1:13" ht="15" customHeight="1" x14ac:dyDescent="0.25">
      <c r="A4743" s="33" t="s">
        <v>2931</v>
      </c>
      <c r="B4743" s="390"/>
      <c r="C4743" s="36"/>
      <c r="D4743" s="38"/>
      <c r="E4743" s="45" t="s">
        <v>24</v>
      </c>
      <c r="F4743" s="46">
        <v>1</v>
      </c>
      <c r="G4743" s="172">
        <f t="shared" si="320"/>
        <v>0</v>
      </c>
      <c r="H4743" s="236" t="s">
        <v>2667</v>
      </c>
      <c r="I4743" s="228" t="s">
        <v>9496</v>
      </c>
      <c r="J4743"/>
      <c r="L4743"/>
      <c r="M4743"/>
    </row>
    <row r="4744" spans="1:13" ht="15.75" customHeight="1" x14ac:dyDescent="0.25">
      <c r="A4744" s="33" t="s">
        <v>2935</v>
      </c>
      <c r="B4744" s="269"/>
      <c r="C4744" s="36"/>
      <c r="D4744" s="411"/>
      <c r="E4744" s="45" t="s">
        <v>69</v>
      </c>
      <c r="F4744" s="34">
        <v>2200000</v>
      </c>
      <c r="G4744" s="46">
        <f t="shared" si="320"/>
        <v>0</v>
      </c>
      <c r="H4744" s="236" t="s">
        <v>2096</v>
      </c>
      <c r="I4744" s="228" t="s">
        <v>9497</v>
      </c>
      <c r="J4744"/>
      <c r="L4744"/>
      <c r="M4744"/>
    </row>
    <row r="4745" spans="1:13" ht="15" customHeight="1" x14ac:dyDescent="0.25">
      <c r="A4745" s="33" t="s">
        <v>2935</v>
      </c>
      <c r="B4745" s="269"/>
      <c r="C4745" s="33"/>
      <c r="D4745" s="38"/>
      <c r="E4745" s="45" t="s">
        <v>23</v>
      </c>
      <c r="F4745" s="46">
        <v>250000</v>
      </c>
      <c r="G4745" s="46">
        <f t="shared" si="320"/>
        <v>0</v>
      </c>
      <c r="H4745" s="236" t="s">
        <v>2096</v>
      </c>
      <c r="I4745" s="228" t="s">
        <v>9497</v>
      </c>
      <c r="J4745"/>
      <c r="L4745"/>
      <c r="M4745"/>
    </row>
    <row r="4746" spans="1:13" ht="15" customHeight="1" x14ac:dyDescent="0.25">
      <c r="A4746" s="33" t="s">
        <v>2935</v>
      </c>
      <c r="B4746" s="245"/>
      <c r="C4746" s="33"/>
      <c r="D4746" s="38"/>
      <c r="E4746" s="45" t="s">
        <v>23</v>
      </c>
      <c r="F4746" s="46">
        <v>285000</v>
      </c>
      <c r="G4746" s="46">
        <f t="shared" si="320"/>
        <v>0</v>
      </c>
      <c r="H4746" s="236" t="s">
        <v>2096</v>
      </c>
      <c r="I4746" s="228" t="s">
        <v>9497</v>
      </c>
      <c r="J4746"/>
      <c r="L4746"/>
      <c r="M4746"/>
    </row>
    <row r="4747" spans="1:13" ht="15" customHeight="1" x14ac:dyDescent="0.25">
      <c r="A4747" s="33" t="s">
        <v>2935</v>
      </c>
      <c r="B4747" s="243"/>
      <c r="C4747" s="33"/>
      <c r="D4747" s="38"/>
      <c r="E4747" s="45" t="s">
        <v>23</v>
      </c>
      <c r="F4747" s="46">
        <v>75000</v>
      </c>
      <c r="G4747" s="46">
        <f t="shared" si="320"/>
        <v>0</v>
      </c>
      <c r="H4747" s="236" t="s">
        <v>2096</v>
      </c>
      <c r="I4747" s="228" t="s">
        <v>9497</v>
      </c>
      <c r="J4747"/>
      <c r="L4747"/>
      <c r="M4747"/>
    </row>
    <row r="4748" spans="1:13" ht="15" customHeight="1" x14ac:dyDescent="0.25">
      <c r="A4748" s="33" t="s">
        <v>2935</v>
      </c>
      <c r="B4748" s="269"/>
      <c r="C4748" s="36"/>
      <c r="D4748" s="38"/>
      <c r="E4748" s="45" t="s">
        <v>23</v>
      </c>
      <c r="F4748" s="46">
        <v>11000</v>
      </c>
      <c r="G4748" s="46">
        <f t="shared" si="320"/>
        <v>0</v>
      </c>
      <c r="H4748" s="236" t="s">
        <v>2096</v>
      </c>
      <c r="I4748" s="228" t="s">
        <v>9497</v>
      </c>
      <c r="J4748"/>
      <c r="L4748"/>
      <c r="M4748"/>
    </row>
    <row r="4749" spans="1:13" ht="15" customHeight="1" x14ac:dyDescent="0.25">
      <c r="A4749" s="33" t="s">
        <v>2935</v>
      </c>
      <c r="B4749" s="373"/>
      <c r="C4749" s="156"/>
      <c r="D4749" s="38"/>
      <c r="E4749" s="45" t="s">
        <v>23</v>
      </c>
      <c r="F4749" s="46">
        <v>25000</v>
      </c>
      <c r="G4749" s="46">
        <f t="shared" si="320"/>
        <v>0</v>
      </c>
      <c r="H4749" s="236" t="s">
        <v>2096</v>
      </c>
      <c r="I4749" s="228" t="s">
        <v>9497</v>
      </c>
      <c r="J4749"/>
      <c r="L4749"/>
      <c r="M4749"/>
    </row>
    <row r="4750" spans="1:13" ht="15" customHeight="1" x14ac:dyDescent="0.25">
      <c r="A4750" s="33" t="s">
        <v>2935</v>
      </c>
      <c r="B4750" s="372"/>
      <c r="C4750" s="156"/>
      <c r="D4750" s="38"/>
      <c r="E4750" s="45" t="s">
        <v>27</v>
      </c>
      <c r="F4750" s="46">
        <v>34000</v>
      </c>
      <c r="G4750" s="46">
        <f t="shared" si="320"/>
        <v>0</v>
      </c>
      <c r="H4750" s="236" t="s">
        <v>2096</v>
      </c>
      <c r="I4750" s="228" t="s">
        <v>9497</v>
      </c>
      <c r="J4750"/>
      <c r="L4750"/>
      <c r="M4750"/>
    </row>
    <row r="4751" spans="1:13" ht="15" customHeight="1" x14ac:dyDescent="0.25">
      <c r="A4751" s="33" t="s">
        <v>2935</v>
      </c>
      <c r="B4751" s="269"/>
      <c r="C4751" s="33"/>
      <c r="D4751" s="38"/>
      <c r="E4751" s="39" t="s">
        <v>23</v>
      </c>
      <c r="F4751" s="46">
        <v>900</v>
      </c>
      <c r="G4751" s="46">
        <f t="shared" si="320"/>
        <v>0</v>
      </c>
      <c r="H4751" s="236" t="s">
        <v>9499</v>
      </c>
      <c r="I4751" s="228"/>
      <c r="J4751"/>
      <c r="L4751"/>
      <c r="M4751"/>
    </row>
    <row r="4752" spans="1:13" ht="15" customHeight="1" x14ac:dyDescent="0.25">
      <c r="A4752" s="33" t="s">
        <v>2935</v>
      </c>
      <c r="B4752" s="269"/>
      <c r="C4752" s="33"/>
      <c r="D4752" s="38"/>
      <c r="E4752" s="45" t="s">
        <v>23</v>
      </c>
      <c r="F4752" s="46">
        <v>3000</v>
      </c>
      <c r="G4752" s="172">
        <f t="shared" si="320"/>
        <v>0</v>
      </c>
      <c r="H4752" s="236" t="s">
        <v>9499</v>
      </c>
      <c r="I4752" s="228"/>
      <c r="J4752"/>
      <c r="L4752"/>
      <c r="M4752"/>
    </row>
    <row r="4753" spans="1:13" ht="15" customHeight="1" x14ac:dyDescent="0.25">
      <c r="A4753" s="33" t="s">
        <v>2935</v>
      </c>
      <c r="B4753" s="371"/>
      <c r="C4753" s="33"/>
      <c r="D4753" s="38"/>
      <c r="E4753" s="45" t="s">
        <v>23</v>
      </c>
      <c r="F4753" s="46">
        <v>7000</v>
      </c>
      <c r="G4753" s="46">
        <f t="shared" si="320"/>
        <v>0</v>
      </c>
      <c r="H4753" s="236" t="s">
        <v>2904</v>
      </c>
      <c r="I4753" s="228"/>
      <c r="J4753"/>
      <c r="L4753"/>
      <c r="M4753"/>
    </row>
    <row r="4754" spans="1:13" ht="15" customHeight="1" x14ac:dyDescent="0.25">
      <c r="A4754" s="33" t="s">
        <v>2935</v>
      </c>
      <c r="B4754" s="269"/>
      <c r="C4754" s="33"/>
      <c r="D4754" s="38"/>
      <c r="E4754" s="45" t="s">
        <v>24</v>
      </c>
      <c r="F4754" s="46">
        <v>6000</v>
      </c>
      <c r="G4754" s="46">
        <f t="shared" si="320"/>
        <v>0</v>
      </c>
      <c r="H4754" s="236" t="s">
        <v>606</v>
      </c>
      <c r="I4754" s="228"/>
      <c r="J4754"/>
      <c r="L4754"/>
      <c r="M4754"/>
    </row>
    <row r="4755" spans="1:13" ht="15" customHeight="1" x14ac:dyDescent="0.25">
      <c r="A4755" s="33" t="s">
        <v>2935</v>
      </c>
      <c r="B4755" s="269"/>
      <c r="C4755" s="33"/>
      <c r="D4755" s="38"/>
      <c r="E4755" s="45" t="s">
        <v>27</v>
      </c>
      <c r="F4755" s="46">
        <v>28200</v>
      </c>
      <c r="G4755" s="46">
        <f t="shared" si="320"/>
        <v>0</v>
      </c>
      <c r="H4755" s="236" t="s">
        <v>9500</v>
      </c>
      <c r="I4755" s="228" t="s">
        <v>9501</v>
      </c>
      <c r="J4755"/>
      <c r="L4755"/>
      <c r="M4755"/>
    </row>
    <row r="4756" spans="1:13" ht="15" customHeight="1" x14ac:dyDescent="0.25">
      <c r="A4756" s="33" t="s">
        <v>2935</v>
      </c>
      <c r="B4756" s="269"/>
      <c r="C4756" s="33"/>
      <c r="D4756" s="38"/>
      <c r="E4756" s="45" t="s">
        <v>24</v>
      </c>
      <c r="F4756" s="46">
        <v>85000</v>
      </c>
      <c r="G4756" s="46">
        <f t="shared" si="320"/>
        <v>0</v>
      </c>
      <c r="H4756" s="236" t="s">
        <v>9500</v>
      </c>
      <c r="I4756" s="228" t="s">
        <v>9501</v>
      </c>
      <c r="J4756"/>
      <c r="L4756"/>
      <c r="M4756"/>
    </row>
    <row r="4757" spans="1:13" ht="15" customHeight="1" x14ac:dyDescent="0.25">
      <c r="A4757" s="33" t="s">
        <v>2935</v>
      </c>
      <c r="B4757" s="243"/>
      <c r="C4757" s="39"/>
      <c r="D4757" s="38"/>
      <c r="E4757" s="45" t="s">
        <v>24</v>
      </c>
      <c r="F4757" s="46">
        <v>31000</v>
      </c>
      <c r="G4757" s="46">
        <f t="shared" si="320"/>
        <v>0</v>
      </c>
      <c r="H4757" s="236" t="s">
        <v>9500</v>
      </c>
      <c r="I4757" s="228" t="s">
        <v>9501</v>
      </c>
      <c r="J4757"/>
      <c r="L4757"/>
      <c r="M4757"/>
    </row>
    <row r="4758" spans="1:13" ht="15" customHeight="1" x14ac:dyDescent="0.25">
      <c r="A4758" s="33" t="s">
        <v>2935</v>
      </c>
      <c r="B4758" s="269"/>
      <c r="C4758" s="33"/>
      <c r="D4758" s="33"/>
      <c r="E4758" s="33" t="s">
        <v>23</v>
      </c>
      <c r="F4758" s="34">
        <v>45000</v>
      </c>
      <c r="G4758" s="41">
        <f t="shared" si="320"/>
        <v>0</v>
      </c>
      <c r="H4758" s="236" t="s">
        <v>606</v>
      </c>
      <c r="I4758" s="228"/>
      <c r="J4758"/>
      <c r="L4758"/>
      <c r="M4758"/>
    </row>
    <row r="4759" spans="1:13" ht="15" customHeight="1" x14ac:dyDescent="0.25">
      <c r="A4759" s="33" t="s">
        <v>2935</v>
      </c>
      <c r="B4759" s="269"/>
      <c r="C4759" s="33"/>
      <c r="D4759" s="38"/>
      <c r="E4759" s="33" t="s">
        <v>23</v>
      </c>
      <c r="F4759" s="40">
        <v>15000</v>
      </c>
      <c r="G4759" s="41">
        <f t="shared" si="320"/>
        <v>0</v>
      </c>
      <c r="H4759" s="236" t="s">
        <v>606</v>
      </c>
      <c r="I4759" s="228"/>
      <c r="J4759"/>
      <c r="L4759"/>
      <c r="M4759"/>
    </row>
    <row r="4760" spans="1:13" ht="15" customHeight="1" x14ac:dyDescent="0.25">
      <c r="A4760" s="33" t="s">
        <v>2935</v>
      </c>
      <c r="B4760" s="269"/>
      <c r="C4760" s="36"/>
      <c r="D4760" s="38"/>
      <c r="E4760" s="45" t="s">
        <v>1925</v>
      </c>
      <c r="F4760" s="34">
        <v>17000</v>
      </c>
      <c r="G4760" s="46">
        <f t="shared" si="320"/>
        <v>0</v>
      </c>
      <c r="H4760" s="236" t="s">
        <v>9502</v>
      </c>
      <c r="I4760" s="228"/>
      <c r="J4760"/>
      <c r="L4760"/>
      <c r="M4760"/>
    </row>
    <row r="4761" spans="1:13" ht="15" customHeight="1" x14ac:dyDescent="0.25">
      <c r="A4761" s="33" t="s">
        <v>2935</v>
      </c>
      <c r="B4761" s="269"/>
      <c r="C4761" s="36"/>
      <c r="D4761" s="38"/>
      <c r="E4761" s="45" t="s">
        <v>23</v>
      </c>
      <c r="F4761" s="46">
        <v>130000</v>
      </c>
      <c r="G4761" s="46">
        <f t="shared" si="320"/>
        <v>0</v>
      </c>
      <c r="H4761" s="236" t="s">
        <v>2940</v>
      </c>
      <c r="I4761" s="228" t="s">
        <v>9503</v>
      </c>
      <c r="J4761"/>
      <c r="L4761"/>
      <c r="M4761"/>
    </row>
    <row r="4762" spans="1:13" ht="15" customHeight="1" x14ac:dyDescent="0.25">
      <c r="A4762" s="33" t="s">
        <v>2935</v>
      </c>
      <c r="B4762" s="269"/>
      <c r="C4762" s="36"/>
      <c r="D4762" s="38"/>
      <c r="E4762" s="45" t="s">
        <v>24</v>
      </c>
      <c r="F4762" s="172">
        <v>250000</v>
      </c>
      <c r="G4762" s="46">
        <f t="shared" si="320"/>
        <v>0</v>
      </c>
      <c r="H4762" s="236" t="s">
        <v>2940</v>
      </c>
      <c r="I4762" s="228" t="s">
        <v>9503</v>
      </c>
      <c r="J4762"/>
      <c r="L4762"/>
      <c r="M4762"/>
    </row>
    <row r="4763" spans="1:13" ht="15" customHeight="1" x14ac:dyDescent="0.25">
      <c r="A4763" s="33" t="s">
        <v>2935</v>
      </c>
      <c r="B4763" s="243"/>
      <c r="C4763" s="36"/>
      <c r="D4763" s="38"/>
      <c r="E4763" s="45" t="s">
        <v>23</v>
      </c>
      <c r="F4763" s="46">
        <v>115000</v>
      </c>
      <c r="G4763" s="172">
        <f t="shared" si="320"/>
        <v>0</v>
      </c>
      <c r="H4763" s="236" t="s">
        <v>2940</v>
      </c>
      <c r="I4763" s="228" t="s">
        <v>9503</v>
      </c>
      <c r="J4763"/>
      <c r="L4763"/>
      <c r="M4763"/>
    </row>
    <row r="4764" spans="1:13" ht="15" customHeight="1" x14ac:dyDescent="0.25">
      <c r="A4764" s="33" t="s">
        <v>2935</v>
      </c>
      <c r="B4764" s="269"/>
      <c r="C4764" s="36"/>
      <c r="D4764" s="38"/>
      <c r="E4764" s="45" t="s">
        <v>23</v>
      </c>
      <c r="F4764" s="46">
        <v>60000</v>
      </c>
      <c r="G4764" s="46">
        <f t="shared" si="320"/>
        <v>0</v>
      </c>
      <c r="H4764" s="236" t="s">
        <v>2904</v>
      </c>
      <c r="I4764" s="228"/>
      <c r="J4764"/>
      <c r="L4764"/>
      <c r="M4764"/>
    </row>
    <row r="4765" spans="1:13" ht="15" customHeight="1" x14ac:dyDescent="0.25">
      <c r="A4765" s="33" t="s">
        <v>2935</v>
      </c>
      <c r="B4765" s="269"/>
      <c r="C4765" s="36"/>
      <c r="D4765" s="38"/>
      <c r="E4765" s="45" t="s">
        <v>23</v>
      </c>
      <c r="F4765" s="46">
        <v>60000</v>
      </c>
      <c r="G4765" s="46">
        <f t="shared" si="320"/>
        <v>0</v>
      </c>
      <c r="H4765" s="236" t="s">
        <v>2904</v>
      </c>
      <c r="I4765" s="228"/>
      <c r="J4765"/>
      <c r="L4765"/>
      <c r="M4765"/>
    </row>
    <row r="4766" spans="1:13" ht="15" customHeight="1" x14ac:dyDescent="0.25">
      <c r="A4766" s="33" t="s">
        <v>2935</v>
      </c>
      <c r="B4766" s="269"/>
      <c r="C4766" s="36"/>
      <c r="D4766" s="38"/>
      <c r="E4766" s="45" t="s">
        <v>24</v>
      </c>
      <c r="F4766" s="46">
        <v>65000</v>
      </c>
      <c r="G4766" s="46">
        <f t="shared" si="320"/>
        <v>0</v>
      </c>
      <c r="H4766" s="236" t="s">
        <v>9502</v>
      </c>
      <c r="I4766" s="228"/>
      <c r="J4766"/>
      <c r="L4766"/>
      <c r="M4766"/>
    </row>
    <row r="4767" spans="1:13" ht="15" customHeight="1" x14ac:dyDescent="0.25">
      <c r="A4767" s="33" t="s">
        <v>2935</v>
      </c>
      <c r="B4767" s="269"/>
      <c r="C4767" s="33"/>
      <c r="D4767" s="38"/>
      <c r="E4767" s="39" t="s">
        <v>23</v>
      </c>
      <c r="F4767" s="46">
        <v>900</v>
      </c>
      <c r="G4767" s="172">
        <f t="shared" si="320"/>
        <v>0</v>
      </c>
      <c r="H4767" s="236" t="s">
        <v>2904</v>
      </c>
      <c r="I4767" s="228"/>
      <c r="J4767"/>
      <c r="L4767"/>
      <c r="M4767"/>
    </row>
    <row r="4768" spans="1:13" ht="15" customHeight="1" x14ac:dyDescent="0.25">
      <c r="A4768" s="33" t="s">
        <v>2935</v>
      </c>
      <c r="B4768" s="269"/>
      <c r="C4768" s="36"/>
      <c r="D4768" s="38"/>
      <c r="E4768" s="45" t="s">
        <v>24</v>
      </c>
      <c r="F4768" s="46">
        <v>65000</v>
      </c>
      <c r="G4768" s="172">
        <f t="shared" si="320"/>
        <v>0</v>
      </c>
      <c r="H4768" s="236" t="s">
        <v>930</v>
      </c>
      <c r="I4768" s="228"/>
      <c r="J4768"/>
      <c r="L4768"/>
      <c r="M4768"/>
    </row>
    <row r="4769" spans="1:13" ht="15" customHeight="1" x14ac:dyDescent="0.25">
      <c r="A4769" s="33" t="s">
        <v>2935</v>
      </c>
      <c r="B4769" s="390"/>
      <c r="C4769" s="36"/>
      <c r="D4769" s="38"/>
      <c r="E4769" s="45" t="s">
        <v>23</v>
      </c>
      <c r="F4769" s="46">
        <v>8500</v>
      </c>
      <c r="G4769" s="172">
        <f t="shared" si="320"/>
        <v>0</v>
      </c>
      <c r="H4769" s="236" t="s">
        <v>2902</v>
      </c>
      <c r="I4769" s="228" t="s">
        <v>9503</v>
      </c>
      <c r="J4769"/>
      <c r="L4769"/>
      <c r="M4769"/>
    </row>
    <row r="4770" spans="1:13" ht="15" customHeight="1" x14ac:dyDescent="0.25">
      <c r="A4770" s="33" t="s">
        <v>2935</v>
      </c>
      <c r="B4770" s="243"/>
      <c r="C4770" s="33"/>
      <c r="D4770" s="38"/>
      <c r="E4770" s="45" t="s">
        <v>24</v>
      </c>
      <c r="F4770" s="46">
        <v>750</v>
      </c>
      <c r="G4770" s="172">
        <f t="shared" si="320"/>
        <v>0</v>
      </c>
      <c r="H4770" s="236" t="s">
        <v>2902</v>
      </c>
      <c r="I4770" s="228" t="s">
        <v>9503</v>
      </c>
      <c r="J4770"/>
      <c r="L4770"/>
      <c r="M4770"/>
    </row>
    <row r="4771" spans="1:13" ht="15" customHeight="1" x14ac:dyDescent="0.25">
      <c r="A4771" s="33" t="s">
        <v>2935</v>
      </c>
      <c r="B4771" s="269"/>
      <c r="C4771" s="33"/>
      <c r="D4771" s="38"/>
      <c r="E4771" s="45" t="s">
        <v>217</v>
      </c>
      <c r="F4771" s="46">
        <v>23000</v>
      </c>
      <c r="G4771" s="172">
        <f t="shared" si="320"/>
        <v>0</v>
      </c>
      <c r="H4771" s="236" t="s">
        <v>551</v>
      </c>
      <c r="I4771" s="394"/>
      <c r="J4771"/>
      <c r="L4771"/>
      <c r="M4771"/>
    </row>
    <row r="4772" spans="1:13" ht="15" customHeight="1" x14ac:dyDescent="0.25">
      <c r="A4772" s="33" t="s">
        <v>2935</v>
      </c>
      <c r="B4772" s="390"/>
      <c r="C4772" s="36"/>
      <c r="D4772" s="38"/>
      <c r="E4772" s="45" t="s">
        <v>24</v>
      </c>
      <c r="F4772" s="46">
        <v>596000</v>
      </c>
      <c r="G4772" s="172">
        <f t="shared" si="320"/>
        <v>0</v>
      </c>
      <c r="H4772" s="236" t="s">
        <v>2938</v>
      </c>
      <c r="I4772" s="394"/>
      <c r="J4772"/>
      <c r="L4772"/>
      <c r="M4772"/>
    </row>
    <row r="4773" spans="1:13" ht="15" customHeight="1" x14ac:dyDescent="0.25">
      <c r="A4773" s="33" t="s">
        <v>2935</v>
      </c>
      <c r="B4773" s="269"/>
      <c r="C4773" s="33"/>
      <c r="D4773" s="38"/>
      <c r="E4773" s="45" t="s">
        <v>24</v>
      </c>
      <c r="F4773" s="46">
        <v>194000</v>
      </c>
      <c r="G4773" s="172">
        <f t="shared" si="320"/>
        <v>0</v>
      </c>
      <c r="H4773" s="236" t="s">
        <v>2938</v>
      </c>
      <c r="I4773" s="394"/>
      <c r="J4773"/>
      <c r="L4773"/>
      <c r="M4773"/>
    </row>
    <row r="4774" spans="1:13" ht="15" customHeight="1" x14ac:dyDescent="0.25">
      <c r="A4774" s="33" t="s">
        <v>2935</v>
      </c>
      <c r="B4774" s="269"/>
      <c r="C4774" s="33"/>
      <c r="D4774" s="38"/>
      <c r="E4774" s="45" t="s">
        <v>1589</v>
      </c>
      <c r="F4774" s="34">
        <v>16500</v>
      </c>
      <c r="G4774" s="46">
        <f t="shared" si="320"/>
        <v>0</v>
      </c>
      <c r="H4774" s="236" t="s">
        <v>2938</v>
      </c>
      <c r="I4774" s="394"/>
      <c r="J4774"/>
      <c r="L4774"/>
      <c r="M4774"/>
    </row>
    <row r="4775" spans="1:13" ht="15" customHeight="1" x14ac:dyDescent="0.25">
      <c r="A4775" s="33" t="s">
        <v>2935</v>
      </c>
      <c r="B4775" s="269"/>
      <c r="C4775" s="33"/>
      <c r="D4775" s="38"/>
      <c r="E4775" s="45" t="s">
        <v>24</v>
      </c>
      <c r="F4775" s="46">
        <v>822000</v>
      </c>
      <c r="G4775" s="172">
        <f t="shared" si="320"/>
        <v>0</v>
      </c>
      <c r="H4775" s="236" t="s">
        <v>2938</v>
      </c>
      <c r="I4775" s="394"/>
      <c r="J4775"/>
      <c r="L4775"/>
      <c r="M4775"/>
    </row>
    <row r="4776" spans="1:13" ht="15" customHeight="1" x14ac:dyDescent="0.25">
      <c r="A4776" s="33" t="s">
        <v>2935</v>
      </c>
      <c r="B4776" s="390"/>
      <c r="C4776" s="33"/>
      <c r="D4776" s="38"/>
      <c r="E4776" s="45" t="s">
        <v>23</v>
      </c>
      <c r="F4776" s="46">
        <v>399000</v>
      </c>
      <c r="G4776" s="172">
        <f t="shared" si="320"/>
        <v>0</v>
      </c>
      <c r="H4776" s="236" t="s">
        <v>2938</v>
      </c>
      <c r="I4776" s="387"/>
      <c r="J4776"/>
      <c r="L4776"/>
      <c r="M4776"/>
    </row>
    <row r="4777" spans="1:13" ht="15" customHeight="1" x14ac:dyDescent="0.25">
      <c r="A4777" s="33" t="s">
        <v>2935</v>
      </c>
      <c r="B4777" s="269"/>
      <c r="C4777" s="33"/>
      <c r="D4777" s="38"/>
      <c r="E4777" s="45" t="s">
        <v>23</v>
      </c>
      <c r="F4777" s="46">
        <v>362000</v>
      </c>
      <c r="G4777" s="172">
        <f t="shared" si="320"/>
        <v>0</v>
      </c>
      <c r="H4777" s="236" t="s">
        <v>2938</v>
      </c>
      <c r="I4777" s="227"/>
      <c r="J4777"/>
      <c r="L4777"/>
      <c r="M4777"/>
    </row>
    <row r="4778" spans="1:13" ht="15" customHeight="1" x14ac:dyDescent="0.25">
      <c r="A4778" s="33" t="s">
        <v>2935</v>
      </c>
      <c r="B4778" s="269"/>
      <c r="C4778" s="33"/>
      <c r="D4778" s="38"/>
      <c r="E4778" s="45" t="s">
        <v>24</v>
      </c>
      <c r="F4778" s="46">
        <v>629000</v>
      </c>
      <c r="G4778" s="172">
        <f t="shared" si="320"/>
        <v>0</v>
      </c>
      <c r="H4778" s="236" t="s">
        <v>2938</v>
      </c>
      <c r="I4778" s="227"/>
      <c r="J4778"/>
      <c r="L4778"/>
      <c r="M4778"/>
    </row>
    <row r="4779" spans="1:13" ht="15" customHeight="1" x14ac:dyDescent="0.25">
      <c r="A4779" s="33" t="s">
        <v>2935</v>
      </c>
      <c r="B4779" s="269"/>
      <c r="C4779" s="33"/>
      <c r="D4779" s="38"/>
      <c r="E4779" s="45" t="s">
        <v>24</v>
      </c>
      <c r="F4779" s="46">
        <v>222000</v>
      </c>
      <c r="G4779" s="172">
        <f t="shared" si="320"/>
        <v>0</v>
      </c>
      <c r="H4779" s="236" t="s">
        <v>2938</v>
      </c>
      <c r="I4779" s="227"/>
      <c r="J4779"/>
      <c r="L4779"/>
      <c r="M4779"/>
    </row>
    <row r="4780" spans="1:13" ht="15" customHeight="1" x14ac:dyDescent="0.25">
      <c r="A4780" s="33" t="s">
        <v>2935</v>
      </c>
      <c r="B4780" s="390"/>
      <c r="C4780" s="36"/>
      <c r="D4780" s="38"/>
      <c r="E4780" s="45" t="s">
        <v>24</v>
      </c>
      <c r="F4780" s="46">
        <v>450000</v>
      </c>
      <c r="G4780" s="46">
        <f t="shared" si="320"/>
        <v>0</v>
      </c>
      <c r="H4780" s="236" t="s">
        <v>2904</v>
      </c>
      <c r="I4780" s="227"/>
      <c r="J4780"/>
      <c r="L4780"/>
      <c r="M4780"/>
    </row>
    <row r="4781" spans="1:13" ht="15.75" customHeight="1" x14ac:dyDescent="0.25">
      <c r="A4781" s="270" t="s">
        <v>2945</v>
      </c>
      <c r="B4781" s="269"/>
      <c r="C4781" s="36"/>
      <c r="D4781" s="411"/>
      <c r="E4781" s="45" t="s">
        <v>1629</v>
      </c>
      <c r="F4781" s="34">
        <v>75000</v>
      </c>
      <c r="G4781" s="46">
        <f t="shared" si="320"/>
        <v>0</v>
      </c>
      <c r="H4781" s="236" t="s">
        <v>2904</v>
      </c>
      <c r="I4781" s="228"/>
      <c r="J4781"/>
      <c r="L4781"/>
      <c r="M4781"/>
    </row>
    <row r="4782" spans="1:13" ht="15" customHeight="1" x14ac:dyDescent="0.25">
      <c r="A4782" s="270" t="s">
        <v>2945</v>
      </c>
      <c r="B4782" s="269"/>
      <c r="C4782" s="33"/>
      <c r="D4782" s="38"/>
      <c r="E4782" s="45" t="s">
        <v>23</v>
      </c>
      <c r="F4782" s="46">
        <v>3000</v>
      </c>
      <c r="G4782" s="46">
        <f t="shared" si="320"/>
        <v>0</v>
      </c>
      <c r="H4782" s="236" t="s">
        <v>2904</v>
      </c>
      <c r="I4782" s="228"/>
      <c r="J4782"/>
      <c r="L4782"/>
      <c r="M4782"/>
    </row>
    <row r="4783" spans="1:13" ht="15" customHeight="1" x14ac:dyDescent="0.25">
      <c r="A4783" s="270" t="s">
        <v>2945</v>
      </c>
      <c r="B4783" s="52"/>
      <c r="C4783" s="141"/>
      <c r="D4783" s="38"/>
      <c r="E4783" s="45" t="s">
        <v>23</v>
      </c>
      <c r="F4783" s="46">
        <v>750</v>
      </c>
      <c r="G4783" s="46">
        <f t="shared" si="320"/>
        <v>0</v>
      </c>
      <c r="H4783" s="236" t="s">
        <v>2904</v>
      </c>
      <c r="I4783" s="228"/>
      <c r="J4783"/>
      <c r="L4783"/>
      <c r="M4783"/>
    </row>
    <row r="4784" spans="1:13" ht="15" customHeight="1" x14ac:dyDescent="0.25">
      <c r="A4784" s="270" t="s">
        <v>2945</v>
      </c>
      <c r="B4784" s="269"/>
      <c r="C4784" s="33"/>
      <c r="D4784" s="38"/>
      <c r="E4784" s="39" t="s">
        <v>23</v>
      </c>
      <c r="F4784" s="46">
        <v>900</v>
      </c>
      <c r="G4784" s="46">
        <f t="shared" si="320"/>
        <v>0</v>
      </c>
      <c r="H4784" s="236" t="s">
        <v>2904</v>
      </c>
      <c r="I4784" s="228"/>
      <c r="J4784"/>
      <c r="L4784"/>
      <c r="M4784"/>
    </row>
    <row r="4785" spans="1:13" ht="15" customHeight="1" x14ac:dyDescent="0.25">
      <c r="A4785" s="270" t="s">
        <v>2945</v>
      </c>
      <c r="B4785" s="243"/>
      <c r="C4785" s="33"/>
      <c r="D4785" s="38"/>
      <c r="E4785" s="45" t="s">
        <v>23</v>
      </c>
      <c r="F4785" s="46">
        <v>7500</v>
      </c>
      <c r="G4785" s="46">
        <f t="shared" si="320"/>
        <v>0</v>
      </c>
      <c r="H4785" s="236" t="s">
        <v>2904</v>
      </c>
      <c r="I4785" s="228"/>
      <c r="J4785"/>
      <c r="L4785"/>
      <c r="M4785"/>
    </row>
    <row r="4786" spans="1:13" ht="15" customHeight="1" x14ac:dyDescent="0.25">
      <c r="A4786" s="270" t="s">
        <v>2945</v>
      </c>
      <c r="B4786" s="269"/>
      <c r="C4786" s="33"/>
      <c r="D4786" s="38"/>
      <c r="E4786" s="45" t="s">
        <v>24</v>
      </c>
      <c r="F4786" s="46">
        <v>19000</v>
      </c>
      <c r="G4786" s="172">
        <f t="shared" si="320"/>
        <v>0</v>
      </c>
      <c r="H4786" s="236" t="s">
        <v>2904</v>
      </c>
      <c r="I4786" s="228"/>
      <c r="J4786"/>
      <c r="L4786"/>
      <c r="M4786"/>
    </row>
    <row r="4787" spans="1:13" ht="15" customHeight="1" x14ac:dyDescent="0.25">
      <c r="A4787" s="270" t="s">
        <v>2945</v>
      </c>
      <c r="B4787" s="372"/>
      <c r="C4787" s="81"/>
      <c r="D4787" s="38"/>
      <c r="E4787" s="45" t="s">
        <v>23</v>
      </c>
      <c r="F4787" s="46">
        <v>65000</v>
      </c>
      <c r="G4787" s="46">
        <f t="shared" si="320"/>
        <v>0</v>
      </c>
      <c r="H4787" s="236" t="s">
        <v>3078</v>
      </c>
      <c r="I4787" s="228" t="s">
        <v>9504</v>
      </c>
      <c r="J4787"/>
      <c r="L4787"/>
      <c r="M4787"/>
    </row>
    <row r="4788" spans="1:13" ht="15" customHeight="1" x14ac:dyDescent="0.25">
      <c r="A4788" s="270" t="s">
        <v>2945</v>
      </c>
      <c r="B4788" s="269"/>
      <c r="C4788" s="33"/>
      <c r="D4788" s="33"/>
      <c r="E4788" s="33" t="s">
        <v>23</v>
      </c>
      <c r="F4788" s="34">
        <v>480000</v>
      </c>
      <c r="G4788" s="41">
        <f t="shared" si="320"/>
        <v>0</v>
      </c>
      <c r="H4788" s="236" t="s">
        <v>930</v>
      </c>
      <c r="I4788" s="228"/>
      <c r="J4788"/>
      <c r="L4788"/>
      <c r="M4788"/>
    </row>
    <row r="4789" spans="1:13" ht="15" customHeight="1" x14ac:dyDescent="0.25">
      <c r="A4789" s="270" t="s">
        <v>2945</v>
      </c>
      <c r="B4789" s="269"/>
      <c r="C4789" s="33"/>
      <c r="D4789" s="38"/>
      <c r="E4789" s="33" t="s">
        <v>23</v>
      </c>
      <c r="F4789" s="40">
        <v>40000</v>
      </c>
      <c r="G4789" s="41">
        <f t="shared" si="320"/>
        <v>0</v>
      </c>
      <c r="H4789" s="236" t="s">
        <v>930</v>
      </c>
      <c r="I4789" s="228"/>
      <c r="J4789"/>
      <c r="L4789"/>
      <c r="M4789"/>
    </row>
    <row r="4790" spans="1:13" ht="15" customHeight="1" x14ac:dyDescent="0.25">
      <c r="A4790" s="270" t="s">
        <v>2945</v>
      </c>
      <c r="B4790" s="269"/>
      <c r="C4790" s="36"/>
      <c r="D4790" s="38"/>
      <c r="E4790" s="39" t="s">
        <v>23</v>
      </c>
      <c r="F4790" s="46">
        <v>900</v>
      </c>
      <c r="G4790" s="46">
        <f t="shared" si="320"/>
        <v>0</v>
      </c>
      <c r="H4790" s="236" t="s">
        <v>2724</v>
      </c>
      <c r="I4790" s="228"/>
      <c r="J4790"/>
      <c r="L4790"/>
      <c r="M4790"/>
    </row>
    <row r="4791" spans="1:13" ht="15" customHeight="1" x14ac:dyDescent="0.25">
      <c r="A4791" s="270" t="s">
        <v>2945</v>
      </c>
      <c r="B4791" s="269"/>
      <c r="C4791" s="36"/>
      <c r="D4791" s="38"/>
      <c r="E4791" s="45" t="s">
        <v>23</v>
      </c>
      <c r="F4791" s="46">
        <v>240000</v>
      </c>
      <c r="G4791" s="46">
        <f t="shared" si="320"/>
        <v>0</v>
      </c>
      <c r="H4791" s="236" t="s">
        <v>2947</v>
      </c>
      <c r="I4791" s="228"/>
      <c r="J4791"/>
      <c r="L4791"/>
      <c r="M4791"/>
    </row>
    <row r="4792" spans="1:13" ht="15" customHeight="1" x14ac:dyDescent="0.25">
      <c r="A4792" s="270" t="s">
        <v>2945</v>
      </c>
      <c r="B4792" s="269"/>
      <c r="C4792" s="36"/>
      <c r="D4792" s="38"/>
      <c r="E4792" s="45" t="s">
        <v>23</v>
      </c>
      <c r="F4792" s="46">
        <v>5000</v>
      </c>
      <c r="G4792" s="46">
        <f t="shared" si="320"/>
        <v>0</v>
      </c>
      <c r="H4792" s="236" t="s">
        <v>2947</v>
      </c>
      <c r="I4792" s="228"/>
      <c r="J4792"/>
      <c r="L4792"/>
      <c r="M4792"/>
    </row>
    <row r="4793" spans="1:13" ht="15" customHeight="1" x14ac:dyDescent="0.25">
      <c r="A4793" s="270" t="s">
        <v>2945</v>
      </c>
      <c r="B4793" s="243"/>
      <c r="C4793" s="413"/>
      <c r="D4793" s="248"/>
      <c r="E4793" s="264" t="s">
        <v>24</v>
      </c>
      <c r="F4793" s="265">
        <v>1525000</v>
      </c>
      <c r="G4793" s="265">
        <f t="shared" si="320"/>
        <v>0</v>
      </c>
      <c r="H4793" s="267" t="s">
        <v>882</v>
      </c>
      <c r="I4793" s="406" t="s">
        <v>9506</v>
      </c>
      <c r="J4793"/>
      <c r="L4793"/>
      <c r="M4793"/>
    </row>
    <row r="4794" spans="1:13" ht="15" customHeight="1" x14ac:dyDescent="0.25">
      <c r="A4794" s="270" t="s">
        <v>2945</v>
      </c>
      <c r="B4794" s="243"/>
      <c r="C4794" s="413"/>
      <c r="D4794" s="248"/>
      <c r="E4794" s="264" t="s">
        <v>24</v>
      </c>
      <c r="F4794" s="266">
        <v>1525000</v>
      </c>
      <c r="G4794" s="265">
        <f t="shared" si="320"/>
        <v>0</v>
      </c>
      <c r="H4794" s="267" t="s">
        <v>882</v>
      </c>
      <c r="I4794" s="406" t="s">
        <v>9506</v>
      </c>
      <c r="J4794"/>
      <c r="L4794"/>
      <c r="M4794"/>
    </row>
    <row r="4795" spans="1:13" ht="15" customHeight="1" x14ac:dyDescent="0.25">
      <c r="A4795" s="270" t="s">
        <v>2945</v>
      </c>
      <c r="B4795" s="414"/>
      <c r="C4795" s="413"/>
      <c r="D4795" s="248"/>
      <c r="E4795" s="264" t="s">
        <v>23</v>
      </c>
      <c r="F4795" s="265">
        <v>170000</v>
      </c>
      <c r="G4795" s="266">
        <f t="shared" si="320"/>
        <v>0</v>
      </c>
      <c r="H4795" s="267" t="s">
        <v>882</v>
      </c>
      <c r="I4795" s="406" t="s">
        <v>9506</v>
      </c>
      <c r="J4795"/>
      <c r="L4795"/>
      <c r="M4795"/>
    </row>
    <row r="4796" spans="1:13" ht="15" customHeight="1" x14ac:dyDescent="0.25">
      <c r="A4796" s="270" t="s">
        <v>2945</v>
      </c>
      <c r="B4796" s="414"/>
      <c r="C4796" s="413"/>
      <c r="D4796" s="248"/>
      <c r="E4796" s="264" t="s">
        <v>24</v>
      </c>
      <c r="F4796" s="265">
        <v>50000</v>
      </c>
      <c r="G4796" s="266">
        <f t="shared" si="320"/>
        <v>0</v>
      </c>
      <c r="H4796" s="267" t="s">
        <v>882</v>
      </c>
      <c r="I4796" s="406" t="s">
        <v>9506</v>
      </c>
      <c r="J4796"/>
      <c r="L4796"/>
      <c r="M4796"/>
    </row>
    <row r="4797" spans="1:13" ht="15" customHeight="1" x14ac:dyDescent="0.25">
      <c r="A4797" s="270" t="s">
        <v>2945</v>
      </c>
      <c r="B4797" s="269"/>
      <c r="C4797" s="33"/>
      <c r="D4797" s="38"/>
      <c r="E4797" s="33" t="s">
        <v>188</v>
      </c>
      <c r="F4797" s="40">
        <v>1261000</v>
      </c>
      <c r="G4797" s="41">
        <f t="shared" si="320"/>
        <v>0</v>
      </c>
      <c r="H4797" s="236" t="s">
        <v>511</v>
      </c>
      <c r="I4797" s="228" t="s">
        <v>9508</v>
      </c>
      <c r="J4797"/>
      <c r="L4797"/>
      <c r="M4797"/>
    </row>
    <row r="4798" spans="1:13" ht="15" customHeight="1" x14ac:dyDescent="0.25">
      <c r="A4798" s="270" t="s">
        <v>2945</v>
      </c>
      <c r="B4798" s="269"/>
      <c r="C4798" s="33"/>
      <c r="D4798" s="38"/>
      <c r="E4798" s="45" t="s">
        <v>217</v>
      </c>
      <c r="F4798" s="34">
        <v>28200</v>
      </c>
      <c r="G4798" s="46">
        <f t="shared" si="320"/>
        <v>0</v>
      </c>
      <c r="H4798" s="236" t="s">
        <v>2096</v>
      </c>
      <c r="I4798" s="228"/>
      <c r="J4798"/>
      <c r="L4798"/>
      <c r="M4798"/>
    </row>
    <row r="4799" spans="1:13" ht="15.75" customHeight="1" x14ac:dyDescent="0.25">
      <c r="A4799" s="33" t="s">
        <v>2950</v>
      </c>
      <c r="B4799" s="269"/>
      <c r="C4799" s="36"/>
      <c r="D4799" s="411"/>
      <c r="E4799" s="45" t="s">
        <v>23</v>
      </c>
      <c r="F4799" s="34">
        <v>11000</v>
      </c>
      <c r="G4799" s="46">
        <f t="shared" si="320"/>
        <v>0</v>
      </c>
      <c r="H4799" s="236" t="s">
        <v>9324</v>
      </c>
      <c r="I4799" s="228"/>
      <c r="J4799"/>
      <c r="L4799"/>
      <c r="M4799"/>
    </row>
    <row r="4800" spans="1:13" ht="15" customHeight="1" x14ac:dyDescent="0.25">
      <c r="A4800" s="33" t="s">
        <v>2950</v>
      </c>
      <c r="B4800" s="269"/>
      <c r="C4800" s="33"/>
      <c r="D4800" s="38"/>
      <c r="E4800" s="45" t="s">
        <v>23</v>
      </c>
      <c r="F4800" s="46">
        <v>3000</v>
      </c>
      <c r="G4800" s="46">
        <f t="shared" si="320"/>
        <v>0</v>
      </c>
      <c r="H4800" s="236" t="s">
        <v>2904</v>
      </c>
      <c r="I4800" s="228"/>
      <c r="J4800"/>
      <c r="L4800"/>
      <c r="M4800"/>
    </row>
    <row r="4801" spans="1:13" ht="15" customHeight="1" x14ac:dyDescent="0.25">
      <c r="A4801" s="33" t="s">
        <v>2950</v>
      </c>
      <c r="B4801" s="269"/>
      <c r="C4801" s="33"/>
      <c r="D4801" s="38"/>
      <c r="E4801" s="39" t="s">
        <v>23</v>
      </c>
      <c r="F4801" s="46">
        <v>900</v>
      </c>
      <c r="G4801" s="46">
        <f t="shared" si="320"/>
        <v>0</v>
      </c>
      <c r="H4801" s="236" t="s">
        <v>2904</v>
      </c>
      <c r="I4801" s="228"/>
      <c r="J4801"/>
      <c r="L4801"/>
      <c r="M4801"/>
    </row>
    <row r="4802" spans="1:13" ht="15" customHeight="1" x14ac:dyDescent="0.25">
      <c r="A4802" s="33" t="s">
        <v>2950</v>
      </c>
      <c r="B4802" s="269"/>
      <c r="C4802" s="56"/>
      <c r="D4802" s="38"/>
      <c r="E4802" s="45" t="s">
        <v>23</v>
      </c>
      <c r="F4802" s="46">
        <v>1550</v>
      </c>
      <c r="G4802" s="46">
        <f t="shared" si="320"/>
        <v>0</v>
      </c>
      <c r="H4802" s="236" t="s">
        <v>9509</v>
      </c>
      <c r="I4802" s="228"/>
      <c r="J4802"/>
      <c r="L4802"/>
      <c r="M4802"/>
    </row>
    <row r="4803" spans="1:13" ht="15" customHeight="1" x14ac:dyDescent="0.25">
      <c r="A4803" s="33" t="s">
        <v>2950</v>
      </c>
      <c r="B4803" s="371"/>
      <c r="C4803" s="33"/>
      <c r="D4803" s="38"/>
      <c r="E4803" s="45" t="s">
        <v>23</v>
      </c>
      <c r="F4803" s="46">
        <v>7000</v>
      </c>
      <c r="G4803" s="46">
        <f t="shared" si="320"/>
        <v>0</v>
      </c>
      <c r="H4803" s="236" t="s">
        <v>2904</v>
      </c>
      <c r="I4803" s="228"/>
      <c r="J4803"/>
      <c r="L4803"/>
      <c r="M4803"/>
    </row>
    <row r="4804" spans="1:13" ht="15" customHeight="1" x14ac:dyDescent="0.25">
      <c r="A4804" s="33" t="s">
        <v>2950</v>
      </c>
      <c r="B4804" s="269"/>
      <c r="C4804" s="33"/>
      <c r="D4804" s="38"/>
      <c r="E4804" s="45" t="s">
        <v>217</v>
      </c>
      <c r="F4804" s="46">
        <v>23000</v>
      </c>
      <c r="G4804" s="46">
        <f t="shared" si="320"/>
        <v>0</v>
      </c>
      <c r="H4804" s="236" t="s">
        <v>2240</v>
      </c>
      <c r="I4804" s="228"/>
      <c r="J4804"/>
      <c r="L4804"/>
      <c r="M4804"/>
    </row>
    <row r="4805" spans="1:13" ht="15" customHeight="1" x14ac:dyDescent="0.25">
      <c r="A4805" s="33" t="s">
        <v>2950</v>
      </c>
      <c r="B4805" s="269"/>
      <c r="C4805" s="33"/>
      <c r="D4805" s="38"/>
      <c r="E4805" s="45" t="s">
        <v>23</v>
      </c>
      <c r="F4805" s="46">
        <v>4500</v>
      </c>
      <c r="G4805" s="46">
        <f t="shared" si="320"/>
        <v>0</v>
      </c>
      <c r="H4805" s="236" t="s">
        <v>742</v>
      </c>
      <c r="I4805" s="228"/>
      <c r="J4805"/>
      <c r="L4805"/>
      <c r="M4805"/>
    </row>
    <row r="4806" spans="1:13" ht="15" customHeight="1" x14ac:dyDescent="0.25">
      <c r="A4806" s="33" t="s">
        <v>2950</v>
      </c>
      <c r="B4806" s="269"/>
      <c r="C4806" s="33"/>
      <c r="D4806" s="38"/>
      <c r="E4806" s="45" t="s">
        <v>23</v>
      </c>
      <c r="F4806" s="46">
        <v>11000</v>
      </c>
      <c r="G4806" s="46">
        <f t="shared" ref="G4806:G4874" si="321">D4806*F4806</f>
        <v>0</v>
      </c>
      <c r="H4806" s="236" t="s">
        <v>742</v>
      </c>
      <c r="I4806" s="228"/>
      <c r="J4806"/>
      <c r="L4806"/>
      <c r="M4806"/>
    </row>
    <row r="4807" spans="1:13" ht="15" customHeight="1" x14ac:dyDescent="0.25">
      <c r="A4807" s="33" t="s">
        <v>2950</v>
      </c>
      <c r="B4807" s="269"/>
      <c r="C4807" s="33"/>
      <c r="D4807" s="38"/>
      <c r="E4807" s="45" t="s">
        <v>217</v>
      </c>
      <c r="F4807" s="46">
        <v>23000</v>
      </c>
      <c r="G4807" s="46">
        <f t="shared" si="321"/>
        <v>0</v>
      </c>
      <c r="H4807" s="236" t="s">
        <v>742</v>
      </c>
      <c r="I4807" s="228"/>
      <c r="J4807"/>
      <c r="L4807"/>
      <c r="M4807"/>
    </row>
    <row r="4808" spans="1:13" ht="15" customHeight="1" x14ac:dyDescent="0.25">
      <c r="A4808" s="33" t="s">
        <v>2950</v>
      </c>
      <c r="B4808" s="269"/>
      <c r="C4808" s="33"/>
      <c r="D4808" s="33"/>
      <c r="E4808" s="33" t="s">
        <v>23</v>
      </c>
      <c r="F4808" s="34">
        <v>1795000</v>
      </c>
      <c r="G4808" s="41">
        <f t="shared" si="321"/>
        <v>0</v>
      </c>
      <c r="H4808" s="236" t="s">
        <v>2018</v>
      </c>
      <c r="I4808" s="228" t="s">
        <v>9510</v>
      </c>
      <c r="J4808"/>
      <c r="L4808"/>
      <c r="M4808"/>
    </row>
    <row r="4809" spans="1:13" ht="15" customHeight="1" x14ac:dyDescent="0.25">
      <c r="A4809" s="33" t="s">
        <v>2950</v>
      </c>
      <c r="B4809" s="415"/>
      <c r="C4809" s="263"/>
      <c r="D4809" s="248"/>
      <c r="E4809" s="247" t="s">
        <v>23</v>
      </c>
      <c r="F4809" s="279">
        <v>870000</v>
      </c>
      <c r="G4809" s="265">
        <f t="shared" si="321"/>
        <v>0</v>
      </c>
      <c r="H4809" s="267" t="s">
        <v>551</v>
      </c>
      <c r="I4809" s="406" t="s">
        <v>8493</v>
      </c>
      <c r="J4809"/>
      <c r="L4809"/>
      <c r="M4809"/>
    </row>
    <row r="4810" spans="1:13" ht="15" customHeight="1" x14ac:dyDescent="0.25">
      <c r="A4810" s="33" t="s">
        <v>2950</v>
      </c>
      <c r="B4810" s="374"/>
      <c r="C4810" s="247"/>
      <c r="D4810" s="248"/>
      <c r="E4810" s="264" t="s">
        <v>23</v>
      </c>
      <c r="F4810" s="265">
        <v>300000</v>
      </c>
      <c r="G4810" s="265">
        <f t="shared" si="321"/>
        <v>0</v>
      </c>
      <c r="H4810" s="267" t="s">
        <v>551</v>
      </c>
      <c r="I4810" s="406" t="s">
        <v>8493</v>
      </c>
      <c r="J4810"/>
      <c r="L4810"/>
      <c r="M4810"/>
    </row>
    <row r="4811" spans="1:13" ht="15" customHeight="1" x14ac:dyDescent="0.25">
      <c r="A4811" s="33" t="s">
        <v>2950</v>
      </c>
      <c r="B4811" s="269"/>
      <c r="C4811" s="247"/>
      <c r="D4811" s="248"/>
      <c r="E4811" s="264" t="s">
        <v>23</v>
      </c>
      <c r="F4811" s="265">
        <v>180000</v>
      </c>
      <c r="G4811" s="265">
        <f t="shared" si="321"/>
        <v>0</v>
      </c>
      <c r="H4811" s="267" t="s">
        <v>551</v>
      </c>
      <c r="I4811" s="406" t="s">
        <v>8493</v>
      </c>
      <c r="J4811"/>
      <c r="L4811"/>
      <c r="M4811"/>
    </row>
    <row r="4812" spans="1:13" ht="15" customHeight="1" x14ac:dyDescent="0.25">
      <c r="A4812" s="33" t="s">
        <v>2950</v>
      </c>
      <c r="B4812" s="269"/>
      <c r="C4812" s="247"/>
      <c r="D4812" s="248"/>
      <c r="E4812" s="264" t="s">
        <v>23</v>
      </c>
      <c r="F4812" s="265">
        <v>975000</v>
      </c>
      <c r="G4812" s="265">
        <f t="shared" si="321"/>
        <v>0</v>
      </c>
      <c r="H4812" s="267" t="s">
        <v>551</v>
      </c>
      <c r="I4812" s="406" t="s">
        <v>8493</v>
      </c>
      <c r="J4812"/>
      <c r="L4812"/>
      <c r="M4812"/>
    </row>
    <row r="4813" spans="1:13" ht="15" customHeight="1" x14ac:dyDescent="0.25">
      <c r="A4813" s="33" t="s">
        <v>2950</v>
      </c>
      <c r="B4813" s="416"/>
      <c r="C4813" s="278"/>
      <c r="D4813" s="248"/>
      <c r="E4813" s="264" t="s">
        <v>27</v>
      </c>
      <c r="F4813" s="265">
        <v>34000</v>
      </c>
      <c r="G4813" s="265">
        <f t="shared" si="321"/>
        <v>0</v>
      </c>
      <c r="H4813" s="267" t="s">
        <v>551</v>
      </c>
      <c r="I4813" s="406" t="s">
        <v>8493</v>
      </c>
      <c r="J4813"/>
      <c r="L4813"/>
      <c r="M4813"/>
    </row>
    <row r="4814" spans="1:13" ht="15" customHeight="1" x14ac:dyDescent="0.25">
      <c r="A4814" s="33" t="s">
        <v>2950</v>
      </c>
      <c r="B4814" s="374" t="s">
        <v>2801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21"/>
        <v>11000</v>
      </c>
      <c r="H4814" s="267" t="s">
        <v>551</v>
      </c>
      <c r="I4814" s="406" t="s">
        <v>8493</v>
      </c>
      <c r="J4814"/>
      <c r="L4814"/>
      <c r="M4814"/>
    </row>
    <row r="4815" spans="1:13" ht="15" customHeight="1" x14ac:dyDescent="0.25">
      <c r="A4815" s="33" t="s">
        <v>2950</v>
      </c>
      <c r="B4815" s="414" t="s">
        <v>3922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21"/>
        <v>39000</v>
      </c>
      <c r="H4815" s="267" t="s">
        <v>551</v>
      </c>
      <c r="I4815" s="406" t="s">
        <v>8493</v>
      </c>
      <c r="J4815"/>
      <c r="L4815"/>
      <c r="M4815"/>
    </row>
    <row r="4816" spans="1:13" ht="15" customHeight="1" x14ac:dyDescent="0.25">
      <c r="A4816" s="33" t="s">
        <v>2950</v>
      </c>
      <c r="B4816" s="414" t="s">
        <v>3917</v>
      </c>
      <c r="C4816" s="413" t="s">
        <v>9511</v>
      </c>
      <c r="D4816" s="248">
        <v>1</v>
      </c>
      <c r="E4816" s="264" t="s">
        <v>72</v>
      </c>
      <c r="F4816" s="265">
        <v>450000</v>
      </c>
      <c r="G4816" s="266">
        <f t="shared" si="321"/>
        <v>450000</v>
      </c>
      <c r="H4816" s="267" t="s">
        <v>551</v>
      </c>
      <c r="I4816" s="406" t="s">
        <v>8493</v>
      </c>
      <c r="J4816"/>
      <c r="L4816"/>
      <c r="M4816"/>
    </row>
    <row r="4817" spans="1:13" ht="15" customHeight="1" x14ac:dyDescent="0.25">
      <c r="A4817" s="33" t="s">
        <v>2950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21"/>
        <v>253800</v>
      </c>
      <c r="H4817" s="236" t="s">
        <v>1604</v>
      </c>
      <c r="I4817" s="228" t="s">
        <v>9512</v>
      </c>
      <c r="J4817"/>
      <c r="L4817"/>
      <c r="M4817"/>
    </row>
    <row r="4818" spans="1:13" ht="15" customHeight="1" x14ac:dyDescent="0.25">
      <c r="A4818" s="33" t="s">
        <v>2950</v>
      </c>
      <c r="B4818" s="269" t="s">
        <v>2852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21"/>
        <v>87000</v>
      </c>
      <c r="H4818" s="236" t="s">
        <v>1604</v>
      </c>
      <c r="I4818" s="228" t="s">
        <v>9512</v>
      </c>
      <c r="J4818"/>
      <c r="L4818"/>
      <c r="M4818"/>
    </row>
    <row r="4819" spans="1:13" ht="15" customHeight="1" x14ac:dyDescent="0.25">
      <c r="A4819" s="33" t="s">
        <v>2950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21"/>
        <v>80000</v>
      </c>
      <c r="H4819" s="236" t="s">
        <v>1604</v>
      </c>
      <c r="I4819" s="228" t="s">
        <v>9512</v>
      </c>
      <c r="J4819"/>
      <c r="L4819"/>
      <c r="M4819"/>
    </row>
    <row r="4820" spans="1:13" ht="15" customHeight="1" x14ac:dyDescent="0.25">
      <c r="A4820" s="33" t="s">
        <v>2950</v>
      </c>
      <c r="B4820" s="246" t="s">
        <v>2678</v>
      </c>
      <c r="C4820" s="44" t="s">
        <v>9513</v>
      </c>
      <c r="D4820" s="38">
        <v>1</v>
      </c>
      <c r="E4820" s="45" t="s">
        <v>24</v>
      </c>
      <c r="F4820" s="46">
        <v>1270000</v>
      </c>
      <c r="G4820" s="172">
        <f t="shared" si="321"/>
        <v>1270000</v>
      </c>
      <c r="H4820" s="236" t="s">
        <v>1604</v>
      </c>
      <c r="I4820" s="228" t="s">
        <v>9514</v>
      </c>
      <c r="J4820"/>
      <c r="L4820"/>
      <c r="M4820"/>
    </row>
    <row r="4821" spans="1:13" ht="15" customHeight="1" x14ac:dyDescent="0.25">
      <c r="A4821" s="33" t="s">
        <v>2950</v>
      </c>
      <c r="B4821" s="380" t="s">
        <v>2680</v>
      </c>
      <c r="C4821" s="44" t="s">
        <v>2856</v>
      </c>
      <c r="D4821" s="38">
        <v>1</v>
      </c>
      <c r="E4821" s="45" t="s">
        <v>23</v>
      </c>
      <c r="F4821" s="46">
        <v>160000</v>
      </c>
      <c r="G4821" s="172">
        <f t="shared" si="321"/>
        <v>160000</v>
      </c>
      <c r="H4821" s="236" t="s">
        <v>1604</v>
      </c>
      <c r="I4821" s="228" t="s">
        <v>9514</v>
      </c>
      <c r="J4821"/>
      <c r="L4821"/>
      <c r="M4821"/>
    </row>
    <row r="4822" spans="1:13" ht="15" customHeight="1" x14ac:dyDescent="0.25">
      <c r="A4822" s="33" t="s">
        <v>2950</v>
      </c>
      <c r="B4822" s="269" t="s">
        <v>2678</v>
      </c>
      <c r="C4822" s="36" t="s">
        <v>9515</v>
      </c>
      <c r="D4822" s="38">
        <v>1</v>
      </c>
      <c r="E4822" s="45" t="s">
        <v>23</v>
      </c>
      <c r="F4822" s="46">
        <v>1270000</v>
      </c>
      <c r="G4822" s="46">
        <f t="shared" si="321"/>
        <v>1270000</v>
      </c>
      <c r="H4822" s="236" t="s">
        <v>2672</v>
      </c>
      <c r="I4822" s="228" t="s">
        <v>9514</v>
      </c>
      <c r="J4822"/>
      <c r="L4822"/>
      <c r="M4822"/>
    </row>
    <row r="4823" spans="1:13" ht="15" customHeight="1" x14ac:dyDescent="0.25">
      <c r="A4823" s="33" t="s">
        <v>2950</v>
      </c>
      <c r="B4823" s="380" t="s">
        <v>2680</v>
      </c>
      <c r="C4823" s="36" t="s">
        <v>2856</v>
      </c>
      <c r="D4823" s="38">
        <v>1</v>
      </c>
      <c r="E4823" s="45" t="s">
        <v>23</v>
      </c>
      <c r="F4823" s="46">
        <v>160000</v>
      </c>
      <c r="G4823" s="172">
        <f t="shared" si="321"/>
        <v>160000</v>
      </c>
      <c r="H4823" s="236" t="s">
        <v>2672</v>
      </c>
      <c r="I4823" s="228" t="s">
        <v>9514</v>
      </c>
      <c r="J4823"/>
      <c r="L4823"/>
      <c r="M4823"/>
    </row>
    <row r="4824" spans="1:13" ht="15" customHeight="1" x14ac:dyDescent="0.25">
      <c r="A4824" s="33" t="s">
        <v>2950</v>
      </c>
      <c r="B4824" s="243" t="s">
        <v>4125</v>
      </c>
      <c r="C4824" s="36" t="s">
        <v>2856</v>
      </c>
      <c r="D4824" s="38">
        <v>1</v>
      </c>
      <c r="E4824" s="45" t="s">
        <v>23</v>
      </c>
      <c r="F4824" s="46">
        <v>50000</v>
      </c>
      <c r="G4824" s="46">
        <f t="shared" si="321"/>
        <v>50000</v>
      </c>
      <c r="H4824" s="236" t="s">
        <v>2672</v>
      </c>
      <c r="I4824" s="228" t="s">
        <v>9514</v>
      </c>
      <c r="J4824"/>
      <c r="L4824"/>
      <c r="M4824"/>
    </row>
    <row r="4825" spans="1:13" ht="15" customHeight="1" x14ac:dyDescent="0.25">
      <c r="A4825" s="33" t="s">
        <v>2950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21"/>
        <v>253800</v>
      </c>
      <c r="H4825" s="236" t="s">
        <v>2672</v>
      </c>
      <c r="I4825" s="228" t="s">
        <v>9514</v>
      </c>
      <c r="J4825"/>
      <c r="L4825"/>
      <c r="M4825"/>
    </row>
    <row r="4826" spans="1:13" ht="15" customHeight="1" x14ac:dyDescent="0.25">
      <c r="A4826" s="33" t="s">
        <v>2950</v>
      </c>
      <c r="B4826" s="269" t="s">
        <v>2852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21"/>
        <v>87000</v>
      </c>
      <c r="H4826" s="236" t="s">
        <v>2672</v>
      </c>
      <c r="I4826" s="228" t="s">
        <v>9514</v>
      </c>
      <c r="J4826"/>
      <c r="L4826"/>
      <c r="M4826"/>
    </row>
    <row r="4827" spans="1:13" ht="15" customHeight="1" x14ac:dyDescent="0.25">
      <c r="A4827" s="33" t="s">
        <v>2950</v>
      </c>
      <c r="B4827" s="269" t="s">
        <v>3235</v>
      </c>
      <c r="C4827" s="33" t="s">
        <v>3596</v>
      </c>
      <c r="D4827" s="38">
        <v>1</v>
      </c>
      <c r="E4827" s="45" t="s">
        <v>24</v>
      </c>
      <c r="F4827" s="46">
        <v>85000</v>
      </c>
      <c r="G4827" s="46">
        <f t="shared" si="321"/>
        <v>85000</v>
      </c>
      <c r="H4827" s="236" t="s">
        <v>2672</v>
      </c>
      <c r="I4827" s="228" t="s">
        <v>9514</v>
      </c>
      <c r="J4827"/>
      <c r="L4827"/>
      <c r="M4827"/>
    </row>
    <row r="4828" spans="1:13" ht="15" customHeight="1" x14ac:dyDescent="0.25">
      <c r="A4828" s="33" t="s">
        <v>2950</v>
      </c>
      <c r="B4828" s="269" t="s">
        <v>3333</v>
      </c>
      <c r="C4828" s="33" t="s">
        <v>9299</v>
      </c>
      <c r="D4828" s="38">
        <v>1</v>
      </c>
      <c r="E4828" s="45" t="s">
        <v>24</v>
      </c>
      <c r="F4828" s="46">
        <v>38000</v>
      </c>
      <c r="G4828" s="46">
        <f t="shared" si="321"/>
        <v>38000</v>
      </c>
      <c r="H4828" s="236" t="s">
        <v>2672</v>
      </c>
      <c r="I4828" s="228" t="s">
        <v>9514</v>
      </c>
      <c r="J4828"/>
      <c r="L4828"/>
      <c r="M4828"/>
    </row>
    <row r="4829" spans="1:13" ht="15" customHeight="1" x14ac:dyDescent="0.25">
      <c r="A4829" s="33" t="s">
        <v>2950</v>
      </c>
      <c r="B4829" s="269" t="s">
        <v>9307</v>
      </c>
      <c r="C4829" s="36"/>
      <c r="D4829" s="38">
        <v>1</v>
      </c>
      <c r="E4829" s="45" t="s">
        <v>23</v>
      </c>
      <c r="F4829" s="46">
        <v>45000</v>
      </c>
      <c r="G4829" s="172">
        <f t="shared" si="321"/>
        <v>45000</v>
      </c>
      <c r="H4829" s="236" t="s">
        <v>2672</v>
      </c>
      <c r="I4829" s="228" t="s">
        <v>9514</v>
      </c>
      <c r="J4829"/>
      <c r="L4829"/>
      <c r="M4829"/>
    </row>
    <row r="4830" spans="1:13" ht="15" customHeight="1" x14ac:dyDescent="0.25">
      <c r="A4830" s="33" t="s">
        <v>2950</v>
      </c>
      <c r="B4830" s="372" t="s">
        <v>9303</v>
      </c>
      <c r="C4830" s="36" t="s">
        <v>9331</v>
      </c>
      <c r="D4830" s="38">
        <v>1</v>
      </c>
      <c r="E4830" s="45" t="s">
        <v>24</v>
      </c>
      <c r="F4830" s="46">
        <v>420000</v>
      </c>
      <c r="G4830" s="172">
        <f t="shared" si="321"/>
        <v>420000</v>
      </c>
      <c r="H4830" s="236" t="s">
        <v>488</v>
      </c>
      <c r="I4830" s="394" t="s">
        <v>9516</v>
      </c>
      <c r="J4830"/>
      <c r="L4830"/>
      <c r="M4830"/>
    </row>
    <row r="4831" spans="1:13" ht="15" customHeight="1" x14ac:dyDescent="0.25">
      <c r="A4831" s="33" t="s">
        <v>2950</v>
      </c>
      <c r="B4831" s="372" t="s">
        <v>2800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21"/>
        <v>130000</v>
      </c>
      <c r="H4831" s="236" t="s">
        <v>488</v>
      </c>
      <c r="I4831" s="394" t="s">
        <v>9516</v>
      </c>
      <c r="J4831"/>
      <c r="L4831"/>
      <c r="M4831"/>
    </row>
    <row r="4832" spans="1:13" ht="15" customHeight="1" x14ac:dyDescent="0.25">
      <c r="A4832" s="33" t="s">
        <v>2950</v>
      </c>
      <c r="B4832" s="243" t="s">
        <v>2751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21"/>
        <v>65000</v>
      </c>
      <c r="H4832" s="236" t="s">
        <v>488</v>
      </c>
      <c r="I4832" s="394" t="s">
        <v>9516</v>
      </c>
      <c r="J4832"/>
      <c r="L4832"/>
      <c r="M4832"/>
    </row>
    <row r="4833" spans="1:13" ht="15" customHeight="1" x14ac:dyDescent="0.25">
      <c r="A4833" s="33" t="s">
        <v>2950</v>
      </c>
      <c r="B4833" s="243" t="s">
        <v>9517</v>
      </c>
      <c r="C4833" s="33" t="s">
        <v>9518</v>
      </c>
      <c r="D4833" s="38">
        <v>1</v>
      </c>
      <c r="E4833" s="45" t="s">
        <v>23</v>
      </c>
      <c r="F4833" s="46">
        <v>78000</v>
      </c>
      <c r="G4833" s="172">
        <f t="shared" si="321"/>
        <v>78000</v>
      </c>
      <c r="H4833" s="236" t="s">
        <v>488</v>
      </c>
      <c r="I4833" s="394" t="s">
        <v>9516</v>
      </c>
      <c r="J4833"/>
      <c r="L4833"/>
      <c r="M4833"/>
    </row>
    <row r="4834" spans="1:13" ht="15" customHeight="1" x14ac:dyDescent="0.25">
      <c r="A4834" s="33" t="s">
        <v>2950</v>
      </c>
      <c r="B4834" s="372" t="s">
        <v>9303</v>
      </c>
      <c r="C4834" s="36" t="s">
        <v>9331</v>
      </c>
      <c r="D4834" s="38">
        <v>1</v>
      </c>
      <c r="E4834" s="45" t="s">
        <v>24</v>
      </c>
      <c r="F4834" s="46">
        <v>420000</v>
      </c>
      <c r="G4834" s="172">
        <f t="shared" si="321"/>
        <v>420000</v>
      </c>
      <c r="H4834" s="236" t="s">
        <v>2701</v>
      </c>
      <c r="I4834" s="394" t="s">
        <v>9519</v>
      </c>
      <c r="J4834"/>
      <c r="L4834"/>
      <c r="M4834"/>
    </row>
    <row r="4835" spans="1:13" ht="15" customHeight="1" x14ac:dyDescent="0.25">
      <c r="A4835" s="33" t="s">
        <v>2950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21"/>
        <v>225600</v>
      </c>
      <c r="H4835" s="236" t="s">
        <v>627</v>
      </c>
      <c r="I4835" s="394" t="s">
        <v>9520</v>
      </c>
      <c r="J4835"/>
      <c r="L4835"/>
      <c r="M4835"/>
    </row>
    <row r="4836" spans="1:13" ht="15" customHeight="1" x14ac:dyDescent="0.25">
      <c r="A4836" s="33" t="s">
        <v>2950</v>
      </c>
      <c r="B4836" s="269" t="s">
        <v>3235</v>
      </c>
      <c r="C4836" s="33" t="s">
        <v>3596</v>
      </c>
      <c r="D4836" s="38">
        <v>1</v>
      </c>
      <c r="E4836" s="45" t="s">
        <v>24</v>
      </c>
      <c r="F4836" s="46">
        <v>85000</v>
      </c>
      <c r="G4836" s="46">
        <f t="shared" si="321"/>
        <v>85000</v>
      </c>
      <c r="H4836" s="236" t="s">
        <v>627</v>
      </c>
      <c r="I4836" s="394" t="s">
        <v>9520</v>
      </c>
      <c r="J4836"/>
      <c r="L4836"/>
      <c r="M4836"/>
    </row>
    <row r="4837" spans="1:13" ht="15" customHeight="1" x14ac:dyDescent="0.25">
      <c r="A4837" s="33" t="s">
        <v>2950</v>
      </c>
      <c r="B4837" s="269" t="s">
        <v>3333</v>
      </c>
      <c r="C4837" s="33" t="s">
        <v>9299</v>
      </c>
      <c r="D4837" s="38">
        <v>1</v>
      </c>
      <c r="E4837" s="45" t="s">
        <v>24</v>
      </c>
      <c r="F4837" s="46">
        <v>38000</v>
      </c>
      <c r="G4837" s="172">
        <f t="shared" si="321"/>
        <v>38000</v>
      </c>
      <c r="H4837" s="236" t="s">
        <v>627</v>
      </c>
      <c r="I4837" s="394" t="s">
        <v>9520</v>
      </c>
      <c r="J4837"/>
      <c r="L4837"/>
      <c r="M4837"/>
    </row>
    <row r="4838" spans="1:13" ht="15" customHeight="1" x14ac:dyDescent="0.25">
      <c r="A4838" s="33" t="s">
        <v>2950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21"/>
        <v>253800</v>
      </c>
      <c r="H4838" s="236" t="s">
        <v>468</v>
      </c>
      <c r="I4838" s="227" t="s">
        <v>9521</v>
      </c>
      <c r="J4838"/>
      <c r="L4838"/>
      <c r="M4838"/>
    </row>
    <row r="4839" spans="1:13" ht="15" customHeight="1" x14ac:dyDescent="0.25">
      <c r="A4839" s="33" t="s">
        <v>2950</v>
      </c>
      <c r="B4839" s="269" t="s">
        <v>2852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21"/>
        <v>87000</v>
      </c>
      <c r="H4839" s="236" t="s">
        <v>468</v>
      </c>
      <c r="I4839" s="227" t="s">
        <v>9521</v>
      </c>
      <c r="J4839"/>
      <c r="L4839"/>
      <c r="M4839"/>
    </row>
    <row r="4840" spans="1:13" ht="15" customHeight="1" x14ac:dyDescent="0.25">
      <c r="A4840" s="33" t="s">
        <v>2950</v>
      </c>
      <c r="B4840" s="269" t="s">
        <v>3235</v>
      </c>
      <c r="C4840" s="33" t="s">
        <v>3596</v>
      </c>
      <c r="D4840" s="38">
        <v>1</v>
      </c>
      <c r="E4840" s="45" t="s">
        <v>24</v>
      </c>
      <c r="F4840" s="46">
        <v>85000</v>
      </c>
      <c r="G4840" s="172">
        <f t="shared" si="321"/>
        <v>85000</v>
      </c>
      <c r="H4840" s="236" t="s">
        <v>468</v>
      </c>
      <c r="I4840" s="227" t="s">
        <v>9521</v>
      </c>
      <c r="J4840"/>
      <c r="L4840"/>
      <c r="M4840"/>
    </row>
    <row r="4841" spans="1:13" ht="15" customHeight="1" x14ac:dyDescent="0.25">
      <c r="A4841" s="33" t="s">
        <v>2950</v>
      </c>
      <c r="B4841" s="243" t="s">
        <v>3235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21"/>
        <v>31000</v>
      </c>
      <c r="H4841" s="236" t="s">
        <v>468</v>
      </c>
      <c r="I4841" s="227" t="s">
        <v>9521</v>
      </c>
      <c r="J4841"/>
      <c r="L4841"/>
      <c r="M4841"/>
    </row>
    <row r="4842" spans="1:13" ht="15" customHeight="1" x14ac:dyDescent="0.25">
      <c r="A4842" s="33" t="s">
        <v>2950</v>
      </c>
      <c r="B4842" s="269" t="s">
        <v>2678</v>
      </c>
      <c r="C4842" s="33" t="s">
        <v>9522</v>
      </c>
      <c r="D4842" s="38">
        <v>1</v>
      </c>
      <c r="E4842" s="45" t="s">
        <v>24</v>
      </c>
      <c r="F4842" s="46">
        <v>1270000</v>
      </c>
      <c r="G4842" s="172">
        <f t="shared" si="321"/>
        <v>1270000</v>
      </c>
      <c r="H4842" s="236" t="s">
        <v>1006</v>
      </c>
      <c r="I4842" s="417" t="s">
        <v>9523</v>
      </c>
      <c r="J4842"/>
      <c r="L4842"/>
      <c r="M4842"/>
    </row>
    <row r="4843" spans="1:13" ht="15" customHeight="1" x14ac:dyDescent="0.25">
      <c r="A4843" s="33" t="s">
        <v>2950</v>
      </c>
      <c r="B4843" s="380" t="s">
        <v>2680</v>
      </c>
      <c r="C4843" s="33" t="s">
        <v>2856</v>
      </c>
      <c r="D4843" s="38">
        <v>1</v>
      </c>
      <c r="E4843" s="45" t="s">
        <v>24</v>
      </c>
      <c r="F4843" s="46">
        <v>160000</v>
      </c>
      <c r="G4843" s="172">
        <f t="shared" si="321"/>
        <v>160000</v>
      </c>
      <c r="H4843" s="236" t="s">
        <v>1006</v>
      </c>
      <c r="I4843" s="417" t="s">
        <v>9523</v>
      </c>
      <c r="J4843"/>
      <c r="L4843"/>
      <c r="M4843"/>
    </row>
    <row r="4844" spans="1:13" ht="15" customHeight="1" x14ac:dyDescent="0.25">
      <c r="A4844" s="33" t="s">
        <v>2950</v>
      </c>
      <c r="B4844" s="269" t="s">
        <v>2592</v>
      </c>
      <c r="C4844" s="33" t="s">
        <v>2856</v>
      </c>
      <c r="D4844" s="38">
        <v>1</v>
      </c>
      <c r="E4844" s="45" t="s">
        <v>24</v>
      </c>
      <c r="F4844" s="46">
        <v>50000</v>
      </c>
      <c r="G4844" s="172">
        <f t="shared" si="321"/>
        <v>50000</v>
      </c>
      <c r="H4844" s="236" t="s">
        <v>1006</v>
      </c>
      <c r="I4844" s="417" t="s">
        <v>9523</v>
      </c>
      <c r="J4844"/>
      <c r="L4844"/>
      <c r="M4844"/>
    </row>
    <row r="4845" spans="1:13" ht="15" customHeight="1" x14ac:dyDescent="0.25">
      <c r="A4845" s="33" t="s">
        <v>2950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21"/>
        <v>225600</v>
      </c>
      <c r="H4845" s="236" t="s">
        <v>1006</v>
      </c>
      <c r="I4845" s="387" t="s">
        <v>9523</v>
      </c>
      <c r="J4845"/>
      <c r="L4845"/>
      <c r="M4845"/>
    </row>
    <row r="4846" spans="1:13" ht="15" customHeight="1" x14ac:dyDescent="0.25">
      <c r="A4846" s="33" t="s">
        <v>2950</v>
      </c>
      <c r="B4846" s="243" t="s">
        <v>3235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21"/>
        <v>31000</v>
      </c>
      <c r="H4846" s="236" t="s">
        <v>1006</v>
      </c>
      <c r="I4846" s="408" t="s">
        <v>9523</v>
      </c>
      <c r="J4846"/>
      <c r="L4846"/>
      <c r="M4846"/>
    </row>
    <row r="4847" spans="1:13" ht="15" customHeight="1" x14ac:dyDescent="0.25">
      <c r="A4847" s="33" t="s">
        <v>2950</v>
      </c>
      <c r="B4847" s="269" t="s">
        <v>9306</v>
      </c>
      <c r="C4847" s="39" t="s">
        <v>9431</v>
      </c>
      <c r="D4847" s="50">
        <v>1</v>
      </c>
      <c r="E4847" s="273" t="s">
        <v>23</v>
      </c>
      <c r="F4847" s="41">
        <v>750000</v>
      </c>
      <c r="G4847" s="41">
        <f t="shared" si="321"/>
        <v>750000</v>
      </c>
      <c r="H4847" s="236" t="s">
        <v>1006</v>
      </c>
      <c r="I4847" s="387" t="s">
        <v>9523</v>
      </c>
      <c r="J4847"/>
      <c r="L4847"/>
      <c r="M4847"/>
    </row>
    <row r="4848" spans="1:13" ht="15" customHeight="1" x14ac:dyDescent="0.25">
      <c r="A4848" s="33" t="s">
        <v>2950</v>
      </c>
      <c r="B4848" s="269" t="s">
        <v>2678</v>
      </c>
      <c r="C4848" s="33" t="s">
        <v>9524</v>
      </c>
      <c r="D4848" s="33">
        <v>1</v>
      </c>
      <c r="E4848" s="33" t="s">
        <v>23</v>
      </c>
      <c r="F4848" s="34">
        <v>1270000</v>
      </c>
      <c r="G4848" s="41">
        <f t="shared" si="321"/>
        <v>1270000</v>
      </c>
      <c r="H4848" s="236" t="s">
        <v>2284</v>
      </c>
      <c r="I4848" s="387" t="s">
        <v>9525</v>
      </c>
      <c r="J4848"/>
      <c r="L4848"/>
      <c r="M4848"/>
    </row>
    <row r="4849" spans="1:13" ht="15" customHeight="1" x14ac:dyDescent="0.25">
      <c r="A4849" s="33" t="s">
        <v>2950</v>
      </c>
      <c r="B4849" s="380" t="s">
        <v>2680</v>
      </c>
      <c r="C4849" s="33" t="s">
        <v>2856</v>
      </c>
      <c r="D4849" s="38">
        <v>1</v>
      </c>
      <c r="E4849" s="33" t="s">
        <v>23</v>
      </c>
      <c r="F4849" s="40">
        <v>160000</v>
      </c>
      <c r="G4849" s="41">
        <f t="shared" si="321"/>
        <v>160000</v>
      </c>
      <c r="H4849" s="236" t="s">
        <v>2284</v>
      </c>
      <c r="I4849" s="387" t="s">
        <v>9525</v>
      </c>
      <c r="J4849"/>
      <c r="L4849"/>
      <c r="M4849"/>
    </row>
    <row r="4850" spans="1:13" ht="15" customHeight="1" x14ac:dyDescent="0.25">
      <c r="A4850" s="33" t="s">
        <v>2950</v>
      </c>
      <c r="B4850" s="269" t="s">
        <v>2592</v>
      </c>
      <c r="C4850" s="36" t="s">
        <v>2856</v>
      </c>
      <c r="D4850" s="38">
        <v>1</v>
      </c>
      <c r="E4850" s="45" t="s">
        <v>23</v>
      </c>
      <c r="F4850" s="34">
        <v>50000</v>
      </c>
      <c r="G4850" s="46">
        <f t="shared" si="321"/>
        <v>50000</v>
      </c>
      <c r="H4850" s="236" t="s">
        <v>2284</v>
      </c>
      <c r="I4850" s="387" t="s">
        <v>9525</v>
      </c>
      <c r="J4850"/>
      <c r="L4850"/>
      <c r="M4850"/>
    </row>
    <row r="4851" spans="1:13" ht="15" customHeight="1" x14ac:dyDescent="0.25">
      <c r="A4851" s="33" t="s">
        <v>2950</v>
      </c>
      <c r="B4851" s="269" t="s">
        <v>9306</v>
      </c>
      <c r="C4851" s="39" t="s">
        <v>9431</v>
      </c>
      <c r="D4851" s="50">
        <v>1</v>
      </c>
      <c r="E4851" s="273" t="s">
        <v>23</v>
      </c>
      <c r="F4851" s="41">
        <v>750000</v>
      </c>
      <c r="G4851" s="179">
        <f t="shared" si="321"/>
        <v>750000</v>
      </c>
      <c r="H4851" s="236" t="s">
        <v>2284</v>
      </c>
      <c r="I4851" s="387" t="s">
        <v>9525</v>
      </c>
      <c r="J4851"/>
      <c r="L4851"/>
      <c r="M4851"/>
    </row>
    <row r="4852" spans="1:13" ht="15" customHeight="1" x14ac:dyDescent="0.25">
      <c r="A4852" s="33" t="s">
        <v>2950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21"/>
        <v>20000</v>
      </c>
      <c r="H4852" s="236" t="s">
        <v>2284</v>
      </c>
      <c r="I4852" s="387" t="s">
        <v>9525</v>
      </c>
      <c r="J4852"/>
      <c r="L4852"/>
      <c r="M4852"/>
    </row>
    <row r="4853" spans="1:13" ht="15" customHeight="1" x14ac:dyDescent="0.25">
      <c r="A4853" s="33" t="s">
        <v>2950</v>
      </c>
      <c r="B4853" s="269" t="s">
        <v>2828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21"/>
        <v>20000</v>
      </c>
      <c r="H4853" s="236" t="s">
        <v>2284</v>
      </c>
      <c r="I4853" s="387" t="s">
        <v>9525</v>
      </c>
      <c r="J4853"/>
      <c r="L4853"/>
      <c r="M4853"/>
    </row>
    <row r="4854" spans="1:13" ht="15" customHeight="1" x14ac:dyDescent="0.25">
      <c r="A4854" s="33" t="s">
        <v>2950</v>
      </c>
      <c r="B4854" s="269" t="s">
        <v>9526</v>
      </c>
      <c r="C4854" s="33" t="s">
        <v>9527</v>
      </c>
      <c r="D4854" s="38">
        <v>1</v>
      </c>
      <c r="E4854" s="218" t="s">
        <v>23</v>
      </c>
      <c r="F4854" s="46">
        <v>1100000</v>
      </c>
      <c r="G4854" s="172">
        <f t="shared" si="321"/>
        <v>1100000</v>
      </c>
      <c r="H4854" s="236" t="s">
        <v>1756</v>
      </c>
      <c r="I4854" s="381" t="s">
        <v>8493</v>
      </c>
      <c r="J4854"/>
      <c r="L4854"/>
      <c r="M4854"/>
    </row>
    <row r="4855" spans="1:13" ht="15" customHeight="1" x14ac:dyDescent="0.25">
      <c r="A4855" s="33" t="s">
        <v>2950</v>
      </c>
      <c r="B4855" s="269" t="s">
        <v>9306</v>
      </c>
      <c r="C4855" s="39" t="s">
        <v>9431</v>
      </c>
      <c r="D4855" s="38">
        <v>2</v>
      </c>
      <c r="E4855" s="45" t="s">
        <v>24</v>
      </c>
      <c r="F4855" s="46">
        <v>750000</v>
      </c>
      <c r="G4855" s="172">
        <f t="shared" si="321"/>
        <v>1500000</v>
      </c>
      <c r="H4855" s="236" t="s">
        <v>2177</v>
      </c>
      <c r="I4855" s="381" t="s">
        <v>9528</v>
      </c>
      <c r="J4855"/>
      <c r="L4855"/>
      <c r="M4855"/>
    </row>
    <row r="4856" spans="1:13" ht="15" customHeight="1" x14ac:dyDescent="0.25">
      <c r="A4856" s="33" t="s">
        <v>2950</v>
      </c>
      <c r="B4856" s="269" t="s">
        <v>9529</v>
      </c>
      <c r="C4856" s="36"/>
      <c r="D4856" s="38">
        <v>2</v>
      </c>
      <c r="E4856" s="45" t="s">
        <v>23</v>
      </c>
      <c r="F4856" s="46">
        <v>65000</v>
      </c>
      <c r="G4856" s="46">
        <f t="shared" si="321"/>
        <v>130000</v>
      </c>
      <c r="H4856" s="236" t="s">
        <v>2177</v>
      </c>
      <c r="I4856" s="381" t="s">
        <v>9528</v>
      </c>
      <c r="J4856"/>
      <c r="L4856"/>
      <c r="M4856"/>
    </row>
    <row r="4857" spans="1:13" ht="15" customHeight="1" x14ac:dyDescent="0.25">
      <c r="A4857" s="33" t="s">
        <v>2950</v>
      </c>
      <c r="B4857" s="372" t="s">
        <v>2711</v>
      </c>
      <c r="C4857" s="156" t="s">
        <v>9464</v>
      </c>
      <c r="D4857" s="38">
        <v>1</v>
      </c>
      <c r="E4857" s="45" t="s">
        <v>69</v>
      </c>
      <c r="F4857" s="46">
        <v>1795000</v>
      </c>
      <c r="G4857" s="172">
        <f t="shared" si="321"/>
        <v>1795000</v>
      </c>
      <c r="H4857" s="236" t="s">
        <v>2177</v>
      </c>
      <c r="I4857" s="381" t="s">
        <v>9528</v>
      </c>
      <c r="J4857"/>
      <c r="L4857"/>
      <c r="M4857"/>
    </row>
    <row r="4858" spans="1:13" ht="15" customHeight="1" x14ac:dyDescent="0.25">
      <c r="A4858" s="33" t="s">
        <v>2950</v>
      </c>
      <c r="B4858" s="269" t="s">
        <v>2678</v>
      </c>
      <c r="C4858" s="228" t="s">
        <v>9530</v>
      </c>
      <c r="D4858" s="38">
        <v>1</v>
      </c>
      <c r="E4858" s="45" t="s">
        <v>23</v>
      </c>
      <c r="F4858" s="46">
        <v>1270000</v>
      </c>
      <c r="G4858" s="172">
        <f t="shared" si="321"/>
        <v>1270000</v>
      </c>
      <c r="H4858" s="236" t="s">
        <v>2908</v>
      </c>
      <c r="I4858" s="384" t="s">
        <v>9531</v>
      </c>
      <c r="J4858"/>
      <c r="L4858"/>
      <c r="M4858"/>
    </row>
    <row r="4859" spans="1:13" ht="15" customHeight="1" x14ac:dyDescent="0.25">
      <c r="A4859" s="33" t="s">
        <v>2950</v>
      </c>
      <c r="B4859" s="380" t="s">
        <v>2680</v>
      </c>
      <c r="C4859" s="33"/>
      <c r="D4859" s="38">
        <v>1</v>
      </c>
      <c r="E4859" s="45" t="s">
        <v>23</v>
      </c>
      <c r="F4859" s="46">
        <v>160000</v>
      </c>
      <c r="G4859" s="172">
        <f t="shared" si="321"/>
        <v>160000</v>
      </c>
      <c r="H4859" s="236" t="s">
        <v>2908</v>
      </c>
      <c r="I4859" s="384" t="s">
        <v>9531</v>
      </c>
      <c r="J4859"/>
      <c r="L4859"/>
      <c r="M4859"/>
    </row>
    <row r="4860" spans="1:13" ht="15" customHeight="1" x14ac:dyDescent="0.25">
      <c r="A4860" s="33" t="s">
        <v>2950</v>
      </c>
      <c r="B4860" s="246" t="s">
        <v>9532</v>
      </c>
      <c r="C4860" s="44"/>
      <c r="D4860" s="38">
        <v>1</v>
      </c>
      <c r="E4860" s="45" t="s">
        <v>23</v>
      </c>
      <c r="F4860" s="62">
        <v>50000</v>
      </c>
      <c r="G4860" s="172">
        <f t="shared" si="321"/>
        <v>50000</v>
      </c>
      <c r="H4860" s="236" t="s">
        <v>2908</v>
      </c>
      <c r="I4860" s="384" t="s">
        <v>9531</v>
      </c>
      <c r="J4860"/>
      <c r="L4860"/>
      <c r="M4860"/>
    </row>
    <row r="4861" spans="1:13" ht="15" customHeight="1" x14ac:dyDescent="0.25">
      <c r="A4861" s="33" t="s">
        <v>2950</v>
      </c>
      <c r="B4861" s="269" t="s">
        <v>9306</v>
      </c>
      <c r="C4861" s="39" t="s">
        <v>9431</v>
      </c>
      <c r="D4861" s="38">
        <v>1</v>
      </c>
      <c r="E4861" s="45" t="s">
        <v>23</v>
      </c>
      <c r="F4861" s="46">
        <v>750000</v>
      </c>
      <c r="G4861" s="46">
        <f t="shared" si="321"/>
        <v>750000</v>
      </c>
      <c r="H4861" s="236" t="s">
        <v>2908</v>
      </c>
      <c r="I4861" s="384" t="s">
        <v>9531</v>
      </c>
      <c r="J4861"/>
      <c r="L4861"/>
      <c r="M4861"/>
    </row>
    <row r="4862" spans="1:13" ht="15" customHeight="1" x14ac:dyDescent="0.25">
      <c r="A4862" s="33" t="s">
        <v>2950</v>
      </c>
      <c r="B4862" s="269" t="s">
        <v>2678</v>
      </c>
      <c r="C4862" s="36" t="s">
        <v>9533</v>
      </c>
      <c r="D4862" s="38">
        <v>1</v>
      </c>
      <c r="E4862" s="45" t="s">
        <v>24</v>
      </c>
      <c r="F4862" s="46">
        <v>1270000</v>
      </c>
      <c r="G4862" s="46">
        <f t="shared" si="321"/>
        <v>1270000</v>
      </c>
      <c r="H4862" s="236" t="s">
        <v>2908</v>
      </c>
      <c r="I4862" s="384" t="s">
        <v>9531</v>
      </c>
      <c r="J4862"/>
      <c r="L4862"/>
      <c r="M4862"/>
    </row>
    <row r="4863" spans="1:13" ht="15" customHeight="1" x14ac:dyDescent="0.25">
      <c r="A4863" s="33" t="s">
        <v>2950</v>
      </c>
      <c r="B4863" s="380" t="s">
        <v>2680</v>
      </c>
      <c r="C4863" s="36" t="s">
        <v>2856</v>
      </c>
      <c r="D4863" s="38">
        <v>1</v>
      </c>
      <c r="E4863" s="45" t="s">
        <v>24</v>
      </c>
      <c r="F4863" s="172">
        <v>160000</v>
      </c>
      <c r="G4863" s="46">
        <f t="shared" si="321"/>
        <v>160000</v>
      </c>
      <c r="H4863" s="236" t="s">
        <v>2908</v>
      </c>
      <c r="I4863" s="384" t="s">
        <v>9531</v>
      </c>
      <c r="J4863"/>
      <c r="L4863"/>
      <c r="M4863"/>
    </row>
    <row r="4864" spans="1:13" ht="15" customHeight="1" x14ac:dyDescent="0.25">
      <c r="A4864" s="33" t="s">
        <v>2950</v>
      </c>
      <c r="B4864" s="390" t="s">
        <v>2592</v>
      </c>
      <c r="C4864" s="36" t="s">
        <v>2856</v>
      </c>
      <c r="D4864" s="38">
        <v>1</v>
      </c>
      <c r="E4864" s="45" t="s">
        <v>23</v>
      </c>
      <c r="F4864" s="46">
        <v>50000</v>
      </c>
      <c r="G4864" s="172">
        <f t="shared" si="321"/>
        <v>50000</v>
      </c>
      <c r="H4864" s="236" t="s">
        <v>2908</v>
      </c>
      <c r="I4864" s="384" t="s">
        <v>9531</v>
      </c>
      <c r="J4864"/>
      <c r="L4864"/>
      <c r="M4864"/>
    </row>
    <row r="4865" spans="1:13" ht="15" customHeight="1" x14ac:dyDescent="0.25">
      <c r="A4865" s="33" t="s">
        <v>2950</v>
      </c>
      <c r="B4865" s="269" t="s">
        <v>9534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21"/>
        <v>350000</v>
      </c>
      <c r="H4865" s="236" t="s">
        <v>2908</v>
      </c>
      <c r="I4865" s="384" t="s">
        <v>9531</v>
      </c>
      <c r="J4865"/>
      <c r="L4865"/>
      <c r="M4865"/>
    </row>
    <row r="4866" spans="1:13" ht="15" customHeight="1" x14ac:dyDescent="0.25">
      <c r="A4866" s="33" t="s">
        <v>2950</v>
      </c>
      <c r="B4866" s="269" t="s">
        <v>2711</v>
      </c>
      <c r="C4866" s="228" t="s">
        <v>9464</v>
      </c>
      <c r="D4866" s="38">
        <v>1</v>
      </c>
      <c r="E4866" s="45" t="s">
        <v>72</v>
      </c>
      <c r="F4866" s="46">
        <v>1795000</v>
      </c>
      <c r="G4866" s="172">
        <f t="shared" si="321"/>
        <v>1795000</v>
      </c>
      <c r="H4866" s="42" t="s">
        <v>995</v>
      </c>
      <c r="I4866" s="228" t="s">
        <v>9535</v>
      </c>
      <c r="J4866"/>
      <c r="L4866"/>
      <c r="M4866"/>
    </row>
    <row r="4867" spans="1:13" ht="15" customHeight="1" x14ac:dyDescent="0.25">
      <c r="A4867" s="33" t="s">
        <v>2950</v>
      </c>
      <c r="B4867" s="269" t="s">
        <v>4008</v>
      </c>
      <c r="C4867" s="33" t="s">
        <v>4378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9536</v>
      </c>
      <c r="J4867"/>
      <c r="L4867"/>
      <c r="M4867"/>
    </row>
    <row r="4868" spans="1:13" ht="15" customHeight="1" x14ac:dyDescent="0.25">
      <c r="A4868" s="33" t="s">
        <v>2950</v>
      </c>
      <c r="B4868" s="390" t="s">
        <v>2953</v>
      </c>
      <c r="C4868" s="33" t="s">
        <v>2954</v>
      </c>
      <c r="D4868" s="38">
        <v>1</v>
      </c>
      <c r="E4868" s="45" t="s">
        <v>23</v>
      </c>
      <c r="F4868" s="46">
        <v>125000</v>
      </c>
      <c r="G4868" s="172">
        <f t="shared" si="321"/>
        <v>125000</v>
      </c>
      <c r="H4868" s="236" t="s">
        <v>930</v>
      </c>
      <c r="I4868" s="228"/>
      <c r="J4868"/>
      <c r="L4868"/>
      <c r="M4868"/>
    </row>
    <row r="4869" spans="1:13" ht="15" customHeight="1" x14ac:dyDescent="0.25">
      <c r="A4869" s="33" t="s">
        <v>2950</v>
      </c>
      <c r="B4869" s="243" t="s">
        <v>2955</v>
      </c>
      <c r="C4869" s="33" t="s">
        <v>2954</v>
      </c>
      <c r="D4869" s="38">
        <v>1</v>
      </c>
      <c r="E4869" s="45" t="s">
        <v>23</v>
      </c>
      <c r="F4869" s="46">
        <v>125000</v>
      </c>
      <c r="G4869" s="172">
        <f t="shared" si="321"/>
        <v>125000</v>
      </c>
      <c r="H4869" s="236" t="s">
        <v>930</v>
      </c>
      <c r="I4869" s="387"/>
      <c r="J4869"/>
      <c r="L4869"/>
      <c r="M4869"/>
    </row>
    <row r="4870" spans="1:13" ht="15" customHeight="1" x14ac:dyDescent="0.25">
      <c r="A4870" s="33" t="s">
        <v>2950</v>
      </c>
      <c r="B4870" s="269" t="s">
        <v>9534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21"/>
        <v>700000</v>
      </c>
      <c r="H4870" s="236" t="s">
        <v>520</v>
      </c>
      <c r="I4870" s="387" t="s">
        <v>9537</v>
      </c>
      <c r="J4870"/>
      <c r="L4870"/>
      <c r="M4870"/>
    </row>
    <row r="4871" spans="1:13" ht="15" customHeight="1" x14ac:dyDescent="0.25">
      <c r="A4871" s="33" t="s">
        <v>2950</v>
      </c>
      <c r="B4871" s="418" t="s">
        <v>2885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21"/>
        <v>150000</v>
      </c>
      <c r="H4871" s="236" t="s">
        <v>507</v>
      </c>
      <c r="I4871" s="387"/>
      <c r="J4871"/>
      <c r="L4871"/>
      <c r="M4871"/>
    </row>
    <row r="4872" spans="1:13" ht="15" customHeight="1" x14ac:dyDescent="0.25">
      <c r="A4872" s="33" t="s">
        <v>2950</v>
      </c>
      <c r="B4872" s="269" t="s">
        <v>2886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21"/>
        <v>75000</v>
      </c>
      <c r="H4872" s="236" t="s">
        <v>507</v>
      </c>
      <c r="I4872" s="387"/>
      <c r="J4872"/>
      <c r="L4872"/>
      <c r="M4872"/>
    </row>
    <row r="4873" spans="1:13" ht="15" customHeight="1" x14ac:dyDescent="0.25">
      <c r="A4873" s="33" t="s">
        <v>2950</v>
      </c>
      <c r="B4873" s="269" t="s">
        <v>2711</v>
      </c>
      <c r="C4873" s="33" t="s">
        <v>9374</v>
      </c>
      <c r="D4873" s="38">
        <v>1</v>
      </c>
      <c r="E4873" s="45" t="s">
        <v>24</v>
      </c>
      <c r="F4873" s="46">
        <v>1795000</v>
      </c>
      <c r="G4873" s="172">
        <f t="shared" si="321"/>
        <v>1795000</v>
      </c>
      <c r="H4873" s="236" t="s">
        <v>507</v>
      </c>
      <c r="I4873" s="228" t="s">
        <v>9538</v>
      </c>
      <c r="J4873"/>
      <c r="L4873"/>
      <c r="M4873"/>
    </row>
    <row r="4874" spans="1:13" ht="15" customHeight="1" x14ac:dyDescent="0.25">
      <c r="A4874" s="33" t="s">
        <v>2950</v>
      </c>
      <c r="B4874" s="269" t="s">
        <v>2711</v>
      </c>
      <c r="C4874" s="81" t="s">
        <v>9376</v>
      </c>
      <c r="D4874" s="38">
        <v>1</v>
      </c>
      <c r="E4874" s="45" t="s">
        <v>23</v>
      </c>
      <c r="F4874" s="46">
        <v>1795000</v>
      </c>
      <c r="G4874" s="46">
        <f t="shared" si="321"/>
        <v>1795000</v>
      </c>
      <c r="H4874" s="236" t="s">
        <v>507</v>
      </c>
      <c r="I4874" s="228" t="s">
        <v>9538</v>
      </c>
      <c r="J4874"/>
      <c r="L4874"/>
      <c r="M4874"/>
    </row>
    <row r="4875" spans="1:13" ht="15" customHeight="1" x14ac:dyDescent="0.25">
      <c r="A4875" s="33" t="s">
        <v>2950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22">D4875*F4875</f>
        <v>250000</v>
      </c>
      <c r="H4875" s="236" t="s">
        <v>2701</v>
      </c>
      <c r="I4875" s="383" t="s">
        <v>9539</v>
      </c>
      <c r="J4875"/>
      <c r="L4875"/>
      <c r="M4875"/>
    </row>
    <row r="4876" spans="1:13" ht="15" customHeight="1" x14ac:dyDescent="0.25">
      <c r="A4876" s="33" t="s">
        <v>2950</v>
      </c>
      <c r="B4876" s="269" t="s">
        <v>9344</v>
      </c>
      <c r="C4876" s="33" t="s">
        <v>2726</v>
      </c>
      <c r="D4876" s="38">
        <v>1</v>
      </c>
      <c r="E4876" s="45" t="s">
        <v>23</v>
      </c>
      <c r="F4876" s="172">
        <v>180000</v>
      </c>
      <c r="G4876" s="172">
        <f t="shared" si="322"/>
        <v>180000</v>
      </c>
      <c r="H4876" s="236" t="s">
        <v>2701</v>
      </c>
      <c r="I4876" s="383" t="s">
        <v>9539</v>
      </c>
      <c r="J4876"/>
      <c r="L4876"/>
      <c r="M4876"/>
    </row>
    <row r="4877" spans="1:13" ht="15" customHeight="1" x14ac:dyDescent="0.25">
      <c r="A4877" s="33" t="s">
        <v>2950</v>
      </c>
      <c r="B4877" s="269" t="s">
        <v>3034</v>
      </c>
      <c r="C4877" s="33" t="s">
        <v>9346</v>
      </c>
      <c r="D4877" s="38">
        <v>1</v>
      </c>
      <c r="E4877" s="45" t="s">
        <v>23</v>
      </c>
      <c r="F4877" s="172">
        <v>25000</v>
      </c>
      <c r="G4877" s="172">
        <f t="shared" si="322"/>
        <v>25000</v>
      </c>
      <c r="H4877" s="236" t="s">
        <v>2701</v>
      </c>
      <c r="I4877" s="383" t="s">
        <v>9539</v>
      </c>
      <c r="J4877"/>
      <c r="L4877"/>
      <c r="M4877"/>
    </row>
    <row r="4878" spans="1:13" ht="15" customHeight="1" x14ac:dyDescent="0.25">
      <c r="A4878" s="33" t="s">
        <v>2950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22"/>
        <v>37000</v>
      </c>
      <c r="H4878" s="236" t="s">
        <v>2701</v>
      </c>
      <c r="I4878" s="383" t="s">
        <v>9539</v>
      </c>
      <c r="J4878"/>
      <c r="L4878"/>
      <c r="M4878"/>
    </row>
    <row r="4879" spans="1:13" ht="15" customHeight="1" x14ac:dyDescent="0.25">
      <c r="A4879" s="33" t="s">
        <v>2950</v>
      </c>
      <c r="B4879" s="269" t="s">
        <v>9485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22"/>
        <v>54000</v>
      </c>
      <c r="H4879" s="236" t="s">
        <v>2701</v>
      </c>
      <c r="I4879" s="383" t="s">
        <v>9539</v>
      </c>
      <c r="J4879"/>
      <c r="L4879"/>
      <c r="M4879"/>
    </row>
    <row r="4880" spans="1:13" ht="15" customHeight="1" x14ac:dyDescent="0.25">
      <c r="A4880" s="33" t="s">
        <v>2950</v>
      </c>
      <c r="B4880" s="269" t="s">
        <v>9488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22"/>
        <v>90000</v>
      </c>
      <c r="H4880" s="236" t="s">
        <v>2701</v>
      </c>
      <c r="I4880" s="383" t="s">
        <v>9539</v>
      </c>
      <c r="J4880"/>
      <c r="L4880"/>
      <c r="M4880"/>
    </row>
    <row r="4881" spans="1:13" ht="15" customHeight="1" x14ac:dyDescent="0.25">
      <c r="A4881" s="33" t="s">
        <v>2950</v>
      </c>
      <c r="B4881" s="269" t="s">
        <v>9540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22"/>
        <v>90000</v>
      </c>
      <c r="H4881" s="236" t="s">
        <v>2701</v>
      </c>
      <c r="I4881" s="383" t="s">
        <v>9539</v>
      </c>
      <c r="J4881"/>
      <c r="L4881"/>
      <c r="M4881"/>
    </row>
    <row r="4882" spans="1:13" ht="15.75" customHeight="1" x14ac:dyDescent="0.25">
      <c r="A4882" s="419">
        <v>44235</v>
      </c>
      <c r="B4882" s="269" t="s">
        <v>4847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22"/>
        <v>9000</v>
      </c>
      <c r="H4882" s="236" t="s">
        <v>3004</v>
      </c>
      <c r="I4882" s="228"/>
      <c r="J4882"/>
      <c r="L4882"/>
      <c r="M4882"/>
    </row>
    <row r="4883" spans="1:13" ht="15" customHeight="1" x14ac:dyDescent="0.25">
      <c r="A4883" s="180">
        <v>44235</v>
      </c>
      <c r="B4883" s="269" t="s">
        <v>3163</v>
      </c>
      <c r="C4883" s="33"/>
      <c r="D4883" s="38">
        <v>2</v>
      </c>
      <c r="E4883" s="45" t="s">
        <v>23</v>
      </c>
      <c r="F4883" s="46">
        <v>55000</v>
      </c>
      <c r="G4883" s="46">
        <f t="shared" si="322"/>
        <v>110000</v>
      </c>
      <c r="H4883" s="236" t="s">
        <v>3004</v>
      </c>
      <c r="I4883" s="228"/>
      <c r="J4883"/>
      <c r="L4883"/>
      <c r="M4883"/>
    </row>
    <row r="4884" spans="1:13" ht="15" customHeight="1" x14ac:dyDescent="0.25">
      <c r="A4884" s="180">
        <v>44235</v>
      </c>
      <c r="B4884" s="52" t="s">
        <v>2847</v>
      </c>
      <c r="C4884" s="141" t="s">
        <v>9301</v>
      </c>
      <c r="D4884" s="38">
        <v>10</v>
      </c>
      <c r="E4884" s="45" t="s">
        <v>23</v>
      </c>
      <c r="F4884" s="46">
        <v>750</v>
      </c>
      <c r="G4884" s="46">
        <f t="shared" si="322"/>
        <v>7500</v>
      </c>
      <c r="H4884" s="236" t="s">
        <v>3004</v>
      </c>
      <c r="I4884" s="228"/>
      <c r="J4884"/>
      <c r="L4884"/>
      <c r="M4884"/>
    </row>
    <row r="4885" spans="1:13" ht="15" customHeight="1" x14ac:dyDescent="0.25">
      <c r="A4885" s="180">
        <v>44235</v>
      </c>
      <c r="B4885" s="269" t="s">
        <v>2788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22"/>
        <v>65000</v>
      </c>
      <c r="H4885" s="236" t="s">
        <v>2947</v>
      </c>
      <c r="I4885" s="228"/>
      <c r="J4885"/>
      <c r="L4885"/>
      <c r="M4885"/>
    </row>
    <row r="4886" spans="1:13" ht="15" customHeight="1" x14ac:dyDescent="0.25">
      <c r="A4886" s="180">
        <v>44235</v>
      </c>
      <c r="B4886" s="371" t="s">
        <v>3751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22"/>
        <v>7000</v>
      </c>
      <c r="H4886" s="236" t="s">
        <v>2947</v>
      </c>
      <c r="I4886" s="228"/>
      <c r="J4886"/>
      <c r="L4886"/>
      <c r="M4886"/>
    </row>
    <row r="4887" spans="1:13" ht="15" customHeight="1" x14ac:dyDescent="0.25">
      <c r="A4887" s="180">
        <v>44235</v>
      </c>
      <c r="B4887" s="269" t="s">
        <v>3457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22"/>
        <v>900000</v>
      </c>
      <c r="H4887" s="236" t="s">
        <v>551</v>
      </c>
      <c r="I4887" s="228" t="s">
        <v>9541</v>
      </c>
      <c r="J4887"/>
      <c r="L4887"/>
      <c r="M4887"/>
    </row>
    <row r="4888" spans="1:13" ht="15" customHeight="1" x14ac:dyDescent="0.25">
      <c r="A4888" s="180">
        <v>44235</v>
      </c>
      <c r="B4888" s="373" t="s">
        <v>2754</v>
      </c>
      <c r="C4888" s="33" t="s">
        <v>9542</v>
      </c>
      <c r="D4888" s="38">
        <v>4</v>
      </c>
      <c r="E4888" s="45" t="s">
        <v>23</v>
      </c>
      <c r="F4888" s="46">
        <v>25000</v>
      </c>
      <c r="G4888" s="46">
        <f t="shared" si="322"/>
        <v>100000</v>
      </c>
      <c r="H4888" s="236" t="s">
        <v>551</v>
      </c>
      <c r="I4888" s="228" t="s">
        <v>9541</v>
      </c>
      <c r="J4888"/>
      <c r="L4888"/>
      <c r="M4888"/>
    </row>
    <row r="4889" spans="1:13" ht="15" customHeight="1" x14ac:dyDescent="0.25">
      <c r="A4889" s="180">
        <v>44235</v>
      </c>
      <c r="B4889" s="372" t="s">
        <v>2800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22"/>
        <v>130000</v>
      </c>
      <c r="H4889" s="236" t="s">
        <v>551</v>
      </c>
      <c r="I4889" s="228" t="s">
        <v>9541</v>
      </c>
      <c r="J4889"/>
      <c r="L4889"/>
      <c r="M4889"/>
    </row>
    <row r="4890" spans="1:13" ht="13.5" customHeight="1" x14ac:dyDescent="0.25">
      <c r="A4890" s="180">
        <v>44235</v>
      </c>
      <c r="B4890" s="269" t="s">
        <v>2801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22"/>
        <v>22000</v>
      </c>
      <c r="H4890" s="236" t="s">
        <v>551</v>
      </c>
      <c r="I4890" s="228" t="s">
        <v>9541</v>
      </c>
      <c r="J4890"/>
      <c r="L4890"/>
      <c r="M4890"/>
    </row>
    <row r="4891" spans="1:13" ht="15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22"/>
        <v>170000</v>
      </c>
      <c r="H4891" s="236" t="s">
        <v>551</v>
      </c>
      <c r="I4891" s="228" t="s">
        <v>9541</v>
      </c>
      <c r="J4891"/>
      <c r="L4891"/>
      <c r="M4891"/>
    </row>
    <row r="4892" spans="1:13" ht="15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22"/>
        <v>80000</v>
      </c>
      <c r="H4892" s="236" t="s">
        <v>551</v>
      </c>
      <c r="I4892" s="228" t="s">
        <v>9541</v>
      </c>
      <c r="J4892"/>
      <c r="L4892"/>
      <c r="M4892"/>
    </row>
    <row r="4893" spans="1:13" ht="15" customHeight="1" x14ac:dyDescent="0.25">
      <c r="A4893" s="180">
        <v>44235</v>
      </c>
      <c r="B4893" s="269" t="s">
        <v>2828</v>
      </c>
      <c r="C4893" s="33"/>
      <c r="D4893" s="38">
        <v>8</v>
      </c>
      <c r="E4893" s="51" t="s">
        <v>23</v>
      </c>
      <c r="F4893" s="46">
        <v>5000</v>
      </c>
      <c r="G4893" s="46">
        <f t="shared" si="322"/>
        <v>40000</v>
      </c>
      <c r="H4893" s="236" t="s">
        <v>551</v>
      </c>
      <c r="I4893" s="228" t="s">
        <v>9541</v>
      </c>
      <c r="J4893"/>
      <c r="L4893"/>
      <c r="M4893"/>
    </row>
    <row r="4894" spans="1:13" ht="15" customHeight="1" x14ac:dyDescent="0.25">
      <c r="A4894" s="180">
        <v>44235</v>
      </c>
      <c r="B4894" s="269" t="s">
        <v>4008</v>
      </c>
      <c r="C4894" s="33" t="s">
        <v>4378</v>
      </c>
      <c r="D4894" s="38">
        <v>3.5</v>
      </c>
      <c r="E4894" s="45" t="s">
        <v>217</v>
      </c>
      <c r="F4894" s="46">
        <v>23000</v>
      </c>
      <c r="G4894" s="46">
        <f t="shared" si="322"/>
        <v>80500</v>
      </c>
      <c r="H4894" s="236" t="s">
        <v>1263</v>
      </c>
      <c r="I4894" s="228"/>
      <c r="J4894"/>
      <c r="L4894"/>
      <c r="M4894"/>
    </row>
    <row r="4895" spans="1:13" ht="15" customHeight="1" x14ac:dyDescent="0.25">
      <c r="A4895" s="180">
        <v>44235</v>
      </c>
      <c r="B4895" s="269" t="s">
        <v>2962</v>
      </c>
      <c r="C4895" s="33"/>
      <c r="D4895" s="38">
        <v>1</v>
      </c>
      <c r="E4895" s="51" t="s">
        <v>23</v>
      </c>
      <c r="F4895" s="46">
        <v>350000</v>
      </c>
      <c r="G4895" s="46">
        <f t="shared" si="322"/>
        <v>350000</v>
      </c>
      <c r="H4895" s="236" t="s">
        <v>2284</v>
      </c>
      <c r="I4895" s="228" t="s">
        <v>9543</v>
      </c>
      <c r="J4895"/>
      <c r="L4895"/>
      <c r="M4895"/>
    </row>
    <row r="4896" spans="1:13" x14ac:dyDescent="0.25">
      <c r="A4896" s="180">
        <v>44235</v>
      </c>
      <c r="B4896" s="269" t="s">
        <v>120</v>
      </c>
      <c r="C4896" s="49" t="s">
        <v>9364</v>
      </c>
      <c r="D4896" s="38">
        <v>1</v>
      </c>
      <c r="E4896" s="45" t="s">
        <v>24</v>
      </c>
      <c r="F4896" s="46">
        <v>100000</v>
      </c>
      <c r="G4896" s="46">
        <f t="shared" si="322"/>
        <v>100000</v>
      </c>
      <c r="H4896" s="236" t="s">
        <v>2284</v>
      </c>
      <c r="I4896" s="228" t="s">
        <v>9543</v>
      </c>
      <c r="J4896"/>
      <c r="L4896"/>
      <c r="M4896"/>
    </row>
    <row r="4897" spans="1:13" ht="15" customHeight="1" x14ac:dyDescent="0.25">
      <c r="A4897" s="180">
        <v>44235</v>
      </c>
      <c r="B4897" s="269" t="s">
        <v>118</v>
      </c>
      <c r="C4897" s="33" t="s">
        <v>9363</v>
      </c>
      <c r="D4897" s="38">
        <v>1</v>
      </c>
      <c r="E4897" s="45" t="s">
        <v>24</v>
      </c>
      <c r="F4897" s="34">
        <v>150000</v>
      </c>
      <c r="G4897" s="46">
        <f t="shared" si="322"/>
        <v>150000</v>
      </c>
      <c r="H4897" s="236" t="s">
        <v>2284</v>
      </c>
      <c r="I4897" s="228" t="s">
        <v>9543</v>
      </c>
      <c r="J4897"/>
      <c r="L4897"/>
      <c r="M4897">
        <v>1795000</v>
      </c>
    </row>
    <row r="4898" spans="1:13" ht="15" customHeight="1" x14ac:dyDescent="0.25">
      <c r="A4898" s="180">
        <v>44235</v>
      </c>
      <c r="B4898" s="269" t="s">
        <v>9307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22"/>
        <v>45000</v>
      </c>
      <c r="H4898" s="236" t="s">
        <v>2284</v>
      </c>
      <c r="I4898" s="228" t="s">
        <v>9543</v>
      </c>
      <c r="J4898"/>
      <c r="L4898"/>
      <c r="M4898"/>
    </row>
    <row r="4899" spans="1:13" ht="15" customHeight="1" x14ac:dyDescent="0.25">
      <c r="A4899" s="180">
        <v>44235</v>
      </c>
      <c r="B4899" s="245" t="s">
        <v>9544</v>
      </c>
      <c r="C4899" s="36"/>
      <c r="D4899" s="38">
        <v>2</v>
      </c>
      <c r="E4899" s="45" t="s">
        <v>23</v>
      </c>
      <c r="F4899" s="46">
        <v>115000</v>
      </c>
      <c r="G4899" s="46">
        <f t="shared" si="322"/>
        <v>230000</v>
      </c>
      <c r="H4899" s="236" t="s">
        <v>2284</v>
      </c>
      <c r="I4899" s="228" t="s">
        <v>9543</v>
      </c>
      <c r="J4899"/>
      <c r="L4899"/>
      <c r="M4899">
        <v>1525000</v>
      </c>
    </row>
    <row r="4900" spans="1:13" ht="15" customHeight="1" x14ac:dyDescent="0.25">
      <c r="A4900" s="180">
        <v>44235</v>
      </c>
      <c r="B4900" s="269" t="s">
        <v>6676</v>
      </c>
      <c r="C4900" s="33"/>
      <c r="D4900" s="38">
        <v>1</v>
      </c>
      <c r="E4900" s="45" t="s">
        <v>23</v>
      </c>
      <c r="F4900" s="34">
        <v>20000</v>
      </c>
      <c r="G4900" s="172">
        <f t="shared" si="322"/>
        <v>20000</v>
      </c>
      <c r="H4900" s="236" t="s">
        <v>2284</v>
      </c>
      <c r="I4900" s="228" t="s">
        <v>9543</v>
      </c>
      <c r="J4900"/>
      <c r="L4900"/>
      <c r="M4900">
        <v>170000</v>
      </c>
    </row>
    <row r="4901" spans="1:13" ht="15" customHeight="1" x14ac:dyDescent="0.25">
      <c r="A4901" s="180">
        <v>44235</v>
      </c>
      <c r="B4901" s="399" t="s">
        <v>5281</v>
      </c>
      <c r="C4901" s="56"/>
      <c r="D4901" s="50">
        <v>1</v>
      </c>
      <c r="E4901" s="218" t="s">
        <v>72</v>
      </c>
      <c r="F4901" s="41">
        <v>215000</v>
      </c>
      <c r="G4901" s="41">
        <f t="shared" si="322"/>
        <v>215000</v>
      </c>
      <c r="H4901" s="236" t="s">
        <v>2284</v>
      </c>
      <c r="I4901" s="228" t="s">
        <v>9543</v>
      </c>
      <c r="J4901"/>
      <c r="L4901"/>
      <c r="M4901">
        <v>50000</v>
      </c>
    </row>
    <row r="4902" spans="1:13" ht="15" customHeight="1" x14ac:dyDescent="0.25">
      <c r="A4902" s="180">
        <v>44235</v>
      </c>
      <c r="B4902" s="269" t="s">
        <v>4847</v>
      </c>
      <c r="C4902" s="33"/>
      <c r="D4902" s="38">
        <v>1</v>
      </c>
      <c r="E4902" s="45" t="s">
        <v>24</v>
      </c>
      <c r="F4902" s="46">
        <v>3000</v>
      </c>
      <c r="G4902" s="46">
        <f t="shared" si="322"/>
        <v>3000</v>
      </c>
      <c r="H4902" s="236" t="s">
        <v>2284</v>
      </c>
      <c r="I4902" s="228" t="s">
        <v>9543</v>
      </c>
      <c r="J4902"/>
      <c r="L4902"/>
      <c r="M4902"/>
    </row>
    <row r="4903" spans="1:13" ht="15" customHeight="1" x14ac:dyDescent="0.25">
      <c r="A4903" s="180">
        <v>44235</v>
      </c>
      <c r="B4903" s="390" t="s">
        <v>9361</v>
      </c>
      <c r="C4903" s="33" t="s">
        <v>9331</v>
      </c>
      <c r="D4903" s="33">
        <v>1</v>
      </c>
      <c r="E4903" s="33" t="s">
        <v>23</v>
      </c>
      <c r="F4903" s="34">
        <v>150000</v>
      </c>
      <c r="G4903" s="41">
        <f t="shared" si="322"/>
        <v>150000</v>
      </c>
      <c r="H4903" s="236" t="s">
        <v>2284</v>
      </c>
      <c r="I4903" s="228" t="s">
        <v>9543</v>
      </c>
      <c r="J4903"/>
      <c r="L4903"/>
      <c r="M4903"/>
    </row>
    <row r="4904" spans="1:13" ht="15" customHeight="1" x14ac:dyDescent="0.25">
      <c r="A4904" s="180">
        <v>44235</v>
      </c>
      <c r="B4904" s="372" t="s">
        <v>9303</v>
      </c>
      <c r="C4904" s="36" t="s">
        <v>9331</v>
      </c>
      <c r="D4904" s="38">
        <v>1</v>
      </c>
      <c r="E4904" s="45" t="s">
        <v>23</v>
      </c>
      <c r="F4904" s="46">
        <v>420000</v>
      </c>
      <c r="G4904" s="172">
        <f t="shared" si="322"/>
        <v>420000</v>
      </c>
      <c r="H4904" s="236" t="s">
        <v>1756</v>
      </c>
      <c r="I4904" s="228"/>
      <c r="J4904"/>
      <c r="L4904"/>
      <c r="M4904"/>
    </row>
    <row r="4905" spans="1:13" ht="15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22"/>
        <v>225600</v>
      </c>
      <c r="H4905" s="236" t="s">
        <v>868</v>
      </c>
      <c r="I4905" s="228" t="s">
        <v>9545</v>
      </c>
      <c r="J4905"/>
      <c r="L4905"/>
      <c r="M4905"/>
    </row>
    <row r="4906" spans="1:13" ht="15" customHeight="1" x14ac:dyDescent="0.25">
      <c r="A4906" s="180">
        <v>44235</v>
      </c>
      <c r="B4906" s="372" t="s">
        <v>9303</v>
      </c>
      <c r="C4906" s="36" t="s">
        <v>9331</v>
      </c>
      <c r="D4906" s="38">
        <v>1</v>
      </c>
      <c r="E4906" s="45" t="s">
        <v>23</v>
      </c>
      <c r="F4906" s="46">
        <v>420000</v>
      </c>
      <c r="G4906" s="172">
        <f t="shared" si="322"/>
        <v>420000</v>
      </c>
      <c r="H4906" s="236" t="s">
        <v>1065</v>
      </c>
      <c r="I4906" s="394" t="s">
        <v>9546</v>
      </c>
      <c r="J4906"/>
      <c r="M4906"/>
    </row>
    <row r="4907" spans="1:13" ht="15" customHeight="1" x14ac:dyDescent="0.25">
      <c r="A4907" s="180">
        <v>44235</v>
      </c>
      <c r="B4907" s="36" t="s">
        <v>9547</v>
      </c>
      <c r="C4907" s="36" t="s">
        <v>2965</v>
      </c>
      <c r="D4907" s="38">
        <v>1</v>
      </c>
      <c r="E4907" s="45" t="s">
        <v>23</v>
      </c>
      <c r="F4907" s="46">
        <v>256500</v>
      </c>
      <c r="G4907" s="172">
        <f t="shared" si="322"/>
        <v>256500</v>
      </c>
      <c r="H4907" s="236" t="s">
        <v>2928</v>
      </c>
      <c r="I4907" s="394"/>
      <c r="J4907"/>
      <c r="L4907"/>
      <c r="M4907"/>
    </row>
    <row r="4908" spans="1:13" ht="15" customHeight="1" x14ac:dyDescent="0.25">
      <c r="A4908" s="180">
        <v>44235</v>
      </c>
      <c r="B4908" s="269" t="s">
        <v>2963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22"/>
        <v>503500</v>
      </c>
      <c r="H4908" s="236" t="s">
        <v>2964</v>
      </c>
      <c r="I4908" s="394"/>
      <c r="J4908"/>
      <c r="L4908"/>
      <c r="M4908"/>
    </row>
    <row r="4909" spans="1:13" ht="15.75" customHeight="1" x14ac:dyDescent="0.25">
      <c r="A4909" s="180">
        <v>44263</v>
      </c>
      <c r="B4909" s="246" t="s">
        <v>246</v>
      </c>
      <c r="C4909" s="33" t="s">
        <v>9369</v>
      </c>
      <c r="D4909" s="411">
        <v>1</v>
      </c>
      <c r="E4909" s="45" t="s">
        <v>23</v>
      </c>
      <c r="F4909" s="34">
        <v>580000</v>
      </c>
      <c r="G4909" s="46">
        <f t="shared" si="322"/>
        <v>580000</v>
      </c>
      <c r="H4909" s="236" t="s">
        <v>748</v>
      </c>
      <c r="I4909" s="228" t="s">
        <v>9548</v>
      </c>
      <c r="J4909"/>
      <c r="L4909"/>
      <c r="M4909"/>
    </row>
    <row r="4910" spans="1:13" ht="15" customHeight="1" x14ac:dyDescent="0.25">
      <c r="A4910" s="180">
        <v>44263</v>
      </c>
      <c r="B4910" s="373" t="s">
        <v>2905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22"/>
        <v>10000</v>
      </c>
      <c r="H4910" s="236" t="s">
        <v>748</v>
      </c>
      <c r="I4910" s="228" t="s">
        <v>9548</v>
      </c>
      <c r="J4910"/>
      <c r="L4910"/>
      <c r="M4910"/>
    </row>
    <row r="4911" spans="1:13" ht="15" customHeight="1" x14ac:dyDescent="0.25">
      <c r="A4911" s="180">
        <v>44263</v>
      </c>
      <c r="B4911" s="269" t="s">
        <v>9336</v>
      </c>
      <c r="C4911" s="33" t="s">
        <v>9549</v>
      </c>
      <c r="D4911" s="38">
        <v>2</v>
      </c>
      <c r="E4911" s="45" t="s">
        <v>23</v>
      </c>
      <c r="F4911" s="46">
        <v>900000</v>
      </c>
      <c r="G4911" s="46">
        <f t="shared" si="322"/>
        <v>1800000</v>
      </c>
      <c r="H4911" s="236" t="s">
        <v>748</v>
      </c>
      <c r="I4911" s="228" t="s">
        <v>9548</v>
      </c>
      <c r="J4911"/>
      <c r="L4911"/>
      <c r="M4911"/>
    </row>
    <row r="4912" spans="1:13" ht="15" customHeight="1" x14ac:dyDescent="0.25">
      <c r="A4912" s="180">
        <v>44263</v>
      </c>
      <c r="B4912" s="269" t="s">
        <v>4847</v>
      </c>
      <c r="C4912" s="33"/>
      <c r="D4912" s="38">
        <v>2</v>
      </c>
      <c r="E4912" s="45" t="s">
        <v>23</v>
      </c>
      <c r="F4912" s="46">
        <v>7000</v>
      </c>
      <c r="G4912" s="46">
        <f t="shared" si="322"/>
        <v>14000</v>
      </c>
      <c r="H4912" s="236" t="s">
        <v>9550</v>
      </c>
      <c r="I4912" s="228"/>
      <c r="J4912"/>
      <c r="L4912"/>
      <c r="M4912"/>
    </row>
    <row r="4913" spans="1:13" ht="15" customHeight="1" x14ac:dyDescent="0.25">
      <c r="A4913" s="180">
        <v>44263</v>
      </c>
      <c r="B4913" s="371" t="s">
        <v>3751</v>
      </c>
      <c r="C4913" s="36"/>
      <c r="D4913" s="38">
        <v>2</v>
      </c>
      <c r="E4913" s="45" t="s">
        <v>23</v>
      </c>
      <c r="F4913" s="46">
        <v>3000</v>
      </c>
      <c r="G4913" s="172">
        <f t="shared" si="322"/>
        <v>6000</v>
      </c>
      <c r="H4913" s="236" t="s">
        <v>9550</v>
      </c>
      <c r="I4913" s="228"/>
      <c r="J4913"/>
      <c r="L4913"/>
      <c r="M4913"/>
    </row>
    <row r="4914" spans="1:13" ht="15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22"/>
        <v>90000</v>
      </c>
      <c r="H4914" s="236" t="s">
        <v>2284</v>
      </c>
      <c r="I4914" s="228" t="s">
        <v>9551</v>
      </c>
      <c r="J4914"/>
      <c r="L4914"/>
      <c r="M4914"/>
    </row>
    <row r="4915" spans="1:13" ht="15" customHeight="1" x14ac:dyDescent="0.25">
      <c r="A4915" s="180">
        <v>44263</v>
      </c>
      <c r="B4915" s="269" t="s">
        <v>2967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22"/>
        <v>26000</v>
      </c>
      <c r="H4915" s="236" t="s">
        <v>2284</v>
      </c>
      <c r="I4915" s="228"/>
      <c r="J4915"/>
      <c r="L4915"/>
      <c r="M4915"/>
    </row>
    <row r="4916" spans="1:13" ht="15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22"/>
        <v>40000</v>
      </c>
      <c r="H4916" s="236" t="s">
        <v>2284</v>
      </c>
      <c r="I4916" s="228"/>
      <c r="J4916"/>
      <c r="L4916"/>
      <c r="M4916"/>
    </row>
    <row r="4917" spans="1:13" ht="15" customHeight="1" x14ac:dyDescent="0.25">
      <c r="A4917" s="180">
        <v>44263</v>
      </c>
      <c r="B4917" s="269" t="s">
        <v>3048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22"/>
        <v>64000</v>
      </c>
      <c r="H4917" s="236" t="s">
        <v>3004</v>
      </c>
      <c r="I4917" s="228"/>
      <c r="J4917"/>
      <c r="L4917"/>
      <c r="M4917"/>
    </row>
    <row r="4918" spans="1:13" ht="15" customHeight="1" x14ac:dyDescent="0.25">
      <c r="A4918" s="180">
        <v>44263</v>
      </c>
      <c r="B4918" s="373" t="s">
        <v>9310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22"/>
        <v>128000</v>
      </c>
      <c r="H4918" s="236" t="s">
        <v>3004</v>
      </c>
      <c r="I4918" s="228"/>
      <c r="J4918"/>
      <c r="L4918"/>
      <c r="M4918"/>
    </row>
    <row r="4919" spans="1:13" ht="15" customHeight="1" x14ac:dyDescent="0.25">
      <c r="A4919" s="180">
        <v>44263</v>
      </c>
      <c r="B4919" s="269" t="s">
        <v>3163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22"/>
        <v>60000</v>
      </c>
      <c r="H4919" s="236" t="s">
        <v>3004</v>
      </c>
      <c r="I4919" s="228"/>
      <c r="J4919"/>
      <c r="L4919"/>
      <c r="M4919"/>
    </row>
    <row r="4920" spans="1:13" ht="15" customHeight="1" x14ac:dyDescent="0.25">
      <c r="A4920" s="180">
        <v>44263</v>
      </c>
      <c r="B4920" s="269" t="s">
        <v>9306</v>
      </c>
      <c r="C4920" s="39" t="s">
        <v>9431</v>
      </c>
      <c r="D4920" s="38">
        <v>2</v>
      </c>
      <c r="E4920" s="45" t="s">
        <v>23</v>
      </c>
      <c r="F4920" s="46">
        <v>750000</v>
      </c>
      <c r="G4920" s="172">
        <f t="shared" si="322"/>
        <v>1500000</v>
      </c>
      <c r="H4920" s="236" t="s">
        <v>507</v>
      </c>
      <c r="I4920" s="228" t="s">
        <v>9546</v>
      </c>
      <c r="J4920"/>
      <c r="L4920"/>
      <c r="M4920"/>
    </row>
    <row r="4921" spans="1:13" ht="15" customHeight="1" x14ac:dyDescent="0.25">
      <c r="A4921" s="180">
        <v>44263</v>
      </c>
      <c r="B4921" s="372" t="s">
        <v>2800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22"/>
        <v>65000</v>
      </c>
      <c r="H4921" s="236" t="s">
        <v>1065</v>
      </c>
      <c r="I4921" s="228" t="s">
        <v>9546</v>
      </c>
      <c r="J4921"/>
      <c r="L4921"/>
      <c r="M4921"/>
    </row>
    <row r="4922" spans="1:13" ht="15" customHeight="1" x14ac:dyDescent="0.25">
      <c r="A4922" s="180">
        <v>44263</v>
      </c>
      <c r="B4922" s="243" t="s">
        <v>2687</v>
      </c>
      <c r="C4922" s="36" t="s">
        <v>9552</v>
      </c>
      <c r="D4922" s="38">
        <v>1</v>
      </c>
      <c r="E4922" s="45" t="s">
        <v>24</v>
      </c>
      <c r="F4922" s="46">
        <v>1525000</v>
      </c>
      <c r="G4922" s="172">
        <f t="shared" si="322"/>
        <v>1525000</v>
      </c>
      <c r="H4922" s="236" t="s">
        <v>577</v>
      </c>
      <c r="I4922" s="228" t="s">
        <v>9553</v>
      </c>
      <c r="J4922"/>
      <c r="L4922"/>
      <c r="M4922"/>
    </row>
    <row r="4923" spans="1:13" ht="15" customHeight="1" x14ac:dyDescent="0.25">
      <c r="A4923" s="180">
        <v>44263</v>
      </c>
      <c r="B4923" s="243" t="s">
        <v>2687</v>
      </c>
      <c r="C4923" s="33" t="s">
        <v>9554</v>
      </c>
      <c r="D4923" s="38">
        <v>1</v>
      </c>
      <c r="E4923" s="45" t="s">
        <v>24</v>
      </c>
      <c r="F4923" s="46">
        <v>1525000</v>
      </c>
      <c r="G4923" s="172">
        <f t="shared" si="322"/>
        <v>1525000</v>
      </c>
      <c r="H4923" s="236" t="s">
        <v>577</v>
      </c>
      <c r="I4923" s="228" t="s">
        <v>9553</v>
      </c>
      <c r="J4923"/>
      <c r="L4923"/>
      <c r="M4923"/>
    </row>
    <row r="4924" spans="1:13" ht="15" customHeight="1" x14ac:dyDescent="0.25">
      <c r="A4924" s="180">
        <v>44263</v>
      </c>
      <c r="B4924" s="243" t="s">
        <v>2763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22"/>
        <v>340000</v>
      </c>
      <c r="H4924" s="236" t="s">
        <v>577</v>
      </c>
      <c r="I4924" s="228" t="s">
        <v>9553</v>
      </c>
      <c r="J4924"/>
      <c r="L4924"/>
      <c r="M4924"/>
    </row>
    <row r="4925" spans="1:13" ht="15" customHeight="1" x14ac:dyDescent="0.25">
      <c r="A4925" s="180">
        <v>44263</v>
      </c>
      <c r="B4925" s="269" t="s">
        <v>2971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22"/>
        <v>100000</v>
      </c>
      <c r="H4925" s="236" t="s">
        <v>577</v>
      </c>
      <c r="I4925" s="228" t="s">
        <v>9553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9363</v>
      </c>
      <c r="D4926" s="38">
        <v>1</v>
      </c>
      <c r="E4926" s="45" t="s">
        <v>23</v>
      </c>
      <c r="F4926" s="46">
        <v>150000</v>
      </c>
      <c r="G4926" s="46">
        <f t="shared" si="322"/>
        <v>150000</v>
      </c>
      <c r="H4926" s="236" t="s">
        <v>577</v>
      </c>
      <c r="I4926" s="228" t="s">
        <v>9553</v>
      </c>
      <c r="J4926"/>
      <c r="L4926"/>
      <c r="M4926"/>
    </row>
    <row r="4927" spans="1:13" ht="15" customHeight="1" x14ac:dyDescent="0.25">
      <c r="A4927" s="180">
        <v>44263</v>
      </c>
      <c r="B4927" s="374" t="s">
        <v>9555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22"/>
        <v>253800</v>
      </c>
      <c r="H4927" s="267" t="s">
        <v>9556</v>
      </c>
      <c r="I4927" s="406"/>
      <c r="J4927"/>
      <c r="L4927"/>
      <c r="M4927"/>
    </row>
    <row r="4928" spans="1:13" ht="15" customHeight="1" x14ac:dyDescent="0.25">
      <c r="A4928" s="180">
        <v>44263</v>
      </c>
      <c r="B4928" s="243" t="s">
        <v>2972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22"/>
        <v>1450000</v>
      </c>
      <c r="H4928" s="236" t="s">
        <v>509</v>
      </c>
      <c r="I4928" s="228"/>
      <c r="J4928"/>
      <c r="L4928"/>
      <c r="M4928"/>
    </row>
    <row r="4929" spans="1:13" ht="15" customHeight="1" x14ac:dyDescent="0.25">
      <c r="A4929" s="180">
        <v>44263</v>
      </c>
      <c r="B4929" s="269" t="s">
        <v>2974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22"/>
        <v>75000</v>
      </c>
      <c r="H4929" s="236" t="s">
        <v>509</v>
      </c>
      <c r="I4929" s="228"/>
      <c r="J4929"/>
      <c r="L4929"/>
      <c r="M4929"/>
    </row>
    <row r="4930" spans="1:13" ht="15" customHeight="1" x14ac:dyDescent="0.25">
      <c r="A4930" s="180">
        <v>44263</v>
      </c>
      <c r="B4930" s="269" t="s">
        <v>2975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22"/>
        <v>85000</v>
      </c>
      <c r="H4930" s="236" t="s">
        <v>509</v>
      </c>
      <c r="I4930" s="228"/>
      <c r="J4930"/>
      <c r="L4930"/>
      <c r="M4930"/>
    </row>
    <row r="4931" spans="1:13" ht="15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22"/>
        <v>357000</v>
      </c>
      <c r="H4931" s="236" t="s">
        <v>509</v>
      </c>
      <c r="I4931" s="394"/>
      <c r="J4931"/>
      <c r="L4931"/>
      <c r="M4931"/>
    </row>
    <row r="4932" spans="1:13" ht="15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22"/>
        <v>110000</v>
      </c>
      <c r="H4932" s="236" t="s">
        <v>509</v>
      </c>
      <c r="I4932" s="394"/>
      <c r="J4932"/>
      <c r="L4932"/>
      <c r="M4932"/>
    </row>
    <row r="4933" spans="1:13" ht="15" customHeight="1" x14ac:dyDescent="0.25">
      <c r="A4933" s="180">
        <v>44263</v>
      </c>
      <c r="B4933" s="418" t="s">
        <v>2973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22"/>
        <v>30000</v>
      </c>
      <c r="H4933" s="236" t="s">
        <v>509</v>
      </c>
      <c r="I4933" s="394"/>
      <c r="J4933"/>
      <c r="L4933"/>
      <c r="M4933"/>
    </row>
    <row r="4934" spans="1:13" ht="15" customHeight="1" x14ac:dyDescent="0.25">
      <c r="A4934" s="180">
        <v>44263</v>
      </c>
      <c r="B4934" s="243" t="s">
        <v>2849</v>
      </c>
      <c r="C4934" s="44" t="s">
        <v>2976</v>
      </c>
      <c r="D4934" s="38">
        <v>2</v>
      </c>
      <c r="E4934" s="45" t="s">
        <v>24</v>
      </c>
      <c r="F4934" s="46">
        <v>80000</v>
      </c>
      <c r="G4934" s="172">
        <f t="shared" si="322"/>
        <v>160000</v>
      </c>
      <c r="H4934" s="236" t="s">
        <v>930</v>
      </c>
      <c r="I4934" s="227"/>
      <c r="J4934"/>
      <c r="L4934"/>
      <c r="M4934"/>
    </row>
    <row r="4935" spans="1:13" ht="15" customHeight="1" x14ac:dyDescent="0.25">
      <c r="A4935" s="180">
        <v>44263</v>
      </c>
      <c r="B4935" s="269" t="s">
        <v>2977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22"/>
        <v>49000</v>
      </c>
      <c r="H4935" s="236" t="s">
        <v>930</v>
      </c>
      <c r="I4935" s="227"/>
      <c r="J4935"/>
      <c r="L4935"/>
      <c r="M4935"/>
    </row>
    <row r="4936" spans="1:13" ht="15" customHeight="1" x14ac:dyDescent="0.25">
      <c r="A4936" s="180">
        <v>44263</v>
      </c>
      <c r="B4936" s="269" t="s">
        <v>6344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22"/>
        <v>20000</v>
      </c>
      <c r="H4936" s="241" t="s">
        <v>930</v>
      </c>
      <c r="I4936" s="227"/>
      <c r="J4936"/>
      <c r="L4936"/>
      <c r="M4936"/>
    </row>
    <row r="4937" spans="1:13" ht="15" customHeight="1" x14ac:dyDescent="0.25">
      <c r="A4937" s="180">
        <v>44263</v>
      </c>
      <c r="B4937" s="243" t="s">
        <v>2687</v>
      </c>
      <c r="C4937" s="247" t="s">
        <v>9557</v>
      </c>
      <c r="D4937" s="248">
        <v>1</v>
      </c>
      <c r="E4937" s="249" t="s">
        <v>23</v>
      </c>
      <c r="F4937" s="265">
        <v>1525000</v>
      </c>
      <c r="G4937" s="265">
        <f t="shared" si="322"/>
        <v>1525000</v>
      </c>
      <c r="H4937" s="251" t="s">
        <v>551</v>
      </c>
      <c r="I4937" s="412" t="s">
        <v>9558</v>
      </c>
      <c r="J4937"/>
      <c r="L4937"/>
      <c r="M4937"/>
    </row>
    <row r="4938" spans="1:13" ht="15" customHeight="1" x14ac:dyDescent="0.25">
      <c r="A4938" s="180">
        <v>44263</v>
      </c>
      <c r="B4938" s="243" t="s">
        <v>2687</v>
      </c>
      <c r="C4938" s="247" t="s">
        <v>9559</v>
      </c>
      <c r="D4938" s="248">
        <v>1</v>
      </c>
      <c r="E4938" s="249" t="s">
        <v>23</v>
      </c>
      <c r="F4938" s="250">
        <v>1525000</v>
      </c>
      <c r="G4938" s="249">
        <f t="shared" si="322"/>
        <v>1525000</v>
      </c>
      <c r="H4938" s="251" t="s">
        <v>551</v>
      </c>
      <c r="I4938" s="412" t="s">
        <v>9558</v>
      </c>
      <c r="J4938"/>
      <c r="L4938"/>
      <c r="M4938"/>
    </row>
    <row r="4939" spans="1:13" ht="15" customHeight="1" x14ac:dyDescent="0.25">
      <c r="A4939" s="180">
        <v>44263</v>
      </c>
      <c r="B4939" s="398" t="s">
        <v>2763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23">D4939*F4939</f>
        <v>340000</v>
      </c>
      <c r="H4939" s="251" t="s">
        <v>551</v>
      </c>
      <c r="I4939" s="412" t="s">
        <v>9558</v>
      </c>
      <c r="J4939"/>
      <c r="L4939"/>
      <c r="M4939"/>
    </row>
    <row r="4940" spans="1:13" ht="15" customHeight="1" x14ac:dyDescent="0.25">
      <c r="A4940" s="180">
        <v>44263</v>
      </c>
      <c r="B4940" s="415" t="s">
        <v>2971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23"/>
        <v>100000</v>
      </c>
      <c r="H4940" s="251" t="s">
        <v>551</v>
      </c>
      <c r="I4940" s="412" t="s">
        <v>9558</v>
      </c>
      <c r="J4940"/>
      <c r="L4940"/>
      <c r="M4940"/>
    </row>
    <row r="4941" spans="1:13" ht="15" customHeight="1" x14ac:dyDescent="0.25">
      <c r="A4941" s="180">
        <v>44263</v>
      </c>
      <c r="B4941" s="243" t="s">
        <v>2979</v>
      </c>
      <c r="C4941" s="33" t="s">
        <v>2980</v>
      </c>
      <c r="D4941" s="38">
        <v>2</v>
      </c>
      <c r="E4941" s="51" t="s">
        <v>72</v>
      </c>
      <c r="F4941" s="191">
        <v>1</v>
      </c>
      <c r="G4941" s="51">
        <f t="shared" si="323"/>
        <v>2</v>
      </c>
      <c r="H4941" s="42" t="s">
        <v>930</v>
      </c>
      <c r="I4941" s="387"/>
      <c r="J4941"/>
      <c r="L4941"/>
      <c r="M4941"/>
    </row>
    <row r="4942" spans="1:13" ht="15" customHeight="1" x14ac:dyDescent="0.25">
      <c r="A4942" s="180">
        <v>44263</v>
      </c>
      <c r="B4942" s="390" t="s">
        <v>2981</v>
      </c>
      <c r="C4942" s="36" t="s">
        <v>2980</v>
      </c>
      <c r="D4942" s="38">
        <v>2</v>
      </c>
      <c r="E4942" s="51" t="s">
        <v>72</v>
      </c>
      <c r="F4942" s="46">
        <v>1</v>
      </c>
      <c r="G4942" s="46">
        <f t="shared" si="323"/>
        <v>2</v>
      </c>
      <c r="H4942" s="42" t="s">
        <v>930</v>
      </c>
      <c r="I4942" s="387"/>
      <c r="J4942"/>
      <c r="L4942"/>
      <c r="M4942"/>
    </row>
    <row r="4943" spans="1:13" ht="15" customHeight="1" x14ac:dyDescent="0.25">
      <c r="A4943" s="180">
        <v>44263</v>
      </c>
      <c r="B4943" s="390" t="s">
        <v>2982</v>
      </c>
      <c r="C4943" s="36" t="s">
        <v>2980</v>
      </c>
      <c r="D4943" s="38">
        <v>2</v>
      </c>
      <c r="E4943" s="51" t="s">
        <v>72</v>
      </c>
      <c r="F4943" s="46">
        <v>1</v>
      </c>
      <c r="G4943" s="46">
        <f t="shared" si="323"/>
        <v>2</v>
      </c>
      <c r="H4943" s="42" t="s">
        <v>930</v>
      </c>
      <c r="I4943" s="387"/>
      <c r="J4943"/>
      <c r="L4943"/>
      <c r="M4943"/>
    </row>
    <row r="4944" spans="1:13" ht="15.75" customHeight="1" x14ac:dyDescent="0.25">
      <c r="A4944" s="180">
        <v>44294</v>
      </c>
      <c r="B4944" s="246" t="s">
        <v>2826</v>
      </c>
      <c r="C4944" s="39" t="s">
        <v>2827</v>
      </c>
      <c r="D4944" s="411">
        <v>1</v>
      </c>
      <c r="E4944" s="45" t="s">
        <v>23</v>
      </c>
      <c r="F4944" s="34">
        <v>270000</v>
      </c>
      <c r="G4944" s="46">
        <f t="shared" si="323"/>
        <v>270000</v>
      </c>
      <c r="H4944" s="236" t="s">
        <v>868</v>
      </c>
      <c r="I4944" s="228" t="s">
        <v>9560</v>
      </c>
      <c r="J4944"/>
      <c r="L4944"/>
      <c r="M4944"/>
    </row>
    <row r="4945" spans="1:13" ht="15" customHeight="1" x14ac:dyDescent="0.25">
      <c r="A4945" s="180">
        <v>44294</v>
      </c>
      <c r="B4945" s="373" t="s">
        <v>2749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23"/>
        <v>20000</v>
      </c>
      <c r="H4945" s="236" t="s">
        <v>868</v>
      </c>
      <c r="I4945" s="228" t="s">
        <v>9560</v>
      </c>
      <c r="J4945"/>
      <c r="L4945"/>
      <c r="M4945"/>
    </row>
    <row r="4946" spans="1:13" ht="15" customHeight="1" x14ac:dyDescent="0.25">
      <c r="A4946" s="180">
        <v>44294</v>
      </c>
      <c r="B4946" s="33" t="s">
        <v>9402</v>
      </c>
      <c r="C4946" s="33" t="s">
        <v>9403</v>
      </c>
      <c r="D4946" s="38">
        <v>1</v>
      </c>
      <c r="E4946" s="45" t="s">
        <v>23</v>
      </c>
      <c r="F4946" s="46">
        <v>35000</v>
      </c>
      <c r="G4946" s="172">
        <f t="shared" si="323"/>
        <v>35000</v>
      </c>
      <c r="H4946" s="236" t="s">
        <v>9550</v>
      </c>
      <c r="I4946" s="228"/>
      <c r="J4946"/>
      <c r="L4946"/>
      <c r="M4946"/>
    </row>
    <row r="4947" spans="1:13" ht="15" customHeight="1" x14ac:dyDescent="0.25">
      <c r="A4947" s="180">
        <v>44294</v>
      </c>
      <c r="B4947" s="269" t="s">
        <v>3752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23"/>
        <v>70000</v>
      </c>
      <c r="H4947" s="236" t="s">
        <v>606</v>
      </c>
      <c r="I4947" s="228"/>
      <c r="J4947"/>
      <c r="L4947"/>
      <c r="M4947"/>
    </row>
    <row r="4948" spans="1:13" ht="15" customHeight="1" x14ac:dyDescent="0.25">
      <c r="A4948" s="180">
        <v>44294</v>
      </c>
      <c r="B4948" s="269" t="s">
        <v>2987</v>
      </c>
      <c r="C4948" s="36" t="s">
        <v>2988</v>
      </c>
      <c r="D4948" s="38">
        <v>1</v>
      </c>
      <c r="E4948" s="45" t="s">
        <v>1589</v>
      </c>
      <c r="F4948" s="46">
        <v>17000</v>
      </c>
      <c r="G4948" s="46">
        <f t="shared" si="323"/>
        <v>17000</v>
      </c>
      <c r="H4948" s="236" t="s">
        <v>1279</v>
      </c>
      <c r="I4948" s="228"/>
      <c r="J4948"/>
      <c r="L4948"/>
      <c r="M4948"/>
    </row>
    <row r="4949" spans="1:13" ht="15" customHeight="1" x14ac:dyDescent="0.25">
      <c r="A4949" s="180">
        <v>44294</v>
      </c>
      <c r="B4949" s="269" t="s">
        <v>4524</v>
      </c>
      <c r="C4949" s="56" t="s">
        <v>9316</v>
      </c>
      <c r="D4949" s="38">
        <v>20</v>
      </c>
      <c r="E4949" s="45" t="s">
        <v>23</v>
      </c>
      <c r="F4949" s="46">
        <v>1550</v>
      </c>
      <c r="G4949" s="46">
        <f t="shared" si="323"/>
        <v>31000</v>
      </c>
      <c r="H4949" s="84" t="s">
        <v>9550</v>
      </c>
      <c r="I4949" s="228"/>
      <c r="J4949"/>
      <c r="L4949"/>
      <c r="M4949"/>
    </row>
    <row r="4950" spans="1:13" ht="15" customHeight="1" x14ac:dyDescent="0.25">
      <c r="A4950" s="180">
        <v>44294</v>
      </c>
      <c r="B4950" s="269" t="s">
        <v>4008</v>
      </c>
      <c r="C4950" s="33" t="s">
        <v>4378</v>
      </c>
      <c r="D4950" s="38">
        <v>3</v>
      </c>
      <c r="E4950" s="45" t="s">
        <v>27</v>
      </c>
      <c r="F4950" s="46">
        <v>23000</v>
      </c>
      <c r="G4950" s="46">
        <f t="shared" si="323"/>
        <v>69000</v>
      </c>
      <c r="H4950" s="236" t="s">
        <v>1263</v>
      </c>
      <c r="I4950" s="228"/>
      <c r="J4950"/>
      <c r="L4950"/>
      <c r="M4950"/>
    </row>
    <row r="4951" spans="1:13" ht="15" customHeight="1" x14ac:dyDescent="0.25">
      <c r="A4951" s="180">
        <v>44294</v>
      </c>
      <c r="B4951" s="269" t="s">
        <v>2832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23"/>
        <v>175000</v>
      </c>
      <c r="H4951" s="236" t="s">
        <v>2240</v>
      </c>
      <c r="I4951" s="228" t="s">
        <v>9561</v>
      </c>
      <c r="J4951"/>
      <c r="L4951"/>
      <c r="M4951"/>
    </row>
    <row r="4952" spans="1:13" ht="15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23"/>
        <v>50000</v>
      </c>
      <c r="H4952" s="236" t="s">
        <v>2240</v>
      </c>
      <c r="I4952" s="228" t="s">
        <v>9561</v>
      </c>
      <c r="J4952"/>
      <c r="L4952"/>
      <c r="M4952"/>
    </row>
    <row r="4953" spans="1:13" ht="15" customHeight="1" x14ac:dyDescent="0.25">
      <c r="A4953" s="180">
        <v>44294</v>
      </c>
      <c r="B4953" s="269" t="s">
        <v>2996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23"/>
        <v>190000</v>
      </c>
      <c r="H4953" s="236" t="s">
        <v>2240</v>
      </c>
      <c r="I4953" s="228" t="s">
        <v>9561</v>
      </c>
      <c r="J4953"/>
      <c r="L4953"/>
      <c r="M4953"/>
    </row>
    <row r="4954" spans="1:13" ht="15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23"/>
        <v>56400</v>
      </c>
      <c r="H4954" s="236" t="s">
        <v>827</v>
      </c>
      <c r="I4954" s="228"/>
      <c r="J4954"/>
      <c r="L4954"/>
      <c r="M4954"/>
    </row>
    <row r="4955" spans="1:13" ht="15" customHeight="1" x14ac:dyDescent="0.25">
      <c r="A4955" s="180">
        <v>44294</v>
      </c>
      <c r="B4955" s="373" t="s">
        <v>2878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23"/>
        <v>41000</v>
      </c>
      <c r="H4955" s="236" t="s">
        <v>9562</v>
      </c>
      <c r="I4955" s="228"/>
      <c r="J4955"/>
      <c r="L4955"/>
      <c r="M4955"/>
    </row>
    <row r="4956" spans="1:13" ht="15" customHeight="1" x14ac:dyDescent="0.25">
      <c r="A4956" s="180">
        <v>44294</v>
      </c>
      <c r="B4956" s="269" t="s">
        <v>4847</v>
      </c>
      <c r="C4956" s="33"/>
      <c r="D4956" s="38">
        <v>2</v>
      </c>
      <c r="E4956" s="45" t="s">
        <v>24</v>
      </c>
      <c r="F4956" s="46">
        <v>3000</v>
      </c>
      <c r="G4956" s="172">
        <f t="shared" si="323"/>
        <v>6000</v>
      </c>
      <c r="H4956" s="236" t="s">
        <v>3004</v>
      </c>
      <c r="I4956" s="228"/>
      <c r="J4956"/>
      <c r="L4956"/>
      <c r="M4956"/>
    </row>
    <row r="4957" spans="1:13" ht="15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23"/>
        <v>14000</v>
      </c>
      <c r="H4957" s="236" t="s">
        <v>3004</v>
      </c>
      <c r="I4957" s="228"/>
      <c r="J4957"/>
      <c r="L4957"/>
      <c r="M4957"/>
    </row>
    <row r="4958" spans="1:13" ht="15" customHeight="1" x14ac:dyDescent="0.25">
      <c r="A4958" s="180">
        <v>44294</v>
      </c>
      <c r="B4958" s="269" t="s">
        <v>9453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23"/>
        <v>8000</v>
      </c>
      <c r="H4958" s="236" t="s">
        <v>509</v>
      </c>
      <c r="I4958" s="228"/>
      <c r="J4958"/>
      <c r="L4958"/>
      <c r="M4958"/>
    </row>
    <row r="4959" spans="1:13" ht="15" customHeight="1" x14ac:dyDescent="0.25">
      <c r="A4959" s="180">
        <v>44294</v>
      </c>
      <c r="B4959" s="269" t="s">
        <v>9365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23"/>
        <v>50000</v>
      </c>
      <c r="H4959" s="236" t="s">
        <v>509</v>
      </c>
      <c r="I4959" s="228"/>
      <c r="J4959"/>
      <c r="L4959"/>
      <c r="M4959"/>
    </row>
    <row r="4960" spans="1:13" ht="15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23"/>
        <v>50000</v>
      </c>
      <c r="H4960" s="236" t="s">
        <v>509</v>
      </c>
      <c r="I4960" s="228"/>
      <c r="J4960"/>
      <c r="L4960"/>
      <c r="M4960"/>
    </row>
    <row r="4961" spans="1:13" ht="15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23"/>
        <v>253800</v>
      </c>
      <c r="H4961" s="236" t="s">
        <v>509</v>
      </c>
      <c r="I4961" s="228"/>
      <c r="J4961"/>
      <c r="L4961"/>
      <c r="M4961"/>
    </row>
    <row r="4962" spans="1:13" ht="15" customHeight="1" x14ac:dyDescent="0.25">
      <c r="A4962" s="180">
        <v>44294</v>
      </c>
      <c r="B4962" s="269" t="s">
        <v>2852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23"/>
        <v>87500</v>
      </c>
      <c r="H4962" s="236" t="s">
        <v>509</v>
      </c>
      <c r="I4962" s="228"/>
      <c r="J4962"/>
      <c r="L4962"/>
      <c r="M4962"/>
    </row>
    <row r="4963" spans="1:13" ht="15" customHeight="1" x14ac:dyDescent="0.25">
      <c r="A4963" s="180">
        <v>44294</v>
      </c>
      <c r="B4963" s="269" t="s">
        <v>9336</v>
      </c>
      <c r="C4963" s="36" t="s">
        <v>9563</v>
      </c>
      <c r="D4963" s="38">
        <v>2</v>
      </c>
      <c r="E4963" s="45" t="s">
        <v>24</v>
      </c>
      <c r="F4963" s="46">
        <v>950000</v>
      </c>
      <c r="G4963" s="172">
        <f t="shared" si="323"/>
        <v>1900000</v>
      </c>
      <c r="H4963" s="236" t="s">
        <v>509</v>
      </c>
      <c r="I4963" s="228"/>
      <c r="J4963"/>
      <c r="L4963"/>
      <c r="M4963"/>
    </row>
    <row r="4964" spans="1:13" ht="15" customHeight="1" x14ac:dyDescent="0.25">
      <c r="A4964" s="180">
        <v>44294</v>
      </c>
      <c r="B4964" s="269" t="s">
        <v>2984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23"/>
        <v>6000</v>
      </c>
      <c r="H4964" s="236" t="s">
        <v>509</v>
      </c>
      <c r="I4964" s="394"/>
      <c r="J4964"/>
      <c r="L4964"/>
      <c r="M4964"/>
    </row>
    <row r="4965" spans="1:13" ht="15" customHeight="1" x14ac:dyDescent="0.25">
      <c r="A4965" s="180">
        <v>44294</v>
      </c>
      <c r="B4965" s="269" t="s">
        <v>2985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23"/>
        <v>5000</v>
      </c>
      <c r="H4965" s="236" t="s">
        <v>509</v>
      </c>
      <c r="I4965" s="394"/>
      <c r="J4965"/>
      <c r="L4965"/>
      <c r="M4965"/>
    </row>
    <row r="4966" spans="1:13" ht="15" customHeight="1" x14ac:dyDescent="0.25">
      <c r="A4966" s="180">
        <v>44294</v>
      </c>
      <c r="B4966" s="269" t="s">
        <v>2983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23"/>
        <v>16000</v>
      </c>
      <c r="H4966" s="236" t="s">
        <v>509</v>
      </c>
      <c r="I4966" s="394"/>
      <c r="J4966"/>
      <c r="L4966"/>
      <c r="M4966"/>
    </row>
    <row r="4967" spans="1:13" ht="15" customHeight="1" x14ac:dyDescent="0.25">
      <c r="A4967" s="180">
        <v>44294</v>
      </c>
      <c r="B4967" s="243" t="s">
        <v>2991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23"/>
        <v>200000</v>
      </c>
      <c r="H4967" s="236" t="s">
        <v>509</v>
      </c>
      <c r="I4967" s="394"/>
      <c r="J4967"/>
      <c r="L4967"/>
      <c r="M4967"/>
    </row>
    <row r="4968" spans="1:13" ht="15" customHeight="1" x14ac:dyDescent="0.25">
      <c r="A4968" s="180">
        <v>44294</v>
      </c>
      <c r="B4968" s="269" t="s">
        <v>9336</v>
      </c>
      <c r="C4968" s="36" t="s">
        <v>9563</v>
      </c>
      <c r="D4968" s="38">
        <v>2</v>
      </c>
      <c r="E4968" s="45" t="s">
        <v>23</v>
      </c>
      <c r="F4968" s="46">
        <v>950000</v>
      </c>
      <c r="G4968" s="172">
        <f t="shared" si="323"/>
        <v>1900000</v>
      </c>
      <c r="H4968" s="236" t="s">
        <v>783</v>
      </c>
      <c r="I4968" s="394" t="s">
        <v>9564</v>
      </c>
      <c r="J4968"/>
      <c r="L4968"/>
      <c r="M4968"/>
    </row>
    <row r="4969" spans="1:13" ht="15" customHeight="1" x14ac:dyDescent="0.25">
      <c r="A4969" s="180">
        <v>44294</v>
      </c>
      <c r="B4969" s="269" t="s">
        <v>9336</v>
      </c>
      <c r="C4969" s="36" t="s">
        <v>9563</v>
      </c>
      <c r="D4969" s="38">
        <v>1</v>
      </c>
      <c r="E4969" s="45" t="s">
        <v>23</v>
      </c>
      <c r="F4969" s="46">
        <v>950000</v>
      </c>
      <c r="G4969" s="172">
        <f t="shared" si="323"/>
        <v>950000</v>
      </c>
      <c r="H4969" s="236" t="s">
        <v>472</v>
      </c>
      <c r="I4969" s="394" t="s">
        <v>9565</v>
      </c>
      <c r="J4969"/>
      <c r="L4969"/>
      <c r="M4969"/>
    </row>
    <row r="4970" spans="1:13" ht="15" customHeight="1" x14ac:dyDescent="0.25">
      <c r="A4970" s="180">
        <v>44294</v>
      </c>
      <c r="B4970" s="269" t="s">
        <v>9453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23"/>
        <v>12000</v>
      </c>
      <c r="H4970" s="236" t="s">
        <v>2701</v>
      </c>
      <c r="I4970" s="394"/>
      <c r="J4970"/>
      <c r="L4970"/>
      <c r="M4970"/>
    </row>
    <row r="4971" spans="1:13" ht="15" customHeight="1" x14ac:dyDescent="0.25">
      <c r="A4971" s="180">
        <v>44294</v>
      </c>
      <c r="B4971" s="269" t="s">
        <v>2997</v>
      </c>
      <c r="C4971" s="33" t="s">
        <v>2998</v>
      </c>
      <c r="D4971" s="38">
        <v>1</v>
      </c>
      <c r="E4971" s="45" t="s">
        <v>24</v>
      </c>
      <c r="F4971" s="46">
        <v>200000</v>
      </c>
      <c r="G4971" s="172">
        <f t="shared" si="323"/>
        <v>200000</v>
      </c>
      <c r="H4971" s="236" t="s">
        <v>2701</v>
      </c>
      <c r="I4971" s="394"/>
      <c r="J4971"/>
      <c r="L4971"/>
      <c r="M4971"/>
    </row>
    <row r="4972" spans="1:13" ht="15" customHeight="1" x14ac:dyDescent="0.25">
      <c r="A4972" s="180">
        <v>44294</v>
      </c>
      <c r="B4972" s="269" t="s">
        <v>2719</v>
      </c>
      <c r="C4972" s="36" t="s">
        <v>2990</v>
      </c>
      <c r="D4972" s="38">
        <v>4</v>
      </c>
      <c r="E4972" s="45" t="s">
        <v>23</v>
      </c>
      <c r="F4972" s="46">
        <v>300000</v>
      </c>
      <c r="G4972" s="46">
        <f t="shared" si="323"/>
        <v>1200000</v>
      </c>
      <c r="H4972" s="236" t="s">
        <v>433</v>
      </c>
      <c r="I4972" s="394"/>
      <c r="J4972"/>
      <c r="L4972"/>
      <c r="M4972"/>
    </row>
    <row r="4973" spans="1:13" ht="15" customHeight="1" x14ac:dyDescent="0.25">
      <c r="A4973" s="180">
        <v>44294</v>
      </c>
      <c r="B4973" s="269" t="s">
        <v>2737</v>
      </c>
      <c r="C4973" s="36" t="s">
        <v>2990</v>
      </c>
      <c r="D4973" s="38">
        <v>10</v>
      </c>
      <c r="E4973" s="45" t="s">
        <v>23</v>
      </c>
      <c r="F4973" s="46">
        <v>100000</v>
      </c>
      <c r="G4973" s="46">
        <f t="shared" si="323"/>
        <v>1000000</v>
      </c>
      <c r="H4973" s="236" t="s">
        <v>433</v>
      </c>
      <c r="I4973" s="227"/>
      <c r="J4973"/>
      <c r="L4973"/>
      <c r="M4973"/>
    </row>
    <row r="4974" spans="1:13" ht="15" customHeight="1" x14ac:dyDescent="0.25">
      <c r="A4974" s="180">
        <v>44294</v>
      </c>
      <c r="B4974" s="243" t="s">
        <v>9368</v>
      </c>
      <c r="C4974" s="39" t="s">
        <v>9479</v>
      </c>
      <c r="D4974" s="38">
        <v>1</v>
      </c>
      <c r="E4974" s="45" t="s">
        <v>24</v>
      </c>
      <c r="F4974" s="46">
        <v>750000</v>
      </c>
      <c r="G4974" s="41">
        <f t="shared" si="323"/>
        <v>750000</v>
      </c>
      <c r="H4974" s="236" t="s">
        <v>486</v>
      </c>
      <c r="I4974" s="387" t="s">
        <v>9566</v>
      </c>
      <c r="J4974"/>
      <c r="L4974"/>
      <c r="M4974"/>
    </row>
    <row r="4975" spans="1:13" ht="15" customHeight="1" x14ac:dyDescent="0.25">
      <c r="A4975" s="180">
        <v>44294</v>
      </c>
      <c r="B4975" s="269" t="s">
        <v>2959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23"/>
        <v>750000</v>
      </c>
      <c r="H4975" s="236" t="s">
        <v>2667</v>
      </c>
      <c r="I4975" s="387" t="s">
        <v>9567</v>
      </c>
      <c r="J4975"/>
      <c r="L4975"/>
      <c r="M4975"/>
    </row>
    <row r="4976" spans="1:13" ht="15" customHeight="1" x14ac:dyDescent="0.25">
      <c r="A4976" s="180">
        <v>44294</v>
      </c>
      <c r="B4976" s="269" t="s">
        <v>2960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23"/>
        <v>650000</v>
      </c>
      <c r="H4976" s="236" t="s">
        <v>2667</v>
      </c>
      <c r="I4976" s="387" t="s">
        <v>9567</v>
      </c>
      <c r="J4976"/>
      <c r="L4976"/>
      <c r="M4976"/>
    </row>
    <row r="4977" spans="1:13" ht="15" customHeight="1" x14ac:dyDescent="0.25">
      <c r="A4977" s="180">
        <v>44294</v>
      </c>
      <c r="B4977" s="269" t="s">
        <v>2992</v>
      </c>
      <c r="C4977" s="36" t="s">
        <v>2993</v>
      </c>
      <c r="D4977" s="38">
        <v>1</v>
      </c>
      <c r="E4977" s="45" t="s">
        <v>23</v>
      </c>
      <c r="F4977" s="172">
        <v>600000</v>
      </c>
      <c r="G4977" s="46">
        <f t="shared" si="323"/>
        <v>600000</v>
      </c>
      <c r="H4977" s="236" t="s">
        <v>2994</v>
      </c>
      <c r="I4977" s="381" t="s">
        <v>9568</v>
      </c>
      <c r="J4977"/>
      <c r="L4977"/>
      <c r="M4977"/>
    </row>
    <row r="4978" spans="1:13" ht="15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23"/>
        <v>5890000</v>
      </c>
      <c r="H4978" s="236" t="s">
        <v>433</v>
      </c>
      <c r="I4978" s="381" t="s">
        <v>9568</v>
      </c>
      <c r="J4978"/>
      <c r="L4978"/>
      <c r="M4978"/>
    </row>
    <row r="4979" spans="1:13" ht="15" customHeight="1" x14ac:dyDescent="0.25">
      <c r="A4979" s="180">
        <v>44294</v>
      </c>
      <c r="B4979" s="373" t="s">
        <v>2807</v>
      </c>
      <c r="C4979" s="36" t="s">
        <v>9569</v>
      </c>
      <c r="D4979" s="38">
        <v>1</v>
      </c>
      <c r="E4979" s="45" t="s">
        <v>23</v>
      </c>
      <c r="F4979" s="46">
        <v>2850000</v>
      </c>
      <c r="G4979" s="46">
        <f t="shared" si="323"/>
        <v>2850000</v>
      </c>
      <c r="H4979" s="236" t="s">
        <v>1881</v>
      </c>
      <c r="I4979" s="381" t="s">
        <v>9568</v>
      </c>
      <c r="J4979"/>
      <c r="L4979"/>
      <c r="M4979"/>
    </row>
    <row r="4980" spans="1:13" ht="15" customHeight="1" x14ac:dyDescent="0.25">
      <c r="A4980" s="180">
        <v>44294</v>
      </c>
      <c r="B4980" s="373" t="s">
        <v>2807</v>
      </c>
      <c r="C4980" s="156" t="s">
        <v>9570</v>
      </c>
      <c r="D4980" s="38">
        <v>1</v>
      </c>
      <c r="E4980" s="45" t="s">
        <v>23</v>
      </c>
      <c r="F4980" s="46">
        <v>2850000</v>
      </c>
      <c r="G4980" s="172">
        <f t="shared" si="323"/>
        <v>2850000</v>
      </c>
      <c r="H4980" s="236" t="s">
        <v>1881</v>
      </c>
      <c r="I4980" s="381" t="s">
        <v>9568</v>
      </c>
      <c r="J4980"/>
      <c r="L4980"/>
      <c r="M4980"/>
    </row>
    <row r="4981" spans="1:13" ht="15" customHeight="1" x14ac:dyDescent="0.25">
      <c r="A4981" s="180">
        <v>44294</v>
      </c>
      <c r="B4981" s="269" t="s">
        <v>2719</v>
      </c>
      <c r="C4981" s="36" t="s">
        <v>2990</v>
      </c>
      <c r="D4981" s="38">
        <v>4</v>
      </c>
      <c r="E4981" s="45" t="s">
        <v>23</v>
      </c>
      <c r="F4981" s="46">
        <v>300000</v>
      </c>
      <c r="G4981" s="46">
        <f t="shared" si="323"/>
        <v>1200000</v>
      </c>
      <c r="H4981" s="236" t="s">
        <v>433</v>
      </c>
      <c r="I4981" s="381" t="s">
        <v>9568</v>
      </c>
      <c r="J4981"/>
      <c r="L4981"/>
      <c r="M4981"/>
    </row>
    <row r="4982" spans="1:13" ht="15" customHeight="1" x14ac:dyDescent="0.25">
      <c r="A4982" s="180">
        <v>44294</v>
      </c>
      <c r="B4982" s="269" t="s">
        <v>2737</v>
      </c>
      <c r="C4982" s="36" t="s">
        <v>2990</v>
      </c>
      <c r="D4982" s="38">
        <v>10</v>
      </c>
      <c r="E4982" s="45" t="s">
        <v>23</v>
      </c>
      <c r="F4982" s="46">
        <v>100000</v>
      </c>
      <c r="G4982" s="46">
        <f t="shared" si="323"/>
        <v>1000000</v>
      </c>
      <c r="H4982" s="236" t="s">
        <v>433</v>
      </c>
      <c r="I4982" s="381" t="s">
        <v>9568</v>
      </c>
      <c r="J4982"/>
      <c r="L4982"/>
      <c r="M4982"/>
    </row>
    <row r="4983" spans="1:13" ht="15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23"/>
        <v>388000</v>
      </c>
      <c r="H4983" s="236" t="s">
        <v>3777</v>
      </c>
      <c r="I4983" s="384"/>
      <c r="J4983"/>
      <c r="L4983"/>
      <c r="M4983"/>
    </row>
    <row r="4984" spans="1:13" ht="15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23"/>
        <v>56400</v>
      </c>
      <c r="H4984" s="236" t="s">
        <v>3777</v>
      </c>
      <c r="I4984" s="384"/>
      <c r="J4984"/>
      <c r="L4984"/>
      <c r="M4984"/>
    </row>
    <row r="4985" spans="1:13" ht="15" customHeight="1" x14ac:dyDescent="0.25">
      <c r="A4985" s="180">
        <v>44294</v>
      </c>
      <c r="B4985" s="52" t="s">
        <v>2847</v>
      </c>
      <c r="C4985" s="141" t="s">
        <v>9301</v>
      </c>
      <c r="D4985" s="38">
        <v>10</v>
      </c>
      <c r="E4985" s="45" t="s">
        <v>23</v>
      </c>
      <c r="F4985" s="172">
        <v>700</v>
      </c>
      <c r="G4985" s="46">
        <f t="shared" si="323"/>
        <v>7000</v>
      </c>
      <c r="H4985" s="236" t="s">
        <v>930</v>
      </c>
      <c r="I4985" s="384"/>
      <c r="J4985"/>
      <c r="L4985"/>
      <c r="M4985"/>
    </row>
    <row r="4986" spans="1:13" ht="15" customHeight="1" x14ac:dyDescent="0.25">
      <c r="A4986" s="180">
        <v>44294</v>
      </c>
      <c r="B4986" s="420" t="s">
        <v>2999</v>
      </c>
      <c r="C4986" s="421" t="s">
        <v>3000</v>
      </c>
      <c r="D4986" s="422">
        <v>1</v>
      </c>
      <c r="E4986" s="423" t="s">
        <v>23</v>
      </c>
      <c r="F4986" s="424">
        <v>1100000</v>
      </c>
      <c r="G4986" s="425">
        <f t="shared" si="323"/>
        <v>1100000</v>
      </c>
      <c r="H4986" s="426" t="s">
        <v>551</v>
      </c>
      <c r="I4986" s="384"/>
      <c r="J4986"/>
      <c r="L4986"/>
      <c r="M4986"/>
    </row>
    <row r="4987" spans="1:13" ht="15" customHeight="1" x14ac:dyDescent="0.25">
      <c r="A4987" s="180">
        <v>44294</v>
      </c>
      <c r="B4987" s="427" t="s">
        <v>3001</v>
      </c>
      <c r="C4987" s="421" t="s">
        <v>3000</v>
      </c>
      <c r="D4987" s="422">
        <v>2</v>
      </c>
      <c r="E4987" s="423" t="s">
        <v>24</v>
      </c>
      <c r="F4987" s="424">
        <v>900000</v>
      </c>
      <c r="G4987" s="425">
        <f t="shared" si="323"/>
        <v>1800000</v>
      </c>
      <c r="H4987" s="426" t="s">
        <v>882</v>
      </c>
      <c r="I4987" s="384"/>
      <c r="J4987"/>
      <c r="L4987"/>
      <c r="M4987"/>
    </row>
    <row r="4988" spans="1:13" ht="15" customHeight="1" x14ac:dyDescent="0.25">
      <c r="A4988" s="180">
        <v>44294</v>
      </c>
      <c r="B4988" s="428" t="s">
        <v>3002</v>
      </c>
      <c r="C4988" s="421" t="s">
        <v>3000</v>
      </c>
      <c r="D4988" s="422">
        <v>3</v>
      </c>
      <c r="E4988" s="423" t="s">
        <v>24</v>
      </c>
      <c r="F4988" s="424">
        <v>350000</v>
      </c>
      <c r="G4988" s="425">
        <f t="shared" si="323"/>
        <v>1050000</v>
      </c>
      <c r="H4988" s="426" t="s">
        <v>3003</v>
      </c>
      <c r="I4988" s="228"/>
      <c r="J4988"/>
      <c r="L4988"/>
      <c r="M4988"/>
    </row>
    <row r="4989" spans="1:13" ht="15.75" customHeight="1" x14ac:dyDescent="0.25">
      <c r="A4989" s="180">
        <v>44324</v>
      </c>
      <c r="B4989" s="373" t="s">
        <v>9310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23"/>
        <v>192000</v>
      </c>
      <c r="H4989" s="236" t="s">
        <v>3004</v>
      </c>
      <c r="I4989" s="228"/>
      <c r="J4989"/>
      <c r="L4989"/>
      <c r="M4989"/>
    </row>
    <row r="4990" spans="1:13" ht="15" customHeight="1" x14ac:dyDescent="0.25">
      <c r="A4990" s="180">
        <v>44324</v>
      </c>
      <c r="B4990" s="269" t="s">
        <v>3048</v>
      </c>
      <c r="C4990" s="33" t="s">
        <v>9571</v>
      </c>
      <c r="D4990" s="38">
        <v>1</v>
      </c>
      <c r="E4990" s="45" t="s">
        <v>23</v>
      </c>
      <c r="F4990" s="46">
        <v>64000</v>
      </c>
      <c r="G4990" s="46">
        <f t="shared" si="323"/>
        <v>64000</v>
      </c>
      <c r="H4990" s="236" t="s">
        <v>3004</v>
      </c>
      <c r="I4990" s="228"/>
      <c r="J4990"/>
      <c r="L4990"/>
      <c r="M4990"/>
    </row>
    <row r="4991" spans="1:13" ht="15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23"/>
        <v>12000</v>
      </c>
      <c r="H4991" s="236" t="s">
        <v>3004</v>
      </c>
      <c r="I4991" s="228"/>
      <c r="J4991"/>
      <c r="L4991"/>
      <c r="M4991"/>
    </row>
    <row r="4992" spans="1:13" ht="15" customHeight="1" x14ac:dyDescent="0.25">
      <c r="A4992" s="180">
        <v>44324</v>
      </c>
      <c r="B4992" s="269" t="s">
        <v>5240</v>
      </c>
      <c r="C4992" s="33"/>
      <c r="D4992" s="38">
        <v>2</v>
      </c>
      <c r="E4992" s="45" t="s">
        <v>1589</v>
      </c>
      <c r="F4992" s="34">
        <v>152500</v>
      </c>
      <c r="G4992" s="46">
        <f t="shared" si="323"/>
        <v>305000</v>
      </c>
      <c r="H4992" s="236" t="s">
        <v>3004</v>
      </c>
      <c r="I4992" s="228"/>
      <c r="J4992"/>
      <c r="L4992"/>
      <c r="M4992"/>
    </row>
    <row r="4993" spans="1:13" ht="15" customHeight="1" x14ac:dyDescent="0.25">
      <c r="A4993" s="180">
        <v>44324</v>
      </c>
      <c r="B4993" s="243" t="s">
        <v>2695</v>
      </c>
      <c r="C4993" s="33"/>
      <c r="D4993" s="38">
        <v>2</v>
      </c>
      <c r="E4993" s="45" t="s">
        <v>217</v>
      </c>
      <c r="F4993" s="34">
        <v>42500</v>
      </c>
      <c r="G4993" s="46">
        <f t="shared" si="323"/>
        <v>85000</v>
      </c>
      <c r="H4993" s="236" t="s">
        <v>3004</v>
      </c>
      <c r="I4993" s="228"/>
      <c r="J4993"/>
      <c r="L4993"/>
      <c r="M4993"/>
    </row>
    <row r="4994" spans="1:13" ht="15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23"/>
        <v>84600</v>
      </c>
      <c r="H4994" s="236" t="s">
        <v>5476</v>
      </c>
      <c r="I4994" s="228"/>
      <c r="J4994"/>
      <c r="L4994"/>
      <c r="M4994"/>
    </row>
    <row r="4995" spans="1:13" ht="15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23"/>
        <v>9000</v>
      </c>
      <c r="H4995" s="84" t="s">
        <v>930</v>
      </c>
      <c r="I4995" s="228"/>
      <c r="J4995"/>
      <c r="L4995"/>
      <c r="M4995"/>
    </row>
    <row r="4996" spans="1:13" ht="15" customHeight="1" x14ac:dyDescent="0.25">
      <c r="A4996" s="180">
        <v>44324</v>
      </c>
      <c r="B4996" s="269" t="s">
        <v>4847</v>
      </c>
      <c r="C4996" s="33"/>
      <c r="D4996" s="38">
        <v>2</v>
      </c>
      <c r="E4996" s="45" t="s">
        <v>23</v>
      </c>
      <c r="F4996" s="46">
        <v>3000</v>
      </c>
      <c r="G4996" s="46">
        <f t="shared" si="323"/>
        <v>6000</v>
      </c>
      <c r="H4996" s="84" t="s">
        <v>930</v>
      </c>
      <c r="I4996" s="228"/>
      <c r="J4996"/>
      <c r="L4996"/>
      <c r="M4996"/>
    </row>
    <row r="4997" spans="1:13" ht="15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23"/>
        <v>40500</v>
      </c>
      <c r="H4997" s="236" t="s">
        <v>9550</v>
      </c>
      <c r="I4997" s="228"/>
      <c r="J4997"/>
      <c r="L4997"/>
      <c r="M4997"/>
    </row>
    <row r="4998" spans="1:13" ht="15" customHeight="1" x14ac:dyDescent="0.25">
      <c r="A4998" s="180">
        <v>44324</v>
      </c>
      <c r="B4998" s="269" t="s">
        <v>4524</v>
      </c>
      <c r="C4998" s="56" t="s">
        <v>9316</v>
      </c>
      <c r="D4998" s="38">
        <v>20</v>
      </c>
      <c r="E4998" s="45" t="s">
        <v>23</v>
      </c>
      <c r="F4998" s="46">
        <v>1550</v>
      </c>
      <c r="G4998" s="41">
        <f t="shared" si="323"/>
        <v>31000</v>
      </c>
      <c r="H4998" s="236" t="s">
        <v>9550</v>
      </c>
      <c r="I4998" s="228"/>
      <c r="J4998"/>
      <c r="L4998"/>
      <c r="M4998"/>
    </row>
    <row r="4999" spans="1:13" ht="15" customHeight="1" x14ac:dyDescent="0.25">
      <c r="A4999" s="180">
        <v>44324</v>
      </c>
      <c r="B4999" s="269" t="s">
        <v>2816</v>
      </c>
      <c r="C4999" s="33"/>
      <c r="D4999" s="38">
        <v>1</v>
      </c>
      <c r="E4999" s="45" t="s">
        <v>23</v>
      </c>
      <c r="F4999" s="46">
        <v>55000</v>
      </c>
      <c r="G4999" s="41">
        <f t="shared" si="323"/>
        <v>55000</v>
      </c>
      <c r="H4999" s="236" t="s">
        <v>606</v>
      </c>
      <c r="I4999" s="228"/>
      <c r="J4999"/>
      <c r="L4999"/>
      <c r="M4999"/>
    </row>
    <row r="5000" spans="1:13" ht="15" customHeight="1" x14ac:dyDescent="0.25">
      <c r="A5000" s="180">
        <v>44324</v>
      </c>
      <c r="B5000" s="349" t="s">
        <v>114</v>
      </c>
      <c r="C5000" s="270" t="s">
        <v>2725</v>
      </c>
      <c r="D5000" s="271">
        <v>1</v>
      </c>
      <c r="E5000" s="429" t="s">
        <v>23</v>
      </c>
      <c r="F5000" s="287">
        <v>300000</v>
      </c>
      <c r="G5000" s="46">
        <f t="shared" si="323"/>
        <v>300000</v>
      </c>
      <c r="H5000" s="236" t="s">
        <v>486</v>
      </c>
      <c r="I5000" s="228" t="s">
        <v>9572</v>
      </c>
      <c r="J5000"/>
      <c r="L5000"/>
      <c r="M5000"/>
    </row>
    <row r="5001" spans="1:13" ht="15" customHeight="1" x14ac:dyDescent="0.25">
      <c r="A5001" s="180">
        <v>44324</v>
      </c>
      <c r="B5001" s="245" t="s">
        <v>4221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23"/>
        <v>150000</v>
      </c>
      <c r="H5001" s="236" t="s">
        <v>2701</v>
      </c>
      <c r="I5001" s="228" t="s">
        <v>9573</v>
      </c>
      <c r="J5001"/>
      <c r="L5001"/>
      <c r="M5001"/>
    </row>
    <row r="5002" spans="1:13" ht="15.75" customHeight="1" x14ac:dyDescent="0.25">
      <c r="A5002" s="180">
        <v>44355</v>
      </c>
      <c r="B5002" s="269" t="s">
        <v>4524</v>
      </c>
      <c r="C5002" s="56" t="s">
        <v>9316</v>
      </c>
      <c r="D5002" s="411">
        <v>17</v>
      </c>
      <c r="E5002" s="45" t="s">
        <v>23</v>
      </c>
      <c r="F5002" s="34">
        <v>1550</v>
      </c>
      <c r="G5002" s="46">
        <f t="shared" si="323"/>
        <v>26350</v>
      </c>
      <c r="H5002" s="236" t="s">
        <v>9574</v>
      </c>
      <c r="I5002" s="228"/>
      <c r="J5002"/>
      <c r="L5002"/>
      <c r="M5002"/>
    </row>
    <row r="5003" spans="1:13" ht="15.75" customHeight="1" x14ac:dyDescent="0.25">
      <c r="A5003" s="180">
        <v>44355</v>
      </c>
      <c r="B5003" s="269" t="s">
        <v>4524</v>
      </c>
      <c r="C5003" s="56" t="s">
        <v>9316</v>
      </c>
      <c r="D5003" s="411">
        <v>5</v>
      </c>
      <c r="E5003" s="45" t="s">
        <v>96</v>
      </c>
      <c r="F5003" s="34">
        <v>26000</v>
      </c>
      <c r="G5003" s="46">
        <f t="shared" ref="G5003:G5066" si="324">D5003*F5003</f>
        <v>130000</v>
      </c>
      <c r="H5003" s="236" t="s">
        <v>9574</v>
      </c>
      <c r="I5003" s="228"/>
      <c r="J5003"/>
      <c r="L5003"/>
      <c r="M5003"/>
    </row>
    <row r="5004" spans="1:13" ht="15" customHeight="1" x14ac:dyDescent="0.25">
      <c r="A5004" s="180">
        <v>44355</v>
      </c>
      <c r="B5004" s="269" t="s">
        <v>118</v>
      </c>
      <c r="C5004" s="33" t="s">
        <v>9363</v>
      </c>
      <c r="D5004" s="38">
        <v>1</v>
      </c>
      <c r="E5004" s="45" t="s">
        <v>23</v>
      </c>
      <c r="F5004" s="46">
        <v>150000</v>
      </c>
      <c r="G5004" s="46">
        <f t="shared" si="324"/>
        <v>150000</v>
      </c>
      <c r="H5004" s="236" t="s">
        <v>1004</v>
      </c>
      <c r="I5004" s="228" t="s">
        <v>9575</v>
      </c>
      <c r="J5004"/>
      <c r="L5004"/>
      <c r="M5004"/>
    </row>
    <row r="5005" spans="1:13" x14ac:dyDescent="0.25">
      <c r="A5005" s="180">
        <v>44355</v>
      </c>
      <c r="B5005" s="269" t="s">
        <v>120</v>
      </c>
      <c r="C5005" s="49" t="s">
        <v>9364</v>
      </c>
      <c r="D5005" s="38">
        <v>1</v>
      </c>
      <c r="E5005" s="45" t="s">
        <v>23</v>
      </c>
      <c r="F5005" s="46">
        <v>110000</v>
      </c>
      <c r="G5005" s="46">
        <f t="shared" si="324"/>
        <v>110000</v>
      </c>
      <c r="H5005" s="236" t="s">
        <v>1004</v>
      </c>
      <c r="I5005" s="228" t="s">
        <v>9575</v>
      </c>
      <c r="J5005"/>
      <c r="L5005"/>
      <c r="M5005"/>
    </row>
    <row r="5006" spans="1:13" ht="15" customHeight="1" x14ac:dyDescent="0.25">
      <c r="A5006" s="180">
        <v>44355</v>
      </c>
      <c r="B5006" s="372" t="s">
        <v>2907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24"/>
        <v>35000</v>
      </c>
      <c r="H5006" s="236" t="s">
        <v>1004</v>
      </c>
      <c r="I5006" s="228" t="s">
        <v>9575</v>
      </c>
      <c r="J5006"/>
      <c r="L5006"/>
      <c r="M5006"/>
    </row>
    <row r="5007" spans="1:13" ht="15" customHeight="1" x14ac:dyDescent="0.25">
      <c r="A5007" s="180">
        <v>44355</v>
      </c>
      <c r="B5007" s="269" t="s">
        <v>9576</v>
      </c>
      <c r="C5007" s="33"/>
      <c r="D5007" s="38">
        <v>1</v>
      </c>
      <c r="E5007" s="45" t="s">
        <v>72</v>
      </c>
      <c r="F5007" s="34">
        <v>350000</v>
      </c>
      <c r="G5007" s="46">
        <f t="shared" si="324"/>
        <v>350000</v>
      </c>
      <c r="H5007" s="236" t="s">
        <v>1004</v>
      </c>
      <c r="I5007" s="228" t="s">
        <v>9575</v>
      </c>
      <c r="J5007"/>
      <c r="L5007"/>
      <c r="M5007"/>
    </row>
    <row r="5008" spans="1:13" ht="15" customHeight="1" x14ac:dyDescent="0.25">
      <c r="A5008" s="180">
        <v>44355</v>
      </c>
      <c r="B5008" s="269" t="s">
        <v>3020</v>
      </c>
      <c r="C5008" s="33" t="s">
        <v>3021</v>
      </c>
      <c r="D5008" s="38">
        <v>2</v>
      </c>
      <c r="E5008" s="45" t="s">
        <v>24</v>
      </c>
      <c r="F5008" s="46">
        <v>20000</v>
      </c>
      <c r="G5008" s="172">
        <f t="shared" si="324"/>
        <v>40000</v>
      </c>
      <c r="H5008" s="236" t="s">
        <v>1004</v>
      </c>
      <c r="I5008" s="228" t="s">
        <v>9575</v>
      </c>
      <c r="J5008"/>
      <c r="L5008"/>
      <c r="M5008"/>
    </row>
    <row r="5009" spans="1:13" ht="15" customHeight="1" x14ac:dyDescent="0.25">
      <c r="A5009" s="180">
        <v>44355</v>
      </c>
      <c r="B5009" s="418" t="s">
        <v>3022</v>
      </c>
      <c r="C5009" s="33" t="s">
        <v>3023</v>
      </c>
      <c r="D5009" s="38">
        <v>2</v>
      </c>
      <c r="E5009" s="45" t="s">
        <v>24</v>
      </c>
      <c r="F5009" s="46">
        <v>75000</v>
      </c>
      <c r="G5009" s="172">
        <f t="shared" si="324"/>
        <v>150000</v>
      </c>
      <c r="H5009" s="236" t="s">
        <v>1004</v>
      </c>
      <c r="I5009" s="228" t="s">
        <v>9575</v>
      </c>
      <c r="J5009"/>
      <c r="L5009"/>
      <c r="M5009"/>
    </row>
    <row r="5010" spans="1:13" ht="15" customHeight="1" x14ac:dyDescent="0.25">
      <c r="A5010" s="180">
        <v>44355</v>
      </c>
      <c r="B5010" s="52" t="s">
        <v>2847</v>
      </c>
      <c r="C5010" s="141" t="s">
        <v>9301</v>
      </c>
      <c r="D5010" s="38">
        <v>15</v>
      </c>
      <c r="E5010" s="45" t="s">
        <v>23</v>
      </c>
      <c r="F5010" s="34">
        <v>750</v>
      </c>
      <c r="G5010" s="46">
        <f t="shared" si="324"/>
        <v>11250</v>
      </c>
      <c r="H5010" s="236" t="s">
        <v>3007</v>
      </c>
      <c r="I5010" s="228"/>
      <c r="J5010"/>
      <c r="L5010"/>
      <c r="M5010"/>
    </row>
    <row r="5011" spans="1:13" ht="15" customHeight="1" x14ac:dyDescent="0.25">
      <c r="A5011" s="180">
        <v>44355</v>
      </c>
      <c r="B5011" s="246" t="s">
        <v>2683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24"/>
        <v>49000</v>
      </c>
      <c r="H5011" s="236" t="s">
        <v>3007</v>
      </c>
      <c r="I5011" s="228"/>
      <c r="J5011"/>
      <c r="L5011"/>
      <c r="M5011"/>
    </row>
    <row r="5012" spans="1:13" ht="15" customHeight="1" x14ac:dyDescent="0.25">
      <c r="A5012" s="180">
        <v>44355</v>
      </c>
      <c r="B5012" s="269" t="s">
        <v>4847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24"/>
        <v>6000</v>
      </c>
      <c r="H5012" s="84" t="s">
        <v>3007</v>
      </c>
      <c r="I5012" s="228"/>
      <c r="J5012"/>
      <c r="L5012"/>
      <c r="M5012"/>
    </row>
    <row r="5013" spans="1:13" ht="15" customHeight="1" x14ac:dyDescent="0.25">
      <c r="A5013" s="180">
        <v>44355</v>
      </c>
      <c r="B5013" s="269" t="s">
        <v>3163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24"/>
        <v>165000</v>
      </c>
      <c r="H5013" s="84" t="s">
        <v>3007</v>
      </c>
      <c r="I5013" s="228"/>
      <c r="J5013"/>
      <c r="L5013"/>
      <c r="M5013"/>
    </row>
    <row r="5014" spans="1:13" ht="15" customHeight="1" x14ac:dyDescent="0.25">
      <c r="A5014" s="180">
        <v>44355</v>
      </c>
      <c r="B5014" s="269" t="s">
        <v>3048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24"/>
        <v>64000</v>
      </c>
      <c r="H5014" s="84" t="s">
        <v>3007</v>
      </c>
      <c r="I5014" s="228"/>
      <c r="J5014"/>
      <c r="L5014"/>
      <c r="M5014"/>
    </row>
    <row r="5015" spans="1:13" ht="15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3015</v>
      </c>
      <c r="F5015" s="46">
        <v>15000</v>
      </c>
      <c r="G5015" s="172">
        <f t="shared" si="324"/>
        <v>270000</v>
      </c>
      <c r="H5015" s="236" t="s">
        <v>3007</v>
      </c>
      <c r="I5015" s="228"/>
      <c r="J5015"/>
      <c r="L5015"/>
      <c r="M5015"/>
    </row>
    <row r="5016" spans="1:13" ht="15" customHeight="1" x14ac:dyDescent="0.25">
      <c r="A5016" s="180">
        <v>44355</v>
      </c>
      <c r="B5016" s="269" t="s">
        <v>2825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24"/>
        <v>850000</v>
      </c>
      <c r="H5016" s="236" t="s">
        <v>3010</v>
      </c>
      <c r="I5016" s="228"/>
      <c r="J5016"/>
      <c r="L5016"/>
      <c r="M5016"/>
    </row>
    <row r="5017" spans="1:13" ht="15" customHeight="1" x14ac:dyDescent="0.25">
      <c r="A5017" s="180">
        <v>44355</v>
      </c>
      <c r="B5017" s="371" t="s">
        <v>3751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24"/>
        <v>7000</v>
      </c>
      <c r="H5017" s="236" t="s">
        <v>3010</v>
      </c>
      <c r="I5017" s="228"/>
      <c r="J5017"/>
      <c r="L5017"/>
      <c r="M5017"/>
    </row>
    <row r="5018" spans="1:13" ht="15" customHeight="1" x14ac:dyDescent="0.25">
      <c r="A5018" s="180">
        <v>44355</v>
      </c>
      <c r="B5018" s="269" t="s">
        <v>3011</v>
      </c>
      <c r="C5018" s="36" t="s">
        <v>623</v>
      </c>
      <c r="D5018" s="38">
        <v>1</v>
      </c>
      <c r="E5018" s="45" t="s">
        <v>3012</v>
      </c>
      <c r="F5018" s="172">
        <v>5000</v>
      </c>
      <c r="G5018" s="46">
        <f t="shared" si="324"/>
        <v>5000</v>
      </c>
      <c r="H5018" s="236" t="s">
        <v>3010</v>
      </c>
      <c r="I5018" s="228"/>
      <c r="J5018"/>
      <c r="L5018"/>
      <c r="M5018"/>
    </row>
    <row r="5019" spans="1:13" ht="15" customHeight="1" x14ac:dyDescent="0.25">
      <c r="A5019" s="180">
        <v>44355</v>
      </c>
      <c r="B5019" s="390" t="s">
        <v>3013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24"/>
        <v>50000</v>
      </c>
      <c r="H5019" s="236" t="s">
        <v>3010</v>
      </c>
      <c r="I5019" s="228"/>
      <c r="J5019"/>
      <c r="L5019"/>
      <c r="M5019"/>
    </row>
    <row r="5020" spans="1:13" ht="15" customHeight="1" x14ac:dyDescent="0.25">
      <c r="A5020" s="180">
        <v>44355</v>
      </c>
      <c r="B5020" s="390" t="s">
        <v>3014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24"/>
        <v>20000</v>
      </c>
      <c r="H5020" s="236" t="s">
        <v>3010</v>
      </c>
      <c r="I5020" s="228"/>
      <c r="J5020"/>
      <c r="L5020"/>
      <c r="M5020"/>
    </row>
    <row r="5021" spans="1:13" ht="15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24"/>
        <v>40000</v>
      </c>
      <c r="H5021" s="236" t="s">
        <v>2679</v>
      </c>
      <c r="I5021" s="228"/>
      <c r="J5021"/>
      <c r="L5021"/>
      <c r="M5021"/>
    </row>
    <row r="5022" spans="1:13" ht="15" customHeight="1" x14ac:dyDescent="0.25">
      <c r="A5022" s="180">
        <v>44355</v>
      </c>
      <c r="B5022" s="269" t="s">
        <v>9540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24"/>
        <v>45000</v>
      </c>
      <c r="H5022" s="236" t="s">
        <v>2701</v>
      </c>
      <c r="I5022" s="228"/>
      <c r="J5022"/>
      <c r="L5022"/>
      <c r="M5022"/>
    </row>
    <row r="5023" spans="1:13" ht="15" customHeight="1" x14ac:dyDescent="0.25">
      <c r="A5023" s="180">
        <v>44355</v>
      </c>
      <c r="B5023" s="269" t="s">
        <v>9485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24"/>
        <v>27000</v>
      </c>
      <c r="H5023" s="236" t="s">
        <v>2701</v>
      </c>
      <c r="I5023" s="228"/>
      <c r="J5023"/>
      <c r="L5023"/>
      <c r="M5023"/>
    </row>
    <row r="5024" spans="1:13" ht="15" customHeight="1" x14ac:dyDescent="0.25">
      <c r="A5024" s="180">
        <v>44355</v>
      </c>
      <c r="B5024" s="269" t="s">
        <v>9488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24"/>
        <v>45000</v>
      </c>
      <c r="H5024" s="236" t="s">
        <v>2701</v>
      </c>
      <c r="I5024" s="228"/>
      <c r="J5024"/>
      <c r="L5024"/>
      <c r="M5024"/>
    </row>
    <row r="5025" spans="1:13" ht="15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24"/>
        <v>850000</v>
      </c>
      <c r="H5025" s="236" t="s">
        <v>9577</v>
      </c>
      <c r="I5025" s="228" t="s">
        <v>9578</v>
      </c>
      <c r="J5025"/>
      <c r="L5025"/>
      <c r="M5025"/>
    </row>
    <row r="5026" spans="1:13" ht="15" customHeight="1" x14ac:dyDescent="0.25">
      <c r="A5026" s="180">
        <v>44355</v>
      </c>
      <c r="B5026" s="269" t="s">
        <v>2719</v>
      </c>
      <c r="C5026" s="36" t="s">
        <v>3006</v>
      </c>
      <c r="D5026" s="38">
        <v>6</v>
      </c>
      <c r="E5026" s="45" t="s">
        <v>23</v>
      </c>
      <c r="F5026" s="46">
        <v>300000</v>
      </c>
      <c r="G5026" s="172">
        <f t="shared" si="324"/>
        <v>1800000</v>
      </c>
      <c r="H5026" s="236" t="s">
        <v>433</v>
      </c>
      <c r="I5026" s="228" t="s">
        <v>9578</v>
      </c>
      <c r="J5026"/>
      <c r="L5026"/>
      <c r="M5026"/>
    </row>
    <row r="5027" spans="1:13" ht="15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24"/>
        <v>20000</v>
      </c>
      <c r="H5027" s="236" t="s">
        <v>930</v>
      </c>
      <c r="I5027" s="228"/>
      <c r="J5027"/>
      <c r="L5027"/>
      <c r="M5027"/>
    </row>
    <row r="5028" spans="1:13" ht="15" customHeight="1" x14ac:dyDescent="0.25">
      <c r="A5028" s="180">
        <v>44355</v>
      </c>
      <c r="B5028" s="243" t="s">
        <v>3016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24"/>
        <v>11000</v>
      </c>
      <c r="H5028" s="236" t="s">
        <v>930</v>
      </c>
      <c r="I5028" s="394"/>
      <c r="J5028"/>
      <c r="L5028"/>
      <c r="M5028"/>
    </row>
    <row r="5029" spans="1:13" ht="15" customHeight="1" x14ac:dyDescent="0.25">
      <c r="A5029" s="180">
        <v>44355</v>
      </c>
      <c r="B5029" s="269" t="s">
        <v>2806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24"/>
        <v>4000</v>
      </c>
      <c r="H5029" s="236" t="s">
        <v>930</v>
      </c>
      <c r="I5029" s="394"/>
      <c r="J5029"/>
      <c r="L5029"/>
      <c r="M5029"/>
    </row>
    <row r="5030" spans="1:13" ht="15" customHeight="1" x14ac:dyDescent="0.25">
      <c r="A5030" s="180">
        <v>44355</v>
      </c>
      <c r="B5030" s="390" t="s">
        <v>3017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24"/>
        <v>1000</v>
      </c>
      <c r="H5030" s="236" t="s">
        <v>930</v>
      </c>
      <c r="I5030" s="394"/>
      <c r="J5030"/>
      <c r="L5030"/>
      <c r="M5030"/>
    </row>
    <row r="5031" spans="1:13" ht="15" customHeight="1" x14ac:dyDescent="0.25">
      <c r="A5031" s="180">
        <v>44355</v>
      </c>
      <c r="B5031" s="243" t="s">
        <v>3018</v>
      </c>
      <c r="C5031" s="33" t="s">
        <v>3019</v>
      </c>
      <c r="D5031" s="38">
        <v>2</v>
      </c>
      <c r="E5031" s="45" t="s">
        <v>23</v>
      </c>
      <c r="F5031" s="46">
        <v>10000</v>
      </c>
      <c r="G5031" s="172">
        <f t="shared" si="324"/>
        <v>20000</v>
      </c>
      <c r="H5031" s="236" t="s">
        <v>930</v>
      </c>
      <c r="I5031" s="394"/>
      <c r="J5031"/>
      <c r="L5031"/>
      <c r="M5031"/>
    </row>
    <row r="5032" spans="1:13" ht="15" customHeight="1" x14ac:dyDescent="0.25">
      <c r="A5032" s="180">
        <v>44385</v>
      </c>
      <c r="B5032" s="269" t="s">
        <v>118</v>
      </c>
      <c r="C5032" s="33" t="s">
        <v>9363</v>
      </c>
      <c r="D5032" s="38">
        <v>2</v>
      </c>
      <c r="E5032" s="45" t="s">
        <v>23</v>
      </c>
      <c r="F5032" s="46">
        <v>150000</v>
      </c>
      <c r="G5032" s="46">
        <f t="shared" si="324"/>
        <v>300000</v>
      </c>
      <c r="H5032" s="236" t="s">
        <v>9579</v>
      </c>
      <c r="I5032" s="228" t="s">
        <v>9580</v>
      </c>
      <c r="J5032"/>
      <c r="L5032"/>
      <c r="M5032"/>
    </row>
    <row r="5033" spans="1:13" ht="15" customHeight="1" x14ac:dyDescent="0.25">
      <c r="A5033" s="180">
        <v>44385</v>
      </c>
      <c r="B5033" s="269" t="s">
        <v>9344</v>
      </c>
      <c r="C5033" s="33" t="s">
        <v>2726</v>
      </c>
      <c r="D5033" s="38">
        <v>1</v>
      </c>
      <c r="E5033" s="45" t="s">
        <v>23</v>
      </c>
      <c r="F5033" s="46">
        <v>202000</v>
      </c>
      <c r="G5033" s="46">
        <f t="shared" si="324"/>
        <v>202000</v>
      </c>
      <c r="H5033" s="236" t="s">
        <v>9579</v>
      </c>
      <c r="I5033" s="228" t="s">
        <v>9580</v>
      </c>
      <c r="J5033"/>
      <c r="L5033"/>
      <c r="M5033"/>
    </row>
    <row r="5034" spans="1:13" ht="15" customHeight="1" x14ac:dyDescent="0.25">
      <c r="A5034" s="180">
        <v>44385</v>
      </c>
      <c r="B5034" s="349" t="s">
        <v>114</v>
      </c>
      <c r="C5034" s="270" t="s">
        <v>2725</v>
      </c>
      <c r="D5034" s="271">
        <v>1</v>
      </c>
      <c r="E5034" s="272" t="s">
        <v>23</v>
      </c>
      <c r="F5034" s="353">
        <v>198000</v>
      </c>
      <c r="G5034" s="46">
        <f t="shared" si="324"/>
        <v>198000</v>
      </c>
      <c r="H5034" s="236" t="s">
        <v>9579</v>
      </c>
      <c r="I5034" s="228" t="s">
        <v>9580</v>
      </c>
      <c r="J5034"/>
      <c r="L5034"/>
      <c r="M5034"/>
    </row>
    <row r="5035" spans="1:13" ht="15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24"/>
        <v>75000</v>
      </c>
      <c r="H5035" s="236" t="s">
        <v>9579</v>
      </c>
      <c r="I5035" s="228" t="s">
        <v>9580</v>
      </c>
      <c r="J5035"/>
      <c r="L5035"/>
      <c r="M5035"/>
    </row>
    <row r="5036" spans="1:13" ht="15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24"/>
        <v>60000</v>
      </c>
      <c r="H5036" s="236" t="s">
        <v>9579</v>
      </c>
      <c r="I5036" s="228" t="s">
        <v>9580</v>
      </c>
      <c r="J5036"/>
      <c r="L5036"/>
      <c r="M5036"/>
    </row>
    <row r="5037" spans="1:13" ht="15" customHeight="1" x14ac:dyDescent="0.25">
      <c r="A5037" s="180">
        <v>44385</v>
      </c>
      <c r="B5037" s="269" t="s">
        <v>2828</v>
      </c>
      <c r="C5037" s="33"/>
      <c r="D5037" s="38">
        <v>2</v>
      </c>
      <c r="E5037" s="45" t="s">
        <v>23</v>
      </c>
      <c r="F5037" s="34">
        <v>5000</v>
      </c>
      <c r="G5037" s="46">
        <f t="shared" si="324"/>
        <v>10000</v>
      </c>
      <c r="H5037" s="236" t="s">
        <v>9579</v>
      </c>
      <c r="I5037" s="228" t="s">
        <v>9581</v>
      </c>
      <c r="J5037"/>
      <c r="L5037"/>
      <c r="M5037"/>
    </row>
    <row r="5038" spans="1:13" ht="15" customHeight="1" x14ac:dyDescent="0.25">
      <c r="A5038" s="180">
        <v>44385</v>
      </c>
      <c r="B5038" s="243" t="s">
        <v>9387</v>
      </c>
      <c r="C5038" s="36"/>
      <c r="D5038" s="38">
        <v>0.3</v>
      </c>
      <c r="E5038" s="45" t="s">
        <v>9582</v>
      </c>
      <c r="F5038" s="34">
        <v>65000</v>
      </c>
      <c r="G5038" s="46">
        <f t="shared" si="324"/>
        <v>19500</v>
      </c>
      <c r="H5038" s="236" t="s">
        <v>413</v>
      </c>
      <c r="I5038" s="228" t="s">
        <v>9581</v>
      </c>
      <c r="J5038"/>
      <c r="L5038"/>
      <c r="M5038"/>
    </row>
    <row r="5039" spans="1:13" ht="15" customHeight="1" x14ac:dyDescent="0.25">
      <c r="A5039" s="180">
        <v>44385</v>
      </c>
      <c r="B5039" s="243" t="s">
        <v>9367</v>
      </c>
      <c r="C5039" s="36" t="s">
        <v>9398</v>
      </c>
      <c r="D5039" s="38">
        <v>1</v>
      </c>
      <c r="E5039" s="45" t="s">
        <v>23</v>
      </c>
      <c r="F5039" s="34">
        <v>99000</v>
      </c>
      <c r="G5039" s="46">
        <f t="shared" si="324"/>
        <v>99000</v>
      </c>
      <c r="H5039" s="236" t="s">
        <v>3007</v>
      </c>
      <c r="I5039" s="228"/>
      <c r="J5039"/>
      <c r="L5039"/>
      <c r="M5039"/>
    </row>
    <row r="5040" spans="1:13" ht="15" customHeight="1" x14ac:dyDescent="0.25">
      <c r="A5040" s="180">
        <v>44385</v>
      </c>
      <c r="B5040" s="269" t="s">
        <v>3163</v>
      </c>
      <c r="C5040" s="36"/>
      <c r="D5040" s="38">
        <v>7</v>
      </c>
      <c r="E5040" s="45" t="s">
        <v>24</v>
      </c>
      <c r="F5040" s="34">
        <v>55000</v>
      </c>
      <c r="G5040" s="46">
        <f t="shared" si="324"/>
        <v>385000</v>
      </c>
      <c r="H5040" s="236" t="s">
        <v>3007</v>
      </c>
      <c r="I5040" s="228"/>
      <c r="J5040"/>
      <c r="L5040"/>
      <c r="M5040"/>
    </row>
    <row r="5041" spans="1:13" ht="15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24"/>
        <v>225600</v>
      </c>
      <c r="H5041" s="84" t="s">
        <v>465</v>
      </c>
      <c r="I5041" s="228" t="s">
        <v>9581</v>
      </c>
      <c r="J5041"/>
      <c r="L5041"/>
      <c r="M5041"/>
    </row>
    <row r="5042" spans="1:13" ht="15" customHeight="1" x14ac:dyDescent="0.25">
      <c r="A5042" s="180">
        <v>44385</v>
      </c>
      <c r="B5042" s="269" t="s">
        <v>118</v>
      </c>
      <c r="C5042" s="33" t="s">
        <v>9363</v>
      </c>
      <c r="D5042" s="38">
        <v>1</v>
      </c>
      <c r="E5042" s="45" t="s">
        <v>23</v>
      </c>
      <c r="F5042" s="46">
        <v>150000</v>
      </c>
      <c r="G5042" s="46">
        <f t="shared" si="324"/>
        <v>150000</v>
      </c>
      <c r="H5042" s="84" t="s">
        <v>465</v>
      </c>
      <c r="I5042" s="228" t="s">
        <v>9581</v>
      </c>
      <c r="J5042"/>
      <c r="L5042"/>
      <c r="M5042"/>
    </row>
    <row r="5043" spans="1:13" ht="15" customHeight="1" x14ac:dyDescent="0.25">
      <c r="A5043" s="180">
        <v>44385</v>
      </c>
      <c r="B5043" s="372" t="s">
        <v>9303</v>
      </c>
      <c r="C5043" s="33" t="s">
        <v>9331</v>
      </c>
      <c r="D5043" s="38">
        <v>1</v>
      </c>
      <c r="E5043" s="45" t="s">
        <v>23</v>
      </c>
      <c r="F5043" s="46">
        <v>445000</v>
      </c>
      <c r="G5043" s="46">
        <f t="shared" si="324"/>
        <v>445000</v>
      </c>
      <c r="H5043" s="84" t="s">
        <v>465</v>
      </c>
      <c r="I5043" s="228" t="s">
        <v>9581</v>
      </c>
      <c r="J5043"/>
      <c r="L5043"/>
      <c r="M5043"/>
    </row>
    <row r="5044" spans="1:13" ht="15" customHeight="1" x14ac:dyDescent="0.25">
      <c r="A5044" s="180">
        <v>44385</v>
      </c>
      <c r="B5044" s="372" t="s">
        <v>9303</v>
      </c>
      <c r="C5044" s="33" t="s">
        <v>9331</v>
      </c>
      <c r="D5044" s="38">
        <v>2</v>
      </c>
      <c r="E5044" s="45" t="s">
        <v>23</v>
      </c>
      <c r="F5044" s="46">
        <v>445000</v>
      </c>
      <c r="G5044" s="172">
        <f t="shared" si="324"/>
        <v>890000</v>
      </c>
      <c r="H5044" s="236" t="s">
        <v>783</v>
      </c>
      <c r="I5044" s="228" t="s">
        <v>9583</v>
      </c>
      <c r="J5044"/>
      <c r="L5044"/>
      <c r="M5044"/>
    </row>
    <row r="5045" spans="1:13" ht="15" customHeight="1" x14ac:dyDescent="0.25">
      <c r="A5045" s="180">
        <v>44385</v>
      </c>
      <c r="B5045" s="269" t="s">
        <v>3338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24"/>
        <v>195000</v>
      </c>
      <c r="H5045" s="236" t="s">
        <v>1065</v>
      </c>
      <c r="I5045" s="228" t="s">
        <v>9584</v>
      </c>
      <c r="J5045"/>
      <c r="L5045"/>
      <c r="M5045"/>
    </row>
    <row r="5046" spans="1:13" ht="15" customHeight="1" x14ac:dyDescent="0.25">
      <c r="A5046" s="180">
        <v>44385</v>
      </c>
      <c r="B5046" s="269" t="s">
        <v>2711</v>
      </c>
      <c r="C5046" s="36" t="s">
        <v>9585</v>
      </c>
      <c r="D5046" s="38">
        <v>1</v>
      </c>
      <c r="E5046" s="45" t="s">
        <v>69</v>
      </c>
      <c r="F5046" s="172">
        <v>1795000</v>
      </c>
      <c r="G5046" s="46">
        <f t="shared" si="324"/>
        <v>1795000</v>
      </c>
      <c r="H5046" s="236" t="s">
        <v>2177</v>
      </c>
      <c r="I5046" s="228" t="s">
        <v>9586</v>
      </c>
      <c r="J5046"/>
      <c r="L5046"/>
      <c r="M5046"/>
    </row>
    <row r="5047" spans="1:13" ht="15" customHeight="1" x14ac:dyDescent="0.25">
      <c r="A5047" s="180">
        <v>44385</v>
      </c>
      <c r="B5047" s="269" t="s">
        <v>2678</v>
      </c>
      <c r="C5047" s="33" t="s">
        <v>3031</v>
      </c>
      <c r="D5047" s="38">
        <v>1</v>
      </c>
      <c r="E5047" s="45" t="s">
        <v>24</v>
      </c>
      <c r="F5047" s="46">
        <v>1270000</v>
      </c>
      <c r="G5047" s="172">
        <f t="shared" si="324"/>
        <v>1270000</v>
      </c>
      <c r="H5047" s="236" t="s">
        <v>2177</v>
      </c>
      <c r="I5047" s="228" t="s">
        <v>9586</v>
      </c>
      <c r="J5047"/>
      <c r="L5047"/>
      <c r="M5047"/>
    </row>
    <row r="5048" spans="1:13" ht="15" customHeight="1" x14ac:dyDescent="0.25">
      <c r="A5048" s="180">
        <v>44385</v>
      </c>
      <c r="B5048" s="390" t="s">
        <v>2678</v>
      </c>
      <c r="C5048" s="33" t="s">
        <v>3032</v>
      </c>
      <c r="D5048" s="38">
        <v>1</v>
      </c>
      <c r="E5048" s="45" t="s">
        <v>23</v>
      </c>
      <c r="F5048" s="46">
        <v>1270000</v>
      </c>
      <c r="G5048" s="172">
        <f t="shared" si="324"/>
        <v>1270000</v>
      </c>
      <c r="H5048" s="236" t="s">
        <v>2177</v>
      </c>
      <c r="I5048" s="228" t="s">
        <v>9586</v>
      </c>
      <c r="J5048"/>
      <c r="L5048"/>
      <c r="M5048"/>
    </row>
    <row r="5049" spans="1:13" ht="15" customHeight="1" x14ac:dyDescent="0.25">
      <c r="A5049" s="180">
        <v>44385</v>
      </c>
      <c r="B5049" s="380" t="s">
        <v>2680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24"/>
        <v>320000</v>
      </c>
      <c r="H5049" s="236" t="s">
        <v>2177</v>
      </c>
      <c r="I5049" s="228" t="s">
        <v>9586</v>
      </c>
      <c r="J5049"/>
      <c r="L5049"/>
      <c r="M5049"/>
    </row>
    <row r="5050" spans="1:13" ht="15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24"/>
        <v>100000</v>
      </c>
      <c r="H5050" s="236" t="s">
        <v>2177</v>
      </c>
      <c r="I5050" s="228" t="s">
        <v>9586</v>
      </c>
      <c r="J5050"/>
      <c r="L5050"/>
      <c r="M5050"/>
    </row>
    <row r="5051" spans="1:13" ht="15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24"/>
        <v>141000</v>
      </c>
      <c r="H5051" s="267" t="s">
        <v>9556</v>
      </c>
      <c r="I5051" s="406"/>
      <c r="J5051"/>
      <c r="L5051"/>
      <c r="M5051"/>
    </row>
    <row r="5052" spans="1:13" ht="15" customHeight="1" x14ac:dyDescent="0.25">
      <c r="A5052" s="180">
        <v>44385</v>
      </c>
      <c r="B5052" s="349" t="s">
        <v>9336</v>
      </c>
      <c r="C5052" s="33" t="s">
        <v>9587</v>
      </c>
      <c r="D5052" s="38">
        <v>2</v>
      </c>
      <c r="E5052" s="45" t="s">
        <v>24</v>
      </c>
      <c r="F5052" s="46">
        <v>950000</v>
      </c>
      <c r="G5052" s="172">
        <f t="shared" si="324"/>
        <v>1900000</v>
      </c>
      <c r="H5052" s="236" t="s">
        <v>827</v>
      </c>
      <c r="I5052" s="228" t="s">
        <v>9588</v>
      </c>
      <c r="J5052"/>
      <c r="L5052"/>
      <c r="M5052"/>
    </row>
    <row r="5053" spans="1:13" ht="15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24"/>
        <v>253800</v>
      </c>
      <c r="H5053" s="236" t="s">
        <v>492</v>
      </c>
      <c r="I5053" s="228" t="s">
        <v>9589</v>
      </c>
      <c r="J5053"/>
      <c r="L5053"/>
      <c r="M5053"/>
    </row>
    <row r="5054" spans="1:13" ht="15" customHeight="1" x14ac:dyDescent="0.25">
      <c r="A5054" s="180">
        <v>44385</v>
      </c>
      <c r="B5054" s="269" t="s">
        <v>2852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24"/>
        <v>87500</v>
      </c>
      <c r="H5054" s="236" t="s">
        <v>492</v>
      </c>
      <c r="I5054" s="228" t="s">
        <v>9589</v>
      </c>
      <c r="J5054"/>
      <c r="L5054"/>
      <c r="M5054"/>
    </row>
    <row r="5055" spans="1:13" ht="15" customHeight="1" x14ac:dyDescent="0.25">
      <c r="A5055" s="180">
        <v>44385</v>
      </c>
      <c r="B5055" s="269" t="s">
        <v>3333</v>
      </c>
      <c r="C5055" s="33" t="s">
        <v>9299</v>
      </c>
      <c r="D5055" s="38">
        <v>1</v>
      </c>
      <c r="E5055" s="45" t="s">
        <v>23</v>
      </c>
      <c r="F5055" s="46">
        <v>38000</v>
      </c>
      <c r="G5055" s="172">
        <f t="shared" si="324"/>
        <v>38000</v>
      </c>
      <c r="H5055" s="236" t="s">
        <v>492</v>
      </c>
      <c r="I5055" s="228" t="s">
        <v>9589</v>
      </c>
      <c r="J5055"/>
      <c r="L5055"/>
      <c r="M5055"/>
    </row>
    <row r="5056" spans="1:13" ht="15" customHeight="1" x14ac:dyDescent="0.25">
      <c r="A5056" s="180">
        <v>44385</v>
      </c>
      <c r="B5056" s="269" t="s">
        <v>3235</v>
      </c>
      <c r="C5056" s="33" t="s">
        <v>3596</v>
      </c>
      <c r="D5056" s="38">
        <v>1</v>
      </c>
      <c r="E5056" s="45" t="s">
        <v>24</v>
      </c>
      <c r="F5056" s="46">
        <v>85000</v>
      </c>
      <c r="G5056" s="172">
        <f t="shared" si="324"/>
        <v>85000</v>
      </c>
      <c r="H5056" s="236" t="s">
        <v>492</v>
      </c>
      <c r="I5056" s="228" t="s">
        <v>9589</v>
      </c>
      <c r="J5056"/>
      <c r="L5056"/>
      <c r="M5056"/>
    </row>
    <row r="5057" spans="1:13" ht="15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24"/>
        <v>225600</v>
      </c>
      <c r="H5057" s="236" t="s">
        <v>507</v>
      </c>
      <c r="I5057" s="394" t="s">
        <v>9590</v>
      </c>
      <c r="J5057"/>
      <c r="L5057"/>
      <c r="M5057"/>
    </row>
    <row r="5058" spans="1:13" ht="15" customHeight="1" x14ac:dyDescent="0.25">
      <c r="A5058" s="180">
        <v>44385</v>
      </c>
      <c r="B5058" s="246" t="s">
        <v>3278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24"/>
        <v>220000</v>
      </c>
      <c r="H5058" s="236" t="s">
        <v>3029</v>
      </c>
      <c r="I5058" s="394" t="s">
        <v>9591</v>
      </c>
      <c r="J5058"/>
      <c r="L5058"/>
      <c r="M5058"/>
    </row>
    <row r="5059" spans="1:13" ht="15" customHeight="1" x14ac:dyDescent="0.25">
      <c r="A5059" s="180">
        <v>44385</v>
      </c>
      <c r="B5059" s="269" t="s">
        <v>3028</v>
      </c>
      <c r="C5059" s="33" t="s">
        <v>2863</v>
      </c>
      <c r="D5059" s="38">
        <v>2</v>
      </c>
      <c r="E5059" s="45" t="s">
        <v>23</v>
      </c>
      <c r="F5059" s="46">
        <v>200000</v>
      </c>
      <c r="G5059" s="172">
        <f t="shared" si="324"/>
        <v>400000</v>
      </c>
      <c r="H5059" s="236" t="s">
        <v>3029</v>
      </c>
      <c r="I5059" s="394" t="s">
        <v>9591</v>
      </c>
      <c r="J5059"/>
      <c r="L5059"/>
      <c r="M5059"/>
    </row>
    <row r="5060" spans="1:13" ht="15" customHeight="1" x14ac:dyDescent="0.25">
      <c r="A5060" s="180">
        <v>44385</v>
      </c>
      <c r="B5060" s="269" t="s">
        <v>2788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24"/>
        <v>65000</v>
      </c>
      <c r="H5060" s="236" t="s">
        <v>490</v>
      </c>
      <c r="I5060" s="394"/>
      <c r="J5060"/>
      <c r="L5060"/>
      <c r="M5060"/>
    </row>
    <row r="5061" spans="1:13" ht="15" customHeight="1" x14ac:dyDescent="0.25">
      <c r="A5061" s="180">
        <v>44447</v>
      </c>
      <c r="B5061" s="269" t="s">
        <v>2711</v>
      </c>
      <c r="C5061" s="49" t="s">
        <v>9415</v>
      </c>
      <c r="D5061" s="38">
        <v>1</v>
      </c>
      <c r="E5061" s="45" t="s">
        <v>69</v>
      </c>
      <c r="F5061" s="46">
        <v>1795000</v>
      </c>
      <c r="G5061" s="46">
        <f t="shared" si="324"/>
        <v>1795000</v>
      </c>
      <c r="H5061" s="236" t="s">
        <v>2237</v>
      </c>
      <c r="I5061" s="228" t="s">
        <v>9592</v>
      </c>
      <c r="J5061"/>
      <c r="L5061"/>
      <c r="M5061"/>
    </row>
    <row r="5062" spans="1:13" ht="15" customHeight="1" x14ac:dyDescent="0.25">
      <c r="A5062" s="180">
        <v>44447</v>
      </c>
      <c r="B5062" s="269" t="s">
        <v>4847</v>
      </c>
      <c r="C5062" s="33"/>
      <c r="D5062" s="38">
        <v>1</v>
      </c>
      <c r="E5062" s="45" t="s">
        <v>23</v>
      </c>
      <c r="F5062" s="46">
        <v>3000</v>
      </c>
      <c r="G5062" s="46">
        <f t="shared" si="324"/>
        <v>3000</v>
      </c>
      <c r="H5062" s="236" t="s">
        <v>3007</v>
      </c>
      <c r="I5062" s="228" t="s">
        <v>9580</v>
      </c>
      <c r="J5062"/>
      <c r="L5062"/>
      <c r="M5062"/>
    </row>
    <row r="5063" spans="1:13" ht="15" customHeight="1" x14ac:dyDescent="0.25">
      <c r="A5063" s="180">
        <v>44447</v>
      </c>
      <c r="B5063" s="52" t="s">
        <v>2847</v>
      </c>
      <c r="C5063" s="141" t="s">
        <v>9301</v>
      </c>
      <c r="D5063" s="271">
        <v>51</v>
      </c>
      <c r="E5063" s="272" t="s">
        <v>23</v>
      </c>
      <c r="F5063" s="353">
        <v>750</v>
      </c>
      <c r="G5063" s="46">
        <f t="shared" si="324"/>
        <v>38250</v>
      </c>
      <c r="H5063" s="236" t="s">
        <v>930</v>
      </c>
      <c r="I5063" s="228"/>
      <c r="J5063"/>
      <c r="L5063"/>
      <c r="M5063"/>
    </row>
    <row r="5064" spans="1:13" ht="15" customHeight="1" x14ac:dyDescent="0.25">
      <c r="A5064" s="180">
        <v>44447</v>
      </c>
      <c r="B5064" s="269" t="s">
        <v>4847</v>
      </c>
      <c r="C5064" s="33"/>
      <c r="D5064" s="38">
        <v>6</v>
      </c>
      <c r="E5064" s="45" t="s">
        <v>23</v>
      </c>
      <c r="F5064" s="46">
        <v>3000</v>
      </c>
      <c r="G5064" s="46">
        <f t="shared" si="324"/>
        <v>18000</v>
      </c>
      <c r="H5064" s="236" t="s">
        <v>930</v>
      </c>
      <c r="I5064" s="228"/>
      <c r="J5064"/>
      <c r="L5064"/>
      <c r="M5064"/>
    </row>
    <row r="5065" spans="1:13" ht="15" customHeight="1" x14ac:dyDescent="0.25">
      <c r="A5065" s="180">
        <v>44447</v>
      </c>
      <c r="B5065" s="269" t="s">
        <v>3035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24"/>
        <v>229500</v>
      </c>
      <c r="H5065" s="236" t="s">
        <v>930</v>
      </c>
      <c r="I5065" s="228"/>
      <c r="J5065"/>
      <c r="L5065"/>
      <c r="M5065"/>
    </row>
    <row r="5066" spans="1:13" ht="15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24"/>
        <v>1295800</v>
      </c>
      <c r="H5066" s="236" t="s">
        <v>930</v>
      </c>
      <c r="I5066" s="228"/>
      <c r="J5066"/>
      <c r="L5066"/>
      <c r="M5066"/>
    </row>
    <row r="5067" spans="1:13" ht="15" customHeight="1" x14ac:dyDescent="0.25">
      <c r="A5067" s="180">
        <v>44447</v>
      </c>
      <c r="B5067" s="243" t="s">
        <v>2849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25">D5067*F5067</f>
        <v>95000</v>
      </c>
      <c r="H5067" s="236" t="s">
        <v>930</v>
      </c>
      <c r="I5067" s="228"/>
      <c r="J5067"/>
      <c r="L5067"/>
      <c r="M5067"/>
    </row>
    <row r="5068" spans="1:13" ht="15" customHeight="1" x14ac:dyDescent="0.25">
      <c r="A5068" s="180">
        <v>44447</v>
      </c>
      <c r="B5068" s="243" t="s">
        <v>2849</v>
      </c>
      <c r="C5068" s="36" t="s">
        <v>3037</v>
      </c>
      <c r="D5068" s="38">
        <v>1</v>
      </c>
      <c r="E5068" s="45" t="s">
        <v>23</v>
      </c>
      <c r="F5068" s="172">
        <v>85000</v>
      </c>
      <c r="G5068" s="46">
        <f t="shared" si="325"/>
        <v>85000</v>
      </c>
      <c r="H5068" s="236" t="s">
        <v>930</v>
      </c>
      <c r="I5068" s="228"/>
      <c r="J5068"/>
      <c r="L5068"/>
      <c r="M5068"/>
    </row>
    <row r="5069" spans="1:13" ht="15" customHeight="1" x14ac:dyDescent="0.25">
      <c r="A5069" s="180">
        <v>44447</v>
      </c>
      <c r="B5069" s="243" t="s">
        <v>9498</v>
      </c>
      <c r="C5069" s="33" t="s">
        <v>2752</v>
      </c>
      <c r="D5069" s="38">
        <v>1</v>
      </c>
      <c r="E5069" s="45" t="s">
        <v>23</v>
      </c>
      <c r="F5069" s="34">
        <v>75000</v>
      </c>
      <c r="G5069" s="46">
        <f t="shared" si="325"/>
        <v>75000</v>
      </c>
      <c r="H5069" s="236" t="s">
        <v>882</v>
      </c>
      <c r="I5069" s="228" t="s">
        <v>9593</v>
      </c>
      <c r="J5069"/>
      <c r="L5069"/>
      <c r="M5069"/>
    </row>
    <row r="5070" spans="1:13" ht="15" customHeight="1" x14ac:dyDescent="0.25">
      <c r="A5070" s="180">
        <v>44447</v>
      </c>
      <c r="B5070" s="243" t="s">
        <v>2801</v>
      </c>
      <c r="C5070" s="36"/>
      <c r="D5070" s="38">
        <v>1</v>
      </c>
      <c r="E5070" s="45" t="s">
        <v>23</v>
      </c>
      <c r="F5070" s="34">
        <v>11000</v>
      </c>
      <c r="G5070" s="46">
        <f t="shared" si="325"/>
        <v>11000</v>
      </c>
      <c r="H5070" s="236" t="s">
        <v>882</v>
      </c>
      <c r="I5070" s="228" t="s">
        <v>9593</v>
      </c>
      <c r="J5070"/>
      <c r="L5070"/>
      <c r="M5070"/>
    </row>
    <row r="5071" spans="1:13" ht="15" customHeight="1" x14ac:dyDescent="0.25">
      <c r="A5071" s="180">
        <v>44447</v>
      </c>
      <c r="B5071" s="269" t="s">
        <v>1609</v>
      </c>
      <c r="C5071" s="33" t="s">
        <v>9594</v>
      </c>
      <c r="D5071" s="38">
        <v>1</v>
      </c>
      <c r="E5071" s="45" t="s">
        <v>23</v>
      </c>
      <c r="F5071" s="34">
        <v>900000</v>
      </c>
      <c r="G5071" s="46">
        <f t="shared" si="325"/>
        <v>900000</v>
      </c>
      <c r="H5071" s="236" t="s">
        <v>882</v>
      </c>
      <c r="I5071" s="228" t="s">
        <v>9593</v>
      </c>
      <c r="J5071"/>
      <c r="L5071"/>
      <c r="M5071"/>
    </row>
    <row r="5072" spans="1:13" ht="15" customHeight="1" x14ac:dyDescent="0.25">
      <c r="A5072" s="180">
        <v>44447</v>
      </c>
      <c r="B5072" s="243" t="s">
        <v>2751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25"/>
        <v>130000</v>
      </c>
      <c r="H5072" s="84" t="s">
        <v>1006</v>
      </c>
      <c r="I5072" s="228" t="s">
        <v>9595</v>
      </c>
      <c r="J5072"/>
      <c r="L5072"/>
      <c r="M5072"/>
    </row>
    <row r="5073" spans="1:13" ht="15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25"/>
        <v>320000</v>
      </c>
      <c r="H5073" s="84" t="s">
        <v>868</v>
      </c>
      <c r="I5073" s="228" t="s">
        <v>9596</v>
      </c>
      <c r="J5073"/>
      <c r="L5073"/>
      <c r="M5073"/>
    </row>
    <row r="5074" spans="1:13" ht="15" customHeight="1" x14ac:dyDescent="0.25">
      <c r="A5074" s="180">
        <v>44447</v>
      </c>
      <c r="B5074" s="269" t="s">
        <v>3008</v>
      </c>
      <c r="C5074" s="33" t="s">
        <v>2863</v>
      </c>
      <c r="D5074" s="38">
        <v>4</v>
      </c>
      <c r="E5074" s="33" t="s">
        <v>23</v>
      </c>
      <c r="F5074" s="40">
        <v>125000</v>
      </c>
      <c r="G5074" s="41">
        <f t="shared" si="325"/>
        <v>500000</v>
      </c>
      <c r="H5074" s="236" t="s">
        <v>482</v>
      </c>
      <c r="I5074" s="228" t="s">
        <v>9597</v>
      </c>
      <c r="J5074"/>
      <c r="L5074"/>
      <c r="M5074"/>
    </row>
    <row r="5075" spans="1:13" ht="15" customHeight="1" x14ac:dyDescent="0.25">
      <c r="A5075" s="180">
        <v>44447</v>
      </c>
      <c r="B5075" s="269" t="s">
        <v>3009</v>
      </c>
      <c r="C5075" s="36" t="s">
        <v>2863</v>
      </c>
      <c r="D5075" s="38">
        <v>4</v>
      </c>
      <c r="E5075" s="33" t="s">
        <v>23</v>
      </c>
      <c r="F5075" s="34">
        <v>100000</v>
      </c>
      <c r="G5075" s="46">
        <f t="shared" si="325"/>
        <v>400000</v>
      </c>
      <c r="H5075" s="236" t="s">
        <v>482</v>
      </c>
      <c r="I5075" s="228" t="s">
        <v>9597</v>
      </c>
      <c r="J5075"/>
      <c r="L5075"/>
      <c r="M5075"/>
    </row>
    <row r="5076" spans="1:13" ht="15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25"/>
        <v>798000</v>
      </c>
      <c r="H5076" s="236" t="s">
        <v>482</v>
      </c>
      <c r="I5076" s="228" t="s">
        <v>9597</v>
      </c>
      <c r="J5076"/>
      <c r="L5076"/>
      <c r="M5076"/>
    </row>
    <row r="5077" spans="1:13" ht="15" customHeight="1" x14ac:dyDescent="0.25">
      <c r="A5077" s="180">
        <v>44447</v>
      </c>
      <c r="B5077" s="243" t="s">
        <v>2720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25"/>
        <v>297000</v>
      </c>
      <c r="H5077" s="236" t="s">
        <v>482</v>
      </c>
      <c r="I5077" s="228" t="s">
        <v>9597</v>
      </c>
      <c r="J5077"/>
      <c r="L5077"/>
      <c r="M5077"/>
    </row>
    <row r="5078" spans="1:13" ht="15" customHeight="1" x14ac:dyDescent="0.25">
      <c r="A5078" s="180">
        <v>44447</v>
      </c>
      <c r="B5078" s="269" t="s">
        <v>2721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25"/>
        <v>357000</v>
      </c>
      <c r="H5078" s="236" t="s">
        <v>482</v>
      </c>
      <c r="I5078" s="228" t="s">
        <v>9597</v>
      </c>
      <c r="J5078"/>
      <c r="L5078"/>
      <c r="M5078"/>
    </row>
    <row r="5079" spans="1:13" ht="15" customHeight="1" x14ac:dyDescent="0.25">
      <c r="A5079" s="180">
        <v>44447</v>
      </c>
      <c r="B5079" s="269" t="s">
        <v>2722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25"/>
        <v>450000</v>
      </c>
      <c r="H5079" s="236" t="s">
        <v>482</v>
      </c>
      <c r="I5079" s="228" t="s">
        <v>9597</v>
      </c>
      <c r="J5079"/>
      <c r="L5079"/>
      <c r="M5079"/>
    </row>
    <row r="5080" spans="1:13" ht="15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25"/>
        <v>28200</v>
      </c>
      <c r="H5080" s="236" t="s">
        <v>2908</v>
      </c>
      <c r="I5080" s="228"/>
      <c r="J5080"/>
      <c r="L5080"/>
      <c r="M5080"/>
    </row>
    <row r="5081" spans="1:13" ht="15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25"/>
        <v>68000</v>
      </c>
      <c r="H5081" s="267" t="s">
        <v>9556</v>
      </c>
      <c r="I5081" s="406"/>
      <c r="J5081"/>
      <c r="L5081"/>
      <c r="M5081"/>
    </row>
    <row r="5082" spans="1:13" ht="15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25"/>
        <v>39000</v>
      </c>
      <c r="H5082" s="267" t="s">
        <v>9556</v>
      </c>
      <c r="I5082" s="406"/>
      <c r="J5082"/>
      <c r="L5082"/>
      <c r="M5082"/>
    </row>
    <row r="5083" spans="1:13" ht="15" customHeight="1" x14ac:dyDescent="0.25">
      <c r="A5083" s="180">
        <v>44447</v>
      </c>
      <c r="B5083" s="390" t="s">
        <v>3038</v>
      </c>
      <c r="C5083" s="36" t="s">
        <v>2863</v>
      </c>
      <c r="D5083" s="38">
        <v>4</v>
      </c>
      <c r="E5083" s="45" t="s">
        <v>24</v>
      </c>
      <c r="F5083" s="46">
        <v>125000</v>
      </c>
      <c r="G5083" s="172">
        <f t="shared" si="325"/>
        <v>500000</v>
      </c>
      <c r="H5083" s="236" t="s">
        <v>2937</v>
      </c>
      <c r="I5083" s="228"/>
      <c r="J5083"/>
      <c r="L5083"/>
      <c r="M5083"/>
    </row>
    <row r="5084" spans="1:13" ht="15" customHeight="1" x14ac:dyDescent="0.25">
      <c r="A5084" s="180">
        <v>44447</v>
      </c>
      <c r="B5084" s="269" t="s">
        <v>3039</v>
      </c>
      <c r="C5084" s="33" t="s">
        <v>2863</v>
      </c>
      <c r="D5084" s="38">
        <v>2</v>
      </c>
      <c r="E5084" s="45" t="s">
        <v>23</v>
      </c>
      <c r="F5084" s="46">
        <v>200000</v>
      </c>
      <c r="G5084" s="172">
        <f t="shared" si="325"/>
        <v>400000</v>
      </c>
      <c r="H5084" s="236" t="s">
        <v>2937</v>
      </c>
      <c r="I5084" s="228"/>
      <c r="J5084"/>
      <c r="L5084"/>
      <c r="M5084"/>
    </row>
    <row r="5085" spans="1:13" ht="15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25"/>
        <v>28200</v>
      </c>
      <c r="H5085" s="236" t="s">
        <v>509</v>
      </c>
      <c r="I5085" s="228"/>
      <c r="J5085"/>
      <c r="L5085"/>
      <c r="M5085"/>
    </row>
    <row r="5086" spans="1:13" ht="15" customHeight="1" x14ac:dyDescent="0.25">
      <c r="A5086" s="180">
        <v>44477</v>
      </c>
      <c r="B5086" s="269" t="s">
        <v>4008</v>
      </c>
      <c r="C5086" s="33" t="s">
        <v>4378</v>
      </c>
      <c r="D5086" s="38">
        <v>3</v>
      </c>
      <c r="E5086" s="45" t="s">
        <v>217</v>
      </c>
      <c r="F5086" s="46">
        <v>23000</v>
      </c>
      <c r="G5086" s="46">
        <f t="shared" si="325"/>
        <v>69000</v>
      </c>
      <c r="H5086" s="236" t="s">
        <v>3204</v>
      </c>
      <c r="I5086" s="228"/>
      <c r="J5086"/>
      <c r="L5086"/>
      <c r="M5086"/>
    </row>
    <row r="5087" spans="1:13" ht="15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25"/>
        <v>42300</v>
      </c>
      <c r="H5087" s="236" t="s">
        <v>2284</v>
      </c>
      <c r="I5087" s="228"/>
      <c r="J5087"/>
      <c r="L5087"/>
      <c r="M5087"/>
    </row>
    <row r="5088" spans="1:13" ht="15" customHeight="1" x14ac:dyDescent="0.25">
      <c r="A5088" s="180">
        <v>44477</v>
      </c>
      <c r="B5088" s="269" t="s">
        <v>4524</v>
      </c>
      <c r="C5088" s="56" t="s">
        <v>9316</v>
      </c>
      <c r="D5088" s="38">
        <v>25</v>
      </c>
      <c r="E5088" s="45" t="s">
        <v>23</v>
      </c>
      <c r="F5088" s="46">
        <v>1550</v>
      </c>
      <c r="G5088" s="46">
        <f t="shared" si="325"/>
        <v>38750</v>
      </c>
      <c r="H5088" s="236" t="s">
        <v>930</v>
      </c>
      <c r="I5088" s="228"/>
      <c r="J5088"/>
      <c r="L5088"/>
      <c r="M5088"/>
    </row>
    <row r="5089" spans="1:13" ht="15" customHeight="1" x14ac:dyDescent="0.25">
      <c r="A5089" s="180">
        <v>44477</v>
      </c>
      <c r="B5089" s="269" t="s">
        <v>3040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25"/>
        <v>350000</v>
      </c>
      <c r="H5089" s="236" t="s">
        <v>465</v>
      </c>
      <c r="I5089" s="228"/>
      <c r="J5089"/>
      <c r="L5089"/>
      <c r="M5089"/>
    </row>
    <row r="5090" spans="1:13" ht="15" customHeight="1" x14ac:dyDescent="0.25">
      <c r="A5090" s="180">
        <v>44477</v>
      </c>
      <c r="B5090" s="246" t="s">
        <v>3041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25"/>
        <v>250000</v>
      </c>
      <c r="H5090" s="236" t="s">
        <v>465</v>
      </c>
      <c r="I5090" s="228"/>
      <c r="J5090"/>
      <c r="L5090"/>
      <c r="M5090"/>
    </row>
    <row r="5091" spans="1:13" ht="15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25"/>
        <v>20000</v>
      </c>
      <c r="H5091" s="236" t="s">
        <v>465</v>
      </c>
      <c r="I5091" s="228"/>
      <c r="J5091"/>
      <c r="L5091"/>
      <c r="M5091"/>
    </row>
    <row r="5092" spans="1:13" ht="15" customHeight="1" x14ac:dyDescent="0.25">
      <c r="A5092" s="180">
        <v>44477</v>
      </c>
      <c r="B5092" s="269" t="s">
        <v>3043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25"/>
        <v>30000</v>
      </c>
      <c r="H5092" s="236" t="s">
        <v>465</v>
      </c>
      <c r="I5092" s="228"/>
      <c r="J5092"/>
      <c r="L5092"/>
      <c r="M5092"/>
    </row>
    <row r="5093" spans="1:13" ht="15" customHeight="1" x14ac:dyDescent="0.25">
      <c r="A5093" s="180">
        <v>44477</v>
      </c>
      <c r="B5093" s="269" t="s">
        <v>2921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25"/>
        <v>150000</v>
      </c>
      <c r="H5093" s="236" t="s">
        <v>465</v>
      </c>
      <c r="I5093" s="228"/>
      <c r="J5093"/>
      <c r="L5093"/>
      <c r="M5093"/>
    </row>
    <row r="5094" spans="1:13" ht="15" customHeight="1" x14ac:dyDescent="0.25">
      <c r="A5094" s="180">
        <v>44477</v>
      </c>
      <c r="B5094" s="269" t="s">
        <v>3044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25"/>
        <v>9000</v>
      </c>
      <c r="H5094" s="236" t="s">
        <v>2406</v>
      </c>
      <c r="I5094" s="228"/>
      <c r="J5094"/>
      <c r="L5094"/>
      <c r="M5094"/>
    </row>
    <row r="5095" spans="1:13" ht="15" customHeight="1" x14ac:dyDescent="0.25">
      <c r="A5095" s="180">
        <v>44477</v>
      </c>
      <c r="B5095" s="269" t="s">
        <v>4008</v>
      </c>
      <c r="C5095" s="33" t="s">
        <v>4378</v>
      </c>
      <c r="D5095" s="38">
        <v>5</v>
      </c>
      <c r="E5095" s="45" t="s">
        <v>217</v>
      </c>
      <c r="F5095" s="46">
        <v>23000</v>
      </c>
      <c r="G5095" s="46">
        <f t="shared" si="325"/>
        <v>115000</v>
      </c>
      <c r="H5095" s="236" t="s">
        <v>2406</v>
      </c>
      <c r="I5095" s="228"/>
      <c r="J5095"/>
      <c r="L5095"/>
      <c r="M5095"/>
    </row>
    <row r="5096" spans="1:13" ht="15" customHeight="1" x14ac:dyDescent="0.25">
      <c r="A5096" s="180">
        <v>44477</v>
      </c>
      <c r="B5096" s="269" t="s">
        <v>2801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25"/>
        <v>11000</v>
      </c>
      <c r="H5096" s="236" t="s">
        <v>2406</v>
      </c>
      <c r="I5096" s="228"/>
      <c r="J5096"/>
      <c r="L5096"/>
      <c r="M5096"/>
    </row>
    <row r="5097" spans="1:13" ht="15" customHeight="1" x14ac:dyDescent="0.25">
      <c r="A5097" s="180">
        <v>44477</v>
      </c>
      <c r="B5097" s="243" t="s">
        <v>9517</v>
      </c>
      <c r="C5097" s="33" t="s">
        <v>9598</v>
      </c>
      <c r="D5097" s="38">
        <v>1</v>
      </c>
      <c r="E5097" s="45" t="s">
        <v>23</v>
      </c>
      <c r="F5097" s="46">
        <v>98000</v>
      </c>
      <c r="G5097" s="46">
        <f t="shared" si="325"/>
        <v>98000</v>
      </c>
      <c r="H5097" s="236" t="s">
        <v>1268</v>
      </c>
      <c r="I5097" s="228"/>
      <c r="J5097"/>
      <c r="L5097"/>
      <c r="M5097"/>
    </row>
    <row r="5098" spans="1:13" ht="15" customHeight="1" x14ac:dyDescent="0.25">
      <c r="A5098" s="180">
        <v>44477</v>
      </c>
      <c r="B5098" s="372" t="s">
        <v>9303</v>
      </c>
      <c r="C5098" s="33" t="s">
        <v>9331</v>
      </c>
      <c r="D5098" s="38">
        <v>1</v>
      </c>
      <c r="E5098" s="45" t="s">
        <v>23</v>
      </c>
      <c r="F5098" s="46">
        <v>445000</v>
      </c>
      <c r="G5098" s="46">
        <f t="shared" si="325"/>
        <v>445000</v>
      </c>
      <c r="H5098" s="84" t="s">
        <v>627</v>
      </c>
      <c r="I5098" s="228" t="s">
        <v>9599</v>
      </c>
      <c r="J5098"/>
      <c r="L5098"/>
      <c r="M5098"/>
    </row>
    <row r="5099" spans="1:13" ht="15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25"/>
        <v>240000</v>
      </c>
      <c r="H5099" s="236" t="s">
        <v>3007</v>
      </c>
      <c r="I5099" s="228"/>
      <c r="J5099"/>
      <c r="L5099"/>
      <c r="M5099"/>
    </row>
    <row r="5100" spans="1:13" ht="15" customHeight="1" x14ac:dyDescent="0.25">
      <c r="A5100" s="180">
        <v>44477</v>
      </c>
      <c r="B5100" s="373" t="s">
        <v>9308</v>
      </c>
      <c r="C5100" s="68" t="s">
        <v>9309</v>
      </c>
      <c r="D5100" s="271">
        <v>2</v>
      </c>
      <c r="E5100" s="272" t="s">
        <v>23</v>
      </c>
      <c r="F5100" s="353">
        <v>64000</v>
      </c>
      <c r="G5100" s="46">
        <f t="shared" si="325"/>
        <v>128000</v>
      </c>
      <c r="H5100" s="236" t="s">
        <v>3007</v>
      </c>
      <c r="I5100" s="228"/>
      <c r="J5100"/>
      <c r="L5100"/>
      <c r="M5100"/>
    </row>
    <row r="5101" spans="1:13" ht="15" customHeight="1" x14ac:dyDescent="0.25">
      <c r="A5101" s="180">
        <v>44477</v>
      </c>
      <c r="B5101" s="373" t="s">
        <v>9310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25"/>
        <v>195000</v>
      </c>
      <c r="H5101" s="236" t="s">
        <v>3007</v>
      </c>
      <c r="I5101" s="228"/>
      <c r="J5101"/>
      <c r="L5101"/>
      <c r="M5101"/>
    </row>
    <row r="5102" spans="1:13" ht="15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25"/>
        <v>12000</v>
      </c>
      <c r="H5102" s="236" t="s">
        <v>3007</v>
      </c>
      <c r="I5102" s="228"/>
      <c r="J5102"/>
      <c r="L5102"/>
      <c r="M5102"/>
    </row>
    <row r="5103" spans="1:13" ht="15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25"/>
        <v>68000</v>
      </c>
      <c r="H5103" s="236" t="s">
        <v>9600</v>
      </c>
      <c r="I5103" s="228" t="s">
        <v>9601</v>
      </c>
      <c r="J5103"/>
      <c r="L5103"/>
      <c r="M5103"/>
    </row>
    <row r="5104" spans="1:13" ht="15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25"/>
        <v>72000</v>
      </c>
      <c r="H5104" s="274" t="s">
        <v>9600</v>
      </c>
      <c r="I5104" s="336" t="s">
        <v>9601</v>
      </c>
      <c r="J5104"/>
      <c r="L5104"/>
      <c r="M5104"/>
    </row>
    <row r="5105" spans="1:13" ht="15" customHeight="1" x14ac:dyDescent="0.25">
      <c r="A5105" s="180">
        <v>44477</v>
      </c>
      <c r="B5105" s="269" t="s">
        <v>2969</v>
      </c>
      <c r="C5105" s="33" t="s">
        <v>9602</v>
      </c>
      <c r="D5105" s="50">
        <v>1</v>
      </c>
      <c r="E5105" s="273" t="s">
        <v>23</v>
      </c>
      <c r="F5105" s="41">
        <v>1150000</v>
      </c>
      <c r="G5105" s="179">
        <f t="shared" si="325"/>
        <v>1150000</v>
      </c>
      <c r="H5105" s="274" t="s">
        <v>9603</v>
      </c>
      <c r="I5105" s="336" t="s">
        <v>9604</v>
      </c>
      <c r="J5105"/>
      <c r="L5105"/>
      <c r="M5105"/>
    </row>
    <row r="5106" spans="1:13" ht="15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25"/>
        <v>204000</v>
      </c>
      <c r="H5106" s="274" t="s">
        <v>9603</v>
      </c>
      <c r="I5106" s="336" t="s">
        <v>9604</v>
      </c>
      <c r="J5106"/>
      <c r="L5106"/>
      <c r="M5106"/>
    </row>
    <row r="5107" spans="1:13" ht="15" customHeight="1" x14ac:dyDescent="0.25">
      <c r="A5107" s="180">
        <v>44477</v>
      </c>
      <c r="B5107" s="269" t="s">
        <v>2801</v>
      </c>
      <c r="C5107" s="33"/>
      <c r="D5107" s="38">
        <v>1</v>
      </c>
      <c r="E5107" s="45" t="s">
        <v>23</v>
      </c>
      <c r="F5107" s="46">
        <v>11000</v>
      </c>
      <c r="G5107" s="172">
        <f t="shared" si="325"/>
        <v>11000</v>
      </c>
      <c r="H5107" s="274" t="s">
        <v>9603</v>
      </c>
      <c r="I5107" s="336" t="s">
        <v>9604</v>
      </c>
      <c r="J5107"/>
      <c r="L5107"/>
      <c r="M5107"/>
    </row>
    <row r="5108" spans="1:13" ht="15" customHeight="1" x14ac:dyDescent="0.25">
      <c r="A5108" s="180">
        <v>44477</v>
      </c>
      <c r="B5108" s="269" t="s">
        <v>4008</v>
      </c>
      <c r="C5108" s="33" t="s">
        <v>4378</v>
      </c>
      <c r="D5108" s="38">
        <v>1.5</v>
      </c>
      <c r="E5108" s="45" t="s">
        <v>217</v>
      </c>
      <c r="F5108" s="46">
        <v>23000</v>
      </c>
      <c r="G5108" s="172">
        <f t="shared" si="325"/>
        <v>34500</v>
      </c>
      <c r="H5108" s="236" t="s">
        <v>2884</v>
      </c>
      <c r="I5108" s="228"/>
      <c r="J5108"/>
      <c r="L5108"/>
      <c r="M5108"/>
    </row>
    <row r="5109" spans="1:13" ht="15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25"/>
        <v>42300</v>
      </c>
      <c r="H5109" s="236" t="s">
        <v>2908</v>
      </c>
      <c r="I5109" s="394"/>
      <c r="J5109"/>
      <c r="L5109"/>
      <c r="M5109"/>
    </row>
    <row r="5110" spans="1:13" ht="15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25"/>
        <v>39000</v>
      </c>
      <c r="H5110" s="236" t="s">
        <v>2908</v>
      </c>
      <c r="I5110" s="394"/>
      <c r="J5110"/>
      <c r="L5110"/>
      <c r="M5110"/>
    </row>
    <row r="5111" spans="1:13" ht="15" customHeight="1" x14ac:dyDescent="0.25">
      <c r="A5111" s="180">
        <v>44508</v>
      </c>
      <c r="B5111" s="269" t="s">
        <v>4524</v>
      </c>
      <c r="C5111" s="56" t="s">
        <v>9316</v>
      </c>
      <c r="D5111" s="38">
        <v>15</v>
      </c>
      <c r="E5111" s="45" t="s">
        <v>23</v>
      </c>
      <c r="F5111" s="46">
        <v>1550</v>
      </c>
      <c r="G5111" s="46">
        <f t="shared" si="325"/>
        <v>23250</v>
      </c>
      <c r="H5111" s="236" t="s">
        <v>930</v>
      </c>
      <c r="I5111" s="228"/>
      <c r="J5111"/>
      <c r="L5111"/>
      <c r="M5111"/>
    </row>
    <row r="5112" spans="1:13" ht="15" customHeight="1" x14ac:dyDescent="0.25">
      <c r="A5112" s="180">
        <v>44508</v>
      </c>
      <c r="B5112" s="269" t="s">
        <v>4847</v>
      </c>
      <c r="C5112" s="33"/>
      <c r="D5112" s="38">
        <v>4</v>
      </c>
      <c r="E5112" s="45" t="s">
        <v>23</v>
      </c>
      <c r="F5112" s="46">
        <v>3000</v>
      </c>
      <c r="G5112" s="46">
        <f t="shared" si="325"/>
        <v>12000</v>
      </c>
      <c r="H5112" s="236" t="s">
        <v>930</v>
      </c>
      <c r="I5112" s="228"/>
      <c r="J5112"/>
      <c r="L5112"/>
      <c r="M5112"/>
    </row>
    <row r="5113" spans="1:13" ht="15" customHeight="1" x14ac:dyDescent="0.25">
      <c r="A5113" s="180">
        <v>44508</v>
      </c>
      <c r="B5113" s="269" t="s">
        <v>3048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25"/>
        <v>64000</v>
      </c>
      <c r="H5113" s="236" t="s">
        <v>3007</v>
      </c>
      <c r="I5113" s="228"/>
      <c r="J5113"/>
      <c r="L5113"/>
      <c r="M5113"/>
    </row>
    <row r="5114" spans="1:13" ht="15" customHeight="1" x14ac:dyDescent="0.25">
      <c r="A5114" s="180">
        <v>44508</v>
      </c>
      <c r="B5114" s="269" t="s">
        <v>3046</v>
      </c>
      <c r="C5114" s="33" t="s">
        <v>3047</v>
      </c>
      <c r="D5114" s="38">
        <v>3</v>
      </c>
      <c r="E5114" s="33" t="s">
        <v>23</v>
      </c>
      <c r="F5114" s="40">
        <v>14000</v>
      </c>
      <c r="G5114" s="41">
        <f t="shared" si="325"/>
        <v>42000</v>
      </c>
      <c r="H5114" s="236" t="s">
        <v>3007</v>
      </c>
      <c r="I5114" s="228"/>
      <c r="J5114"/>
      <c r="L5114"/>
      <c r="M5114"/>
    </row>
    <row r="5115" spans="1:13" ht="15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25"/>
        <v>225000</v>
      </c>
      <c r="H5115" s="236" t="s">
        <v>3007</v>
      </c>
      <c r="I5115" s="228"/>
      <c r="J5115"/>
      <c r="L5115"/>
      <c r="M5115"/>
    </row>
    <row r="5116" spans="1:13" ht="15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25"/>
        <v>305000</v>
      </c>
      <c r="H5116" s="236" t="s">
        <v>3007</v>
      </c>
      <c r="I5116" s="228"/>
      <c r="J5116"/>
      <c r="L5116"/>
      <c r="M5116"/>
    </row>
    <row r="5117" spans="1:13" ht="15" customHeight="1" x14ac:dyDescent="0.25">
      <c r="A5117" s="180">
        <v>44508</v>
      </c>
      <c r="B5117" s="243" t="s">
        <v>2695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25"/>
        <v>85000</v>
      </c>
      <c r="H5117" s="236" t="s">
        <v>3007</v>
      </c>
      <c r="I5117" s="228"/>
      <c r="J5117"/>
      <c r="L5117"/>
      <c r="M5117"/>
    </row>
    <row r="5118" spans="1:13" ht="15" customHeight="1" x14ac:dyDescent="0.25">
      <c r="A5118" s="180">
        <v>44508</v>
      </c>
      <c r="B5118" s="269" t="s">
        <v>3048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25"/>
        <v>72000</v>
      </c>
      <c r="H5118" s="236" t="s">
        <v>3007</v>
      </c>
      <c r="I5118" s="228"/>
      <c r="J5118"/>
      <c r="L5118"/>
      <c r="M5118"/>
    </row>
    <row r="5119" spans="1:13" ht="15" customHeight="1" x14ac:dyDescent="0.25">
      <c r="A5119" s="180">
        <v>44508</v>
      </c>
      <c r="B5119" s="269" t="s">
        <v>3052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25"/>
        <v>120000</v>
      </c>
      <c r="H5119" s="236" t="s">
        <v>3007</v>
      </c>
      <c r="I5119" s="228"/>
      <c r="J5119"/>
      <c r="L5119"/>
      <c r="M5119"/>
    </row>
    <row r="5120" spans="1:13" ht="15" customHeight="1" x14ac:dyDescent="0.25">
      <c r="A5120" s="180">
        <v>44508</v>
      </c>
      <c r="B5120" s="269" t="s">
        <v>2963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25"/>
        <v>70000</v>
      </c>
      <c r="H5120" s="236" t="s">
        <v>3007</v>
      </c>
      <c r="I5120" s="228"/>
      <c r="J5120"/>
      <c r="L5120"/>
      <c r="M5120"/>
    </row>
    <row r="5121" spans="1:13" ht="15" customHeight="1" x14ac:dyDescent="0.25">
      <c r="A5121" s="180">
        <v>44508</v>
      </c>
      <c r="B5121" s="390" t="s">
        <v>2929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25"/>
        <v>150000</v>
      </c>
      <c r="H5121" s="236" t="s">
        <v>3007</v>
      </c>
      <c r="I5121" s="228"/>
      <c r="J5121"/>
      <c r="L5121"/>
      <c r="M5121"/>
    </row>
    <row r="5122" spans="1:13" ht="15" customHeight="1" x14ac:dyDescent="0.25">
      <c r="A5122" s="180">
        <v>44508</v>
      </c>
      <c r="B5122" s="269" t="s">
        <v>3053</v>
      </c>
      <c r="C5122" s="36" t="s">
        <v>3054</v>
      </c>
      <c r="D5122" s="38">
        <v>2</v>
      </c>
      <c r="E5122" s="45" t="s">
        <v>23</v>
      </c>
      <c r="F5122" s="172">
        <v>225000</v>
      </c>
      <c r="G5122" s="46">
        <f t="shared" si="325"/>
        <v>450000</v>
      </c>
      <c r="H5122" s="236" t="s">
        <v>3007</v>
      </c>
      <c r="I5122" s="228"/>
      <c r="J5122"/>
      <c r="L5122"/>
      <c r="M5122"/>
    </row>
    <row r="5123" spans="1:13" ht="15" customHeight="1" x14ac:dyDescent="0.25">
      <c r="A5123" s="180">
        <v>44508</v>
      </c>
      <c r="B5123" s="390" t="s">
        <v>3049</v>
      </c>
      <c r="C5123" s="52" t="s">
        <v>3050</v>
      </c>
      <c r="D5123" s="38">
        <v>1</v>
      </c>
      <c r="E5123" s="45" t="s">
        <v>23</v>
      </c>
      <c r="F5123" s="46">
        <v>395000</v>
      </c>
      <c r="G5123" s="46">
        <f t="shared" si="325"/>
        <v>395000</v>
      </c>
      <c r="H5123" s="236" t="s">
        <v>492</v>
      </c>
      <c r="I5123" s="228" t="s">
        <v>9605</v>
      </c>
      <c r="J5123"/>
      <c r="L5123"/>
      <c r="M5123"/>
    </row>
    <row r="5124" spans="1:13" ht="15" customHeight="1" x14ac:dyDescent="0.25">
      <c r="A5124" s="180">
        <v>44508</v>
      </c>
      <c r="B5124" s="373" t="s">
        <v>2905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25"/>
        <v>10000</v>
      </c>
      <c r="H5124" s="236" t="s">
        <v>492</v>
      </c>
      <c r="I5124" s="228" t="s">
        <v>9605</v>
      </c>
      <c r="J5124"/>
      <c r="L5124"/>
      <c r="M5124"/>
    </row>
    <row r="5125" spans="1:13" ht="15" customHeight="1" x14ac:dyDescent="0.25">
      <c r="A5125" s="180">
        <v>44508</v>
      </c>
      <c r="B5125" s="243" t="s">
        <v>9517</v>
      </c>
      <c r="C5125" s="33" t="s">
        <v>9518</v>
      </c>
      <c r="D5125" s="38">
        <v>1</v>
      </c>
      <c r="E5125" s="45" t="s">
        <v>23</v>
      </c>
      <c r="F5125" s="46">
        <v>78000</v>
      </c>
      <c r="G5125" s="46">
        <f t="shared" si="325"/>
        <v>78000</v>
      </c>
      <c r="H5125" s="236" t="s">
        <v>465</v>
      </c>
      <c r="I5125" s="228"/>
      <c r="J5125"/>
      <c r="L5125"/>
      <c r="M5125"/>
    </row>
    <row r="5126" spans="1:13" ht="15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25"/>
        <v>40000</v>
      </c>
      <c r="H5126" s="84" t="s">
        <v>995</v>
      </c>
      <c r="I5126" s="228"/>
      <c r="J5126"/>
      <c r="L5126"/>
      <c r="M5126"/>
    </row>
    <row r="5127" spans="1:13" ht="15" customHeight="1" x14ac:dyDescent="0.25">
      <c r="A5127" s="180">
        <v>44508</v>
      </c>
      <c r="B5127" s="269" t="s">
        <v>2815</v>
      </c>
      <c r="C5127" s="44"/>
      <c r="D5127" s="38">
        <v>0.6</v>
      </c>
      <c r="E5127" s="45" t="s">
        <v>217</v>
      </c>
      <c r="F5127" s="46">
        <v>65000</v>
      </c>
      <c r="G5127" s="46">
        <f t="shared" si="325"/>
        <v>39000</v>
      </c>
      <c r="H5127" s="84" t="s">
        <v>995</v>
      </c>
      <c r="I5127" s="228"/>
      <c r="J5127"/>
      <c r="L5127"/>
      <c r="M5127"/>
    </row>
    <row r="5128" spans="1:13" ht="15" customHeight="1" x14ac:dyDescent="0.25">
      <c r="A5128" s="180">
        <v>44508</v>
      </c>
      <c r="B5128" s="372" t="s">
        <v>9303</v>
      </c>
      <c r="C5128" s="33" t="s">
        <v>9331</v>
      </c>
      <c r="D5128" s="38">
        <v>1</v>
      </c>
      <c r="E5128" s="45" t="s">
        <v>23</v>
      </c>
      <c r="F5128" s="46">
        <v>445000</v>
      </c>
      <c r="G5128" s="46">
        <f t="shared" si="325"/>
        <v>445000</v>
      </c>
      <c r="H5128" s="84" t="s">
        <v>995</v>
      </c>
      <c r="I5128" s="228"/>
      <c r="J5128"/>
      <c r="L5128"/>
      <c r="M5128"/>
    </row>
    <row r="5129" spans="1:13" ht="15" customHeight="1" x14ac:dyDescent="0.25">
      <c r="A5129" s="180">
        <v>44508</v>
      </c>
      <c r="B5129" s="269" t="s">
        <v>4524</v>
      </c>
      <c r="C5129" s="56" t="s">
        <v>9316</v>
      </c>
      <c r="D5129" s="38">
        <v>70</v>
      </c>
      <c r="E5129" s="33" t="s">
        <v>23</v>
      </c>
      <c r="F5129" s="40">
        <v>1550</v>
      </c>
      <c r="G5129" s="46">
        <f t="shared" si="325"/>
        <v>108500</v>
      </c>
      <c r="H5129" s="236" t="s">
        <v>3209</v>
      </c>
      <c r="I5129" s="228"/>
      <c r="J5129"/>
      <c r="L5129"/>
      <c r="M5129"/>
    </row>
    <row r="5130" spans="1:13" ht="15" customHeight="1" x14ac:dyDescent="0.25">
      <c r="A5130" s="180">
        <v>44508</v>
      </c>
      <c r="B5130" s="269" t="s">
        <v>2851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25"/>
        <v>205000</v>
      </c>
      <c r="H5130" s="236" t="s">
        <v>2672</v>
      </c>
      <c r="I5130" s="228"/>
      <c r="J5130"/>
      <c r="L5130"/>
      <c r="M5130"/>
    </row>
    <row r="5131" spans="1:13" ht="15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26">D5131*F5131</f>
        <v>40000</v>
      </c>
      <c r="H5131" s="267" t="s">
        <v>551</v>
      </c>
      <c r="I5131" s="406" t="s">
        <v>9606</v>
      </c>
      <c r="J5131"/>
      <c r="L5131"/>
      <c r="M5131"/>
    </row>
    <row r="5132" spans="1:13" ht="15" customHeight="1" x14ac:dyDescent="0.25">
      <c r="A5132" s="180">
        <v>44508</v>
      </c>
      <c r="B5132" s="269" t="s">
        <v>2828</v>
      </c>
      <c r="C5132" s="263"/>
      <c r="D5132" s="248">
        <v>4</v>
      </c>
      <c r="E5132" s="264" t="s">
        <v>24</v>
      </c>
      <c r="F5132" s="265">
        <v>5000</v>
      </c>
      <c r="G5132" s="266">
        <f t="shared" si="326"/>
        <v>20000</v>
      </c>
      <c r="H5132" s="267" t="s">
        <v>551</v>
      </c>
      <c r="I5132" s="406" t="s">
        <v>9606</v>
      </c>
      <c r="J5132"/>
      <c r="L5132"/>
      <c r="M5132"/>
    </row>
    <row r="5133" spans="1:13" ht="15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26"/>
        <v>357000</v>
      </c>
      <c r="H5133" s="267" t="s">
        <v>551</v>
      </c>
      <c r="I5133" s="406" t="s">
        <v>9606</v>
      </c>
      <c r="J5133"/>
      <c r="L5133"/>
      <c r="M5133"/>
    </row>
    <row r="5134" spans="1:13" ht="15" customHeight="1" x14ac:dyDescent="0.25">
      <c r="A5134" s="180">
        <v>44508</v>
      </c>
      <c r="B5134" s="246" t="s">
        <v>118</v>
      </c>
      <c r="C5134" s="33" t="s">
        <v>9363</v>
      </c>
      <c r="D5134" s="38">
        <v>1</v>
      </c>
      <c r="E5134" s="51" t="s">
        <v>23</v>
      </c>
      <c r="F5134" s="46">
        <v>150000</v>
      </c>
      <c r="G5134" s="179">
        <f t="shared" si="326"/>
        <v>150000</v>
      </c>
      <c r="H5134" s="236" t="s">
        <v>748</v>
      </c>
      <c r="I5134" s="336"/>
      <c r="J5134"/>
      <c r="L5134"/>
      <c r="M5134"/>
    </row>
    <row r="5135" spans="1:13" ht="15" customHeight="1" x14ac:dyDescent="0.25">
      <c r="A5135" s="180">
        <v>44508</v>
      </c>
      <c r="B5135" s="372" t="s">
        <v>2907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26"/>
        <v>35000</v>
      </c>
      <c r="H5135" s="236" t="s">
        <v>748</v>
      </c>
      <c r="I5135" s="336"/>
      <c r="J5135"/>
      <c r="L5135"/>
      <c r="M5135"/>
    </row>
    <row r="5136" spans="1:13" ht="15" customHeight="1" x14ac:dyDescent="0.25">
      <c r="A5136" s="180">
        <v>44508</v>
      </c>
      <c r="B5136" s="269" t="s">
        <v>2851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26"/>
        <v>42300</v>
      </c>
      <c r="H5138" s="236" t="s">
        <v>1268</v>
      </c>
      <c r="I5138" s="228"/>
      <c r="J5138"/>
      <c r="L5138"/>
      <c r="M5138"/>
    </row>
    <row r="5139" spans="1:13" ht="15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26"/>
        <v>253800</v>
      </c>
      <c r="H5139" s="236" t="s">
        <v>2736</v>
      </c>
      <c r="I5139" s="394"/>
      <c r="J5139"/>
      <c r="L5139"/>
      <c r="M5139"/>
    </row>
    <row r="5140" spans="1:13" ht="15" customHeight="1" x14ac:dyDescent="0.25">
      <c r="A5140" s="180">
        <v>44508</v>
      </c>
      <c r="B5140" s="269" t="s">
        <v>2852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26"/>
        <v>87500</v>
      </c>
      <c r="H5140" s="236" t="s">
        <v>2736</v>
      </c>
      <c r="I5140" s="394"/>
      <c r="J5140"/>
      <c r="L5140"/>
      <c r="M5140"/>
    </row>
    <row r="5141" spans="1:13" ht="15" customHeight="1" x14ac:dyDescent="0.25">
      <c r="A5141" s="180">
        <v>44508</v>
      </c>
      <c r="B5141" s="269" t="s">
        <v>9307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26"/>
        <v>45000</v>
      </c>
      <c r="H5141" s="236" t="s">
        <v>2736</v>
      </c>
      <c r="I5141" s="394"/>
      <c r="J5141"/>
      <c r="L5141"/>
      <c r="M5141"/>
    </row>
    <row r="5142" spans="1:13" ht="15" customHeight="1" x14ac:dyDescent="0.25">
      <c r="A5142" s="180">
        <v>44508</v>
      </c>
      <c r="B5142" s="269" t="s">
        <v>2815</v>
      </c>
      <c r="C5142" s="33"/>
      <c r="D5142" s="38">
        <v>0.3</v>
      </c>
      <c r="E5142" s="45" t="s">
        <v>217</v>
      </c>
      <c r="F5142" s="46">
        <v>65000</v>
      </c>
      <c r="G5142" s="46">
        <f t="shared" si="326"/>
        <v>19500</v>
      </c>
      <c r="H5142" s="236" t="s">
        <v>486</v>
      </c>
      <c r="I5142" s="394"/>
      <c r="J5142"/>
      <c r="L5142"/>
      <c r="M5142"/>
    </row>
    <row r="5143" spans="1:13" ht="15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26"/>
        <v>40000</v>
      </c>
      <c r="H5143" s="236" t="s">
        <v>486</v>
      </c>
      <c r="I5143" s="394"/>
      <c r="J5143"/>
      <c r="L5143"/>
      <c r="M5143"/>
    </row>
    <row r="5144" spans="1:13" ht="15" customHeight="1" x14ac:dyDescent="0.25">
      <c r="A5144" s="180">
        <v>44508</v>
      </c>
      <c r="B5144" s="269" t="s">
        <v>2851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26"/>
        <v>205000</v>
      </c>
      <c r="H5144" s="236" t="s">
        <v>631</v>
      </c>
      <c r="I5144" s="394"/>
      <c r="J5144"/>
      <c r="L5144"/>
      <c r="M5144"/>
    </row>
    <row r="5145" spans="1:13" ht="15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26"/>
        <v>253800</v>
      </c>
      <c r="H5145" s="236" t="s">
        <v>631</v>
      </c>
      <c r="I5145" s="227"/>
      <c r="J5145"/>
      <c r="L5145"/>
      <c r="M5145"/>
    </row>
    <row r="5146" spans="1:13" ht="15" customHeight="1" x14ac:dyDescent="0.25">
      <c r="A5146" s="180">
        <v>44508</v>
      </c>
      <c r="B5146" s="269" t="s">
        <v>2852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26"/>
        <v>87500</v>
      </c>
      <c r="H5146" s="236" t="s">
        <v>631</v>
      </c>
      <c r="I5146" s="387"/>
      <c r="J5146"/>
      <c r="L5146"/>
      <c r="M5146"/>
    </row>
    <row r="5147" spans="1:13" ht="15" customHeight="1" x14ac:dyDescent="0.25">
      <c r="A5147" s="180">
        <v>44508</v>
      </c>
      <c r="B5147" s="373" t="s">
        <v>2749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26"/>
        <v>20000</v>
      </c>
      <c r="H5147" s="84" t="s">
        <v>1006</v>
      </c>
      <c r="I5147" s="387"/>
      <c r="J5147"/>
      <c r="L5147"/>
      <c r="M5147"/>
    </row>
    <row r="5148" spans="1:13" ht="15" customHeight="1" x14ac:dyDescent="0.25">
      <c r="A5148" s="180">
        <v>44538</v>
      </c>
      <c r="B5148" s="269" t="s">
        <v>4008</v>
      </c>
      <c r="C5148" s="33" t="s">
        <v>4378</v>
      </c>
      <c r="D5148" s="38">
        <v>1</v>
      </c>
      <c r="E5148" s="45" t="s">
        <v>27</v>
      </c>
      <c r="F5148" s="46">
        <v>23000</v>
      </c>
      <c r="G5148" s="46">
        <f t="shared" si="326"/>
        <v>23000</v>
      </c>
      <c r="H5148" s="236" t="s">
        <v>2701</v>
      </c>
      <c r="I5148" s="228"/>
      <c r="J5148"/>
      <c r="L5148"/>
      <c r="M5148"/>
    </row>
    <row r="5149" spans="1:13" ht="15" customHeight="1" x14ac:dyDescent="0.25">
      <c r="A5149" s="180">
        <v>44538</v>
      </c>
      <c r="B5149" s="269" t="s">
        <v>9300</v>
      </c>
      <c r="C5149" s="33"/>
      <c r="D5149" s="38">
        <v>1</v>
      </c>
      <c r="E5149" s="45" t="s">
        <v>23</v>
      </c>
      <c r="F5149" s="46">
        <v>6000</v>
      </c>
      <c r="G5149" s="46">
        <f t="shared" si="326"/>
        <v>6000</v>
      </c>
      <c r="H5149" s="236" t="s">
        <v>3007</v>
      </c>
      <c r="I5149" s="228"/>
      <c r="J5149"/>
      <c r="L5149"/>
      <c r="M5149"/>
    </row>
    <row r="5150" spans="1:13" ht="15" customHeight="1" x14ac:dyDescent="0.25">
      <c r="A5150" s="180">
        <v>44538</v>
      </c>
      <c r="B5150" s="269" t="s">
        <v>3055</v>
      </c>
      <c r="C5150" s="33"/>
      <c r="D5150" s="38">
        <v>3</v>
      </c>
      <c r="E5150" s="33" t="s">
        <v>437</v>
      </c>
      <c r="F5150" s="40">
        <v>70000</v>
      </c>
      <c r="G5150" s="41">
        <f t="shared" si="326"/>
        <v>210000</v>
      </c>
      <c r="H5150" s="236" t="s">
        <v>3007</v>
      </c>
      <c r="I5150" s="228"/>
      <c r="J5150"/>
      <c r="L5150"/>
      <c r="M5150"/>
    </row>
    <row r="5151" spans="1:13" ht="15" customHeight="1" x14ac:dyDescent="0.25">
      <c r="A5151" s="180">
        <v>44538</v>
      </c>
      <c r="B5151" s="269" t="s">
        <v>3060</v>
      </c>
      <c r="C5151" s="36" t="s">
        <v>3059</v>
      </c>
      <c r="D5151" s="38">
        <v>2</v>
      </c>
      <c r="E5151" s="45" t="s">
        <v>23</v>
      </c>
      <c r="F5151" s="172">
        <v>50000</v>
      </c>
      <c r="G5151" s="46">
        <f t="shared" si="326"/>
        <v>100000</v>
      </c>
      <c r="H5151" s="236" t="s">
        <v>3007</v>
      </c>
      <c r="I5151" s="228"/>
      <c r="J5151"/>
      <c r="L5151"/>
      <c r="M5151"/>
    </row>
    <row r="5152" spans="1:13" ht="15" customHeight="1" x14ac:dyDescent="0.25">
      <c r="A5152" s="180">
        <v>44538</v>
      </c>
      <c r="B5152" s="269" t="s">
        <v>9607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26"/>
        <v>11000</v>
      </c>
      <c r="H5152" s="236" t="s">
        <v>3007</v>
      </c>
      <c r="I5152" s="228"/>
      <c r="J5152"/>
      <c r="L5152"/>
      <c r="M5152"/>
    </row>
    <row r="5153" spans="1:13" ht="15" customHeight="1" x14ac:dyDescent="0.25">
      <c r="A5153" s="180">
        <v>44538</v>
      </c>
      <c r="B5153" s="269" t="s">
        <v>3062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26"/>
        <v>7500</v>
      </c>
      <c r="H5153" s="236" t="s">
        <v>3007</v>
      </c>
      <c r="I5153" s="228"/>
      <c r="J5153"/>
      <c r="L5153"/>
      <c r="M5153"/>
    </row>
    <row r="5154" spans="1:13" ht="15" customHeight="1" x14ac:dyDescent="0.25">
      <c r="A5154" s="180">
        <v>44538</v>
      </c>
      <c r="B5154" s="269" t="s">
        <v>4008</v>
      </c>
      <c r="C5154" s="33" t="s">
        <v>4378</v>
      </c>
      <c r="D5154" s="38">
        <v>3</v>
      </c>
      <c r="E5154" s="45" t="s">
        <v>27</v>
      </c>
      <c r="F5154" s="46">
        <v>23000</v>
      </c>
      <c r="G5154" s="41">
        <f t="shared" si="326"/>
        <v>69000</v>
      </c>
      <c r="H5154" s="236" t="s">
        <v>1263</v>
      </c>
      <c r="I5154" s="228"/>
      <c r="J5154"/>
      <c r="L5154"/>
      <c r="M5154"/>
    </row>
    <row r="5155" spans="1:13" ht="15" customHeight="1" x14ac:dyDescent="0.25">
      <c r="A5155" s="180">
        <v>44538</v>
      </c>
      <c r="B5155" s="390" t="s">
        <v>3121</v>
      </c>
      <c r="C5155" s="36" t="s">
        <v>2966</v>
      </c>
      <c r="D5155" s="38">
        <v>2</v>
      </c>
      <c r="E5155" s="45" t="s">
        <v>24</v>
      </c>
      <c r="F5155" s="46">
        <v>1850000</v>
      </c>
      <c r="G5155" s="46">
        <f t="shared" si="326"/>
        <v>3700000</v>
      </c>
      <c r="H5155" s="236" t="s">
        <v>9608</v>
      </c>
      <c r="I5155" s="228" t="s">
        <v>9609</v>
      </c>
      <c r="J5155"/>
      <c r="L5155"/>
      <c r="M5155"/>
    </row>
    <row r="5156" spans="1:13" ht="15" customHeight="1" x14ac:dyDescent="0.25">
      <c r="A5156" s="180">
        <v>44538</v>
      </c>
      <c r="B5156" s="373" t="s">
        <v>2807</v>
      </c>
      <c r="C5156" s="33" t="s">
        <v>9610</v>
      </c>
      <c r="D5156" s="38">
        <v>1</v>
      </c>
      <c r="E5156" s="45" t="s">
        <v>23</v>
      </c>
      <c r="F5156" s="46">
        <v>2850000</v>
      </c>
      <c r="G5156" s="46">
        <f t="shared" si="326"/>
        <v>2850000</v>
      </c>
      <c r="H5156" s="236" t="s">
        <v>9611</v>
      </c>
      <c r="I5156" s="228" t="s">
        <v>9609</v>
      </c>
      <c r="J5156"/>
      <c r="L5156"/>
      <c r="M5156"/>
    </row>
    <row r="5157" spans="1:13" ht="15" customHeight="1" x14ac:dyDescent="0.25">
      <c r="A5157" s="180">
        <v>44538</v>
      </c>
      <c r="B5157" s="269" t="s">
        <v>4847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26"/>
        <v>3000</v>
      </c>
      <c r="H5157" s="236" t="s">
        <v>9396</v>
      </c>
      <c r="I5157" s="228"/>
      <c r="J5157"/>
      <c r="L5157"/>
      <c r="M5157"/>
    </row>
    <row r="5158" spans="1:13" ht="15" customHeight="1" x14ac:dyDescent="0.25">
      <c r="A5158" s="180">
        <v>44538</v>
      </c>
      <c r="B5158" s="371" t="s">
        <v>3751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26"/>
        <v>7000</v>
      </c>
      <c r="H5158" s="236" t="s">
        <v>9396</v>
      </c>
      <c r="I5158" s="228"/>
      <c r="J5158"/>
      <c r="L5158"/>
      <c r="M5158"/>
    </row>
    <row r="5159" spans="1:13" ht="15" customHeight="1" x14ac:dyDescent="0.25">
      <c r="A5159" s="180">
        <v>44538</v>
      </c>
      <c r="B5159" s="52" t="s">
        <v>2847</v>
      </c>
      <c r="C5159" s="141" t="s">
        <v>9301</v>
      </c>
      <c r="D5159" s="38">
        <v>5</v>
      </c>
      <c r="E5159" s="45" t="s">
        <v>23</v>
      </c>
      <c r="F5159" s="172">
        <v>750</v>
      </c>
      <c r="G5159" s="46">
        <f t="shared" si="326"/>
        <v>3750</v>
      </c>
      <c r="H5159" s="236" t="s">
        <v>9396</v>
      </c>
      <c r="I5159" s="228"/>
      <c r="J5159"/>
      <c r="L5159"/>
      <c r="M5159"/>
    </row>
    <row r="5160" spans="1:13" ht="15" customHeight="1" x14ac:dyDescent="0.25">
      <c r="A5160" s="180">
        <v>44538</v>
      </c>
      <c r="B5160" s="390" t="s">
        <v>3061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26"/>
        <v>35000</v>
      </c>
      <c r="H5160" s="236" t="s">
        <v>930</v>
      </c>
      <c r="I5160" s="228"/>
      <c r="J5160"/>
      <c r="L5160"/>
      <c r="M5160"/>
    </row>
    <row r="5161" spans="1:13" ht="15" customHeight="1" x14ac:dyDescent="0.25">
      <c r="A5161" s="180">
        <v>44538</v>
      </c>
      <c r="B5161" s="269" t="s">
        <v>4524</v>
      </c>
      <c r="C5161" s="56" t="s">
        <v>9316</v>
      </c>
      <c r="D5161" s="38">
        <v>30</v>
      </c>
      <c r="E5161" s="45" t="s">
        <v>23</v>
      </c>
      <c r="F5161" s="46">
        <v>1550</v>
      </c>
      <c r="G5161" s="46">
        <f t="shared" si="326"/>
        <v>46500</v>
      </c>
      <c r="H5161" s="236" t="s">
        <v>930</v>
      </c>
      <c r="I5161" s="228"/>
      <c r="J5161"/>
      <c r="L5161"/>
      <c r="M5161"/>
    </row>
    <row r="5162" spans="1:13" ht="15" customHeight="1" x14ac:dyDescent="0.25">
      <c r="A5162" s="180">
        <v>44538</v>
      </c>
      <c r="B5162" s="243" t="s">
        <v>6344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26"/>
        <v>40000</v>
      </c>
      <c r="H5162" s="236" t="s">
        <v>930</v>
      </c>
      <c r="I5162" s="228"/>
      <c r="J5162"/>
      <c r="L5162"/>
      <c r="M5162"/>
    </row>
    <row r="5163" spans="1:13" ht="15" customHeight="1" x14ac:dyDescent="0.25">
      <c r="A5163" s="180">
        <v>44538</v>
      </c>
      <c r="B5163" s="269" t="s">
        <v>4524</v>
      </c>
      <c r="C5163" s="56" t="s">
        <v>9316</v>
      </c>
      <c r="D5163" s="38">
        <v>20</v>
      </c>
      <c r="E5163" s="45" t="s">
        <v>23</v>
      </c>
      <c r="F5163" s="46">
        <v>1550</v>
      </c>
      <c r="G5163" s="46">
        <f t="shared" si="326"/>
        <v>31000</v>
      </c>
      <c r="H5163" s="84" t="s">
        <v>9612</v>
      </c>
      <c r="I5163" s="228"/>
      <c r="J5163"/>
      <c r="L5163"/>
      <c r="M5163"/>
    </row>
    <row r="5164" spans="1:13" ht="15" customHeight="1" x14ac:dyDescent="0.25">
      <c r="A5164" s="180">
        <v>44538</v>
      </c>
      <c r="B5164" s="269" t="s">
        <v>3063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26"/>
        <v>40000</v>
      </c>
      <c r="H5164" s="236" t="s">
        <v>1279</v>
      </c>
      <c r="I5164" s="228"/>
      <c r="J5164"/>
      <c r="L5164"/>
      <c r="M5164"/>
    </row>
    <row r="5165" spans="1:13" ht="15" customHeight="1" x14ac:dyDescent="0.25">
      <c r="A5165" s="180">
        <v>44538</v>
      </c>
      <c r="B5165" s="390" t="s">
        <v>9361</v>
      </c>
      <c r="C5165" s="52" t="s">
        <v>9613</v>
      </c>
      <c r="D5165" s="38">
        <v>1</v>
      </c>
      <c r="E5165" s="45" t="s">
        <v>23</v>
      </c>
      <c r="F5165" s="46">
        <v>150000</v>
      </c>
      <c r="G5165" s="46">
        <f t="shared" si="326"/>
        <v>150000</v>
      </c>
      <c r="H5165" s="236" t="s">
        <v>492</v>
      </c>
      <c r="I5165" s="228" t="s">
        <v>9614</v>
      </c>
      <c r="J5165"/>
      <c r="L5165"/>
      <c r="M5165"/>
    </row>
    <row r="5166" spans="1:13" ht="15" customHeight="1" x14ac:dyDescent="0.25">
      <c r="A5166" s="180">
        <v>44538</v>
      </c>
      <c r="B5166" s="372" t="s">
        <v>9303</v>
      </c>
      <c r="C5166" s="33" t="s">
        <v>3057</v>
      </c>
      <c r="D5166" s="38">
        <v>1</v>
      </c>
      <c r="E5166" s="45" t="s">
        <v>24</v>
      </c>
      <c r="F5166" s="46">
        <v>445000</v>
      </c>
      <c r="G5166" s="172">
        <f t="shared" si="326"/>
        <v>445000</v>
      </c>
      <c r="H5166" s="236" t="s">
        <v>492</v>
      </c>
      <c r="I5166" s="228" t="s">
        <v>9614</v>
      </c>
      <c r="J5166"/>
      <c r="L5166"/>
      <c r="M5166"/>
    </row>
    <row r="5167" spans="1:13" ht="15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26"/>
        <v>30000</v>
      </c>
      <c r="H5167" s="236" t="s">
        <v>486</v>
      </c>
      <c r="I5167" s="336"/>
      <c r="J5167"/>
      <c r="L5167"/>
      <c r="M5167"/>
    </row>
    <row r="5168" spans="1:13" ht="15" customHeight="1" x14ac:dyDescent="0.25">
      <c r="A5168" s="180">
        <v>44538</v>
      </c>
      <c r="B5168" s="390" t="s">
        <v>3064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26"/>
        <v>25000</v>
      </c>
      <c r="H5168" s="236" t="s">
        <v>3007</v>
      </c>
      <c r="I5168" s="336"/>
      <c r="J5168"/>
      <c r="L5168"/>
      <c r="M5168"/>
    </row>
    <row r="5169" spans="1:13" ht="15" customHeight="1" x14ac:dyDescent="0.25">
      <c r="A5169" s="180">
        <v>44538</v>
      </c>
      <c r="B5169" s="243" t="s">
        <v>3065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26"/>
        <v>26000</v>
      </c>
      <c r="H5169" s="236" t="s">
        <v>3007</v>
      </c>
      <c r="I5169" s="336"/>
      <c r="J5169"/>
      <c r="L5169"/>
      <c r="M5169"/>
    </row>
    <row r="5170" spans="1:13" ht="15" customHeight="1" x14ac:dyDescent="0.25">
      <c r="A5170" s="180">
        <v>44538</v>
      </c>
      <c r="B5170" s="269" t="s">
        <v>3066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26"/>
        <v>700000</v>
      </c>
      <c r="H5170" s="236" t="s">
        <v>3067</v>
      </c>
      <c r="I5170" s="336"/>
      <c r="J5170"/>
      <c r="L5170"/>
      <c r="M5170"/>
    </row>
    <row r="5171" spans="1:13" ht="15" customHeight="1" x14ac:dyDescent="0.25">
      <c r="A5171" s="180">
        <v>44538</v>
      </c>
      <c r="B5171" s="418" t="s">
        <v>3068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26"/>
        <v>600000</v>
      </c>
      <c r="H5171" s="236" t="s">
        <v>3067</v>
      </c>
      <c r="I5171" s="336"/>
      <c r="J5171"/>
      <c r="L5171"/>
      <c r="M5171"/>
    </row>
    <row r="5172" spans="1:13" ht="15" customHeight="1" x14ac:dyDescent="0.25">
      <c r="A5172" s="33" t="s">
        <v>3069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26"/>
        <v>56400</v>
      </c>
      <c r="H5172" s="236" t="s">
        <v>538</v>
      </c>
      <c r="I5172" s="228"/>
      <c r="J5172"/>
      <c r="L5172"/>
      <c r="M5172"/>
    </row>
    <row r="5173" spans="1:13" ht="15" customHeight="1" x14ac:dyDescent="0.25">
      <c r="A5173" s="33" t="s">
        <v>3069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26"/>
        <v>28200</v>
      </c>
      <c r="H5173" s="236" t="s">
        <v>827</v>
      </c>
      <c r="I5173" s="228"/>
      <c r="J5173"/>
      <c r="L5173"/>
      <c r="M5173"/>
    </row>
    <row r="5174" spans="1:13" ht="15" customHeight="1" x14ac:dyDescent="0.25">
      <c r="A5174" s="33" t="s">
        <v>3069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26"/>
        <v>225600</v>
      </c>
      <c r="H5174" s="236" t="s">
        <v>1263</v>
      </c>
      <c r="I5174" s="228"/>
      <c r="J5174"/>
      <c r="L5174"/>
      <c r="M5174"/>
    </row>
    <row r="5175" spans="1:13" ht="15" customHeight="1" x14ac:dyDescent="0.25">
      <c r="A5175" s="33" t="s">
        <v>3069</v>
      </c>
      <c r="B5175" s="269" t="s">
        <v>9338</v>
      </c>
      <c r="C5175" s="33" t="s">
        <v>3787</v>
      </c>
      <c r="D5175" s="38">
        <v>1</v>
      </c>
      <c r="E5175" s="45" t="s">
        <v>23</v>
      </c>
      <c r="F5175" s="172">
        <v>1261000</v>
      </c>
      <c r="G5175" s="46">
        <f t="shared" si="326"/>
        <v>1261000</v>
      </c>
      <c r="H5175" s="236" t="s">
        <v>9615</v>
      </c>
      <c r="I5175" s="228" t="s">
        <v>9616</v>
      </c>
      <c r="J5175"/>
      <c r="L5175"/>
      <c r="M5175"/>
    </row>
    <row r="5176" spans="1:13" ht="15" customHeight="1" x14ac:dyDescent="0.25">
      <c r="A5176" s="33" t="s">
        <v>3069</v>
      </c>
      <c r="B5176" s="246" t="s">
        <v>3071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26"/>
        <v>50000</v>
      </c>
      <c r="H5176" s="236" t="s">
        <v>9608</v>
      </c>
      <c r="I5176" s="228"/>
      <c r="J5176"/>
      <c r="L5176"/>
      <c r="M5176"/>
    </row>
    <row r="5177" spans="1:13" ht="15" customHeight="1" x14ac:dyDescent="0.25">
      <c r="A5177" s="33" t="s">
        <v>3069</v>
      </c>
      <c r="B5177" s="269" t="s">
        <v>9365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26"/>
        <v>50000</v>
      </c>
      <c r="H5177" s="236" t="s">
        <v>9608</v>
      </c>
      <c r="I5177" s="228"/>
      <c r="J5177"/>
      <c r="L5177"/>
      <c r="M5177"/>
    </row>
    <row r="5178" spans="1:13" ht="15" customHeight="1" x14ac:dyDescent="0.25">
      <c r="A5178" s="33" t="s">
        <v>3069</v>
      </c>
      <c r="B5178" s="269" t="s">
        <v>2801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26"/>
        <v>11000</v>
      </c>
      <c r="H5178" s="236" t="s">
        <v>3078</v>
      </c>
      <c r="I5178" s="228"/>
      <c r="J5178"/>
      <c r="L5178"/>
      <c r="M5178"/>
    </row>
    <row r="5179" spans="1:13" ht="15" customHeight="1" x14ac:dyDescent="0.25">
      <c r="A5179" s="33" t="s">
        <v>3069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26"/>
        <v>102000</v>
      </c>
      <c r="H5179" s="236" t="s">
        <v>3078</v>
      </c>
      <c r="I5179" s="228"/>
      <c r="J5179"/>
      <c r="L5179"/>
      <c r="M5179"/>
    </row>
    <row r="5180" spans="1:13" ht="15" customHeight="1" x14ac:dyDescent="0.25">
      <c r="A5180" s="33" t="s">
        <v>3069</v>
      </c>
      <c r="B5180" s="269" t="s">
        <v>3076</v>
      </c>
      <c r="C5180" s="33" t="s">
        <v>3077</v>
      </c>
      <c r="D5180" s="38">
        <v>4</v>
      </c>
      <c r="E5180" s="429" t="s">
        <v>217</v>
      </c>
      <c r="F5180" s="40">
        <v>25000</v>
      </c>
      <c r="G5180" s="172">
        <f t="shared" si="326"/>
        <v>100000</v>
      </c>
      <c r="H5180" s="236" t="s">
        <v>3078</v>
      </c>
      <c r="I5180" s="228"/>
      <c r="J5180"/>
      <c r="L5180"/>
      <c r="M5180"/>
    </row>
    <row r="5181" spans="1:13" ht="15" customHeight="1" x14ac:dyDescent="0.25">
      <c r="A5181" s="33" t="s">
        <v>3069</v>
      </c>
      <c r="B5181" s="390" t="s">
        <v>3083</v>
      </c>
      <c r="C5181" s="36"/>
      <c r="D5181" s="38">
        <v>1</v>
      </c>
      <c r="E5181" s="45" t="s">
        <v>24</v>
      </c>
      <c r="F5181" s="46">
        <v>15000</v>
      </c>
      <c r="G5181" s="172">
        <f t="shared" si="326"/>
        <v>15000</v>
      </c>
      <c r="H5181" s="236" t="s">
        <v>930</v>
      </c>
      <c r="I5181" s="228"/>
      <c r="J5181"/>
      <c r="L5181"/>
      <c r="M5181"/>
    </row>
    <row r="5182" spans="1:13" ht="15" customHeight="1" x14ac:dyDescent="0.25">
      <c r="A5182" s="33" t="s">
        <v>3069</v>
      </c>
      <c r="B5182" s="269" t="s">
        <v>4524</v>
      </c>
      <c r="C5182" s="56" t="s">
        <v>9316</v>
      </c>
      <c r="D5182" s="38">
        <v>10</v>
      </c>
      <c r="E5182" s="45" t="s">
        <v>23</v>
      </c>
      <c r="F5182" s="46">
        <v>1550</v>
      </c>
      <c r="G5182" s="46">
        <f t="shared" si="326"/>
        <v>15500</v>
      </c>
      <c r="H5182" s="236" t="s">
        <v>930</v>
      </c>
      <c r="I5182" s="228"/>
      <c r="J5182"/>
      <c r="L5182"/>
      <c r="M5182"/>
    </row>
    <row r="5183" spans="1:13" ht="15" customHeight="1" x14ac:dyDescent="0.25">
      <c r="A5183" s="33" t="s">
        <v>3069</v>
      </c>
      <c r="B5183" s="269" t="s">
        <v>4524</v>
      </c>
      <c r="C5183" s="56" t="s">
        <v>9316</v>
      </c>
      <c r="D5183" s="38">
        <v>17</v>
      </c>
      <c r="E5183" s="45" t="s">
        <v>23</v>
      </c>
      <c r="F5183" s="172">
        <v>1550</v>
      </c>
      <c r="G5183" s="46">
        <f t="shared" si="326"/>
        <v>26350</v>
      </c>
      <c r="H5183" s="236" t="s">
        <v>9550</v>
      </c>
      <c r="I5183" s="228"/>
      <c r="J5183"/>
      <c r="L5183"/>
      <c r="M5183"/>
    </row>
    <row r="5184" spans="1:13" ht="15" customHeight="1" x14ac:dyDescent="0.25">
      <c r="A5184" s="33" t="s">
        <v>3069</v>
      </c>
      <c r="B5184" s="269" t="s">
        <v>4847</v>
      </c>
      <c r="C5184" s="36"/>
      <c r="D5184" s="38">
        <v>3</v>
      </c>
      <c r="E5184" s="45" t="s">
        <v>24</v>
      </c>
      <c r="F5184" s="46">
        <v>3000</v>
      </c>
      <c r="G5184" s="172">
        <f t="shared" si="326"/>
        <v>9000</v>
      </c>
      <c r="H5184" s="236" t="s">
        <v>9617</v>
      </c>
      <c r="I5184" s="228"/>
      <c r="J5184"/>
      <c r="L5184"/>
      <c r="M5184"/>
    </row>
    <row r="5185" spans="1:13" ht="15" customHeight="1" x14ac:dyDescent="0.25">
      <c r="A5185" s="33" t="s">
        <v>3069</v>
      </c>
      <c r="B5185" s="269" t="s">
        <v>3079</v>
      </c>
      <c r="C5185" s="33"/>
      <c r="D5185" s="38">
        <v>4</v>
      </c>
      <c r="E5185" s="45" t="s">
        <v>23</v>
      </c>
      <c r="F5185" s="46">
        <v>35000</v>
      </c>
      <c r="G5185" s="46">
        <f t="shared" si="326"/>
        <v>140000</v>
      </c>
      <c r="H5185" s="236" t="s">
        <v>3080</v>
      </c>
      <c r="I5185" s="228"/>
      <c r="J5185"/>
      <c r="L5185"/>
      <c r="M5185"/>
    </row>
    <row r="5186" spans="1:13" ht="15" customHeight="1" x14ac:dyDescent="0.25">
      <c r="A5186" s="33" t="s">
        <v>3069</v>
      </c>
      <c r="B5186" s="269" t="s">
        <v>3081</v>
      </c>
      <c r="C5186" s="36"/>
      <c r="D5186" s="38">
        <v>8</v>
      </c>
      <c r="E5186" s="45" t="s">
        <v>23</v>
      </c>
      <c r="F5186" s="172">
        <v>850</v>
      </c>
      <c r="G5186" s="46">
        <f t="shared" si="326"/>
        <v>6800</v>
      </c>
      <c r="H5186" s="236" t="s">
        <v>3080</v>
      </c>
      <c r="I5186" s="228"/>
      <c r="J5186"/>
      <c r="L5186"/>
      <c r="M5186"/>
    </row>
    <row r="5187" spans="1:13" ht="15" customHeight="1" x14ac:dyDescent="0.25">
      <c r="A5187" s="33" t="s">
        <v>3069</v>
      </c>
      <c r="B5187" s="269" t="s">
        <v>3082</v>
      </c>
      <c r="C5187" s="36"/>
      <c r="D5187" s="38">
        <v>8</v>
      </c>
      <c r="E5187" s="45" t="s">
        <v>23</v>
      </c>
      <c r="F5187" s="46">
        <v>1000</v>
      </c>
      <c r="G5187" s="172">
        <f t="shared" si="326"/>
        <v>8000</v>
      </c>
      <c r="H5187" s="236" t="s">
        <v>3080</v>
      </c>
      <c r="I5187" s="228"/>
      <c r="J5187"/>
      <c r="L5187"/>
      <c r="M5187"/>
    </row>
    <row r="5188" spans="1:13" ht="15" customHeight="1" x14ac:dyDescent="0.25">
      <c r="A5188" s="33" t="s">
        <v>3069</v>
      </c>
      <c r="B5188" s="269" t="s">
        <v>2678</v>
      </c>
      <c r="C5188" s="228" t="s">
        <v>9618</v>
      </c>
      <c r="D5188" s="38">
        <v>1</v>
      </c>
      <c r="E5188" s="45" t="s">
        <v>23</v>
      </c>
      <c r="F5188" s="46">
        <v>1270000</v>
      </c>
      <c r="G5188" s="172">
        <f t="shared" si="326"/>
        <v>1270000</v>
      </c>
      <c r="H5188" s="236" t="s">
        <v>2018</v>
      </c>
      <c r="I5188" s="228" t="s">
        <v>9619</v>
      </c>
      <c r="J5188"/>
      <c r="L5188"/>
      <c r="M5188"/>
    </row>
    <row r="5189" spans="1:13" ht="15" customHeight="1" x14ac:dyDescent="0.25">
      <c r="A5189" s="33" t="s">
        <v>3069</v>
      </c>
      <c r="B5189" s="243" t="s">
        <v>2680</v>
      </c>
      <c r="C5189" s="33"/>
      <c r="D5189" s="38">
        <v>1</v>
      </c>
      <c r="E5189" s="45" t="s">
        <v>24</v>
      </c>
      <c r="F5189" s="46">
        <v>160000</v>
      </c>
      <c r="G5189" s="172">
        <f t="shared" si="326"/>
        <v>160000</v>
      </c>
      <c r="H5189" s="236" t="s">
        <v>2018</v>
      </c>
      <c r="I5189" s="228" t="s">
        <v>9619</v>
      </c>
      <c r="J5189"/>
      <c r="L5189"/>
      <c r="M5189"/>
    </row>
    <row r="5190" spans="1:13" ht="15" customHeight="1" x14ac:dyDescent="0.25">
      <c r="A5190" s="33" t="s">
        <v>3090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26"/>
        <v>56400</v>
      </c>
      <c r="H5190" s="236" t="s">
        <v>2096</v>
      </c>
      <c r="I5190" s="228"/>
      <c r="J5190"/>
      <c r="L5190"/>
      <c r="M5190"/>
    </row>
    <row r="5191" spans="1:13" ht="15" customHeight="1" x14ac:dyDescent="0.25">
      <c r="A5191" s="33" t="s">
        <v>3090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26"/>
        <v>4500</v>
      </c>
      <c r="H5191" s="236" t="s">
        <v>606</v>
      </c>
      <c r="I5191" s="228"/>
      <c r="J5191"/>
      <c r="L5191"/>
      <c r="M5191"/>
    </row>
    <row r="5192" spans="1:13" ht="15" customHeight="1" x14ac:dyDescent="0.25">
      <c r="A5192" s="33" t="s">
        <v>3090</v>
      </c>
      <c r="B5192" s="269" t="s">
        <v>4008</v>
      </c>
      <c r="C5192" s="33" t="s">
        <v>4378</v>
      </c>
      <c r="D5192" s="38">
        <v>5</v>
      </c>
      <c r="E5192" s="45" t="s">
        <v>217</v>
      </c>
      <c r="F5192" s="46">
        <v>23000</v>
      </c>
      <c r="G5192" s="41">
        <f t="shared" si="326"/>
        <v>115000</v>
      </c>
      <c r="H5192" s="236" t="s">
        <v>490</v>
      </c>
      <c r="I5192" s="228"/>
      <c r="J5192"/>
      <c r="L5192"/>
      <c r="M5192"/>
    </row>
    <row r="5193" spans="1:13" ht="15" customHeight="1" x14ac:dyDescent="0.25">
      <c r="A5193" s="33" t="s">
        <v>3090</v>
      </c>
      <c r="B5193" s="246" t="s">
        <v>3091</v>
      </c>
      <c r="C5193" s="33"/>
      <c r="D5193" s="38">
        <v>6</v>
      </c>
      <c r="E5193" s="33" t="s">
        <v>23</v>
      </c>
      <c r="F5193" s="40">
        <v>15000</v>
      </c>
      <c r="G5193" s="46">
        <f t="shared" si="326"/>
        <v>90000</v>
      </c>
      <c r="H5193" s="236" t="s">
        <v>3080</v>
      </c>
      <c r="I5193" s="228"/>
      <c r="J5193"/>
      <c r="L5193"/>
      <c r="M5193"/>
    </row>
    <row r="5194" spans="1:13" ht="15" customHeight="1" x14ac:dyDescent="0.25">
      <c r="A5194" s="33" t="s">
        <v>3090</v>
      </c>
      <c r="B5194" s="269" t="s">
        <v>3092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26"/>
        <v>4800</v>
      </c>
      <c r="H5194" s="236" t="s">
        <v>2937</v>
      </c>
      <c r="I5194" s="228"/>
      <c r="J5194"/>
      <c r="L5194"/>
      <c r="M5194"/>
    </row>
    <row r="5195" spans="1:13" ht="15" customHeight="1" x14ac:dyDescent="0.25">
      <c r="A5195" s="33" t="s">
        <v>3090</v>
      </c>
      <c r="B5195" s="269" t="s">
        <v>3093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27">D5195*F5195</f>
        <v>20400</v>
      </c>
      <c r="H5195" s="236" t="s">
        <v>2937</v>
      </c>
      <c r="I5195" s="228"/>
      <c r="J5195"/>
      <c r="L5195"/>
      <c r="M5195"/>
    </row>
    <row r="5196" spans="1:13" ht="15" customHeight="1" x14ac:dyDescent="0.25">
      <c r="A5196" s="33" t="s">
        <v>3090</v>
      </c>
      <c r="B5196" s="269" t="s">
        <v>3094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27"/>
        <v>2100</v>
      </c>
      <c r="H5196" s="236" t="s">
        <v>2937</v>
      </c>
      <c r="I5196" s="228"/>
      <c r="J5196"/>
      <c r="L5196"/>
      <c r="M5196"/>
    </row>
    <row r="5197" spans="1:13" ht="15" customHeight="1" x14ac:dyDescent="0.25">
      <c r="A5197" s="33" t="s">
        <v>3090</v>
      </c>
      <c r="B5197" s="392" t="s">
        <v>9620</v>
      </c>
      <c r="C5197" s="430" t="s">
        <v>9621</v>
      </c>
      <c r="D5197" s="271">
        <v>2</v>
      </c>
      <c r="E5197" s="429" t="s">
        <v>23</v>
      </c>
      <c r="F5197" s="287">
        <v>200000</v>
      </c>
      <c r="G5197" s="46">
        <f t="shared" si="327"/>
        <v>400000</v>
      </c>
      <c r="H5197" s="236" t="s">
        <v>868</v>
      </c>
      <c r="I5197" s="228" t="s">
        <v>9622</v>
      </c>
      <c r="J5197"/>
      <c r="L5197"/>
      <c r="M5197"/>
    </row>
    <row r="5198" spans="1:13" ht="15" customHeight="1" x14ac:dyDescent="0.25">
      <c r="A5198" s="33" t="s">
        <v>3090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27"/>
        <v>160000</v>
      </c>
      <c r="H5198" s="236" t="s">
        <v>868</v>
      </c>
      <c r="I5198" s="228" t="s">
        <v>9622</v>
      </c>
      <c r="J5198"/>
      <c r="L5198"/>
      <c r="M5198"/>
    </row>
    <row r="5199" spans="1:13" ht="15" customHeight="1" x14ac:dyDescent="0.25">
      <c r="A5199" s="33" t="s">
        <v>3090</v>
      </c>
      <c r="B5199" s="269" t="s">
        <v>2815</v>
      </c>
      <c r="C5199" s="228"/>
      <c r="D5199" s="38">
        <v>0.3</v>
      </c>
      <c r="E5199" s="45" t="s">
        <v>217</v>
      </c>
      <c r="F5199" s="46">
        <v>65000</v>
      </c>
      <c r="G5199" s="172">
        <f t="shared" si="327"/>
        <v>19500</v>
      </c>
      <c r="H5199" s="236" t="s">
        <v>868</v>
      </c>
      <c r="I5199" s="228" t="s">
        <v>9622</v>
      </c>
      <c r="J5199"/>
      <c r="L5199"/>
      <c r="M5199"/>
    </row>
    <row r="5200" spans="1:13" ht="15" customHeight="1" x14ac:dyDescent="0.25">
      <c r="A5200" s="33" t="s">
        <v>3090</v>
      </c>
      <c r="B5200" s="373" t="s">
        <v>2749</v>
      </c>
      <c r="C5200" s="36"/>
      <c r="D5200" s="38">
        <v>1</v>
      </c>
      <c r="E5200" s="45" t="s">
        <v>23</v>
      </c>
      <c r="F5200" s="46">
        <v>20000</v>
      </c>
      <c r="G5200" s="172">
        <f t="shared" si="327"/>
        <v>20000</v>
      </c>
      <c r="H5200" s="236" t="s">
        <v>868</v>
      </c>
      <c r="I5200" s="228" t="s">
        <v>9622</v>
      </c>
      <c r="J5200"/>
      <c r="L5200"/>
      <c r="M5200"/>
    </row>
    <row r="5201" spans="1:13" ht="15" customHeight="1" x14ac:dyDescent="0.25">
      <c r="A5201" s="33" t="s">
        <v>3090</v>
      </c>
      <c r="B5201" s="269" t="s">
        <v>3088</v>
      </c>
      <c r="C5201" s="44" t="s">
        <v>3089</v>
      </c>
      <c r="D5201" s="38">
        <v>1</v>
      </c>
      <c r="E5201" s="51" t="s">
        <v>72</v>
      </c>
      <c r="F5201" s="46">
        <v>2700000</v>
      </c>
      <c r="G5201" s="172">
        <f t="shared" si="327"/>
        <v>2700000</v>
      </c>
      <c r="H5201" s="241" t="s">
        <v>433</v>
      </c>
      <c r="I5201" s="228" t="s">
        <v>9623</v>
      </c>
      <c r="J5201"/>
      <c r="L5201"/>
      <c r="M5201"/>
    </row>
    <row r="5202" spans="1:13" ht="15" customHeight="1" x14ac:dyDescent="0.25">
      <c r="A5202" s="33" t="s">
        <v>3090</v>
      </c>
      <c r="B5202" s="269" t="s">
        <v>2692</v>
      </c>
      <c r="C5202" s="36"/>
      <c r="D5202" s="38">
        <v>1</v>
      </c>
      <c r="E5202" s="45" t="s">
        <v>1629</v>
      </c>
      <c r="F5202" s="172">
        <v>75000</v>
      </c>
      <c r="G5202" s="46">
        <f t="shared" si="327"/>
        <v>75000</v>
      </c>
      <c r="H5202" s="236" t="s">
        <v>536</v>
      </c>
      <c r="I5202" s="228"/>
      <c r="J5202"/>
      <c r="L5202"/>
      <c r="M5202"/>
    </row>
    <row r="5203" spans="1:13" ht="15" customHeight="1" x14ac:dyDescent="0.25">
      <c r="A5203" s="33" t="s">
        <v>3090</v>
      </c>
      <c r="B5203" s="269" t="s">
        <v>4008</v>
      </c>
      <c r="C5203" s="33" t="s">
        <v>4378</v>
      </c>
      <c r="D5203" s="38">
        <v>2</v>
      </c>
      <c r="E5203" s="45" t="s">
        <v>27</v>
      </c>
      <c r="F5203" s="46">
        <v>23000</v>
      </c>
      <c r="G5203" s="172">
        <f t="shared" si="327"/>
        <v>46000</v>
      </c>
      <c r="H5203" s="236" t="s">
        <v>1263</v>
      </c>
      <c r="I5203" s="228"/>
      <c r="J5203"/>
      <c r="L5203"/>
      <c r="M5203"/>
    </row>
    <row r="5204" spans="1:13" ht="15" customHeight="1" x14ac:dyDescent="0.25">
      <c r="A5204" s="33" t="s">
        <v>3090</v>
      </c>
      <c r="B5204" s="269" t="s">
        <v>4008</v>
      </c>
      <c r="C5204" s="33" t="s">
        <v>4378</v>
      </c>
      <c r="D5204" s="38">
        <v>1.5</v>
      </c>
      <c r="E5204" s="45" t="s">
        <v>217</v>
      </c>
      <c r="F5204" s="46">
        <v>23000</v>
      </c>
      <c r="G5204" s="46">
        <f t="shared" si="327"/>
        <v>34500</v>
      </c>
      <c r="H5204" s="236" t="s">
        <v>588</v>
      </c>
      <c r="I5204" s="228"/>
      <c r="J5204"/>
      <c r="L5204"/>
      <c r="M5204"/>
    </row>
    <row r="5205" spans="1:13" ht="15" customHeight="1" x14ac:dyDescent="0.25">
      <c r="A5205" s="33" t="s">
        <v>3090</v>
      </c>
      <c r="B5205" s="269" t="s">
        <v>9338</v>
      </c>
      <c r="C5205" s="33" t="s">
        <v>3787</v>
      </c>
      <c r="D5205" s="38">
        <v>1</v>
      </c>
      <c r="E5205" s="45" t="s">
        <v>188</v>
      </c>
      <c r="F5205" s="172">
        <v>1261000</v>
      </c>
      <c r="G5205" s="46">
        <f t="shared" si="327"/>
        <v>1261000</v>
      </c>
      <c r="H5205" s="236" t="s">
        <v>520</v>
      </c>
      <c r="I5205" s="228" t="s">
        <v>9624</v>
      </c>
      <c r="J5205"/>
      <c r="L5205"/>
      <c r="M5205"/>
    </row>
    <row r="5206" spans="1:13" ht="15" customHeight="1" x14ac:dyDescent="0.25">
      <c r="A5206" s="33" t="s">
        <v>3090</v>
      </c>
      <c r="B5206" s="269" t="s">
        <v>2717</v>
      </c>
      <c r="C5206" s="33" t="s">
        <v>2856</v>
      </c>
      <c r="D5206" s="38">
        <v>4</v>
      </c>
      <c r="E5206" s="45" t="s">
        <v>23</v>
      </c>
      <c r="F5206" s="46">
        <v>3425000</v>
      </c>
      <c r="G5206" s="172">
        <f t="shared" si="327"/>
        <v>13700000</v>
      </c>
      <c r="H5206" s="236" t="s">
        <v>520</v>
      </c>
      <c r="I5206" s="228" t="s">
        <v>9624</v>
      </c>
      <c r="J5206"/>
      <c r="L5206"/>
      <c r="M5206"/>
    </row>
    <row r="5207" spans="1:13" ht="15" customHeight="1" x14ac:dyDescent="0.25">
      <c r="A5207" s="33" t="s">
        <v>3090</v>
      </c>
      <c r="B5207" s="418" t="s">
        <v>2286</v>
      </c>
      <c r="C5207" s="33" t="s">
        <v>2856</v>
      </c>
      <c r="D5207" s="38">
        <v>4</v>
      </c>
      <c r="E5207" s="45" t="s">
        <v>23</v>
      </c>
      <c r="F5207" s="46">
        <v>320000</v>
      </c>
      <c r="G5207" s="172">
        <f t="shared" si="327"/>
        <v>1280000</v>
      </c>
      <c r="H5207" s="236" t="s">
        <v>520</v>
      </c>
      <c r="I5207" s="228" t="s">
        <v>9624</v>
      </c>
      <c r="J5207"/>
      <c r="L5207"/>
      <c r="M5207"/>
    </row>
    <row r="5208" spans="1:13" ht="15" customHeight="1" x14ac:dyDescent="0.25">
      <c r="A5208" s="33" t="s">
        <v>3090</v>
      </c>
      <c r="B5208" s="269" t="s">
        <v>3086</v>
      </c>
      <c r="C5208" s="33" t="s">
        <v>2856</v>
      </c>
      <c r="D5208" s="38">
        <v>4</v>
      </c>
      <c r="E5208" s="45" t="s">
        <v>23</v>
      </c>
      <c r="F5208" s="46">
        <v>100000</v>
      </c>
      <c r="G5208" s="172">
        <f t="shared" si="327"/>
        <v>400000</v>
      </c>
      <c r="H5208" s="236" t="s">
        <v>520</v>
      </c>
      <c r="I5208" s="228" t="s">
        <v>9624</v>
      </c>
      <c r="J5208"/>
      <c r="L5208"/>
      <c r="M5208"/>
    </row>
    <row r="5209" spans="1:13" ht="15" customHeight="1" x14ac:dyDescent="0.25">
      <c r="A5209" s="33" t="s">
        <v>3090</v>
      </c>
      <c r="B5209" s="243" t="s">
        <v>9625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27"/>
        <v>1300000</v>
      </c>
      <c r="H5209" s="236" t="s">
        <v>520</v>
      </c>
      <c r="I5209" s="228" t="s">
        <v>9624</v>
      </c>
      <c r="J5209"/>
      <c r="L5209"/>
      <c r="M5209"/>
    </row>
    <row r="5210" spans="1:13" ht="15" customHeight="1" x14ac:dyDescent="0.25">
      <c r="A5210" s="33" t="s">
        <v>3090</v>
      </c>
      <c r="B5210" s="243" t="s">
        <v>2914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27"/>
        <v>980000</v>
      </c>
      <c r="H5210" s="274" t="s">
        <v>520</v>
      </c>
      <c r="I5210" s="228" t="s">
        <v>9624</v>
      </c>
      <c r="J5210"/>
      <c r="L5210"/>
      <c r="M5210"/>
    </row>
    <row r="5211" spans="1:13" ht="15" customHeight="1" x14ac:dyDescent="0.25">
      <c r="A5211" s="33" t="s">
        <v>3090</v>
      </c>
      <c r="B5211" s="431" t="s">
        <v>9626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27"/>
        <v>75000</v>
      </c>
      <c r="H5211" s="274" t="s">
        <v>520</v>
      </c>
      <c r="I5211" s="228" t="s">
        <v>9624</v>
      </c>
      <c r="J5211"/>
      <c r="L5211"/>
      <c r="M5211"/>
    </row>
    <row r="5212" spans="1:13" ht="15" customHeight="1" x14ac:dyDescent="0.25">
      <c r="A5212" s="33" t="s">
        <v>3090</v>
      </c>
      <c r="B5212" s="269" t="s">
        <v>2711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27"/>
        <v>3650000</v>
      </c>
      <c r="H5212" s="274" t="s">
        <v>520</v>
      </c>
      <c r="I5212" s="228" t="s">
        <v>9624</v>
      </c>
      <c r="J5212"/>
      <c r="L5212"/>
      <c r="M5212"/>
    </row>
    <row r="5213" spans="1:13" ht="15" customHeight="1" x14ac:dyDescent="0.25">
      <c r="A5213" s="33" t="s">
        <v>3090</v>
      </c>
      <c r="B5213" s="372" t="s">
        <v>2800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27"/>
        <v>130000</v>
      </c>
      <c r="H5213" s="236" t="s">
        <v>1756</v>
      </c>
      <c r="I5213" s="336" t="s">
        <v>9627</v>
      </c>
      <c r="J5213"/>
      <c r="L5213"/>
      <c r="M5213"/>
    </row>
    <row r="5214" spans="1:13" ht="15" customHeight="1" x14ac:dyDescent="0.25">
      <c r="A5214" s="33" t="s">
        <v>3096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27"/>
        <v>56400</v>
      </c>
      <c r="H5214" s="236" t="s">
        <v>5476</v>
      </c>
      <c r="I5214" s="228"/>
      <c r="J5214"/>
      <c r="L5214"/>
      <c r="M5214"/>
    </row>
    <row r="5215" spans="1:13" ht="15" customHeight="1" x14ac:dyDescent="0.25">
      <c r="A5215" s="33" t="s">
        <v>3096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27"/>
        <v>28200</v>
      </c>
      <c r="H5215" s="236" t="s">
        <v>827</v>
      </c>
      <c r="I5215" s="228"/>
      <c r="J5215"/>
      <c r="L5215"/>
      <c r="M5215"/>
    </row>
    <row r="5216" spans="1:13" ht="15" customHeight="1" x14ac:dyDescent="0.25">
      <c r="A5216" s="33" t="s">
        <v>3096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27"/>
        <v>56400</v>
      </c>
      <c r="H5216" s="236" t="s">
        <v>3204</v>
      </c>
      <c r="I5216" s="228"/>
      <c r="J5216"/>
      <c r="L5216"/>
      <c r="M5216"/>
    </row>
    <row r="5217" spans="1:13" ht="15" customHeight="1" x14ac:dyDescent="0.25">
      <c r="A5217" s="33" t="s">
        <v>3096</v>
      </c>
      <c r="B5217" s="269" t="s">
        <v>4847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27"/>
        <v>12000</v>
      </c>
      <c r="H5217" s="236" t="s">
        <v>536</v>
      </c>
      <c r="I5217" s="228"/>
      <c r="J5217"/>
      <c r="L5217"/>
      <c r="M5217"/>
    </row>
    <row r="5218" spans="1:13" ht="15" customHeight="1" x14ac:dyDescent="0.25">
      <c r="A5218" s="33" t="s">
        <v>3096</v>
      </c>
      <c r="B5218" s="269" t="s">
        <v>3102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27"/>
        <v>285000</v>
      </c>
      <c r="H5218" s="236" t="s">
        <v>9628</v>
      </c>
      <c r="I5218" s="228"/>
      <c r="J5218"/>
      <c r="L5218"/>
      <c r="M5218"/>
    </row>
    <row r="5219" spans="1:13" ht="15" customHeight="1" x14ac:dyDescent="0.25">
      <c r="A5219" s="33" t="s">
        <v>3096</v>
      </c>
      <c r="B5219" s="246" t="s">
        <v>2826</v>
      </c>
      <c r="C5219" s="39" t="s">
        <v>5865</v>
      </c>
      <c r="D5219" s="38">
        <v>1</v>
      </c>
      <c r="E5219" s="33" t="s">
        <v>23</v>
      </c>
      <c r="F5219" s="40">
        <v>270000</v>
      </c>
      <c r="G5219" s="46">
        <f t="shared" si="327"/>
        <v>270000</v>
      </c>
      <c r="H5219" s="236" t="s">
        <v>995</v>
      </c>
      <c r="I5219" s="228" t="s">
        <v>9629</v>
      </c>
      <c r="J5219"/>
      <c r="L5219"/>
      <c r="M5219"/>
    </row>
    <row r="5220" spans="1:13" ht="15" customHeight="1" x14ac:dyDescent="0.25">
      <c r="A5220" s="33" t="s">
        <v>3096</v>
      </c>
      <c r="B5220" s="373" t="s">
        <v>2749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27"/>
        <v>20000</v>
      </c>
      <c r="H5220" s="236" t="s">
        <v>995</v>
      </c>
      <c r="I5220" s="228" t="s">
        <v>9629</v>
      </c>
      <c r="J5220"/>
      <c r="L5220"/>
      <c r="M5220"/>
    </row>
    <row r="5221" spans="1:13" ht="15" customHeight="1" x14ac:dyDescent="0.25">
      <c r="A5221" s="33" t="s">
        <v>3096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27"/>
        <v>20000</v>
      </c>
      <c r="H5221" s="236" t="s">
        <v>1268</v>
      </c>
      <c r="I5221" s="228"/>
      <c r="J5221"/>
      <c r="L5221"/>
      <c r="M5221"/>
    </row>
    <row r="5222" spans="1:13" ht="15" customHeight="1" x14ac:dyDescent="0.25">
      <c r="A5222" s="33" t="s">
        <v>3096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27"/>
        <v>84600</v>
      </c>
      <c r="H5222" s="236" t="s">
        <v>2884</v>
      </c>
      <c r="I5222" s="228" t="s">
        <v>9630</v>
      </c>
      <c r="J5222"/>
      <c r="L5222"/>
      <c r="M5222"/>
    </row>
    <row r="5223" spans="1:13" ht="15" customHeight="1" x14ac:dyDescent="0.25">
      <c r="A5223" s="33" t="s">
        <v>3096</v>
      </c>
      <c r="B5223" s="246" t="s">
        <v>3097</v>
      </c>
      <c r="C5223" s="33"/>
      <c r="D5223" s="38">
        <v>1</v>
      </c>
      <c r="E5223" s="33" t="s">
        <v>23</v>
      </c>
      <c r="F5223" s="40">
        <v>2000000</v>
      </c>
      <c r="G5223" s="172">
        <f t="shared" si="327"/>
        <v>2000000</v>
      </c>
      <c r="H5223" s="236" t="s">
        <v>2884</v>
      </c>
      <c r="I5223" s="228" t="s">
        <v>9630</v>
      </c>
      <c r="J5223"/>
      <c r="L5223"/>
      <c r="M5223"/>
    </row>
    <row r="5224" spans="1:13" ht="15" customHeight="1" x14ac:dyDescent="0.25">
      <c r="A5224" s="33" t="s">
        <v>3096</v>
      </c>
      <c r="B5224" s="269" t="s">
        <v>4648</v>
      </c>
      <c r="C5224" s="36"/>
      <c r="D5224" s="38">
        <v>1</v>
      </c>
      <c r="E5224" s="33" t="s">
        <v>23</v>
      </c>
      <c r="F5224" s="172">
        <v>20000</v>
      </c>
      <c r="G5224" s="46">
        <f t="shared" si="327"/>
        <v>20000</v>
      </c>
      <c r="H5224" s="236" t="s">
        <v>2884</v>
      </c>
      <c r="I5224" s="228" t="s">
        <v>9630</v>
      </c>
      <c r="J5224"/>
      <c r="L5224"/>
      <c r="M5224"/>
    </row>
    <row r="5225" spans="1:13" ht="15" customHeight="1" x14ac:dyDescent="0.25">
      <c r="A5225" s="33" t="s">
        <v>3096</v>
      </c>
      <c r="B5225" s="269" t="s">
        <v>2711</v>
      </c>
      <c r="C5225" s="33" t="s">
        <v>9631</v>
      </c>
      <c r="D5225" s="38">
        <v>1</v>
      </c>
      <c r="E5225" s="45" t="s">
        <v>69</v>
      </c>
      <c r="F5225" s="55">
        <v>1825000</v>
      </c>
      <c r="G5225" s="172">
        <f t="shared" si="327"/>
        <v>1825000</v>
      </c>
      <c r="H5225" s="236" t="s">
        <v>2884</v>
      </c>
      <c r="I5225" s="228" t="s">
        <v>9630</v>
      </c>
      <c r="J5225"/>
      <c r="L5225"/>
      <c r="M5225"/>
    </row>
    <row r="5226" spans="1:13" ht="15" customHeight="1" x14ac:dyDescent="0.25">
      <c r="A5226" s="33" t="s">
        <v>3096</v>
      </c>
      <c r="B5226" s="269" t="s">
        <v>2711</v>
      </c>
      <c r="C5226" s="33" t="s">
        <v>9632</v>
      </c>
      <c r="D5226" s="38">
        <v>1</v>
      </c>
      <c r="E5226" s="45" t="s">
        <v>72</v>
      </c>
      <c r="F5226" s="55">
        <v>1825000</v>
      </c>
      <c r="G5226" s="46">
        <f t="shared" si="327"/>
        <v>1825000</v>
      </c>
      <c r="H5226" s="236" t="s">
        <v>2884</v>
      </c>
      <c r="I5226" s="228" t="s">
        <v>9630</v>
      </c>
      <c r="J5226"/>
      <c r="L5226"/>
      <c r="M5226"/>
    </row>
    <row r="5227" spans="1:13" ht="15" customHeight="1" x14ac:dyDescent="0.25">
      <c r="A5227" s="33" t="s">
        <v>3096</v>
      </c>
      <c r="B5227" s="399" t="s">
        <v>2826</v>
      </c>
      <c r="C5227" s="39" t="s">
        <v>5865</v>
      </c>
      <c r="D5227" s="50">
        <v>1</v>
      </c>
      <c r="E5227" s="218" t="s">
        <v>23</v>
      </c>
      <c r="F5227" s="41">
        <v>270000</v>
      </c>
      <c r="G5227" s="179">
        <f t="shared" si="327"/>
        <v>270000</v>
      </c>
      <c r="H5227" s="274" t="s">
        <v>1753</v>
      </c>
      <c r="I5227" s="336" t="s">
        <v>9633</v>
      </c>
      <c r="J5227"/>
      <c r="L5227"/>
      <c r="M5227"/>
    </row>
    <row r="5228" spans="1:13" ht="15" customHeight="1" x14ac:dyDescent="0.25">
      <c r="A5228" s="33" t="s">
        <v>3096</v>
      </c>
      <c r="B5228" s="246" t="s">
        <v>2749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27"/>
        <v>20000</v>
      </c>
      <c r="H5228" s="274" t="s">
        <v>1753</v>
      </c>
      <c r="I5228" s="336" t="s">
        <v>9633</v>
      </c>
      <c r="J5228"/>
      <c r="L5228"/>
      <c r="M5228"/>
    </row>
    <row r="5229" spans="1:13" ht="15" customHeight="1" x14ac:dyDescent="0.25">
      <c r="A5229" s="33" t="s">
        <v>3096</v>
      </c>
      <c r="B5229" s="269" t="s">
        <v>9454</v>
      </c>
      <c r="C5229" s="56" t="s">
        <v>3113</v>
      </c>
      <c r="D5229" s="50">
        <v>1</v>
      </c>
      <c r="E5229" s="218" t="s">
        <v>23</v>
      </c>
      <c r="F5229" s="185">
        <v>1320000</v>
      </c>
      <c r="G5229" s="218">
        <f t="shared" si="327"/>
        <v>1320000</v>
      </c>
      <c r="H5229" s="42" t="s">
        <v>1756</v>
      </c>
      <c r="I5229" s="336" t="s">
        <v>9634</v>
      </c>
      <c r="J5229"/>
      <c r="L5229"/>
      <c r="M5229"/>
    </row>
    <row r="5230" spans="1:13" ht="15" customHeight="1" x14ac:dyDescent="0.25">
      <c r="A5230" s="33" t="s">
        <v>3096</v>
      </c>
      <c r="B5230" s="405" t="s">
        <v>2680</v>
      </c>
      <c r="C5230" s="56" t="s">
        <v>2856</v>
      </c>
      <c r="D5230" s="256">
        <v>1</v>
      </c>
      <c r="E5230" s="218" t="s">
        <v>23</v>
      </c>
      <c r="F5230" s="185">
        <v>160000</v>
      </c>
      <c r="G5230" s="218">
        <f t="shared" si="327"/>
        <v>160000</v>
      </c>
      <c r="H5230" s="42" t="s">
        <v>1756</v>
      </c>
      <c r="I5230" s="336" t="s">
        <v>9634</v>
      </c>
      <c r="J5230"/>
      <c r="L5230"/>
      <c r="M5230"/>
    </row>
    <row r="5231" spans="1:13" ht="15" customHeight="1" x14ac:dyDescent="0.25">
      <c r="A5231" s="33" t="s">
        <v>3096</v>
      </c>
      <c r="B5231" s="243" t="s">
        <v>4037</v>
      </c>
      <c r="C5231" s="33" t="s">
        <v>2856</v>
      </c>
      <c r="D5231" s="38">
        <v>1</v>
      </c>
      <c r="E5231" s="51" t="s">
        <v>23</v>
      </c>
      <c r="F5231" s="46">
        <v>50000</v>
      </c>
      <c r="G5231" s="51">
        <f t="shared" si="327"/>
        <v>50000</v>
      </c>
      <c r="H5231" s="42" t="s">
        <v>1756</v>
      </c>
      <c r="I5231" s="336" t="s">
        <v>9634</v>
      </c>
      <c r="J5231"/>
      <c r="L5231"/>
      <c r="M5231"/>
    </row>
    <row r="5232" spans="1:13" ht="15" customHeight="1" x14ac:dyDescent="0.25">
      <c r="A5232" s="33" t="s">
        <v>3096</v>
      </c>
      <c r="B5232" s="269" t="s">
        <v>4524</v>
      </c>
      <c r="C5232" s="56" t="s">
        <v>9316</v>
      </c>
      <c r="D5232" s="38">
        <v>15</v>
      </c>
      <c r="E5232" s="218" t="s">
        <v>23</v>
      </c>
      <c r="F5232" s="46">
        <v>1550</v>
      </c>
      <c r="G5232" s="172">
        <f t="shared" si="327"/>
        <v>23250</v>
      </c>
      <c r="H5232" s="236" t="s">
        <v>3101</v>
      </c>
      <c r="I5232" s="228"/>
      <c r="J5232"/>
      <c r="L5232"/>
      <c r="M5232"/>
    </row>
    <row r="5233" spans="1:13" ht="15" customHeight="1" x14ac:dyDescent="0.25">
      <c r="A5233" s="33" t="s">
        <v>3096</v>
      </c>
      <c r="B5233" s="269" t="s">
        <v>3100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27"/>
        <v>730000</v>
      </c>
      <c r="H5233" s="236" t="s">
        <v>3101</v>
      </c>
      <c r="I5233" s="394"/>
      <c r="J5233"/>
      <c r="L5233"/>
      <c r="M5233"/>
    </row>
    <row r="5234" spans="1:13" ht="15" customHeight="1" x14ac:dyDescent="0.25">
      <c r="A5234" s="33" t="s">
        <v>3096</v>
      </c>
      <c r="B5234" s="269" t="s">
        <v>2816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27"/>
        <v>65000</v>
      </c>
      <c r="H5234" s="236" t="s">
        <v>3101</v>
      </c>
      <c r="I5234" s="394"/>
      <c r="J5234"/>
      <c r="L5234"/>
      <c r="M5234"/>
    </row>
    <row r="5235" spans="1:13" ht="15" customHeight="1" x14ac:dyDescent="0.25">
      <c r="A5235" s="33" t="s">
        <v>3096</v>
      </c>
      <c r="B5235" s="269" t="s">
        <v>3105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27"/>
        <v>34000</v>
      </c>
      <c r="H5235" s="236" t="s">
        <v>3101</v>
      </c>
      <c r="I5235" s="394"/>
      <c r="J5235"/>
      <c r="L5235"/>
      <c r="M5235"/>
    </row>
    <row r="5236" spans="1:13" ht="15" customHeight="1" x14ac:dyDescent="0.25">
      <c r="A5236" s="33" t="s">
        <v>3096</v>
      </c>
      <c r="B5236" s="390" t="s">
        <v>3104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27"/>
        <v>236000</v>
      </c>
      <c r="H5236" s="236" t="s">
        <v>930</v>
      </c>
      <c r="I5236" s="394"/>
      <c r="J5236"/>
      <c r="L5236"/>
      <c r="M5236"/>
    </row>
    <row r="5237" spans="1:13" ht="15" customHeight="1" x14ac:dyDescent="0.25">
      <c r="A5237" s="33" t="s">
        <v>3096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27"/>
        <v>248000</v>
      </c>
      <c r="H5237" s="236" t="s">
        <v>930</v>
      </c>
      <c r="I5237" s="394"/>
      <c r="J5237"/>
      <c r="L5237"/>
      <c r="M5237"/>
    </row>
    <row r="5238" spans="1:13" ht="15" customHeight="1" x14ac:dyDescent="0.25">
      <c r="A5238" s="33" t="s">
        <v>3096</v>
      </c>
      <c r="B5238" s="269" t="s">
        <v>4847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customHeight="1" x14ac:dyDescent="0.25">
      <c r="A5239" s="33" t="s">
        <v>3096</v>
      </c>
      <c r="B5239" s="243" t="s">
        <v>3106</v>
      </c>
      <c r="C5239" s="33" t="s">
        <v>3107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customHeight="1" x14ac:dyDescent="0.25">
      <c r="A5240" s="33" t="s">
        <v>3096</v>
      </c>
      <c r="B5240" s="373" t="s">
        <v>2801</v>
      </c>
      <c r="C5240" s="52"/>
      <c r="D5240" s="33">
        <v>1</v>
      </c>
      <c r="E5240" s="33" t="s">
        <v>23</v>
      </c>
      <c r="F5240" s="34">
        <v>11000</v>
      </c>
      <c r="G5240" s="41">
        <f t="shared" si="327"/>
        <v>11000</v>
      </c>
      <c r="H5240" s="84" t="s">
        <v>3078</v>
      </c>
      <c r="I5240" s="387"/>
      <c r="J5240"/>
      <c r="L5240"/>
      <c r="M5240"/>
    </row>
    <row r="5241" spans="1:13" ht="15" customHeight="1" x14ac:dyDescent="0.25">
      <c r="A5241" s="33" t="s">
        <v>3096</v>
      </c>
      <c r="B5241" s="390" t="s">
        <v>3099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27"/>
        <v>100000</v>
      </c>
      <c r="H5241" s="236" t="s">
        <v>3078</v>
      </c>
      <c r="I5241" s="387"/>
      <c r="J5241"/>
      <c r="L5241"/>
      <c r="M5241"/>
    </row>
    <row r="5242" spans="1:13" ht="15" customHeight="1" x14ac:dyDescent="0.25">
      <c r="A5242" s="33" t="s">
        <v>3096</v>
      </c>
      <c r="B5242" s="246" t="s">
        <v>2706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27"/>
        <v>250000</v>
      </c>
      <c r="H5242" s="236" t="s">
        <v>2701</v>
      </c>
      <c r="I5242" s="381" t="s">
        <v>9635</v>
      </c>
      <c r="J5242"/>
      <c r="L5242"/>
      <c r="M5242"/>
    </row>
    <row r="5243" spans="1:13" ht="15" customHeight="1" x14ac:dyDescent="0.25">
      <c r="A5243" s="33" t="s">
        <v>3096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27"/>
        <v>225600</v>
      </c>
      <c r="H5243" s="236" t="s">
        <v>2701</v>
      </c>
      <c r="I5243" s="381" t="s">
        <v>9635</v>
      </c>
      <c r="J5243"/>
      <c r="L5243"/>
      <c r="M5243"/>
    </row>
    <row r="5244" spans="1:13" ht="15" customHeight="1" x14ac:dyDescent="0.25">
      <c r="A5244" s="33" t="s">
        <v>3096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27"/>
        <v>28200</v>
      </c>
      <c r="H5244" s="236" t="s">
        <v>509</v>
      </c>
      <c r="I5244" s="381"/>
      <c r="J5244"/>
      <c r="L5244"/>
      <c r="M5244"/>
    </row>
    <row r="5245" spans="1:13" ht="15" customHeight="1" x14ac:dyDescent="0.25">
      <c r="A5245" s="33" t="s">
        <v>3096</v>
      </c>
      <c r="B5245" s="246" t="s">
        <v>4275</v>
      </c>
      <c r="C5245" s="156"/>
      <c r="D5245" s="38">
        <v>1</v>
      </c>
      <c r="E5245" s="45" t="s">
        <v>24</v>
      </c>
      <c r="F5245" s="46">
        <v>150000</v>
      </c>
      <c r="G5245" s="172">
        <f t="shared" si="327"/>
        <v>150000</v>
      </c>
      <c r="H5245" s="236" t="s">
        <v>577</v>
      </c>
      <c r="I5245" s="381" t="s">
        <v>9636</v>
      </c>
      <c r="J5245"/>
      <c r="L5245"/>
      <c r="M5245"/>
    </row>
    <row r="5246" spans="1:13" ht="15" customHeight="1" x14ac:dyDescent="0.25">
      <c r="A5246" s="33" t="s">
        <v>3096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27"/>
        <v>40000</v>
      </c>
      <c r="H5246" s="236" t="s">
        <v>577</v>
      </c>
      <c r="I5246" s="381" t="s">
        <v>9636</v>
      </c>
      <c r="J5246"/>
      <c r="L5246"/>
      <c r="M5246"/>
    </row>
    <row r="5247" spans="1:13" ht="15" customHeight="1" x14ac:dyDescent="0.25">
      <c r="A5247" s="33" t="s">
        <v>3096</v>
      </c>
      <c r="B5247" s="269" t="s">
        <v>2828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27"/>
        <v>20000</v>
      </c>
      <c r="H5247" s="236" t="s">
        <v>577</v>
      </c>
      <c r="I5247" s="381" t="s">
        <v>9637</v>
      </c>
      <c r="J5247"/>
      <c r="L5247"/>
      <c r="M5247"/>
    </row>
    <row r="5248" spans="1:13" ht="15" customHeight="1" x14ac:dyDescent="0.25">
      <c r="A5248" s="33" t="s">
        <v>3096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27"/>
        <v>19500</v>
      </c>
      <c r="H5248" s="236" t="s">
        <v>577</v>
      </c>
      <c r="I5248" s="381" t="s">
        <v>9637</v>
      </c>
      <c r="J5248"/>
      <c r="L5248"/>
      <c r="M5248"/>
    </row>
    <row r="5249" spans="1:13" ht="15" customHeight="1" x14ac:dyDescent="0.25">
      <c r="A5249" s="33" t="s">
        <v>3096</v>
      </c>
      <c r="B5249" s="418" t="s">
        <v>3108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27"/>
        <v>3000</v>
      </c>
      <c r="H5249" s="236" t="s">
        <v>2724</v>
      </c>
      <c r="I5249" s="381"/>
      <c r="J5249"/>
      <c r="L5249"/>
      <c r="M5249"/>
    </row>
    <row r="5250" spans="1:13" ht="15" customHeight="1" x14ac:dyDescent="0.25">
      <c r="A5250" s="33" t="s">
        <v>3096</v>
      </c>
      <c r="B5250" s="269" t="s">
        <v>3109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27"/>
        <v>1000</v>
      </c>
      <c r="H5250" s="236" t="s">
        <v>2724</v>
      </c>
      <c r="I5250" s="384"/>
      <c r="J5250"/>
      <c r="L5250"/>
      <c r="M5250"/>
    </row>
    <row r="5251" spans="1:13" ht="15" customHeight="1" x14ac:dyDescent="0.25">
      <c r="A5251" s="33" t="s">
        <v>3096</v>
      </c>
      <c r="B5251" s="269" t="s">
        <v>3110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27"/>
        <v>8000</v>
      </c>
      <c r="H5251" s="236" t="s">
        <v>2724</v>
      </c>
      <c r="I5251" s="384"/>
      <c r="J5251"/>
      <c r="L5251"/>
      <c r="M5251"/>
    </row>
    <row r="5252" spans="1:13" ht="15" customHeight="1" x14ac:dyDescent="0.25">
      <c r="A5252" s="33" t="s">
        <v>3096</v>
      </c>
      <c r="B5252" s="246" t="s">
        <v>3111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27"/>
        <v>11000</v>
      </c>
      <c r="H5252" s="236" t="s">
        <v>2724</v>
      </c>
      <c r="I5252" s="384"/>
      <c r="J5252"/>
      <c r="L5252"/>
      <c r="M5252"/>
    </row>
    <row r="5253" spans="1:13" ht="15" customHeight="1" x14ac:dyDescent="0.25">
      <c r="A5253" s="33" t="s">
        <v>3096</v>
      </c>
      <c r="B5253" s="243" t="s">
        <v>2687</v>
      </c>
      <c r="C5253" s="33" t="s">
        <v>9638</v>
      </c>
      <c r="D5253" s="38">
        <v>1</v>
      </c>
      <c r="E5253" s="45" t="s">
        <v>23</v>
      </c>
      <c r="F5253" s="46">
        <v>1550000</v>
      </c>
      <c r="G5253" s="172">
        <f t="shared" si="327"/>
        <v>1550000</v>
      </c>
      <c r="H5253" s="236" t="s">
        <v>1604</v>
      </c>
      <c r="I5253" s="228" t="s">
        <v>9639</v>
      </c>
      <c r="J5253"/>
      <c r="L5253"/>
      <c r="M5253"/>
    </row>
    <row r="5254" spans="1:13" ht="15" customHeight="1" x14ac:dyDescent="0.25">
      <c r="A5254" s="33" t="s">
        <v>3096</v>
      </c>
      <c r="B5254" s="246" t="s">
        <v>2763</v>
      </c>
      <c r="C5254" s="44" t="s">
        <v>2856</v>
      </c>
      <c r="D5254" s="38">
        <v>1</v>
      </c>
      <c r="E5254" s="45" t="s">
        <v>23</v>
      </c>
      <c r="F5254" s="46">
        <v>170000</v>
      </c>
      <c r="G5254" s="172">
        <f t="shared" si="327"/>
        <v>170000</v>
      </c>
      <c r="H5254" s="236" t="s">
        <v>1604</v>
      </c>
      <c r="I5254" s="228" t="s">
        <v>9639</v>
      </c>
      <c r="J5254"/>
      <c r="L5254"/>
      <c r="M5254"/>
    </row>
    <row r="5255" spans="1:13" ht="15" customHeight="1" x14ac:dyDescent="0.25">
      <c r="A5255" s="33" t="s">
        <v>3096</v>
      </c>
      <c r="B5255" s="243" t="s">
        <v>4125</v>
      </c>
      <c r="C5255" s="44" t="s">
        <v>2856</v>
      </c>
      <c r="D5255" s="38">
        <v>1</v>
      </c>
      <c r="E5255" s="45" t="s">
        <v>23</v>
      </c>
      <c r="F5255" s="46">
        <v>50000</v>
      </c>
      <c r="G5255" s="172">
        <f t="shared" si="327"/>
        <v>50000</v>
      </c>
      <c r="H5255" s="236" t="s">
        <v>1604</v>
      </c>
      <c r="I5255" s="228" t="s">
        <v>9639</v>
      </c>
      <c r="J5255"/>
      <c r="L5255"/>
      <c r="M5255"/>
    </row>
    <row r="5256" spans="1:13" ht="15" customHeight="1" x14ac:dyDescent="0.25">
      <c r="A5256" s="33" t="s">
        <v>3096</v>
      </c>
      <c r="B5256" s="243" t="s">
        <v>2687</v>
      </c>
      <c r="C5256" s="44" t="s">
        <v>3112</v>
      </c>
      <c r="D5256" s="38">
        <v>1</v>
      </c>
      <c r="E5256" s="45" t="s">
        <v>23</v>
      </c>
      <c r="F5256" s="46">
        <v>1550000</v>
      </c>
      <c r="G5256" s="172">
        <f t="shared" si="327"/>
        <v>1550000</v>
      </c>
      <c r="H5256" s="236" t="s">
        <v>1604</v>
      </c>
      <c r="I5256" s="228" t="s">
        <v>9639</v>
      </c>
      <c r="J5256"/>
      <c r="L5256"/>
      <c r="M5256"/>
    </row>
    <row r="5257" spans="1:13" ht="15" customHeight="1" x14ac:dyDescent="0.25">
      <c r="A5257" s="33" t="s">
        <v>3096</v>
      </c>
      <c r="B5257" s="246" t="s">
        <v>2763</v>
      </c>
      <c r="C5257" s="44" t="s">
        <v>2856</v>
      </c>
      <c r="D5257" s="38">
        <v>1</v>
      </c>
      <c r="E5257" s="51" t="s">
        <v>23</v>
      </c>
      <c r="F5257" s="46">
        <v>170000</v>
      </c>
      <c r="G5257" s="172">
        <f t="shared" si="327"/>
        <v>170000</v>
      </c>
      <c r="H5257" s="241" t="s">
        <v>1604</v>
      </c>
      <c r="I5257" s="228" t="s">
        <v>9639</v>
      </c>
      <c r="J5257"/>
      <c r="L5257"/>
      <c r="M5257"/>
    </row>
    <row r="5258" spans="1:13" ht="15" customHeight="1" x14ac:dyDescent="0.25">
      <c r="A5258" s="33" t="s">
        <v>3096</v>
      </c>
      <c r="B5258" s="243" t="s">
        <v>4125</v>
      </c>
      <c r="C5258" s="33" t="s">
        <v>2856</v>
      </c>
      <c r="D5258" s="38">
        <v>1</v>
      </c>
      <c r="E5258" s="51" t="s">
        <v>23</v>
      </c>
      <c r="F5258" s="46">
        <v>50000</v>
      </c>
      <c r="G5258" s="46">
        <f t="shared" si="327"/>
        <v>50000</v>
      </c>
      <c r="H5258" s="42" t="s">
        <v>1604</v>
      </c>
      <c r="I5258" s="228" t="s">
        <v>9639</v>
      </c>
      <c r="J5258"/>
      <c r="L5258"/>
      <c r="M5258"/>
    </row>
    <row r="5259" spans="1:13" ht="15" customHeight="1" x14ac:dyDescent="0.25">
      <c r="A5259" s="33" t="s">
        <v>3096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28">D5259*F5259</f>
        <v>190000</v>
      </c>
      <c r="H5259" s="236" t="s">
        <v>1604</v>
      </c>
      <c r="I5259" s="228" t="s">
        <v>9639</v>
      </c>
      <c r="J5259"/>
      <c r="L5259"/>
      <c r="M5259"/>
    </row>
    <row r="5260" spans="1:13" ht="15" customHeight="1" x14ac:dyDescent="0.25">
      <c r="A5260" s="33" t="s">
        <v>3096</v>
      </c>
      <c r="B5260" s="269" t="s">
        <v>2970</v>
      </c>
      <c r="C5260" s="39" t="s">
        <v>9640</v>
      </c>
      <c r="D5260" s="38">
        <v>1</v>
      </c>
      <c r="E5260" s="45" t="s">
        <v>23</v>
      </c>
      <c r="F5260" s="46">
        <v>200000</v>
      </c>
      <c r="G5260" s="172">
        <f t="shared" si="328"/>
        <v>200000</v>
      </c>
      <c r="H5260" s="236" t="s">
        <v>1604</v>
      </c>
      <c r="I5260" s="228" t="s">
        <v>9639</v>
      </c>
      <c r="J5260"/>
      <c r="L5260"/>
      <c r="M5260"/>
    </row>
    <row r="5261" spans="1:13" ht="15" customHeight="1" x14ac:dyDescent="0.25">
      <c r="A5261" s="33" t="s">
        <v>3096</v>
      </c>
      <c r="B5261" s="269" t="s">
        <v>2749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28"/>
        <v>20000</v>
      </c>
      <c r="H5261" s="236" t="s">
        <v>1604</v>
      </c>
      <c r="I5261" s="228" t="s">
        <v>9639</v>
      </c>
      <c r="J5261"/>
      <c r="L5261"/>
      <c r="M5261"/>
    </row>
    <row r="5262" spans="1:13" ht="15" customHeight="1" x14ac:dyDescent="0.25">
      <c r="A5262" s="33" t="s">
        <v>3096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28"/>
        <v>225600</v>
      </c>
      <c r="H5262" s="236" t="s">
        <v>2018</v>
      </c>
      <c r="I5262" s="379" t="s">
        <v>9641</v>
      </c>
      <c r="J5262"/>
      <c r="L5262"/>
      <c r="M5262"/>
    </row>
    <row r="5263" spans="1:13" ht="15" customHeight="1" x14ac:dyDescent="0.25">
      <c r="A5263" s="33" t="s">
        <v>3096</v>
      </c>
      <c r="B5263" s="372" t="s">
        <v>2800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28"/>
        <v>65000</v>
      </c>
      <c r="H5263" s="236" t="s">
        <v>2018</v>
      </c>
      <c r="I5263" s="379" t="s">
        <v>9641</v>
      </c>
      <c r="J5263"/>
      <c r="L5263"/>
      <c r="M5263"/>
    </row>
    <row r="5264" spans="1:13" ht="15" customHeight="1" x14ac:dyDescent="0.25">
      <c r="A5264" s="33" t="s">
        <v>3096</v>
      </c>
      <c r="B5264" s="269" t="s">
        <v>1772</v>
      </c>
      <c r="C5264" s="33" t="s">
        <v>2755</v>
      </c>
      <c r="D5264" s="38">
        <v>4</v>
      </c>
      <c r="E5264" s="45" t="s">
        <v>23</v>
      </c>
      <c r="F5264" s="46">
        <v>10000</v>
      </c>
      <c r="G5264" s="46">
        <f t="shared" si="328"/>
        <v>40000</v>
      </c>
      <c r="H5264" s="236" t="s">
        <v>2018</v>
      </c>
      <c r="I5264" s="379" t="s">
        <v>9641</v>
      </c>
      <c r="J5264"/>
      <c r="L5264"/>
      <c r="M5264"/>
    </row>
    <row r="5265" spans="1:13" ht="15" customHeight="1" x14ac:dyDescent="0.25">
      <c r="A5265" s="33" t="s">
        <v>3096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28"/>
        <v>19500</v>
      </c>
      <c r="H5265" s="236" t="s">
        <v>2018</v>
      </c>
      <c r="I5265" s="379" t="s">
        <v>9641</v>
      </c>
      <c r="J5265"/>
      <c r="L5265"/>
      <c r="M5265"/>
    </row>
    <row r="5266" spans="1:13" ht="15" customHeight="1" x14ac:dyDescent="0.25">
      <c r="A5266" s="33" t="s">
        <v>3096</v>
      </c>
      <c r="B5266" s="243" t="s">
        <v>2751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28"/>
        <v>130000</v>
      </c>
      <c r="H5266" s="236" t="s">
        <v>2672</v>
      </c>
      <c r="I5266" s="383" t="s">
        <v>9642</v>
      </c>
      <c r="J5266"/>
      <c r="L5266"/>
      <c r="M5266"/>
    </row>
    <row r="5267" spans="1:13" ht="15" customHeight="1" x14ac:dyDescent="0.25">
      <c r="A5267" s="33" t="s">
        <v>3096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28"/>
        <v>204000</v>
      </c>
      <c r="H5267" s="236" t="s">
        <v>2672</v>
      </c>
      <c r="I5267" s="383" t="s">
        <v>9642</v>
      </c>
      <c r="J5267"/>
      <c r="L5267"/>
      <c r="M5267"/>
    </row>
    <row r="5268" spans="1:13" ht="15" customHeight="1" x14ac:dyDescent="0.25">
      <c r="A5268" s="33" t="s">
        <v>3096</v>
      </c>
      <c r="B5268" s="269" t="s">
        <v>114</v>
      </c>
      <c r="C5268" s="33" t="s">
        <v>2725</v>
      </c>
      <c r="D5268" s="38">
        <v>1</v>
      </c>
      <c r="E5268" s="45" t="s">
        <v>24</v>
      </c>
      <c r="F5268" s="172">
        <v>195000</v>
      </c>
      <c r="G5268" s="172">
        <f t="shared" si="328"/>
        <v>195000</v>
      </c>
      <c r="H5268" s="236" t="s">
        <v>2672</v>
      </c>
      <c r="I5268" s="383" t="s">
        <v>9642</v>
      </c>
      <c r="J5268"/>
      <c r="L5268"/>
      <c r="M5268"/>
    </row>
    <row r="5269" spans="1:13" ht="15" customHeight="1" x14ac:dyDescent="0.25">
      <c r="A5269" s="33" t="s">
        <v>3096</v>
      </c>
      <c r="B5269" s="243" t="s">
        <v>3114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28"/>
        <v>175000</v>
      </c>
      <c r="H5269" s="42" t="s">
        <v>2672</v>
      </c>
      <c r="I5269" s="383"/>
      <c r="J5269"/>
      <c r="L5269"/>
      <c r="M5269"/>
    </row>
    <row r="5270" spans="1:13" ht="15" customHeight="1" x14ac:dyDescent="0.25">
      <c r="A5270" s="33" t="s">
        <v>3096</v>
      </c>
      <c r="B5270" s="243" t="s">
        <v>3115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28"/>
        <v>75000</v>
      </c>
      <c r="H5270" s="42" t="s">
        <v>2672</v>
      </c>
      <c r="I5270" s="383"/>
      <c r="J5270"/>
      <c r="L5270"/>
      <c r="M5270"/>
    </row>
    <row r="5271" spans="1:13" ht="15" customHeight="1" x14ac:dyDescent="0.25">
      <c r="A5271" s="33" t="s">
        <v>3096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28"/>
        <v>34000</v>
      </c>
      <c r="H5271" s="236" t="s">
        <v>490</v>
      </c>
      <c r="I5271" s="383"/>
      <c r="J5271"/>
      <c r="L5271"/>
      <c r="M5271"/>
    </row>
    <row r="5272" spans="1:13" ht="15" customHeight="1" x14ac:dyDescent="0.25">
      <c r="A5272" s="33" t="s">
        <v>3116</v>
      </c>
      <c r="B5272" s="269" t="s">
        <v>4524</v>
      </c>
      <c r="C5272" s="56" t="s">
        <v>9316</v>
      </c>
      <c r="D5272" s="38">
        <v>30</v>
      </c>
      <c r="E5272" s="45" t="s">
        <v>24</v>
      </c>
      <c r="F5272" s="46">
        <v>1550</v>
      </c>
      <c r="G5272" s="46">
        <f t="shared" si="328"/>
        <v>46500</v>
      </c>
      <c r="H5272" s="236" t="s">
        <v>9643</v>
      </c>
      <c r="I5272" s="228"/>
      <c r="J5272"/>
      <c r="L5272"/>
      <c r="M5272"/>
    </row>
    <row r="5273" spans="1:13" ht="15" customHeight="1" x14ac:dyDescent="0.25">
      <c r="A5273" s="33" t="s">
        <v>3116</v>
      </c>
      <c r="B5273" s="269" t="s">
        <v>4524</v>
      </c>
      <c r="C5273" s="56" t="s">
        <v>9316</v>
      </c>
      <c r="D5273" s="38">
        <v>10</v>
      </c>
      <c r="E5273" s="33" t="s">
        <v>23</v>
      </c>
      <c r="F5273" s="40">
        <v>1550</v>
      </c>
      <c r="G5273" s="46">
        <f t="shared" si="328"/>
        <v>15500</v>
      </c>
      <c r="H5273" s="236" t="s">
        <v>930</v>
      </c>
      <c r="I5273" s="228"/>
      <c r="J5273"/>
      <c r="L5273"/>
      <c r="M5273"/>
    </row>
    <row r="5274" spans="1:13" ht="15" customHeight="1" x14ac:dyDescent="0.25">
      <c r="A5274" s="33" t="s">
        <v>3116</v>
      </c>
      <c r="B5274" s="243" t="s">
        <v>2849</v>
      </c>
      <c r="C5274" s="36" t="s">
        <v>9644</v>
      </c>
      <c r="D5274" s="38">
        <v>2</v>
      </c>
      <c r="E5274" s="45" t="s">
        <v>24</v>
      </c>
      <c r="F5274" s="46">
        <v>95000</v>
      </c>
      <c r="G5274" s="172">
        <f t="shared" si="328"/>
        <v>190000</v>
      </c>
      <c r="H5274" s="236" t="s">
        <v>930</v>
      </c>
      <c r="I5274" s="228"/>
      <c r="J5274"/>
      <c r="L5274"/>
      <c r="M5274"/>
    </row>
    <row r="5275" spans="1:13" ht="15" customHeight="1" x14ac:dyDescent="0.25">
      <c r="A5275" s="33" t="s">
        <v>3116</v>
      </c>
      <c r="B5275" s="269" t="s">
        <v>9645</v>
      </c>
      <c r="C5275" s="36"/>
      <c r="D5275" s="38">
        <v>1</v>
      </c>
      <c r="E5275" s="45" t="s">
        <v>72</v>
      </c>
      <c r="F5275" s="46">
        <v>175000</v>
      </c>
      <c r="G5275" s="46">
        <f t="shared" si="328"/>
        <v>175000</v>
      </c>
      <c r="H5275" s="236" t="s">
        <v>1004</v>
      </c>
      <c r="I5275" s="228" t="s">
        <v>9646</v>
      </c>
      <c r="J5275"/>
      <c r="L5275"/>
      <c r="M5275"/>
    </row>
    <row r="5276" spans="1:13" ht="15" customHeight="1" x14ac:dyDescent="0.25">
      <c r="A5276" s="33" t="s">
        <v>3116</v>
      </c>
      <c r="B5276" s="246" t="s">
        <v>118</v>
      </c>
      <c r="C5276" s="33" t="s">
        <v>9363</v>
      </c>
      <c r="D5276" s="38">
        <v>1</v>
      </c>
      <c r="E5276" s="33" t="s">
        <v>23</v>
      </c>
      <c r="F5276" s="41">
        <v>175000</v>
      </c>
      <c r="G5276" s="46">
        <f t="shared" si="328"/>
        <v>175000</v>
      </c>
      <c r="H5276" s="236" t="s">
        <v>1004</v>
      </c>
      <c r="I5276" s="228" t="s">
        <v>9646</v>
      </c>
      <c r="J5276"/>
      <c r="L5276"/>
      <c r="M5276"/>
    </row>
    <row r="5277" spans="1:13" x14ac:dyDescent="0.25">
      <c r="A5277" s="33" t="s">
        <v>3116</v>
      </c>
      <c r="B5277" s="246" t="s">
        <v>9647</v>
      </c>
      <c r="C5277" s="49" t="s">
        <v>9364</v>
      </c>
      <c r="D5277" s="38">
        <v>1</v>
      </c>
      <c r="E5277" s="33" t="s">
        <v>23</v>
      </c>
      <c r="F5277" s="46">
        <v>110000</v>
      </c>
      <c r="G5277" s="172">
        <f t="shared" si="328"/>
        <v>110000</v>
      </c>
      <c r="H5277" s="236" t="s">
        <v>1004</v>
      </c>
      <c r="I5277" s="228" t="s">
        <v>9646</v>
      </c>
      <c r="J5277"/>
      <c r="L5277"/>
      <c r="M5277"/>
    </row>
    <row r="5278" spans="1:13" ht="15" customHeight="1" x14ac:dyDescent="0.25">
      <c r="A5278" s="33" t="s">
        <v>3116</v>
      </c>
      <c r="B5278" s="372" t="s">
        <v>2907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28"/>
        <v>35000</v>
      </c>
      <c r="H5278" s="236" t="s">
        <v>1004</v>
      </c>
      <c r="I5278" s="228" t="s">
        <v>9646</v>
      </c>
      <c r="J5278"/>
      <c r="L5278"/>
      <c r="M5278"/>
    </row>
    <row r="5279" spans="1:13" ht="15" customHeight="1" x14ac:dyDescent="0.25">
      <c r="A5279" s="33" t="s">
        <v>3116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28"/>
        <v>200000</v>
      </c>
      <c r="H5279" s="236" t="s">
        <v>1004</v>
      </c>
      <c r="I5279" s="228" t="s">
        <v>9646</v>
      </c>
      <c r="J5279"/>
      <c r="L5279"/>
      <c r="M5279"/>
    </row>
    <row r="5280" spans="1:13" ht="15" customHeight="1" x14ac:dyDescent="0.25">
      <c r="A5280" s="33" t="s">
        <v>3116</v>
      </c>
      <c r="B5280" s="246" t="s">
        <v>5176</v>
      </c>
      <c r="C5280" s="33"/>
      <c r="D5280" s="38">
        <v>2</v>
      </c>
      <c r="E5280" s="33" t="s">
        <v>23</v>
      </c>
      <c r="F5280" s="40">
        <v>10000</v>
      </c>
      <c r="G5280" s="172">
        <f t="shared" si="328"/>
        <v>20000</v>
      </c>
      <c r="H5280" s="236" t="s">
        <v>1004</v>
      </c>
      <c r="I5280" s="228" t="s">
        <v>9646</v>
      </c>
      <c r="J5280"/>
      <c r="L5280"/>
      <c r="M5280"/>
    </row>
    <row r="5281" spans="1:13" ht="15" customHeight="1" x14ac:dyDescent="0.25">
      <c r="A5281" s="33" t="s">
        <v>3116</v>
      </c>
      <c r="B5281" s="269" t="s">
        <v>9365</v>
      </c>
      <c r="C5281" s="33" t="s">
        <v>2966</v>
      </c>
      <c r="D5281" s="38">
        <v>1</v>
      </c>
      <c r="E5281" s="45" t="s">
        <v>24</v>
      </c>
      <c r="F5281" s="46">
        <v>75000</v>
      </c>
      <c r="G5281" s="172">
        <f t="shared" si="328"/>
        <v>75000</v>
      </c>
      <c r="H5281" s="236" t="s">
        <v>538</v>
      </c>
      <c r="I5281" s="228"/>
      <c r="J5281"/>
      <c r="L5281"/>
      <c r="M5281"/>
    </row>
    <row r="5282" spans="1:13" ht="15" customHeight="1" x14ac:dyDescent="0.25">
      <c r="A5282" s="33" t="s">
        <v>3116</v>
      </c>
      <c r="B5282" s="269" t="s">
        <v>2826</v>
      </c>
      <c r="C5282" s="39" t="s">
        <v>9648</v>
      </c>
      <c r="D5282" s="38">
        <v>1</v>
      </c>
      <c r="E5282" s="33" t="s">
        <v>23</v>
      </c>
      <c r="F5282" s="46">
        <v>268000</v>
      </c>
      <c r="G5282" s="172">
        <f t="shared" si="328"/>
        <v>268000</v>
      </c>
      <c r="H5282" s="236" t="s">
        <v>748</v>
      </c>
      <c r="I5282" s="228" t="s">
        <v>9649</v>
      </c>
      <c r="J5282"/>
      <c r="L5282"/>
      <c r="M5282"/>
    </row>
    <row r="5283" spans="1:13" ht="15" customHeight="1" x14ac:dyDescent="0.25">
      <c r="A5283" s="33" t="s">
        <v>3116</v>
      </c>
      <c r="B5283" s="269" t="s">
        <v>251</v>
      </c>
      <c r="C5283" s="39" t="s">
        <v>9650</v>
      </c>
      <c r="D5283" s="38">
        <v>1</v>
      </c>
      <c r="E5283" s="33" t="s">
        <v>23</v>
      </c>
      <c r="F5283" s="55">
        <v>195000</v>
      </c>
      <c r="G5283" s="46">
        <f t="shared" si="328"/>
        <v>195000</v>
      </c>
      <c r="H5283" s="236" t="s">
        <v>748</v>
      </c>
      <c r="I5283" s="228" t="s">
        <v>9649</v>
      </c>
      <c r="J5283"/>
      <c r="L5283"/>
      <c r="M5283"/>
    </row>
    <row r="5284" spans="1:13" ht="15" customHeight="1" x14ac:dyDescent="0.25">
      <c r="A5284" s="33" t="s">
        <v>3116</v>
      </c>
      <c r="B5284" s="269" t="s">
        <v>253</v>
      </c>
      <c r="C5284" s="39" t="s">
        <v>9651</v>
      </c>
      <c r="D5284" s="50">
        <v>1</v>
      </c>
      <c r="E5284" s="33" t="s">
        <v>23</v>
      </c>
      <c r="F5284" s="41">
        <v>190000</v>
      </c>
      <c r="G5284" s="179">
        <f t="shared" si="328"/>
        <v>190000</v>
      </c>
      <c r="H5284" s="236" t="s">
        <v>748</v>
      </c>
      <c r="I5284" s="228" t="s">
        <v>9649</v>
      </c>
      <c r="J5284"/>
      <c r="L5284"/>
      <c r="M5284"/>
    </row>
    <row r="5285" spans="1:13" ht="15" customHeight="1" x14ac:dyDescent="0.25">
      <c r="A5285" s="33" t="s">
        <v>3116</v>
      </c>
      <c r="B5285" s="269" t="s">
        <v>2970</v>
      </c>
      <c r="C5285" s="39" t="s">
        <v>9652</v>
      </c>
      <c r="D5285" s="38">
        <v>1</v>
      </c>
      <c r="E5285" s="33" t="s">
        <v>23</v>
      </c>
      <c r="F5285" s="46">
        <v>165000</v>
      </c>
      <c r="G5285" s="179">
        <f t="shared" si="328"/>
        <v>165000</v>
      </c>
      <c r="H5285" s="236" t="s">
        <v>748</v>
      </c>
      <c r="I5285" s="228" t="s">
        <v>9649</v>
      </c>
      <c r="J5285"/>
      <c r="L5285"/>
      <c r="M5285"/>
    </row>
    <row r="5286" spans="1:13" ht="15" customHeight="1" x14ac:dyDescent="0.25">
      <c r="A5286" s="33" t="s">
        <v>3116</v>
      </c>
      <c r="B5286" s="269" t="s">
        <v>3098</v>
      </c>
      <c r="C5286" s="39" t="s">
        <v>9653</v>
      </c>
      <c r="D5286" s="50">
        <v>1</v>
      </c>
      <c r="E5286" s="33" t="s">
        <v>23</v>
      </c>
      <c r="F5286" s="185">
        <v>140000</v>
      </c>
      <c r="G5286" s="218">
        <f t="shared" si="328"/>
        <v>140000</v>
      </c>
      <c r="H5286" s="236" t="s">
        <v>748</v>
      </c>
      <c r="I5286" s="228" t="s">
        <v>9649</v>
      </c>
      <c r="J5286"/>
      <c r="L5286"/>
      <c r="M5286"/>
    </row>
    <row r="5287" spans="1:13" ht="15" customHeight="1" x14ac:dyDescent="0.25">
      <c r="A5287" s="33" t="s">
        <v>3116</v>
      </c>
      <c r="B5287" s="243" t="s">
        <v>2749</v>
      </c>
      <c r="C5287" s="33"/>
      <c r="D5287" s="38">
        <v>1</v>
      </c>
      <c r="E5287" s="51" t="s">
        <v>23</v>
      </c>
      <c r="F5287" s="46">
        <v>20000</v>
      </c>
      <c r="G5287" s="51">
        <f t="shared" si="328"/>
        <v>20000</v>
      </c>
      <c r="H5287" s="236" t="s">
        <v>748</v>
      </c>
      <c r="I5287" s="228" t="s">
        <v>9649</v>
      </c>
      <c r="J5287"/>
      <c r="L5287"/>
      <c r="M5287"/>
    </row>
    <row r="5288" spans="1:13" ht="15" customHeight="1" x14ac:dyDescent="0.25">
      <c r="A5288" s="33" t="s">
        <v>3116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28"/>
        <v>170000</v>
      </c>
      <c r="H5288" s="236" t="s">
        <v>2701</v>
      </c>
      <c r="I5288" s="228"/>
      <c r="J5288"/>
      <c r="L5288"/>
      <c r="M5288"/>
    </row>
    <row r="5289" spans="1:13" ht="15" customHeight="1" x14ac:dyDescent="0.25">
      <c r="A5289" s="33" t="s">
        <v>3116</v>
      </c>
      <c r="B5289" s="269" t="s">
        <v>2801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28"/>
        <v>11000</v>
      </c>
      <c r="H5289" s="236" t="s">
        <v>2701</v>
      </c>
      <c r="I5289" s="394"/>
      <c r="J5289"/>
      <c r="L5289"/>
      <c r="M5289"/>
    </row>
    <row r="5290" spans="1:13" ht="15" customHeight="1" x14ac:dyDescent="0.25">
      <c r="A5290" s="33" t="s">
        <v>3116</v>
      </c>
      <c r="B5290" s="269" t="s">
        <v>3124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28"/>
        <v>390000</v>
      </c>
      <c r="H5290" s="236" t="s">
        <v>2701</v>
      </c>
      <c r="I5290" s="394"/>
      <c r="J5290"/>
      <c r="L5290"/>
      <c r="M5290"/>
    </row>
    <row r="5291" spans="1:13" ht="15" customHeight="1" x14ac:dyDescent="0.25">
      <c r="A5291" s="33" t="s">
        <v>3116</v>
      </c>
      <c r="B5291" s="269" t="s">
        <v>4008</v>
      </c>
      <c r="C5291" s="33" t="s">
        <v>4378</v>
      </c>
      <c r="D5291" s="38">
        <v>1</v>
      </c>
      <c r="E5291" s="45" t="s">
        <v>1579</v>
      </c>
      <c r="F5291" s="46">
        <v>4800000</v>
      </c>
      <c r="G5291" s="172">
        <f t="shared" si="328"/>
        <v>4800000</v>
      </c>
      <c r="H5291" s="236" t="s">
        <v>433</v>
      </c>
      <c r="I5291" s="394" t="s">
        <v>9654</v>
      </c>
      <c r="J5291"/>
      <c r="L5291"/>
      <c r="M5291"/>
    </row>
    <row r="5292" spans="1:13" ht="15" customHeight="1" x14ac:dyDescent="0.25">
      <c r="A5292" s="33" t="s">
        <v>3116</v>
      </c>
      <c r="B5292" s="269" t="s">
        <v>2692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28"/>
        <v>75000</v>
      </c>
      <c r="H5292" s="236" t="s">
        <v>433</v>
      </c>
      <c r="I5292" s="394" t="s">
        <v>9655</v>
      </c>
      <c r="J5292"/>
      <c r="L5292"/>
      <c r="M5292"/>
    </row>
    <row r="5293" spans="1:13" ht="15" customHeight="1" x14ac:dyDescent="0.25">
      <c r="A5293" s="33" t="s">
        <v>3116</v>
      </c>
      <c r="B5293" s="269" t="s">
        <v>3120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28"/>
        <v>80000</v>
      </c>
      <c r="H5293" s="236" t="s">
        <v>3007</v>
      </c>
      <c r="I5293" s="394" t="s">
        <v>9656</v>
      </c>
      <c r="J5293"/>
      <c r="L5293"/>
      <c r="M5293"/>
    </row>
    <row r="5294" spans="1:13" ht="15" customHeight="1" x14ac:dyDescent="0.25">
      <c r="A5294" s="33" t="s">
        <v>3116</v>
      </c>
      <c r="B5294" s="269" t="s">
        <v>3121</v>
      </c>
      <c r="C5294" s="36" t="s">
        <v>2966</v>
      </c>
      <c r="D5294" s="38">
        <v>1</v>
      </c>
      <c r="E5294" s="45" t="s">
        <v>23</v>
      </c>
      <c r="F5294" s="46">
        <v>1750000</v>
      </c>
      <c r="G5294" s="172">
        <f t="shared" si="328"/>
        <v>1750000</v>
      </c>
      <c r="H5294" s="236" t="s">
        <v>3122</v>
      </c>
      <c r="I5294" s="228" t="s">
        <v>9656</v>
      </c>
      <c r="J5294"/>
      <c r="L5294"/>
      <c r="M5294"/>
    </row>
    <row r="5295" spans="1:13" ht="15" customHeight="1" x14ac:dyDescent="0.25">
      <c r="A5295" s="33" t="s">
        <v>3116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28"/>
        <v>58500</v>
      </c>
      <c r="H5295" s="236" t="s">
        <v>673</v>
      </c>
      <c r="I5295" s="387"/>
      <c r="J5295"/>
      <c r="L5295"/>
      <c r="M5295"/>
    </row>
    <row r="5296" spans="1:13" ht="15" customHeight="1" x14ac:dyDescent="0.25">
      <c r="A5296" s="33" t="s">
        <v>3116</v>
      </c>
      <c r="B5296" s="269" t="s">
        <v>2692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28"/>
        <v>75000</v>
      </c>
      <c r="H5296" s="236" t="s">
        <v>536</v>
      </c>
      <c r="I5296" s="387"/>
      <c r="J5296"/>
      <c r="L5296"/>
      <c r="M5296"/>
    </row>
    <row r="5297" spans="1:13" ht="15" customHeight="1" x14ac:dyDescent="0.25">
      <c r="A5297" s="33" t="s">
        <v>3116</v>
      </c>
      <c r="B5297" s="269" t="s">
        <v>4847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28"/>
        <v>6000</v>
      </c>
      <c r="H5297" s="236" t="s">
        <v>536</v>
      </c>
      <c r="I5297" s="387"/>
      <c r="J5297"/>
      <c r="L5297"/>
      <c r="M5297"/>
    </row>
    <row r="5298" spans="1:13" ht="15" customHeight="1" x14ac:dyDescent="0.25">
      <c r="A5298" s="33" t="s">
        <v>3116</v>
      </c>
      <c r="B5298" s="390" t="s">
        <v>3117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28"/>
        <v>400000</v>
      </c>
      <c r="H5298" s="236" t="s">
        <v>536</v>
      </c>
      <c r="I5298" s="387"/>
      <c r="J5298"/>
      <c r="L5298"/>
      <c r="M5298"/>
    </row>
    <row r="5299" spans="1:13" ht="15" customHeight="1" x14ac:dyDescent="0.25">
      <c r="A5299" s="33" t="s">
        <v>3116</v>
      </c>
      <c r="B5299" s="269" t="s">
        <v>3118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28"/>
        <v>650000</v>
      </c>
      <c r="H5299" s="236" t="s">
        <v>536</v>
      </c>
      <c r="I5299" s="387"/>
      <c r="J5299"/>
      <c r="L5299"/>
      <c r="M5299"/>
    </row>
    <row r="5300" spans="1:13" ht="15" customHeight="1" x14ac:dyDescent="0.25">
      <c r="A5300" s="33" t="s">
        <v>3116</v>
      </c>
      <c r="B5300" s="269" t="s">
        <v>3119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28"/>
        <v>300000</v>
      </c>
      <c r="H5300" s="236" t="s">
        <v>536</v>
      </c>
      <c r="I5300" s="381"/>
      <c r="J5300"/>
      <c r="L5300"/>
      <c r="M5300"/>
    </row>
    <row r="5301" spans="1:13" ht="15" customHeight="1" x14ac:dyDescent="0.25">
      <c r="A5301" s="33" t="s">
        <v>3116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28"/>
        <v>250000</v>
      </c>
      <c r="H5301" s="236" t="s">
        <v>1006</v>
      </c>
      <c r="I5301" s="381" t="s">
        <v>9657</v>
      </c>
      <c r="J5301"/>
      <c r="L5301"/>
      <c r="M5301"/>
    </row>
    <row r="5302" spans="1:13" ht="15" customHeight="1" x14ac:dyDescent="0.25">
      <c r="A5302" s="33" t="s">
        <v>3116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28"/>
        <v>37000</v>
      </c>
      <c r="H5302" s="236" t="s">
        <v>1006</v>
      </c>
      <c r="I5302" s="381" t="s">
        <v>9657</v>
      </c>
      <c r="J5302"/>
      <c r="L5302"/>
      <c r="M5302"/>
    </row>
    <row r="5303" spans="1:13" ht="15" customHeight="1" x14ac:dyDescent="0.25">
      <c r="A5303" s="33" t="s">
        <v>3116</v>
      </c>
      <c r="B5303" s="269" t="s">
        <v>2719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28"/>
        <v>1500000</v>
      </c>
      <c r="H5303" s="236" t="s">
        <v>520</v>
      </c>
      <c r="I5303" s="381" t="s">
        <v>9658</v>
      </c>
      <c r="J5303"/>
      <c r="L5303"/>
      <c r="M5303"/>
    </row>
    <row r="5304" spans="1:13" ht="15" customHeight="1" x14ac:dyDescent="0.25">
      <c r="A5304" s="33" t="s">
        <v>3116</v>
      </c>
      <c r="B5304" s="243" t="s">
        <v>3126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28"/>
        <v>500000</v>
      </c>
      <c r="H5304" s="236" t="s">
        <v>520</v>
      </c>
      <c r="I5304" s="381" t="s">
        <v>9658</v>
      </c>
      <c r="J5304"/>
      <c r="L5304"/>
      <c r="M5304"/>
    </row>
    <row r="5305" spans="1:13" ht="15" customHeight="1" x14ac:dyDescent="0.25">
      <c r="A5305" s="33" t="s">
        <v>3116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28"/>
        <v>42300</v>
      </c>
      <c r="H5305" s="236" t="s">
        <v>490</v>
      </c>
      <c r="I5305" s="228"/>
      <c r="J5305"/>
      <c r="L5305"/>
      <c r="M5305"/>
    </row>
    <row r="5306" spans="1:13" ht="15" customHeight="1" x14ac:dyDescent="0.25">
      <c r="A5306" s="33" t="s">
        <v>3116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28"/>
        <v>68000</v>
      </c>
      <c r="H5306" s="236" t="s">
        <v>490</v>
      </c>
      <c r="I5306" s="228"/>
      <c r="J5306"/>
      <c r="L5306"/>
      <c r="M5306"/>
    </row>
    <row r="5307" spans="1:13" ht="15" customHeight="1" x14ac:dyDescent="0.25">
      <c r="A5307" s="33" t="s">
        <v>3116</v>
      </c>
      <c r="B5307" s="269" t="s">
        <v>9659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28"/>
        <v>20000</v>
      </c>
      <c r="H5307" s="236" t="s">
        <v>490</v>
      </c>
      <c r="I5307" s="384"/>
      <c r="J5307"/>
      <c r="L5307"/>
      <c r="M5307"/>
    </row>
    <row r="5308" spans="1:13" ht="15" customHeight="1" x14ac:dyDescent="0.25">
      <c r="A5308" s="33" t="s">
        <v>3116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28"/>
        <v>190000</v>
      </c>
      <c r="H5308" s="236" t="s">
        <v>490</v>
      </c>
      <c r="I5308" s="384"/>
      <c r="J5308"/>
      <c r="L5308"/>
      <c r="M5308"/>
    </row>
    <row r="5309" spans="1:13" ht="15" customHeight="1" x14ac:dyDescent="0.25">
      <c r="A5309" s="33" t="s">
        <v>3116</v>
      </c>
      <c r="B5309" s="269" t="s">
        <v>2711</v>
      </c>
      <c r="C5309" s="44" t="s">
        <v>9631</v>
      </c>
      <c r="D5309" s="38">
        <v>1</v>
      </c>
      <c r="E5309" s="45" t="s">
        <v>72</v>
      </c>
      <c r="F5309" s="46">
        <v>1825000</v>
      </c>
      <c r="G5309" s="172">
        <f t="shared" si="328"/>
        <v>1825000</v>
      </c>
      <c r="H5309" s="236" t="s">
        <v>627</v>
      </c>
      <c r="I5309" s="432" t="s">
        <v>9599</v>
      </c>
      <c r="J5309"/>
      <c r="L5309"/>
      <c r="M5309"/>
    </row>
    <row r="5310" spans="1:13" ht="15" customHeight="1" x14ac:dyDescent="0.25">
      <c r="A5310" s="33" t="s">
        <v>3116</v>
      </c>
      <c r="B5310" s="269" t="s">
        <v>2711</v>
      </c>
      <c r="C5310" s="33" t="s">
        <v>9632</v>
      </c>
      <c r="D5310" s="38">
        <v>1</v>
      </c>
      <c r="E5310" s="45" t="s">
        <v>72</v>
      </c>
      <c r="F5310" s="46">
        <v>1825000</v>
      </c>
      <c r="G5310" s="172">
        <f t="shared" si="328"/>
        <v>1825000</v>
      </c>
      <c r="H5310" s="236" t="s">
        <v>627</v>
      </c>
      <c r="I5310" s="228" t="s">
        <v>9599</v>
      </c>
      <c r="J5310"/>
      <c r="L5310"/>
      <c r="M5310"/>
    </row>
    <row r="5311" spans="1:13" ht="15" customHeight="1" x14ac:dyDescent="0.25">
      <c r="A5311" s="33" t="s">
        <v>3128</v>
      </c>
      <c r="B5311" s="269" t="s">
        <v>491</v>
      </c>
      <c r="C5311" s="33" t="s">
        <v>9660</v>
      </c>
      <c r="D5311" s="38">
        <v>1</v>
      </c>
      <c r="E5311" s="45" t="s">
        <v>69</v>
      </c>
      <c r="F5311" s="46">
        <v>220000</v>
      </c>
      <c r="G5311" s="172">
        <f t="shared" si="328"/>
        <v>220000</v>
      </c>
      <c r="H5311" s="236" t="s">
        <v>2096</v>
      </c>
      <c r="I5311" s="228" t="s">
        <v>9661</v>
      </c>
      <c r="J5311"/>
      <c r="L5311"/>
      <c r="M5311"/>
    </row>
    <row r="5312" spans="1:13" ht="15" customHeight="1" x14ac:dyDescent="0.25">
      <c r="A5312" s="33" t="s">
        <v>3128</v>
      </c>
      <c r="B5312" s="269" t="s">
        <v>9387</v>
      </c>
      <c r="C5312" s="36"/>
      <c r="D5312" s="38">
        <v>0.6</v>
      </c>
      <c r="E5312" s="45" t="s">
        <v>217</v>
      </c>
      <c r="F5312" s="46">
        <v>65000</v>
      </c>
      <c r="G5312" s="46">
        <f t="shared" si="328"/>
        <v>39000</v>
      </c>
      <c r="H5312" s="236" t="s">
        <v>2096</v>
      </c>
      <c r="I5312" s="228" t="s">
        <v>9661</v>
      </c>
      <c r="J5312"/>
      <c r="L5312"/>
      <c r="M5312"/>
    </row>
    <row r="5313" spans="1:13" ht="15" customHeight="1" x14ac:dyDescent="0.25">
      <c r="A5313" s="33" t="s">
        <v>3128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28"/>
        <v>42300</v>
      </c>
      <c r="H5313" s="236" t="s">
        <v>2096</v>
      </c>
      <c r="I5313" s="228" t="s">
        <v>9661</v>
      </c>
      <c r="J5313"/>
      <c r="L5313"/>
      <c r="M5313"/>
    </row>
    <row r="5314" spans="1:13" ht="15" customHeight="1" x14ac:dyDescent="0.25">
      <c r="A5314" s="33" t="s">
        <v>3128</v>
      </c>
      <c r="B5314" s="269" t="s">
        <v>4008</v>
      </c>
      <c r="C5314" s="33" t="s">
        <v>4378</v>
      </c>
      <c r="D5314" s="38">
        <v>1</v>
      </c>
      <c r="E5314" s="45" t="s">
        <v>217</v>
      </c>
      <c r="F5314" s="46">
        <v>23000</v>
      </c>
      <c r="G5314" s="172">
        <f t="shared" si="328"/>
        <v>23000</v>
      </c>
      <c r="H5314" s="236" t="s">
        <v>2096</v>
      </c>
      <c r="I5314" s="228" t="s">
        <v>9661</v>
      </c>
      <c r="J5314"/>
      <c r="L5314"/>
      <c r="M5314"/>
    </row>
    <row r="5315" spans="1:13" ht="15" customHeight="1" x14ac:dyDescent="0.25">
      <c r="A5315" s="33" t="s">
        <v>3128</v>
      </c>
      <c r="B5315" s="390" t="s">
        <v>3138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28"/>
        <v>1312000</v>
      </c>
      <c r="H5315" s="236" t="s">
        <v>3139</v>
      </c>
      <c r="I5315" s="228"/>
      <c r="J5315"/>
      <c r="L5315"/>
      <c r="M5315"/>
    </row>
    <row r="5316" spans="1:13" ht="15" customHeight="1" x14ac:dyDescent="0.25">
      <c r="A5316" s="33" t="s">
        <v>3128</v>
      </c>
      <c r="B5316" s="269" t="s">
        <v>3805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28"/>
        <v>100000</v>
      </c>
      <c r="H5316" s="236" t="s">
        <v>1585</v>
      </c>
      <c r="I5316" s="228"/>
      <c r="J5316"/>
      <c r="L5316"/>
      <c r="M5316"/>
    </row>
    <row r="5317" spans="1:13" ht="15" customHeight="1" x14ac:dyDescent="0.25">
      <c r="A5317" s="33" t="s">
        <v>3128</v>
      </c>
      <c r="B5317" s="269" t="s">
        <v>3129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28"/>
        <v>220500</v>
      </c>
      <c r="H5317" s="236" t="s">
        <v>930</v>
      </c>
      <c r="I5317" s="228"/>
      <c r="J5317"/>
      <c r="L5317"/>
      <c r="M5317"/>
    </row>
    <row r="5318" spans="1:13" ht="15" customHeight="1" x14ac:dyDescent="0.25">
      <c r="A5318" s="33" t="s">
        <v>3128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customHeight="1" x14ac:dyDescent="0.25">
      <c r="A5319" s="33" t="s">
        <v>3128</v>
      </c>
      <c r="B5319" s="371" t="s">
        <v>3751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customHeight="1" x14ac:dyDescent="0.25">
      <c r="A5320" s="33" t="s">
        <v>3128</v>
      </c>
      <c r="B5320" s="269" t="s">
        <v>4847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28"/>
        <v>6000</v>
      </c>
      <c r="H5320" s="236" t="s">
        <v>536</v>
      </c>
      <c r="I5320" s="228"/>
      <c r="J5320"/>
      <c r="L5320"/>
      <c r="M5320"/>
    </row>
    <row r="5321" spans="1:13" ht="15" customHeight="1" x14ac:dyDescent="0.25">
      <c r="A5321" s="33" t="s">
        <v>3128</v>
      </c>
      <c r="B5321" s="269" t="s">
        <v>3132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28"/>
        <v>400000</v>
      </c>
      <c r="H5321" s="236" t="s">
        <v>536</v>
      </c>
      <c r="I5321" s="228"/>
      <c r="J5321"/>
      <c r="L5321"/>
      <c r="M5321"/>
    </row>
    <row r="5322" spans="1:13" ht="15" customHeight="1" x14ac:dyDescent="0.25">
      <c r="A5322" s="33" t="s">
        <v>3128</v>
      </c>
      <c r="B5322" s="269" t="s">
        <v>3133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28"/>
        <v>110000</v>
      </c>
      <c r="H5322" s="236" t="s">
        <v>536</v>
      </c>
      <c r="I5322" s="228"/>
      <c r="J5322"/>
      <c r="L5322"/>
      <c r="M5322"/>
    </row>
    <row r="5323" spans="1:13" ht="15" customHeight="1" x14ac:dyDescent="0.25">
      <c r="A5323" s="33" t="s">
        <v>3128</v>
      </c>
      <c r="B5323" s="269" t="s">
        <v>3134</v>
      </c>
      <c r="C5323" s="36" t="s">
        <v>3135</v>
      </c>
      <c r="D5323" s="38">
        <v>1</v>
      </c>
      <c r="E5323" s="45" t="s">
        <v>23</v>
      </c>
      <c r="F5323" s="46">
        <v>300000</v>
      </c>
      <c r="G5323" s="172">
        <f t="shared" ref="G5323:G5386" si="329">D5323*F5323</f>
        <v>300000</v>
      </c>
      <c r="H5323" s="236" t="s">
        <v>536</v>
      </c>
      <c r="I5323" s="394"/>
      <c r="J5323"/>
      <c r="L5323"/>
      <c r="M5323"/>
    </row>
    <row r="5324" spans="1:13" ht="15" customHeight="1" x14ac:dyDescent="0.25">
      <c r="A5324" s="33" t="s">
        <v>3128</v>
      </c>
      <c r="B5324" s="390" t="s">
        <v>3136</v>
      </c>
      <c r="C5324" s="36" t="s">
        <v>3135</v>
      </c>
      <c r="D5324" s="38">
        <v>1</v>
      </c>
      <c r="E5324" s="45" t="s">
        <v>24</v>
      </c>
      <c r="F5324" s="46">
        <v>70000</v>
      </c>
      <c r="G5324" s="172">
        <f t="shared" si="329"/>
        <v>70000</v>
      </c>
      <c r="H5324" s="236" t="s">
        <v>536</v>
      </c>
      <c r="I5324" s="394"/>
      <c r="J5324"/>
      <c r="L5324"/>
      <c r="M5324"/>
    </row>
    <row r="5325" spans="1:13" ht="15" customHeight="1" x14ac:dyDescent="0.25">
      <c r="A5325" s="33" t="s">
        <v>3128</v>
      </c>
      <c r="B5325" s="269" t="s">
        <v>3137</v>
      </c>
      <c r="C5325" s="36" t="s">
        <v>3135</v>
      </c>
      <c r="D5325" s="38">
        <v>1</v>
      </c>
      <c r="E5325" s="45" t="s">
        <v>23</v>
      </c>
      <c r="F5325" s="46">
        <v>25000</v>
      </c>
      <c r="G5325" s="172">
        <f t="shared" si="329"/>
        <v>25000</v>
      </c>
      <c r="H5325" s="236" t="s">
        <v>536</v>
      </c>
      <c r="I5325" s="394"/>
      <c r="J5325"/>
      <c r="L5325"/>
      <c r="M5325"/>
    </row>
    <row r="5326" spans="1:13" ht="15" customHeight="1" x14ac:dyDescent="0.25">
      <c r="A5326" s="33" t="s">
        <v>3128</v>
      </c>
      <c r="B5326" s="390" t="s">
        <v>118</v>
      </c>
      <c r="C5326" s="36" t="s">
        <v>9363</v>
      </c>
      <c r="D5326" s="38">
        <v>1</v>
      </c>
      <c r="E5326" s="45" t="s">
        <v>23</v>
      </c>
      <c r="F5326" s="41">
        <v>175000</v>
      </c>
      <c r="G5326" s="172">
        <f t="shared" si="329"/>
        <v>175000</v>
      </c>
      <c r="H5326" s="236" t="s">
        <v>627</v>
      </c>
      <c r="I5326" s="394" t="s">
        <v>9662</v>
      </c>
      <c r="J5326"/>
      <c r="L5326"/>
      <c r="M5326"/>
    </row>
    <row r="5327" spans="1:13" ht="15" customHeight="1" x14ac:dyDescent="0.25">
      <c r="A5327" s="33" t="s">
        <v>3128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29"/>
        <v>42300</v>
      </c>
      <c r="H5327" s="236" t="s">
        <v>2908</v>
      </c>
      <c r="I5327" s="394" t="s">
        <v>9663</v>
      </c>
      <c r="J5327"/>
      <c r="L5327"/>
      <c r="M5327"/>
    </row>
    <row r="5328" spans="1:13" ht="15" customHeight="1" x14ac:dyDescent="0.25">
      <c r="A5328" s="33" t="s">
        <v>3128</v>
      </c>
      <c r="B5328" s="269" t="s">
        <v>9454</v>
      </c>
      <c r="C5328" s="33" t="s">
        <v>9664</v>
      </c>
      <c r="D5328" s="38">
        <v>1</v>
      </c>
      <c r="E5328" s="45" t="s">
        <v>24</v>
      </c>
      <c r="F5328" s="46">
        <v>1320000</v>
      </c>
      <c r="G5328" s="172">
        <f t="shared" si="329"/>
        <v>1320000</v>
      </c>
      <c r="H5328" s="236" t="s">
        <v>2908</v>
      </c>
      <c r="I5328" s="394" t="s">
        <v>9663</v>
      </c>
      <c r="J5328"/>
      <c r="L5328"/>
      <c r="M5328"/>
    </row>
    <row r="5329" spans="1:13" ht="15" customHeight="1" x14ac:dyDescent="0.25">
      <c r="A5329" s="33" t="s">
        <v>3128</v>
      </c>
      <c r="B5329" s="405" t="s">
        <v>2680</v>
      </c>
      <c r="C5329" s="44" t="s">
        <v>2856</v>
      </c>
      <c r="D5329" s="38">
        <v>1</v>
      </c>
      <c r="E5329" s="45" t="s">
        <v>24</v>
      </c>
      <c r="F5329" s="46">
        <v>160000</v>
      </c>
      <c r="G5329" s="172">
        <f t="shared" si="329"/>
        <v>160000</v>
      </c>
      <c r="H5329" s="236" t="s">
        <v>2908</v>
      </c>
      <c r="I5329" s="394" t="s">
        <v>9663</v>
      </c>
      <c r="J5329"/>
      <c r="L5329"/>
      <c r="M5329"/>
    </row>
    <row r="5330" spans="1:13" ht="15" customHeight="1" x14ac:dyDescent="0.25">
      <c r="A5330" s="33" t="s">
        <v>3128</v>
      </c>
      <c r="B5330" s="269" t="s">
        <v>2592</v>
      </c>
      <c r="C5330" s="44" t="s">
        <v>2856</v>
      </c>
      <c r="D5330" s="38">
        <v>1</v>
      </c>
      <c r="E5330" s="45" t="s">
        <v>23</v>
      </c>
      <c r="F5330" s="46">
        <v>50000</v>
      </c>
      <c r="G5330" s="172">
        <f t="shared" si="329"/>
        <v>50000</v>
      </c>
      <c r="H5330" s="236" t="s">
        <v>2908</v>
      </c>
      <c r="I5330" s="394" t="s">
        <v>9663</v>
      </c>
      <c r="J5330"/>
      <c r="L5330"/>
      <c r="M5330"/>
    </row>
    <row r="5331" spans="1:13" ht="15" customHeight="1" x14ac:dyDescent="0.25">
      <c r="A5331" s="33" t="s">
        <v>3128</v>
      </c>
      <c r="B5331" s="390" t="s">
        <v>118</v>
      </c>
      <c r="C5331" s="36" t="s">
        <v>9363</v>
      </c>
      <c r="D5331" s="38">
        <v>1</v>
      </c>
      <c r="E5331" s="45" t="s">
        <v>23</v>
      </c>
      <c r="F5331" s="41">
        <v>175000</v>
      </c>
      <c r="G5331" s="172">
        <f t="shared" si="329"/>
        <v>175000</v>
      </c>
      <c r="H5331" s="236" t="s">
        <v>465</v>
      </c>
      <c r="I5331" s="394" t="s">
        <v>9665</v>
      </c>
      <c r="J5331"/>
      <c r="L5331"/>
      <c r="M5331"/>
    </row>
    <row r="5332" spans="1:13" ht="15" customHeight="1" x14ac:dyDescent="0.25">
      <c r="A5332" s="33" t="s">
        <v>3128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29"/>
        <v>225600</v>
      </c>
      <c r="H5332" s="236" t="s">
        <v>1753</v>
      </c>
      <c r="I5332" s="387" t="s">
        <v>9666</v>
      </c>
      <c r="J5332"/>
      <c r="L5332"/>
      <c r="M5332"/>
    </row>
    <row r="5333" spans="1:13" ht="15" customHeight="1" x14ac:dyDescent="0.25">
      <c r="A5333" s="33" t="s">
        <v>3128</v>
      </c>
      <c r="B5333" s="63" t="s">
        <v>5550</v>
      </c>
      <c r="C5333" s="52" t="s">
        <v>9331</v>
      </c>
      <c r="D5333" s="38">
        <v>1</v>
      </c>
      <c r="E5333" s="33" t="s">
        <v>23</v>
      </c>
      <c r="F5333" s="46">
        <v>485000</v>
      </c>
      <c r="G5333" s="46">
        <f t="shared" si="329"/>
        <v>485000</v>
      </c>
      <c r="H5333" s="236" t="s">
        <v>1753</v>
      </c>
      <c r="I5333" s="387" t="s">
        <v>9666</v>
      </c>
      <c r="J5333"/>
      <c r="L5333"/>
      <c r="M5333"/>
    </row>
    <row r="5334" spans="1:13" ht="15" customHeight="1" x14ac:dyDescent="0.25">
      <c r="A5334" s="33" t="s">
        <v>3128</v>
      </c>
      <c r="B5334" s="433" t="s">
        <v>5550</v>
      </c>
      <c r="C5334" s="434" t="s">
        <v>9331</v>
      </c>
      <c r="D5334" s="435">
        <v>1</v>
      </c>
      <c r="E5334" s="436" t="s">
        <v>23</v>
      </c>
      <c r="F5334" s="437">
        <v>485000</v>
      </c>
      <c r="G5334" s="437">
        <f t="shared" si="329"/>
        <v>485000</v>
      </c>
      <c r="H5334" s="438" t="s">
        <v>3078</v>
      </c>
      <c r="I5334" s="439" t="s">
        <v>9667</v>
      </c>
      <c r="J5334"/>
      <c r="L5334"/>
      <c r="M5334"/>
    </row>
    <row r="5335" spans="1:13" ht="15" customHeight="1" x14ac:dyDescent="0.25">
      <c r="A5335" s="33" t="s">
        <v>3128</v>
      </c>
      <c r="B5335" s="373" t="s">
        <v>2905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29"/>
        <v>10000</v>
      </c>
      <c r="H5335" s="236" t="s">
        <v>3078</v>
      </c>
      <c r="I5335" s="381" t="s">
        <v>9667</v>
      </c>
      <c r="J5335"/>
      <c r="L5335"/>
      <c r="M5335"/>
    </row>
    <row r="5336" spans="1:13" ht="15" customHeight="1" x14ac:dyDescent="0.25">
      <c r="A5336" s="33" t="s">
        <v>3128</v>
      </c>
      <c r="B5336" s="433" t="s">
        <v>5550</v>
      </c>
      <c r="C5336" s="434" t="s">
        <v>9331</v>
      </c>
      <c r="D5336" s="435">
        <v>1</v>
      </c>
      <c r="E5336" s="436" t="s">
        <v>23</v>
      </c>
      <c r="F5336" s="437">
        <v>485000</v>
      </c>
      <c r="G5336" s="437">
        <f t="shared" si="329"/>
        <v>485000</v>
      </c>
      <c r="H5336" s="438" t="s">
        <v>2018</v>
      </c>
      <c r="I5336" s="439" t="s">
        <v>9668</v>
      </c>
      <c r="J5336"/>
      <c r="L5336"/>
      <c r="M5336"/>
    </row>
    <row r="5337" spans="1:13" ht="15" customHeight="1" x14ac:dyDescent="0.25">
      <c r="A5337" s="33" t="s">
        <v>3128</v>
      </c>
      <c r="B5337" s="269" t="s">
        <v>2711</v>
      </c>
      <c r="C5337" s="33" t="s">
        <v>9669</v>
      </c>
      <c r="D5337" s="38">
        <v>1</v>
      </c>
      <c r="E5337" s="45" t="s">
        <v>72</v>
      </c>
      <c r="F5337" s="46">
        <v>1825000</v>
      </c>
      <c r="G5337" s="172">
        <f t="shared" si="329"/>
        <v>1825000</v>
      </c>
      <c r="H5337" s="236" t="s">
        <v>468</v>
      </c>
      <c r="I5337" s="381" t="s">
        <v>9670</v>
      </c>
      <c r="J5337"/>
      <c r="L5337"/>
      <c r="M5337"/>
    </row>
    <row r="5338" spans="1:13" ht="15" customHeight="1" x14ac:dyDescent="0.25">
      <c r="A5338" s="33" t="s">
        <v>3128</v>
      </c>
      <c r="B5338" s="269" t="s">
        <v>2711</v>
      </c>
      <c r="C5338" s="33" t="s">
        <v>9632</v>
      </c>
      <c r="D5338" s="38">
        <v>1</v>
      </c>
      <c r="E5338" s="45" t="s">
        <v>69</v>
      </c>
      <c r="F5338" s="46">
        <v>1825000</v>
      </c>
      <c r="G5338" s="172">
        <f t="shared" si="329"/>
        <v>1825000</v>
      </c>
      <c r="H5338" s="236" t="s">
        <v>468</v>
      </c>
      <c r="I5338" s="381" t="s">
        <v>9670</v>
      </c>
      <c r="J5338"/>
      <c r="L5338"/>
      <c r="M5338"/>
    </row>
    <row r="5339" spans="1:13" ht="15" customHeight="1" x14ac:dyDescent="0.25">
      <c r="A5339" s="33" t="s">
        <v>3128</v>
      </c>
      <c r="B5339" s="269" t="s">
        <v>2711</v>
      </c>
      <c r="C5339" s="33" t="s">
        <v>9671</v>
      </c>
      <c r="D5339" s="38">
        <v>1</v>
      </c>
      <c r="E5339" s="45" t="s">
        <v>69</v>
      </c>
      <c r="F5339" s="46">
        <v>1825000</v>
      </c>
      <c r="G5339" s="46">
        <f t="shared" si="329"/>
        <v>1825000</v>
      </c>
      <c r="H5339" s="236" t="s">
        <v>468</v>
      </c>
      <c r="I5339" s="381" t="s">
        <v>9670</v>
      </c>
      <c r="J5339"/>
      <c r="L5339"/>
      <c r="M5339"/>
    </row>
    <row r="5340" spans="1:13" ht="15" customHeight="1" x14ac:dyDescent="0.25">
      <c r="A5340" s="33" t="s">
        <v>3128</v>
      </c>
      <c r="B5340" s="269" t="s">
        <v>2711</v>
      </c>
      <c r="C5340" s="156" t="s">
        <v>9631</v>
      </c>
      <c r="D5340" s="38">
        <v>1</v>
      </c>
      <c r="E5340" s="45" t="s">
        <v>69</v>
      </c>
      <c r="F5340" s="46">
        <v>1825000</v>
      </c>
      <c r="G5340" s="41">
        <f t="shared" si="329"/>
        <v>1825000</v>
      </c>
      <c r="H5340" s="236" t="s">
        <v>468</v>
      </c>
      <c r="I5340" s="381" t="s">
        <v>9670</v>
      </c>
      <c r="J5340"/>
      <c r="L5340"/>
      <c r="M5340"/>
    </row>
    <row r="5341" spans="1:13" ht="15" customHeight="1" x14ac:dyDescent="0.25">
      <c r="A5341" s="33" t="s">
        <v>3128</v>
      </c>
      <c r="B5341" s="243" t="s">
        <v>2687</v>
      </c>
      <c r="C5341" s="33" t="s">
        <v>9672</v>
      </c>
      <c r="D5341" s="38">
        <v>1</v>
      </c>
      <c r="E5341" s="45" t="s">
        <v>23</v>
      </c>
      <c r="F5341" s="46">
        <v>1550000</v>
      </c>
      <c r="G5341" s="172">
        <f t="shared" si="329"/>
        <v>1550000</v>
      </c>
      <c r="H5341" s="236" t="s">
        <v>472</v>
      </c>
      <c r="I5341" s="384" t="s">
        <v>9673</v>
      </c>
      <c r="J5341"/>
      <c r="L5341"/>
      <c r="M5341"/>
    </row>
    <row r="5342" spans="1:13" ht="15" customHeight="1" x14ac:dyDescent="0.25">
      <c r="A5342" s="33" t="s">
        <v>3128</v>
      </c>
      <c r="B5342" s="269" t="s">
        <v>2687</v>
      </c>
      <c r="C5342" s="33" t="s">
        <v>9674</v>
      </c>
      <c r="D5342" s="38">
        <v>1</v>
      </c>
      <c r="E5342" s="45" t="s">
        <v>24</v>
      </c>
      <c r="F5342" s="46">
        <v>1550000</v>
      </c>
      <c r="G5342" s="172">
        <f t="shared" si="329"/>
        <v>1550000</v>
      </c>
      <c r="H5342" s="236" t="s">
        <v>472</v>
      </c>
      <c r="I5342" s="384" t="s">
        <v>9673</v>
      </c>
      <c r="J5342"/>
      <c r="L5342"/>
      <c r="M5342"/>
    </row>
    <row r="5343" spans="1:13" ht="15" customHeight="1" x14ac:dyDescent="0.25">
      <c r="A5343" s="33" t="s">
        <v>3128</v>
      </c>
      <c r="B5343" s="246" t="s">
        <v>2763</v>
      </c>
      <c r="C5343" s="33" t="s">
        <v>2856</v>
      </c>
      <c r="D5343" s="38">
        <v>2</v>
      </c>
      <c r="E5343" s="45" t="s">
        <v>24</v>
      </c>
      <c r="F5343" s="46">
        <v>170000</v>
      </c>
      <c r="G5343" s="172">
        <f t="shared" si="329"/>
        <v>340000</v>
      </c>
      <c r="H5343" s="236" t="s">
        <v>472</v>
      </c>
      <c r="I5343" s="384" t="s">
        <v>9673</v>
      </c>
      <c r="J5343"/>
      <c r="L5343"/>
      <c r="M5343"/>
    </row>
    <row r="5344" spans="1:13" ht="15" customHeight="1" x14ac:dyDescent="0.25">
      <c r="A5344" s="33" t="s">
        <v>3128</v>
      </c>
      <c r="B5344" s="269" t="s">
        <v>2592</v>
      </c>
      <c r="C5344" s="33" t="s">
        <v>2856</v>
      </c>
      <c r="D5344" s="38">
        <v>2</v>
      </c>
      <c r="E5344" s="45" t="s">
        <v>23</v>
      </c>
      <c r="F5344" s="46">
        <v>50000</v>
      </c>
      <c r="G5344" s="172">
        <f t="shared" si="329"/>
        <v>100000</v>
      </c>
      <c r="H5344" s="236" t="s">
        <v>472</v>
      </c>
      <c r="I5344" s="384" t="s">
        <v>9673</v>
      </c>
      <c r="J5344"/>
      <c r="L5344"/>
      <c r="M5344"/>
    </row>
    <row r="5345" spans="1:13" ht="15" customHeight="1" x14ac:dyDescent="0.25">
      <c r="A5345" s="33" t="s">
        <v>3128</v>
      </c>
      <c r="B5345" s="269" t="s">
        <v>3140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29"/>
        <v>300000</v>
      </c>
      <c r="H5345" s="241" t="s">
        <v>930</v>
      </c>
      <c r="I5345" s="228"/>
      <c r="J5345"/>
      <c r="L5345"/>
      <c r="M5345"/>
    </row>
    <row r="5346" spans="1:13" ht="15" customHeight="1" x14ac:dyDescent="0.25">
      <c r="A5346" s="33" t="s">
        <v>3128</v>
      </c>
      <c r="B5346" s="245" t="s">
        <v>3141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29"/>
        <v>300000</v>
      </c>
      <c r="H5346" s="42" t="s">
        <v>930</v>
      </c>
      <c r="I5346" s="228"/>
      <c r="J5346"/>
      <c r="L5346"/>
      <c r="M5346"/>
    </row>
    <row r="5347" spans="1:13" ht="15" customHeight="1" x14ac:dyDescent="0.25">
      <c r="A5347" s="33" t="s">
        <v>3142</v>
      </c>
      <c r="B5347" s="349" t="s">
        <v>114</v>
      </c>
      <c r="C5347" s="270" t="s">
        <v>2725</v>
      </c>
      <c r="D5347" s="271">
        <v>1</v>
      </c>
      <c r="E5347" s="429" t="s">
        <v>23</v>
      </c>
      <c r="F5347" s="287">
        <v>198000</v>
      </c>
      <c r="G5347" s="172">
        <f t="shared" si="329"/>
        <v>198000</v>
      </c>
      <c r="H5347" s="236" t="s">
        <v>783</v>
      </c>
      <c r="I5347" s="228" t="s">
        <v>9675</v>
      </c>
      <c r="J5347"/>
      <c r="L5347"/>
      <c r="M5347"/>
    </row>
    <row r="5348" spans="1:13" ht="15" customHeight="1" x14ac:dyDescent="0.25">
      <c r="A5348" s="33" t="s">
        <v>3142</v>
      </c>
      <c r="B5348" s="269" t="s">
        <v>9344</v>
      </c>
      <c r="C5348" s="33" t="s">
        <v>2726</v>
      </c>
      <c r="D5348" s="38">
        <v>1</v>
      </c>
      <c r="E5348" s="45" t="s">
        <v>23</v>
      </c>
      <c r="F5348" s="46">
        <v>202000</v>
      </c>
      <c r="G5348" s="46">
        <f t="shared" si="329"/>
        <v>202000</v>
      </c>
      <c r="H5348" s="236" t="s">
        <v>783</v>
      </c>
      <c r="I5348" s="228" t="s">
        <v>9675</v>
      </c>
      <c r="J5348"/>
      <c r="L5348"/>
      <c r="M5348"/>
    </row>
    <row r="5349" spans="1:13" ht="15" customHeight="1" x14ac:dyDescent="0.25">
      <c r="A5349" s="33" t="s">
        <v>3142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29"/>
        <v>55000</v>
      </c>
      <c r="H5349" s="236" t="s">
        <v>783</v>
      </c>
      <c r="I5349" s="228" t="s">
        <v>9675</v>
      </c>
      <c r="J5349"/>
      <c r="L5349"/>
      <c r="M5349"/>
    </row>
    <row r="5350" spans="1:13" ht="15" customHeight="1" x14ac:dyDescent="0.25">
      <c r="A5350" s="33" t="s">
        <v>3142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29"/>
        <v>225600</v>
      </c>
      <c r="H5350" s="236" t="s">
        <v>783</v>
      </c>
      <c r="I5350" s="228" t="s">
        <v>9675</v>
      </c>
      <c r="J5350"/>
      <c r="L5350"/>
      <c r="M5350"/>
    </row>
    <row r="5351" spans="1:13" ht="15" customHeight="1" x14ac:dyDescent="0.25">
      <c r="A5351" s="33" t="s">
        <v>3142</v>
      </c>
      <c r="B5351" s="390" t="s">
        <v>3149</v>
      </c>
      <c r="C5351" s="52" t="s">
        <v>9676</v>
      </c>
      <c r="D5351" s="38">
        <v>2</v>
      </c>
      <c r="E5351" s="33" t="s">
        <v>24</v>
      </c>
      <c r="F5351" s="46">
        <v>514250</v>
      </c>
      <c r="G5351" s="46">
        <f t="shared" si="329"/>
        <v>1028500</v>
      </c>
      <c r="H5351" s="236" t="s">
        <v>1213</v>
      </c>
      <c r="I5351" s="228"/>
      <c r="J5351"/>
      <c r="L5351"/>
      <c r="M5351"/>
    </row>
    <row r="5352" spans="1:13" ht="15" customHeight="1" x14ac:dyDescent="0.25">
      <c r="A5352" s="33" t="s">
        <v>3142</v>
      </c>
      <c r="B5352" s="52" t="s">
        <v>2847</v>
      </c>
      <c r="C5352" s="141" t="s">
        <v>9301</v>
      </c>
      <c r="D5352" s="38">
        <v>20</v>
      </c>
      <c r="E5352" s="33" t="s">
        <v>23</v>
      </c>
      <c r="F5352" s="40">
        <v>750</v>
      </c>
      <c r="G5352" s="46">
        <f t="shared" si="329"/>
        <v>15000</v>
      </c>
      <c r="H5352" s="236" t="s">
        <v>9677</v>
      </c>
      <c r="I5352" s="228"/>
      <c r="J5352"/>
      <c r="L5352"/>
      <c r="M5352"/>
    </row>
    <row r="5353" spans="1:13" ht="15" customHeight="1" x14ac:dyDescent="0.25">
      <c r="A5353" s="33" t="s">
        <v>3142</v>
      </c>
      <c r="B5353" s="269" t="s">
        <v>2968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29"/>
        <v>100000</v>
      </c>
      <c r="H5353" s="236" t="s">
        <v>9677</v>
      </c>
      <c r="I5353" s="228"/>
      <c r="J5353"/>
      <c r="L5353"/>
      <c r="M5353"/>
    </row>
    <row r="5354" spans="1:13" ht="15" customHeight="1" x14ac:dyDescent="0.25">
      <c r="A5354" s="33" t="s">
        <v>3142</v>
      </c>
      <c r="B5354" s="269" t="s">
        <v>9454</v>
      </c>
      <c r="C5354" s="52" t="s">
        <v>3157</v>
      </c>
      <c r="D5354" s="38">
        <v>1</v>
      </c>
      <c r="E5354" s="33" t="s">
        <v>23</v>
      </c>
      <c r="F5354" s="46">
        <v>1320000</v>
      </c>
      <c r="G5354" s="46">
        <f t="shared" si="329"/>
        <v>1320000</v>
      </c>
      <c r="H5354" s="236" t="s">
        <v>538</v>
      </c>
      <c r="I5354" s="228" t="s">
        <v>9678</v>
      </c>
      <c r="J5354"/>
      <c r="L5354"/>
      <c r="M5354"/>
    </row>
    <row r="5355" spans="1:13" ht="15" customHeight="1" x14ac:dyDescent="0.25">
      <c r="A5355" s="33" t="s">
        <v>3142</v>
      </c>
      <c r="B5355" s="269" t="s">
        <v>9454</v>
      </c>
      <c r="C5355" s="33" t="s">
        <v>3158</v>
      </c>
      <c r="D5355" s="38">
        <v>1</v>
      </c>
      <c r="E5355" s="45" t="s">
        <v>23</v>
      </c>
      <c r="F5355" s="46">
        <v>1320000</v>
      </c>
      <c r="G5355" s="46">
        <f t="shared" si="329"/>
        <v>1320000</v>
      </c>
      <c r="H5355" s="236" t="s">
        <v>538</v>
      </c>
      <c r="I5355" s="228" t="s">
        <v>9678</v>
      </c>
      <c r="J5355"/>
      <c r="L5355"/>
      <c r="M5355"/>
    </row>
    <row r="5356" spans="1:13" ht="15" customHeight="1" x14ac:dyDescent="0.25">
      <c r="A5356" s="33" t="s">
        <v>3142</v>
      </c>
      <c r="B5356" s="269" t="s">
        <v>2680</v>
      </c>
      <c r="C5356" s="36" t="s">
        <v>2856</v>
      </c>
      <c r="D5356" s="38">
        <v>2</v>
      </c>
      <c r="E5356" s="45" t="s">
        <v>23</v>
      </c>
      <c r="F5356" s="172">
        <v>160000</v>
      </c>
      <c r="G5356" s="46">
        <f t="shared" si="329"/>
        <v>320000</v>
      </c>
      <c r="H5356" s="236" t="s">
        <v>538</v>
      </c>
      <c r="I5356" s="228" t="s">
        <v>9678</v>
      </c>
      <c r="J5356"/>
      <c r="L5356"/>
      <c r="M5356"/>
    </row>
    <row r="5357" spans="1:13" ht="15" customHeight="1" x14ac:dyDescent="0.25">
      <c r="A5357" s="33" t="s">
        <v>3142</v>
      </c>
      <c r="B5357" s="269" t="s">
        <v>2799</v>
      </c>
      <c r="C5357" s="36" t="s">
        <v>2856</v>
      </c>
      <c r="D5357" s="38">
        <v>2</v>
      </c>
      <c r="E5357" s="45" t="s">
        <v>23</v>
      </c>
      <c r="F5357" s="46">
        <v>50000</v>
      </c>
      <c r="G5357" s="172">
        <f t="shared" si="329"/>
        <v>100000</v>
      </c>
      <c r="H5357" s="236" t="s">
        <v>538</v>
      </c>
      <c r="I5357" s="228" t="s">
        <v>9678</v>
      </c>
      <c r="J5357"/>
      <c r="L5357"/>
      <c r="M5357"/>
    </row>
    <row r="5358" spans="1:13" ht="15" customHeight="1" x14ac:dyDescent="0.25">
      <c r="A5358" s="33" t="s">
        <v>3142</v>
      </c>
      <c r="B5358" s="269" t="s">
        <v>9307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29"/>
        <v>45000</v>
      </c>
      <c r="H5358" s="236" t="s">
        <v>1756</v>
      </c>
      <c r="I5358" s="228" t="s">
        <v>9679</v>
      </c>
      <c r="J5358"/>
      <c r="L5358"/>
      <c r="M5358"/>
    </row>
    <row r="5359" spans="1:13" ht="15" customHeight="1" x14ac:dyDescent="0.25">
      <c r="A5359" s="33" t="s">
        <v>3142</v>
      </c>
      <c r="B5359" s="243" t="s">
        <v>2751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29"/>
        <v>120000</v>
      </c>
      <c r="H5359" s="236" t="s">
        <v>1268</v>
      </c>
      <c r="I5359" s="228" t="s">
        <v>9680</v>
      </c>
      <c r="J5359"/>
      <c r="L5359"/>
      <c r="M5359"/>
    </row>
    <row r="5360" spans="1:13" ht="15" customHeight="1" x14ac:dyDescent="0.25">
      <c r="A5360" s="33" t="s">
        <v>3142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29"/>
        <v>37000</v>
      </c>
      <c r="H5360" s="236" t="s">
        <v>1268</v>
      </c>
      <c r="I5360" s="228" t="s">
        <v>9680</v>
      </c>
      <c r="J5360"/>
      <c r="L5360"/>
      <c r="M5360"/>
    </row>
    <row r="5361" spans="1:13" ht="15" customHeight="1" x14ac:dyDescent="0.25">
      <c r="A5361" s="33" t="s">
        <v>3142</v>
      </c>
      <c r="B5361" s="269" t="s">
        <v>3148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29"/>
        <v>35000</v>
      </c>
      <c r="H5361" s="236" t="s">
        <v>606</v>
      </c>
      <c r="I5361" s="228"/>
      <c r="J5361"/>
      <c r="L5361"/>
      <c r="M5361"/>
    </row>
    <row r="5362" spans="1:13" ht="15" customHeight="1" x14ac:dyDescent="0.25">
      <c r="A5362" s="33" t="s">
        <v>3142</v>
      </c>
      <c r="B5362" s="390" t="s">
        <v>3130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29"/>
        <v>357000</v>
      </c>
      <c r="H5362" s="236" t="s">
        <v>9681</v>
      </c>
      <c r="I5362" s="228" t="s">
        <v>9682</v>
      </c>
      <c r="J5362"/>
      <c r="L5362"/>
      <c r="M5362"/>
    </row>
    <row r="5363" spans="1:13" ht="15" customHeight="1" x14ac:dyDescent="0.25">
      <c r="A5363" s="33" t="s">
        <v>3142</v>
      </c>
      <c r="B5363" s="269" t="s">
        <v>9338</v>
      </c>
      <c r="C5363" s="33" t="s">
        <v>3787</v>
      </c>
      <c r="D5363" s="38">
        <v>1</v>
      </c>
      <c r="E5363" s="45" t="s">
        <v>188</v>
      </c>
      <c r="F5363" s="46">
        <v>1261000</v>
      </c>
      <c r="G5363" s="172">
        <f t="shared" si="329"/>
        <v>1261000</v>
      </c>
      <c r="H5363" s="236" t="s">
        <v>433</v>
      </c>
      <c r="I5363" s="394" t="s">
        <v>9682</v>
      </c>
      <c r="J5363"/>
      <c r="L5363"/>
      <c r="M5363"/>
    </row>
    <row r="5364" spans="1:13" ht="15" customHeight="1" x14ac:dyDescent="0.25">
      <c r="A5364" s="33" t="s">
        <v>3142</v>
      </c>
      <c r="B5364" s="269" t="s">
        <v>9338</v>
      </c>
      <c r="C5364" s="33" t="s">
        <v>3787</v>
      </c>
      <c r="D5364" s="38">
        <v>1</v>
      </c>
      <c r="E5364" s="45" t="s">
        <v>1470</v>
      </c>
      <c r="F5364" s="46">
        <v>1261000</v>
      </c>
      <c r="G5364" s="172">
        <f t="shared" si="329"/>
        <v>1261000</v>
      </c>
      <c r="H5364" s="236" t="s">
        <v>606</v>
      </c>
      <c r="I5364" s="394"/>
      <c r="J5364"/>
      <c r="L5364"/>
      <c r="M5364"/>
    </row>
    <row r="5365" spans="1:13" ht="15" customHeight="1" x14ac:dyDescent="0.25">
      <c r="A5365" s="33" t="s">
        <v>3142</v>
      </c>
      <c r="B5365" s="269" t="s">
        <v>3143</v>
      </c>
      <c r="C5365" s="33" t="s">
        <v>3144</v>
      </c>
      <c r="D5365" s="38">
        <v>1</v>
      </c>
      <c r="E5365" s="33" t="s">
        <v>23</v>
      </c>
      <c r="F5365" s="40">
        <v>440000</v>
      </c>
      <c r="G5365" s="41">
        <f t="shared" si="329"/>
        <v>440000</v>
      </c>
      <c r="H5365" s="236" t="s">
        <v>2724</v>
      </c>
      <c r="I5365" s="394"/>
      <c r="J5365"/>
      <c r="L5365"/>
      <c r="M5365"/>
    </row>
    <row r="5366" spans="1:13" ht="15" customHeight="1" x14ac:dyDescent="0.25">
      <c r="A5366" s="33" t="s">
        <v>3142</v>
      </c>
      <c r="B5366" s="269" t="s">
        <v>3145</v>
      </c>
      <c r="C5366" s="33" t="s">
        <v>3144</v>
      </c>
      <c r="D5366" s="38">
        <v>1</v>
      </c>
      <c r="E5366" s="33" t="s">
        <v>23</v>
      </c>
      <c r="F5366" s="40">
        <v>665000</v>
      </c>
      <c r="G5366" s="46">
        <f t="shared" si="329"/>
        <v>665000</v>
      </c>
      <c r="H5366" s="236" t="s">
        <v>2724</v>
      </c>
      <c r="I5366" s="394"/>
      <c r="J5366"/>
      <c r="L5366"/>
      <c r="M5366"/>
    </row>
    <row r="5367" spans="1:13" ht="15" customHeight="1" x14ac:dyDescent="0.25">
      <c r="A5367" s="33" t="s">
        <v>3142</v>
      </c>
      <c r="B5367" s="269" t="s">
        <v>3146</v>
      </c>
      <c r="C5367" s="33" t="s">
        <v>3144</v>
      </c>
      <c r="D5367" s="38">
        <v>1</v>
      </c>
      <c r="E5367" s="33" t="s">
        <v>23</v>
      </c>
      <c r="F5367" s="40">
        <v>220000</v>
      </c>
      <c r="G5367" s="46">
        <f t="shared" si="329"/>
        <v>220000</v>
      </c>
      <c r="H5367" s="236" t="s">
        <v>2724</v>
      </c>
      <c r="I5367" s="394"/>
      <c r="J5367"/>
      <c r="L5367"/>
      <c r="M5367"/>
    </row>
    <row r="5368" spans="1:13" ht="15" customHeight="1" x14ac:dyDescent="0.25">
      <c r="A5368" s="33" t="s">
        <v>3142</v>
      </c>
      <c r="B5368" s="269" t="s">
        <v>2711</v>
      </c>
      <c r="C5368" s="36" t="s">
        <v>9683</v>
      </c>
      <c r="D5368" s="38">
        <v>1</v>
      </c>
      <c r="E5368" s="45" t="s">
        <v>72</v>
      </c>
      <c r="F5368" s="46">
        <v>1795000</v>
      </c>
      <c r="G5368" s="172">
        <f t="shared" si="329"/>
        <v>1795000</v>
      </c>
      <c r="H5368" s="236" t="s">
        <v>673</v>
      </c>
      <c r="I5368" s="394" t="s">
        <v>9684</v>
      </c>
      <c r="J5368"/>
      <c r="L5368"/>
      <c r="M5368"/>
    </row>
    <row r="5369" spans="1:13" ht="15" customHeight="1" x14ac:dyDescent="0.25">
      <c r="A5369" s="33" t="s">
        <v>3142</v>
      </c>
      <c r="B5369" s="269" t="s">
        <v>2711</v>
      </c>
      <c r="C5369" s="33" t="s">
        <v>9685</v>
      </c>
      <c r="D5369" s="38">
        <v>1</v>
      </c>
      <c r="E5369" s="45" t="s">
        <v>72</v>
      </c>
      <c r="F5369" s="46">
        <v>1795000</v>
      </c>
      <c r="G5369" s="172">
        <f t="shared" si="329"/>
        <v>1795000</v>
      </c>
      <c r="H5369" s="236" t="s">
        <v>673</v>
      </c>
      <c r="I5369" s="394" t="s">
        <v>9684</v>
      </c>
      <c r="J5369"/>
      <c r="L5369"/>
      <c r="M5369"/>
    </row>
    <row r="5370" spans="1:13" ht="15" customHeight="1" x14ac:dyDescent="0.25">
      <c r="A5370" s="33" t="s">
        <v>3142</v>
      </c>
      <c r="B5370" s="269" t="s">
        <v>2711</v>
      </c>
      <c r="C5370" s="33" t="s">
        <v>9686</v>
      </c>
      <c r="D5370" s="38">
        <v>1</v>
      </c>
      <c r="E5370" s="45" t="s">
        <v>72</v>
      </c>
      <c r="F5370" s="46">
        <v>1795000</v>
      </c>
      <c r="G5370" s="172">
        <f t="shared" si="329"/>
        <v>1795000</v>
      </c>
      <c r="H5370" s="236" t="s">
        <v>673</v>
      </c>
      <c r="I5370" s="394" t="s">
        <v>9684</v>
      </c>
      <c r="J5370"/>
      <c r="L5370"/>
      <c r="M5370"/>
    </row>
    <row r="5371" spans="1:13" ht="15" customHeight="1" x14ac:dyDescent="0.25">
      <c r="A5371" s="33" t="s">
        <v>3142</v>
      </c>
      <c r="B5371" s="269" t="s">
        <v>2711</v>
      </c>
      <c r="C5371" s="36" t="s">
        <v>9669</v>
      </c>
      <c r="D5371" s="38">
        <v>1</v>
      </c>
      <c r="E5371" s="45" t="s">
        <v>72</v>
      </c>
      <c r="F5371" s="46">
        <v>1795000</v>
      </c>
      <c r="G5371" s="172">
        <f t="shared" si="329"/>
        <v>1795000</v>
      </c>
      <c r="H5371" s="236" t="s">
        <v>673</v>
      </c>
      <c r="I5371" s="394" t="s">
        <v>9684</v>
      </c>
      <c r="J5371"/>
      <c r="L5371"/>
      <c r="M5371"/>
    </row>
    <row r="5372" spans="1:13" ht="15" customHeight="1" x14ac:dyDescent="0.25">
      <c r="A5372" s="33" t="s">
        <v>3142</v>
      </c>
      <c r="B5372" s="246" t="s">
        <v>1772</v>
      </c>
      <c r="C5372" s="33" t="s">
        <v>2755</v>
      </c>
      <c r="D5372" s="38">
        <v>4</v>
      </c>
      <c r="E5372" s="45" t="s">
        <v>24</v>
      </c>
      <c r="F5372" s="46">
        <v>10000</v>
      </c>
      <c r="G5372" s="46">
        <f t="shared" si="329"/>
        <v>40000</v>
      </c>
      <c r="H5372" s="236" t="s">
        <v>465</v>
      </c>
      <c r="I5372" s="387" t="s">
        <v>9687</v>
      </c>
      <c r="J5372"/>
      <c r="L5372"/>
      <c r="M5372"/>
    </row>
    <row r="5373" spans="1:13" ht="15" customHeight="1" x14ac:dyDescent="0.25">
      <c r="A5373" s="33" t="s">
        <v>3142</v>
      </c>
      <c r="B5373" s="373" t="s">
        <v>9387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29"/>
        <v>39000</v>
      </c>
      <c r="H5373" s="236" t="s">
        <v>465</v>
      </c>
      <c r="I5373" s="387" t="s">
        <v>9687</v>
      </c>
      <c r="J5373"/>
      <c r="L5373"/>
      <c r="M5373"/>
    </row>
    <row r="5374" spans="1:13" ht="15" customHeight="1" x14ac:dyDescent="0.25">
      <c r="A5374" s="33" t="s">
        <v>3142</v>
      </c>
      <c r="B5374" s="269" t="s">
        <v>4847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29"/>
        <v>3000</v>
      </c>
      <c r="H5374" s="236" t="s">
        <v>9688</v>
      </c>
      <c r="I5374" s="381"/>
      <c r="J5374"/>
      <c r="L5374"/>
      <c r="M5374"/>
    </row>
    <row r="5375" spans="1:13" ht="15" customHeight="1" x14ac:dyDescent="0.25">
      <c r="A5375" s="33" t="s">
        <v>3142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29"/>
        <v>253800</v>
      </c>
      <c r="H5375" s="236" t="s">
        <v>995</v>
      </c>
      <c r="I5375" s="381" t="s">
        <v>9689</v>
      </c>
      <c r="J5375"/>
      <c r="L5375"/>
      <c r="M5375"/>
    </row>
    <row r="5376" spans="1:13" ht="15" customHeight="1" x14ac:dyDescent="0.25">
      <c r="A5376" s="33" t="s">
        <v>3142</v>
      </c>
      <c r="B5376" s="269" t="s">
        <v>2852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29"/>
        <v>87500</v>
      </c>
      <c r="H5376" s="236" t="s">
        <v>995</v>
      </c>
      <c r="I5376" s="381" t="s">
        <v>9689</v>
      </c>
      <c r="J5376"/>
      <c r="L5376"/>
      <c r="M5376"/>
    </row>
    <row r="5377" spans="1:13" ht="15" customHeight="1" x14ac:dyDescent="0.25">
      <c r="A5377" s="33" t="s">
        <v>3142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29"/>
        <v>39000</v>
      </c>
      <c r="H5377" s="236" t="s">
        <v>995</v>
      </c>
      <c r="I5377" s="381" t="s">
        <v>9689</v>
      </c>
      <c r="J5377"/>
      <c r="L5377"/>
      <c r="M5377"/>
    </row>
    <row r="5378" spans="1:13" ht="15" customHeight="1" x14ac:dyDescent="0.25">
      <c r="A5378" s="33" t="s">
        <v>3142</v>
      </c>
      <c r="B5378" s="269" t="s">
        <v>2851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29"/>
        <v>205000</v>
      </c>
      <c r="H5378" s="236" t="s">
        <v>995</v>
      </c>
      <c r="I5378" s="381" t="s">
        <v>9689</v>
      </c>
      <c r="J5378"/>
      <c r="L5378"/>
      <c r="M5378"/>
    </row>
    <row r="5379" spans="1:13" ht="15" customHeight="1" x14ac:dyDescent="0.25">
      <c r="A5379" s="33" t="s">
        <v>3142</v>
      </c>
      <c r="B5379" s="269" t="s">
        <v>2719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29"/>
        <v>1500000</v>
      </c>
      <c r="H5379" s="236" t="s">
        <v>520</v>
      </c>
      <c r="I5379" s="228" t="s">
        <v>9690</v>
      </c>
      <c r="J5379"/>
      <c r="L5379"/>
      <c r="M5379"/>
    </row>
    <row r="5380" spans="1:13" ht="15" customHeight="1" x14ac:dyDescent="0.25">
      <c r="A5380" s="33" t="s">
        <v>3142</v>
      </c>
      <c r="B5380" s="243" t="s">
        <v>3126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29"/>
        <v>500000</v>
      </c>
      <c r="H5380" s="236" t="s">
        <v>520</v>
      </c>
      <c r="I5380" s="228" t="s">
        <v>9690</v>
      </c>
      <c r="J5380"/>
      <c r="L5380"/>
      <c r="M5380"/>
    </row>
    <row r="5381" spans="1:13" ht="15" customHeight="1" x14ac:dyDescent="0.25">
      <c r="A5381" s="33" t="s">
        <v>3142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29"/>
        <v>212000</v>
      </c>
      <c r="H5381" s="236" t="s">
        <v>520</v>
      </c>
      <c r="I5381" s="228" t="s">
        <v>9690</v>
      </c>
      <c r="J5381"/>
      <c r="L5381"/>
      <c r="M5381"/>
    </row>
    <row r="5382" spans="1:13" ht="15" customHeight="1" x14ac:dyDescent="0.25">
      <c r="A5382" s="33" t="s">
        <v>3142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29"/>
        <v>228000</v>
      </c>
      <c r="H5382" s="236" t="s">
        <v>520</v>
      </c>
      <c r="I5382" s="228" t="s">
        <v>9690</v>
      </c>
      <c r="J5382"/>
      <c r="L5382"/>
      <c r="M5382"/>
    </row>
    <row r="5383" spans="1:13" ht="15" customHeight="1" x14ac:dyDescent="0.25">
      <c r="A5383" s="33" t="s">
        <v>3150</v>
      </c>
      <c r="B5383" s="269" t="s">
        <v>4524</v>
      </c>
      <c r="C5383" s="56" t="s">
        <v>9316</v>
      </c>
      <c r="D5383" s="271">
        <v>35</v>
      </c>
      <c r="E5383" s="429" t="s">
        <v>23</v>
      </c>
      <c r="F5383" s="287">
        <v>1550</v>
      </c>
      <c r="G5383" s="172">
        <f t="shared" si="329"/>
        <v>54250</v>
      </c>
      <c r="H5383" s="236" t="s">
        <v>930</v>
      </c>
      <c r="I5383" s="228"/>
      <c r="J5383"/>
      <c r="L5383"/>
      <c r="M5383"/>
    </row>
    <row r="5384" spans="1:13" ht="15" customHeight="1" x14ac:dyDescent="0.25">
      <c r="A5384" s="33" t="s">
        <v>3150</v>
      </c>
      <c r="B5384" s="373" t="s">
        <v>2878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29"/>
        <v>82000</v>
      </c>
      <c r="H5384" s="236" t="s">
        <v>930</v>
      </c>
      <c r="I5384" s="228"/>
      <c r="J5384"/>
      <c r="L5384"/>
      <c r="M5384"/>
    </row>
    <row r="5385" spans="1:13" ht="15" customHeight="1" x14ac:dyDescent="0.25">
      <c r="A5385" s="33" t="s">
        <v>3150</v>
      </c>
      <c r="B5385" s="269" t="s">
        <v>3154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customHeight="1" x14ac:dyDescent="0.25">
      <c r="A5386" s="33" t="s">
        <v>3150</v>
      </c>
      <c r="B5386" s="269" t="s">
        <v>2692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29"/>
        <v>75000</v>
      </c>
      <c r="H5386" s="236" t="s">
        <v>9691</v>
      </c>
      <c r="I5386" s="228"/>
      <c r="J5386"/>
      <c r="L5386"/>
      <c r="M5386"/>
    </row>
    <row r="5387" spans="1:13" ht="15" customHeight="1" x14ac:dyDescent="0.25">
      <c r="A5387" s="33" t="s">
        <v>3150</v>
      </c>
      <c r="B5387" s="269" t="s">
        <v>4847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30">D5387*F5387</f>
        <v>3000</v>
      </c>
      <c r="H5387" s="236" t="s">
        <v>9691</v>
      </c>
      <c r="I5387" s="228"/>
      <c r="J5387"/>
      <c r="L5387"/>
      <c r="M5387"/>
    </row>
    <row r="5388" spans="1:13" ht="15" customHeight="1" x14ac:dyDescent="0.25">
      <c r="A5388" s="33" t="s">
        <v>3150</v>
      </c>
      <c r="B5388" s="243" t="s">
        <v>4055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30"/>
        <v>72500</v>
      </c>
      <c r="H5388" s="236" t="s">
        <v>1004</v>
      </c>
      <c r="I5388" s="228" t="s">
        <v>9692</v>
      </c>
      <c r="J5388"/>
      <c r="L5388"/>
      <c r="M5388"/>
    </row>
    <row r="5389" spans="1:13" ht="15" customHeight="1" x14ac:dyDescent="0.25">
      <c r="A5389" s="33" t="s">
        <v>3150</v>
      </c>
      <c r="B5389" s="269" t="s">
        <v>3151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30"/>
        <v>375000</v>
      </c>
      <c r="H5389" s="236" t="s">
        <v>536</v>
      </c>
      <c r="I5389" s="228"/>
      <c r="J5389"/>
      <c r="L5389"/>
      <c r="M5389"/>
    </row>
    <row r="5390" spans="1:13" ht="15" customHeight="1" x14ac:dyDescent="0.25">
      <c r="A5390" s="33" t="s">
        <v>3150</v>
      </c>
      <c r="B5390" s="269" t="s">
        <v>3152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30"/>
        <v>45000</v>
      </c>
      <c r="H5390" s="236" t="s">
        <v>536</v>
      </c>
      <c r="I5390" s="228"/>
      <c r="J5390"/>
      <c r="L5390"/>
      <c r="M5390"/>
    </row>
    <row r="5391" spans="1:13" ht="15" customHeight="1" x14ac:dyDescent="0.25">
      <c r="A5391" s="33" t="s">
        <v>3150</v>
      </c>
      <c r="B5391" s="269" t="s">
        <v>3153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30"/>
        <v>125000</v>
      </c>
      <c r="H5391" s="236" t="s">
        <v>536</v>
      </c>
      <c r="I5391" s="228"/>
      <c r="J5391"/>
      <c r="L5391"/>
      <c r="M5391"/>
    </row>
    <row r="5392" spans="1:13" ht="15" customHeight="1" x14ac:dyDescent="0.25">
      <c r="A5392" s="33" t="s">
        <v>3150</v>
      </c>
      <c r="B5392" s="269" t="s">
        <v>3060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30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3150</v>
      </c>
      <c r="B5393" s="390" t="s">
        <v>3155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30"/>
        <v>150000</v>
      </c>
      <c r="H5393" s="236" t="s">
        <v>536</v>
      </c>
      <c r="I5393" s="394"/>
      <c r="J5393"/>
      <c r="L5393"/>
      <c r="M5393"/>
    </row>
    <row r="5394" spans="1:13" ht="15" customHeight="1" x14ac:dyDescent="0.25">
      <c r="A5394" s="33" t="s">
        <v>3150</v>
      </c>
      <c r="B5394" s="269" t="s">
        <v>4008</v>
      </c>
      <c r="C5394" s="33" t="s">
        <v>4378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customHeight="1" x14ac:dyDescent="0.25">
      <c r="A5395" s="33" t="s">
        <v>3150</v>
      </c>
      <c r="B5395" s="269" t="s">
        <v>9454</v>
      </c>
      <c r="C5395" s="33" t="s">
        <v>3157</v>
      </c>
      <c r="D5395" s="38">
        <v>1</v>
      </c>
      <c r="E5395" s="45" t="s">
        <v>23</v>
      </c>
      <c r="F5395" s="46">
        <v>1320000</v>
      </c>
      <c r="G5395" s="46">
        <f t="shared" si="330"/>
        <v>1320000</v>
      </c>
      <c r="H5395" s="236" t="s">
        <v>538</v>
      </c>
      <c r="I5395" s="394" t="s">
        <v>9693</v>
      </c>
      <c r="J5395"/>
      <c r="L5395"/>
      <c r="M5395"/>
    </row>
    <row r="5396" spans="1:13" ht="15" customHeight="1" x14ac:dyDescent="0.25">
      <c r="A5396" s="33" t="s">
        <v>3150</v>
      </c>
      <c r="B5396" s="269" t="s">
        <v>9454</v>
      </c>
      <c r="C5396" s="36" t="s">
        <v>3158</v>
      </c>
      <c r="D5396" s="38">
        <v>1</v>
      </c>
      <c r="E5396" s="45" t="s">
        <v>23</v>
      </c>
      <c r="F5396" s="172">
        <v>1320000</v>
      </c>
      <c r="G5396" s="46">
        <f t="shared" si="330"/>
        <v>1320000</v>
      </c>
      <c r="H5396" s="236" t="s">
        <v>538</v>
      </c>
      <c r="I5396" s="394" t="s">
        <v>9693</v>
      </c>
      <c r="J5396"/>
      <c r="L5396"/>
      <c r="M5396"/>
    </row>
    <row r="5397" spans="1:13" ht="15" customHeight="1" x14ac:dyDescent="0.25">
      <c r="A5397" s="33" t="s">
        <v>3150</v>
      </c>
      <c r="B5397" s="269" t="s">
        <v>2680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30"/>
        <v>320000</v>
      </c>
      <c r="H5397" s="236" t="s">
        <v>538</v>
      </c>
      <c r="I5397" s="394" t="s">
        <v>9693</v>
      </c>
      <c r="J5397"/>
      <c r="L5397"/>
      <c r="M5397"/>
    </row>
    <row r="5398" spans="1:13" ht="15" customHeight="1" x14ac:dyDescent="0.25">
      <c r="A5398" s="33" t="s">
        <v>3150</v>
      </c>
      <c r="B5398" s="390" t="s">
        <v>3159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30"/>
        <v>100000</v>
      </c>
      <c r="H5398" s="236" t="s">
        <v>538</v>
      </c>
      <c r="I5398" s="394" t="s">
        <v>9693</v>
      </c>
      <c r="J5398"/>
      <c r="L5398"/>
      <c r="M5398"/>
    </row>
    <row r="5399" spans="1:13" ht="15" customHeight="1" x14ac:dyDescent="0.25">
      <c r="A5399" s="33" t="s">
        <v>3150</v>
      </c>
      <c r="B5399" s="63" t="s">
        <v>9694</v>
      </c>
      <c r="C5399" s="52" t="s">
        <v>9331</v>
      </c>
      <c r="D5399" s="38">
        <v>2</v>
      </c>
      <c r="E5399" s="33" t="s">
        <v>23</v>
      </c>
      <c r="F5399" s="46">
        <v>485000</v>
      </c>
      <c r="G5399" s="172">
        <f t="shared" si="330"/>
        <v>970000</v>
      </c>
      <c r="H5399" s="236" t="s">
        <v>627</v>
      </c>
      <c r="I5399" s="394" t="s">
        <v>9695</v>
      </c>
      <c r="J5399"/>
      <c r="L5399"/>
      <c r="M5399"/>
    </row>
    <row r="5400" spans="1:13" ht="15" customHeight="1" x14ac:dyDescent="0.25">
      <c r="A5400" s="33" t="s">
        <v>3150</v>
      </c>
      <c r="B5400" s="243" t="s">
        <v>2715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30"/>
        <v>150000</v>
      </c>
      <c r="H5400" s="236" t="s">
        <v>868</v>
      </c>
      <c r="I5400" s="394" t="s">
        <v>9696</v>
      </c>
      <c r="J5400"/>
      <c r="L5400"/>
      <c r="M5400"/>
    </row>
    <row r="5401" spans="1:13" ht="15" customHeight="1" x14ac:dyDescent="0.25">
      <c r="A5401" s="33" t="s">
        <v>3150</v>
      </c>
      <c r="B5401" s="373" t="s">
        <v>2807</v>
      </c>
      <c r="C5401" s="33" t="s">
        <v>3160</v>
      </c>
      <c r="D5401" s="38">
        <v>2</v>
      </c>
      <c r="E5401" s="45" t="s">
        <v>23</v>
      </c>
      <c r="F5401" s="46">
        <v>2900000</v>
      </c>
      <c r="G5401" s="172">
        <f t="shared" si="330"/>
        <v>5800000</v>
      </c>
      <c r="H5401" s="236" t="s">
        <v>3161</v>
      </c>
      <c r="I5401" s="387"/>
      <c r="J5401"/>
      <c r="L5401"/>
      <c r="M5401"/>
    </row>
    <row r="5402" spans="1:13" ht="15" customHeight="1" x14ac:dyDescent="0.25">
      <c r="A5402" s="33" t="s">
        <v>3150</v>
      </c>
      <c r="B5402" s="269" t="s">
        <v>2719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30"/>
        <v>3300000</v>
      </c>
      <c r="H5402" s="236" t="s">
        <v>3161</v>
      </c>
      <c r="I5402" s="387"/>
      <c r="J5402"/>
      <c r="L5402"/>
      <c r="M5402"/>
    </row>
    <row r="5403" spans="1:13" ht="15" customHeight="1" x14ac:dyDescent="0.25">
      <c r="A5403" s="33" t="s">
        <v>3150</v>
      </c>
      <c r="B5403" s="246" t="s">
        <v>2735</v>
      </c>
      <c r="C5403" s="36" t="s">
        <v>9697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9698</v>
      </c>
      <c r="I5403" s="228"/>
      <c r="J5403"/>
      <c r="L5403"/>
      <c r="M5403"/>
    </row>
    <row r="5404" spans="1:13" ht="15" customHeight="1" x14ac:dyDescent="0.25">
      <c r="A5404" s="33" t="s">
        <v>3162</v>
      </c>
      <c r="B5404" s="246" t="s">
        <v>2826</v>
      </c>
      <c r="C5404" s="39" t="s">
        <v>5865</v>
      </c>
      <c r="D5404" s="38">
        <v>1</v>
      </c>
      <c r="E5404" s="45" t="s">
        <v>23</v>
      </c>
      <c r="F5404" s="46">
        <v>270000</v>
      </c>
      <c r="G5404" s="172">
        <f t="shared" ref="G5404:G5467" si="331">D5404*F5404</f>
        <v>270000</v>
      </c>
      <c r="H5404" s="236" t="s">
        <v>1604</v>
      </c>
      <c r="I5404" s="228" t="s">
        <v>9699</v>
      </c>
      <c r="J5404"/>
      <c r="L5404"/>
      <c r="M5404"/>
    </row>
    <row r="5405" spans="1:13" ht="15" customHeight="1" x14ac:dyDescent="0.25">
      <c r="A5405" s="33" t="s">
        <v>3162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31"/>
        <v>110000</v>
      </c>
      <c r="H5405" s="236" t="s">
        <v>588</v>
      </c>
      <c r="I5405" s="228" t="s">
        <v>9700</v>
      </c>
      <c r="J5405"/>
      <c r="L5405"/>
      <c r="M5405"/>
    </row>
    <row r="5406" spans="1:13" ht="15" customHeight="1" x14ac:dyDescent="0.25">
      <c r="A5406" s="33" t="s">
        <v>3162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31"/>
        <v>253800</v>
      </c>
      <c r="H5406" s="236" t="s">
        <v>588</v>
      </c>
      <c r="I5406" s="228" t="s">
        <v>9700</v>
      </c>
      <c r="J5406"/>
      <c r="L5406"/>
      <c r="M5406"/>
    </row>
    <row r="5407" spans="1:13" ht="15" customHeight="1" x14ac:dyDescent="0.25">
      <c r="A5407" s="33" t="s">
        <v>3162</v>
      </c>
      <c r="B5407" s="269" t="s">
        <v>2852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31"/>
        <v>87500</v>
      </c>
      <c r="H5407" s="236" t="s">
        <v>588</v>
      </c>
      <c r="I5407" s="228" t="s">
        <v>9700</v>
      </c>
      <c r="J5407"/>
      <c r="L5407"/>
      <c r="M5407"/>
    </row>
    <row r="5408" spans="1:13" ht="15" customHeight="1" x14ac:dyDescent="0.25">
      <c r="A5408" s="33" t="s">
        <v>3162</v>
      </c>
      <c r="B5408" s="243" t="s">
        <v>3235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31"/>
        <v>93000</v>
      </c>
      <c r="H5408" s="236" t="s">
        <v>588</v>
      </c>
      <c r="I5408" s="228" t="s">
        <v>9700</v>
      </c>
      <c r="J5408"/>
      <c r="L5408"/>
      <c r="M5408"/>
    </row>
    <row r="5409" spans="1:13" ht="15" customHeight="1" x14ac:dyDescent="0.25">
      <c r="A5409" s="33" t="s">
        <v>3162</v>
      </c>
      <c r="B5409" s="243" t="s">
        <v>9318</v>
      </c>
      <c r="C5409" s="39" t="s">
        <v>9319</v>
      </c>
      <c r="D5409" s="38">
        <v>15</v>
      </c>
      <c r="E5409" s="45" t="s">
        <v>217</v>
      </c>
      <c r="F5409" s="46">
        <v>32000</v>
      </c>
      <c r="G5409" s="46">
        <f t="shared" si="331"/>
        <v>480000</v>
      </c>
      <c r="H5409" s="236" t="s">
        <v>9701</v>
      </c>
      <c r="I5409" s="228" t="s">
        <v>9702</v>
      </c>
      <c r="J5409"/>
      <c r="L5409"/>
      <c r="M5409"/>
    </row>
    <row r="5410" spans="1:13" ht="15" customHeight="1" x14ac:dyDescent="0.25">
      <c r="A5410" s="33" t="s">
        <v>3162</v>
      </c>
      <c r="B5410" s="269" t="s">
        <v>3440</v>
      </c>
      <c r="C5410" s="33"/>
      <c r="D5410" s="33">
        <v>1</v>
      </c>
      <c r="E5410" s="33" t="s">
        <v>1629</v>
      </c>
      <c r="F5410" s="34">
        <v>18000</v>
      </c>
      <c r="G5410" s="41">
        <f t="shared" si="331"/>
        <v>18000</v>
      </c>
      <c r="H5410" s="236" t="s">
        <v>536</v>
      </c>
      <c r="I5410" s="228"/>
      <c r="J5410"/>
      <c r="L5410"/>
      <c r="M5410"/>
    </row>
    <row r="5411" spans="1:13" ht="15" customHeight="1" x14ac:dyDescent="0.25">
      <c r="A5411" s="33" t="s">
        <v>3162</v>
      </c>
      <c r="B5411" s="269" t="s">
        <v>3163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31"/>
        <v>180000</v>
      </c>
      <c r="H5411" s="236" t="s">
        <v>536</v>
      </c>
      <c r="I5411" s="228"/>
      <c r="J5411"/>
      <c r="L5411"/>
      <c r="M5411"/>
    </row>
    <row r="5412" spans="1:13" ht="15" customHeight="1" x14ac:dyDescent="0.25">
      <c r="A5412" s="33" t="s">
        <v>3162</v>
      </c>
      <c r="B5412" s="269" t="s">
        <v>2846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31"/>
        <v>350000</v>
      </c>
      <c r="H5412" s="236" t="s">
        <v>536</v>
      </c>
      <c r="I5412" s="394"/>
      <c r="J5412"/>
      <c r="L5412"/>
      <c r="M5412"/>
    </row>
    <row r="5413" spans="1:13" ht="15" customHeight="1" x14ac:dyDescent="0.25">
      <c r="A5413" s="33" t="s">
        <v>3162</v>
      </c>
      <c r="B5413" s="269" t="s">
        <v>3164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31"/>
        <v>296000</v>
      </c>
      <c r="H5413" s="236" t="s">
        <v>2724</v>
      </c>
      <c r="I5413" s="394"/>
      <c r="J5413"/>
      <c r="L5413"/>
      <c r="M5413"/>
    </row>
    <row r="5414" spans="1:13" ht="15" customHeight="1" x14ac:dyDescent="0.25">
      <c r="A5414" s="33" t="s">
        <v>3162</v>
      </c>
      <c r="B5414" s="269" t="s">
        <v>3165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31"/>
        <v>255000</v>
      </c>
      <c r="H5414" s="236" t="s">
        <v>2724</v>
      </c>
      <c r="I5414" s="394"/>
      <c r="J5414"/>
      <c r="L5414"/>
      <c r="M5414"/>
    </row>
    <row r="5415" spans="1:13" ht="15" customHeight="1" x14ac:dyDescent="0.25">
      <c r="A5415" s="33" t="s">
        <v>3162</v>
      </c>
      <c r="B5415" s="269" t="s">
        <v>9703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2724</v>
      </c>
      <c r="I5415" s="394"/>
      <c r="J5415"/>
      <c r="L5415"/>
      <c r="M5415"/>
    </row>
    <row r="5416" spans="1:13" ht="15" customHeight="1" x14ac:dyDescent="0.25">
      <c r="A5416" s="33" t="s">
        <v>3162</v>
      </c>
      <c r="B5416" s="390" t="s">
        <v>3166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2724</v>
      </c>
      <c r="I5416" s="394"/>
      <c r="J5416"/>
      <c r="L5416"/>
      <c r="M5416"/>
    </row>
    <row r="5417" spans="1:13" ht="15" customHeight="1" x14ac:dyDescent="0.25">
      <c r="A5417" s="33" t="s">
        <v>3162</v>
      </c>
      <c r="B5417" s="269" t="s">
        <v>3167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2724</v>
      </c>
      <c r="I5417" s="394"/>
      <c r="J5417"/>
      <c r="L5417"/>
      <c r="M5417"/>
    </row>
    <row r="5418" spans="1:13" ht="15" customHeight="1" x14ac:dyDescent="0.25">
      <c r="A5418" s="33" t="s">
        <v>3162</v>
      </c>
      <c r="B5418" s="349" t="s">
        <v>2801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customHeight="1" x14ac:dyDescent="0.25">
      <c r="A5419" s="33" t="s">
        <v>3162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customHeight="1" x14ac:dyDescent="0.25">
      <c r="A5420" s="33" t="s">
        <v>3162</v>
      </c>
      <c r="B5420" s="269" t="s">
        <v>5922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31"/>
        <v>250000</v>
      </c>
      <c r="H5420" s="236" t="s">
        <v>509</v>
      </c>
      <c r="I5420" s="387"/>
      <c r="J5420"/>
      <c r="L5420"/>
      <c r="M5420"/>
    </row>
    <row r="5421" spans="1:13" ht="15" customHeight="1" x14ac:dyDescent="0.25">
      <c r="A5421" s="33" t="s">
        <v>3162</v>
      </c>
      <c r="B5421" s="245" t="s">
        <v>9314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31"/>
        <v>225000</v>
      </c>
      <c r="H5421" s="236" t="s">
        <v>509</v>
      </c>
      <c r="I5421" s="381"/>
      <c r="J5421"/>
      <c r="L5421"/>
      <c r="M5421"/>
    </row>
    <row r="5422" spans="1:13" ht="15" customHeight="1" x14ac:dyDescent="0.25">
      <c r="A5422" s="33" t="s">
        <v>3162</v>
      </c>
      <c r="B5422" s="245" t="s">
        <v>2707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31"/>
        <v>275000</v>
      </c>
      <c r="H5422" s="236" t="s">
        <v>509</v>
      </c>
      <c r="I5422" s="381"/>
      <c r="J5422"/>
      <c r="L5422"/>
      <c r="M5422"/>
    </row>
    <row r="5423" spans="1:13" ht="15" customHeight="1" x14ac:dyDescent="0.25">
      <c r="A5423" s="33" t="s">
        <v>3162</v>
      </c>
      <c r="B5423" s="243" t="s">
        <v>4149</v>
      </c>
      <c r="C5423" s="33" t="s">
        <v>2752</v>
      </c>
      <c r="D5423" s="38">
        <v>1</v>
      </c>
      <c r="E5423" s="33" t="s">
        <v>24</v>
      </c>
      <c r="F5423" s="46">
        <v>75000</v>
      </c>
      <c r="G5423" s="46">
        <f t="shared" si="331"/>
        <v>75000</v>
      </c>
      <c r="H5423" s="236" t="s">
        <v>509</v>
      </c>
      <c r="I5423" s="381"/>
      <c r="J5423"/>
      <c r="L5423"/>
      <c r="M5423"/>
    </row>
    <row r="5424" spans="1:13" ht="15" customHeight="1" x14ac:dyDescent="0.25">
      <c r="A5424" s="33" t="s">
        <v>3162</v>
      </c>
      <c r="B5424" s="269" t="s">
        <v>3457</v>
      </c>
      <c r="C5424" s="36"/>
      <c r="D5424" s="38">
        <v>2</v>
      </c>
      <c r="E5424" s="45" t="s">
        <v>23</v>
      </c>
      <c r="F5424" s="46">
        <v>225000</v>
      </c>
      <c r="G5424" s="172">
        <f t="shared" si="331"/>
        <v>450000</v>
      </c>
      <c r="H5424" s="236" t="s">
        <v>509</v>
      </c>
      <c r="I5424" s="381"/>
      <c r="J5424"/>
      <c r="L5424"/>
      <c r="M5424"/>
    </row>
    <row r="5425" spans="1:13" ht="15" customHeight="1" x14ac:dyDescent="0.25">
      <c r="A5425" s="33" t="s">
        <v>3162</v>
      </c>
      <c r="B5425" s="269" t="s">
        <v>9313</v>
      </c>
      <c r="C5425" s="33" t="s">
        <v>3420</v>
      </c>
      <c r="D5425" s="38">
        <v>1</v>
      </c>
      <c r="E5425" s="45" t="s">
        <v>69</v>
      </c>
      <c r="F5425" s="46">
        <v>2200000</v>
      </c>
      <c r="G5425" s="172">
        <f t="shared" si="331"/>
        <v>2200000</v>
      </c>
      <c r="H5425" s="236" t="s">
        <v>509</v>
      </c>
      <c r="I5425" s="381"/>
      <c r="J5425"/>
      <c r="L5425"/>
      <c r="M5425"/>
    </row>
    <row r="5426" spans="1:13" ht="15" customHeight="1" x14ac:dyDescent="0.25">
      <c r="A5426" s="33" t="s">
        <v>3162</v>
      </c>
      <c r="B5426" s="390" t="s">
        <v>9704</v>
      </c>
      <c r="C5426" s="33" t="s">
        <v>9705</v>
      </c>
      <c r="D5426" s="38">
        <v>1</v>
      </c>
      <c r="E5426" s="45" t="s">
        <v>69</v>
      </c>
      <c r="F5426" s="46">
        <v>1000000</v>
      </c>
      <c r="G5426" s="172">
        <f t="shared" si="331"/>
        <v>1000000</v>
      </c>
      <c r="H5426" s="236" t="s">
        <v>509</v>
      </c>
      <c r="I5426" s="228"/>
      <c r="J5426"/>
      <c r="L5426"/>
      <c r="M5426"/>
    </row>
    <row r="5427" spans="1:13" ht="15" customHeight="1" x14ac:dyDescent="0.25">
      <c r="A5427" s="33" t="s">
        <v>3162</v>
      </c>
      <c r="B5427" s="390" t="s">
        <v>9704</v>
      </c>
      <c r="C5427" s="56" t="s">
        <v>9316</v>
      </c>
      <c r="D5427" s="38">
        <v>7</v>
      </c>
      <c r="E5427" s="45" t="s">
        <v>24</v>
      </c>
      <c r="F5427" s="46">
        <v>1550</v>
      </c>
      <c r="G5427" s="172">
        <f t="shared" si="331"/>
        <v>10850</v>
      </c>
      <c r="H5427" s="236" t="s">
        <v>9706</v>
      </c>
      <c r="I5427" s="228"/>
      <c r="J5427"/>
      <c r="L5427"/>
      <c r="M5427"/>
    </row>
    <row r="5428" spans="1:13" ht="15" customHeight="1" x14ac:dyDescent="0.25">
      <c r="A5428" s="33" t="s">
        <v>3162</v>
      </c>
      <c r="B5428" s="390" t="s">
        <v>9704</v>
      </c>
      <c r="C5428" s="56" t="s">
        <v>9316</v>
      </c>
      <c r="D5428" s="38">
        <v>40</v>
      </c>
      <c r="E5428" s="45" t="s">
        <v>24</v>
      </c>
      <c r="F5428" s="46">
        <v>1550</v>
      </c>
      <c r="G5428" s="172">
        <f t="shared" si="331"/>
        <v>62000</v>
      </c>
      <c r="H5428" s="236" t="s">
        <v>930</v>
      </c>
      <c r="I5428" s="228"/>
      <c r="J5428"/>
      <c r="L5428"/>
      <c r="M5428"/>
    </row>
    <row r="5429" spans="1:13" ht="15" customHeight="1" x14ac:dyDescent="0.25">
      <c r="A5429" s="33" t="s">
        <v>3162</v>
      </c>
      <c r="B5429" s="390" t="s">
        <v>9704</v>
      </c>
      <c r="C5429" s="36" t="s">
        <v>9707</v>
      </c>
      <c r="D5429" s="38">
        <v>1</v>
      </c>
      <c r="E5429" s="51" t="s">
        <v>23</v>
      </c>
      <c r="F5429" s="46">
        <v>55000</v>
      </c>
      <c r="G5429" s="172">
        <f t="shared" si="331"/>
        <v>55000</v>
      </c>
      <c r="H5429" s="236" t="s">
        <v>930</v>
      </c>
      <c r="I5429" s="432"/>
      <c r="J5429"/>
      <c r="L5429"/>
      <c r="M5429"/>
    </row>
    <row r="5430" spans="1:13" ht="15" customHeight="1" x14ac:dyDescent="0.25">
      <c r="A5430" s="33" t="s">
        <v>3162</v>
      </c>
      <c r="B5430" s="390" t="s">
        <v>9704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31"/>
        <v>338400</v>
      </c>
      <c r="H5430" s="236" t="s">
        <v>3204</v>
      </c>
      <c r="I5430" s="228"/>
      <c r="J5430"/>
      <c r="L5430"/>
      <c r="M5430"/>
    </row>
    <row r="5431" spans="1:13" ht="15" customHeight="1" x14ac:dyDescent="0.25">
      <c r="A5431" s="33" t="s">
        <v>3162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31"/>
        <v>72000</v>
      </c>
      <c r="H5431" s="236" t="s">
        <v>3204</v>
      </c>
      <c r="I5431" s="228"/>
      <c r="J5431"/>
      <c r="L5431"/>
      <c r="M5431"/>
    </row>
    <row r="5432" spans="1:13" ht="15" customHeight="1" x14ac:dyDescent="0.25">
      <c r="A5432" s="33" t="s">
        <v>3162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31"/>
        <v>28200</v>
      </c>
      <c r="H5432" s="241" t="s">
        <v>2884</v>
      </c>
      <c r="I5432" s="228"/>
      <c r="J5432"/>
      <c r="L5432"/>
      <c r="M5432"/>
    </row>
    <row r="5433" spans="1:13" x14ac:dyDescent="0.25">
      <c r="A5433" s="33" t="s">
        <v>3162</v>
      </c>
      <c r="B5433" s="269" t="s">
        <v>120</v>
      </c>
      <c r="C5433" s="49" t="s">
        <v>9364</v>
      </c>
      <c r="D5433" s="38">
        <v>1</v>
      </c>
      <c r="E5433" s="33" t="s">
        <v>23</v>
      </c>
      <c r="F5433" s="46">
        <v>110000</v>
      </c>
      <c r="G5433" s="172">
        <f t="shared" si="331"/>
        <v>110000</v>
      </c>
      <c r="H5433" s="42" t="s">
        <v>2701</v>
      </c>
      <c r="I5433" s="228"/>
      <c r="J5433"/>
      <c r="L5433"/>
      <c r="M5433"/>
    </row>
    <row r="5434" spans="1:13" ht="15" customHeight="1" x14ac:dyDescent="0.25">
      <c r="A5434" s="33" t="s">
        <v>3162</v>
      </c>
      <c r="B5434" s="245" t="s">
        <v>2815</v>
      </c>
      <c r="C5434" s="33"/>
      <c r="D5434" s="38">
        <v>0.6</v>
      </c>
      <c r="E5434" s="51" t="s">
        <v>27</v>
      </c>
      <c r="F5434" s="46">
        <v>65000</v>
      </c>
      <c r="G5434" s="46">
        <f t="shared" si="331"/>
        <v>39000</v>
      </c>
      <c r="H5434" s="42" t="s">
        <v>2701</v>
      </c>
      <c r="I5434" s="228"/>
      <c r="J5434"/>
      <c r="L5434"/>
      <c r="M5434"/>
    </row>
    <row r="5435" spans="1:13" ht="15" customHeight="1" x14ac:dyDescent="0.25">
      <c r="A5435" s="33" t="s">
        <v>3162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31"/>
        <v>20000</v>
      </c>
      <c r="H5435" s="42" t="s">
        <v>2701</v>
      </c>
      <c r="I5435" s="228"/>
      <c r="J5435"/>
      <c r="L5435"/>
      <c r="M5435"/>
    </row>
    <row r="5436" spans="1:13" ht="15" customHeight="1" x14ac:dyDescent="0.25">
      <c r="A5436" s="33" t="s">
        <v>3162</v>
      </c>
      <c r="B5436" s="269" t="s">
        <v>2828</v>
      </c>
      <c r="C5436" s="39"/>
      <c r="D5436" s="38">
        <v>2</v>
      </c>
      <c r="E5436" s="45" t="s">
        <v>23</v>
      </c>
      <c r="F5436" s="172">
        <v>5000</v>
      </c>
      <c r="G5436" s="46">
        <f t="shared" si="331"/>
        <v>10000</v>
      </c>
      <c r="H5436" s="42" t="s">
        <v>2701</v>
      </c>
      <c r="I5436" s="228"/>
      <c r="J5436"/>
      <c r="L5436"/>
      <c r="M5436"/>
    </row>
    <row r="5437" spans="1:13" ht="15" customHeight="1" x14ac:dyDescent="0.25">
      <c r="A5437" s="33" t="s">
        <v>3162</v>
      </c>
      <c r="B5437" s="269" t="s">
        <v>2768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31"/>
        <v>80000</v>
      </c>
      <c r="H5437" s="42" t="s">
        <v>2701</v>
      </c>
      <c r="I5437" s="228"/>
      <c r="J5437"/>
      <c r="L5437"/>
      <c r="M5437"/>
    </row>
    <row r="5438" spans="1:13" ht="15" customHeight="1" x14ac:dyDescent="0.25">
      <c r="A5438" s="33" t="s">
        <v>3162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31"/>
        <v>253800</v>
      </c>
      <c r="H5438" s="236" t="s">
        <v>1065</v>
      </c>
      <c r="I5438" s="228" t="s">
        <v>9708</v>
      </c>
      <c r="J5438"/>
      <c r="L5438"/>
      <c r="M5438"/>
    </row>
    <row r="5439" spans="1:13" ht="15" customHeight="1" x14ac:dyDescent="0.25">
      <c r="A5439" s="33" t="s">
        <v>3162</v>
      </c>
      <c r="B5439" s="269" t="s">
        <v>2852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31"/>
        <v>87500</v>
      </c>
      <c r="H5439" s="236" t="s">
        <v>1065</v>
      </c>
      <c r="I5439" s="228" t="s">
        <v>9708</v>
      </c>
      <c r="J5439"/>
      <c r="L5439"/>
      <c r="M5439"/>
    </row>
    <row r="5440" spans="1:13" ht="15" customHeight="1" x14ac:dyDescent="0.25">
      <c r="A5440" s="33" t="s">
        <v>3162</v>
      </c>
      <c r="B5440" s="243" t="s">
        <v>3235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31"/>
        <v>31000</v>
      </c>
      <c r="H5440" s="236" t="s">
        <v>1065</v>
      </c>
      <c r="I5440" s="228" t="s">
        <v>9708</v>
      </c>
      <c r="J5440"/>
      <c r="L5440"/>
      <c r="M5440"/>
    </row>
    <row r="5441" spans="1:13" ht="15" customHeight="1" x14ac:dyDescent="0.25">
      <c r="A5441" s="33" t="s">
        <v>3162</v>
      </c>
      <c r="B5441" s="269" t="s">
        <v>3235</v>
      </c>
      <c r="C5441" s="33" t="s">
        <v>3596</v>
      </c>
      <c r="D5441" s="38">
        <v>1</v>
      </c>
      <c r="E5441" s="45" t="s">
        <v>24</v>
      </c>
      <c r="F5441" s="46">
        <v>85000</v>
      </c>
      <c r="G5441" s="172">
        <f t="shared" si="331"/>
        <v>85000</v>
      </c>
      <c r="H5441" s="236" t="s">
        <v>1065</v>
      </c>
      <c r="I5441" s="228" t="s">
        <v>9708</v>
      </c>
      <c r="J5441"/>
      <c r="L5441"/>
      <c r="M5441"/>
    </row>
    <row r="5442" spans="1:13" ht="15" customHeight="1" x14ac:dyDescent="0.25">
      <c r="A5442" s="33" t="s">
        <v>3162</v>
      </c>
      <c r="B5442" s="269" t="s">
        <v>9454</v>
      </c>
      <c r="C5442" s="33" t="s">
        <v>3171</v>
      </c>
      <c r="D5442" s="38">
        <v>1</v>
      </c>
      <c r="E5442" s="45" t="s">
        <v>23</v>
      </c>
      <c r="F5442" s="172">
        <v>1320000</v>
      </c>
      <c r="G5442" s="172">
        <f t="shared" si="331"/>
        <v>1320000</v>
      </c>
      <c r="H5442" s="236" t="s">
        <v>468</v>
      </c>
      <c r="I5442" s="379" t="s">
        <v>9709</v>
      </c>
      <c r="J5442"/>
      <c r="L5442"/>
      <c r="M5442"/>
    </row>
    <row r="5443" spans="1:13" ht="15" customHeight="1" x14ac:dyDescent="0.25">
      <c r="A5443" s="33" t="s">
        <v>3162</v>
      </c>
      <c r="B5443" s="405" t="s">
        <v>2680</v>
      </c>
      <c r="C5443" s="39"/>
      <c r="D5443" s="38">
        <v>1</v>
      </c>
      <c r="E5443" s="45" t="s">
        <v>23</v>
      </c>
      <c r="F5443" s="172">
        <v>160000</v>
      </c>
      <c r="G5443" s="172">
        <f t="shared" si="331"/>
        <v>160000</v>
      </c>
      <c r="H5443" s="236" t="s">
        <v>468</v>
      </c>
      <c r="I5443" s="379" t="s">
        <v>9709</v>
      </c>
      <c r="J5443"/>
      <c r="L5443"/>
      <c r="M5443"/>
    </row>
    <row r="5444" spans="1:13" ht="15" customHeight="1" x14ac:dyDescent="0.25">
      <c r="A5444" s="33" t="s">
        <v>3162</v>
      </c>
      <c r="B5444" s="372" t="s">
        <v>3087</v>
      </c>
      <c r="C5444" s="156"/>
      <c r="D5444" s="38">
        <v>1</v>
      </c>
      <c r="E5444" s="45" t="s">
        <v>23</v>
      </c>
      <c r="F5444" s="172">
        <v>50000</v>
      </c>
      <c r="G5444" s="172">
        <f t="shared" si="331"/>
        <v>50000</v>
      </c>
      <c r="H5444" s="236" t="s">
        <v>468</v>
      </c>
      <c r="I5444" s="379" t="s">
        <v>9709</v>
      </c>
      <c r="J5444"/>
      <c r="L5444"/>
      <c r="M5444"/>
    </row>
    <row r="5445" spans="1:13" ht="15" customHeight="1" x14ac:dyDescent="0.25">
      <c r="A5445" s="33" t="s">
        <v>3162</v>
      </c>
      <c r="B5445" s="63" t="s">
        <v>5550</v>
      </c>
      <c r="C5445" s="52" t="s">
        <v>9331</v>
      </c>
      <c r="D5445" s="38">
        <v>1</v>
      </c>
      <c r="E5445" s="45" t="s">
        <v>24</v>
      </c>
      <c r="F5445" s="172">
        <v>485000</v>
      </c>
      <c r="G5445" s="172">
        <f t="shared" si="331"/>
        <v>485000</v>
      </c>
      <c r="H5445" s="236" t="s">
        <v>486</v>
      </c>
      <c r="I5445" s="383" t="s">
        <v>9710</v>
      </c>
      <c r="J5445"/>
      <c r="L5445"/>
      <c r="M5445"/>
    </row>
    <row r="5446" spans="1:13" ht="15" customHeight="1" x14ac:dyDescent="0.25">
      <c r="A5446" s="33" t="s">
        <v>3162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31"/>
        <v>225600</v>
      </c>
      <c r="H5446" s="42" t="s">
        <v>472</v>
      </c>
      <c r="I5446" s="383" t="s">
        <v>9711</v>
      </c>
      <c r="J5446"/>
      <c r="L5446"/>
      <c r="M5446"/>
    </row>
    <row r="5447" spans="1:13" ht="15" customHeight="1" x14ac:dyDescent="0.25">
      <c r="A5447" s="33" t="s">
        <v>3172</v>
      </c>
      <c r="B5447" s="269" t="s">
        <v>3048</v>
      </c>
      <c r="C5447" s="39" t="s">
        <v>9712</v>
      </c>
      <c r="D5447" s="38">
        <v>1</v>
      </c>
      <c r="E5447" s="45" t="s">
        <v>1589</v>
      </c>
      <c r="F5447" s="46">
        <v>64000</v>
      </c>
      <c r="G5447" s="172">
        <f t="shared" si="331"/>
        <v>64000</v>
      </c>
      <c r="H5447" s="236" t="s">
        <v>536</v>
      </c>
      <c r="I5447" s="228"/>
      <c r="J5447"/>
      <c r="L5447"/>
      <c r="M5447"/>
    </row>
    <row r="5448" spans="1:13" ht="15" customHeight="1" x14ac:dyDescent="0.25">
      <c r="A5448" s="33" t="s">
        <v>3172</v>
      </c>
      <c r="B5448" s="269" t="s">
        <v>3173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31"/>
        <v>220000</v>
      </c>
      <c r="H5448" s="236" t="s">
        <v>3174</v>
      </c>
      <c r="I5448" s="228"/>
      <c r="J5448"/>
      <c r="L5448"/>
      <c r="M5448"/>
    </row>
    <row r="5449" spans="1:13" ht="15" customHeight="1" x14ac:dyDescent="0.25">
      <c r="A5449" s="33" t="s">
        <v>3172</v>
      </c>
      <c r="B5449" s="269" t="s">
        <v>3175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3174</v>
      </c>
      <c r="I5449" s="228"/>
      <c r="J5449"/>
      <c r="L5449"/>
      <c r="M5449"/>
    </row>
    <row r="5450" spans="1:13" ht="15" customHeight="1" x14ac:dyDescent="0.25">
      <c r="A5450" s="33" t="s">
        <v>3172</v>
      </c>
      <c r="B5450" s="390" t="s">
        <v>3176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3174</v>
      </c>
      <c r="I5450" s="228"/>
      <c r="J5450"/>
      <c r="L5450"/>
      <c r="M5450"/>
    </row>
    <row r="5451" spans="1:13" ht="15" customHeight="1" x14ac:dyDescent="0.25">
      <c r="A5451" s="33" t="s">
        <v>3172</v>
      </c>
      <c r="B5451" s="269" t="s">
        <v>2682</v>
      </c>
      <c r="C5451" s="33" t="s">
        <v>623</v>
      </c>
      <c r="D5451" s="38">
        <v>1</v>
      </c>
      <c r="E5451" s="45" t="s">
        <v>3177</v>
      </c>
      <c r="F5451" s="46">
        <v>105000</v>
      </c>
      <c r="G5451" s="46">
        <f>D5451*F5451</f>
        <v>105000</v>
      </c>
      <c r="H5451" s="236" t="s">
        <v>3174</v>
      </c>
      <c r="I5451" s="228"/>
      <c r="J5451"/>
      <c r="L5451"/>
      <c r="M5451"/>
    </row>
    <row r="5452" spans="1:13" ht="15" customHeight="1" x14ac:dyDescent="0.25">
      <c r="A5452" s="33" t="s">
        <v>3172</v>
      </c>
      <c r="B5452" s="269" t="s">
        <v>2692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3174</v>
      </c>
      <c r="I5452" s="228"/>
      <c r="J5452"/>
      <c r="L5452"/>
      <c r="M5452"/>
    </row>
    <row r="5453" spans="1:13" ht="15" customHeight="1" x14ac:dyDescent="0.25">
      <c r="A5453" s="33" t="s">
        <v>3172</v>
      </c>
      <c r="B5453" s="269" t="s">
        <v>9713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31"/>
        <v>7000</v>
      </c>
      <c r="H5453" s="236" t="s">
        <v>509</v>
      </c>
      <c r="I5453" s="228"/>
      <c r="J5453"/>
      <c r="L5453"/>
      <c r="M5453"/>
    </row>
    <row r="5454" spans="1:13" ht="15" customHeight="1" x14ac:dyDescent="0.25">
      <c r="A5454" s="33" t="s">
        <v>3172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31"/>
        <v>9000</v>
      </c>
      <c r="H5454" s="236" t="s">
        <v>509</v>
      </c>
      <c r="I5454" s="228"/>
      <c r="J5454"/>
      <c r="L5454"/>
      <c r="M5454"/>
    </row>
    <row r="5455" spans="1:13" ht="15" customHeight="1" x14ac:dyDescent="0.25">
      <c r="A5455" s="33" t="s">
        <v>3172</v>
      </c>
      <c r="B5455" s="269" t="s">
        <v>3178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31"/>
        <v>2200000</v>
      </c>
      <c r="H5455" s="236" t="s">
        <v>2701</v>
      </c>
      <c r="I5455" s="228"/>
      <c r="J5455"/>
      <c r="L5455"/>
      <c r="M5455"/>
    </row>
    <row r="5456" spans="1:13" ht="15" customHeight="1" x14ac:dyDescent="0.25">
      <c r="A5456" s="33" t="s">
        <v>3172</v>
      </c>
      <c r="B5456" s="269" t="s">
        <v>3168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31"/>
        <v>1</v>
      </c>
      <c r="H5456" s="267" t="s">
        <v>9714</v>
      </c>
      <c r="I5456" s="228"/>
      <c r="J5456"/>
      <c r="L5456"/>
      <c r="M5456"/>
    </row>
    <row r="5457" spans="1:13" ht="15" customHeight="1" x14ac:dyDescent="0.25">
      <c r="A5457" s="33" t="s">
        <v>3172</v>
      </c>
      <c r="B5457" s="246" t="s">
        <v>3169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31"/>
        <v>2</v>
      </c>
      <c r="H5457" s="267" t="s">
        <v>9715</v>
      </c>
      <c r="I5457" s="228"/>
      <c r="J5457"/>
      <c r="L5457"/>
      <c r="M5457"/>
    </row>
    <row r="5458" spans="1:13" ht="15" customHeight="1" x14ac:dyDescent="0.25">
      <c r="A5458" s="33" t="s">
        <v>3172</v>
      </c>
      <c r="B5458" s="269" t="s">
        <v>3170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31"/>
        <v>10</v>
      </c>
      <c r="H5458" s="267" t="s">
        <v>9716</v>
      </c>
      <c r="I5458" s="394"/>
      <c r="J5458"/>
      <c r="L5458"/>
      <c r="M5458"/>
    </row>
    <row r="5459" spans="1:13" ht="15" customHeight="1" x14ac:dyDescent="0.25">
      <c r="A5459" s="33" t="s">
        <v>3172</v>
      </c>
      <c r="B5459" s="269" t="s">
        <v>2807</v>
      </c>
      <c r="C5459" s="33" t="s">
        <v>9717</v>
      </c>
      <c r="D5459" s="38">
        <v>1</v>
      </c>
      <c r="E5459" s="33" t="s">
        <v>23</v>
      </c>
      <c r="F5459" s="40">
        <v>2850000</v>
      </c>
      <c r="G5459" s="46">
        <f t="shared" si="331"/>
        <v>2850000</v>
      </c>
      <c r="H5459" s="236" t="s">
        <v>430</v>
      </c>
      <c r="I5459" s="394"/>
      <c r="J5459"/>
      <c r="L5459"/>
      <c r="M5459"/>
    </row>
    <row r="5460" spans="1:13" ht="15" customHeight="1" x14ac:dyDescent="0.25">
      <c r="A5460" s="33" t="s">
        <v>3172</v>
      </c>
      <c r="B5460" s="269" t="s">
        <v>2807</v>
      </c>
      <c r="C5460" s="33" t="s">
        <v>9718</v>
      </c>
      <c r="D5460" s="38">
        <v>1</v>
      </c>
      <c r="E5460" s="33" t="s">
        <v>23</v>
      </c>
      <c r="F5460" s="40">
        <v>2850000</v>
      </c>
      <c r="G5460" s="46">
        <f t="shared" si="331"/>
        <v>2850000</v>
      </c>
      <c r="H5460" s="236" t="s">
        <v>9719</v>
      </c>
      <c r="I5460" s="394"/>
      <c r="J5460"/>
      <c r="L5460"/>
      <c r="M5460"/>
    </row>
    <row r="5461" spans="1:13" ht="15" customHeight="1" x14ac:dyDescent="0.25">
      <c r="A5461" s="33" t="s">
        <v>3172</v>
      </c>
      <c r="B5461" s="269" t="s">
        <v>2807</v>
      </c>
      <c r="C5461" s="33" t="s">
        <v>9720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9719</v>
      </c>
      <c r="I5461" s="394"/>
      <c r="J5461"/>
      <c r="L5461"/>
      <c r="M5461"/>
    </row>
    <row r="5462" spans="1:13" ht="15" customHeight="1" x14ac:dyDescent="0.25">
      <c r="A5462" s="33" t="s">
        <v>3172</v>
      </c>
      <c r="B5462" s="269" t="s">
        <v>2807</v>
      </c>
      <c r="C5462" s="52" t="s">
        <v>9721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9719</v>
      </c>
      <c r="I5462" s="394"/>
      <c r="J5462"/>
      <c r="L5462"/>
      <c r="M5462"/>
    </row>
    <row r="5463" spans="1:13" ht="15" customHeight="1" x14ac:dyDescent="0.25">
      <c r="A5463" s="33" t="s">
        <v>3172</v>
      </c>
      <c r="B5463" s="269" t="s">
        <v>9381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9719</v>
      </c>
      <c r="I5463" s="394"/>
      <c r="J5463"/>
      <c r="L5463"/>
      <c r="M5463"/>
    </row>
    <row r="5464" spans="1:13" ht="15" customHeight="1" x14ac:dyDescent="0.25">
      <c r="A5464" s="33" t="s">
        <v>3172</v>
      </c>
      <c r="B5464" s="390" t="s">
        <v>3184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2937</v>
      </c>
      <c r="I5464" s="228"/>
      <c r="J5464"/>
      <c r="L5464"/>
      <c r="M5464"/>
    </row>
    <row r="5465" spans="1:13" ht="15" customHeight="1" x14ac:dyDescent="0.25">
      <c r="A5465" s="33" t="s">
        <v>3172</v>
      </c>
      <c r="B5465" s="372" t="s">
        <v>3179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2884</v>
      </c>
      <c r="I5465" s="228" t="s">
        <v>9394</v>
      </c>
      <c r="J5465"/>
      <c r="L5465"/>
      <c r="M5465"/>
    </row>
    <row r="5466" spans="1:13" ht="15" customHeight="1" x14ac:dyDescent="0.25">
      <c r="A5466" s="33" t="s">
        <v>3172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31"/>
        <v>357000</v>
      </c>
      <c r="H5466" s="274" t="s">
        <v>2884</v>
      </c>
      <c r="I5466" s="228" t="s">
        <v>9394</v>
      </c>
      <c r="J5466"/>
      <c r="L5466"/>
      <c r="M5466"/>
    </row>
    <row r="5467" spans="1:13" ht="15" customHeight="1" x14ac:dyDescent="0.25">
      <c r="A5467" s="33" t="s">
        <v>3172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31"/>
        <v>350000</v>
      </c>
      <c r="H5467" s="274" t="s">
        <v>2884</v>
      </c>
      <c r="I5467" s="228" t="s">
        <v>9394</v>
      </c>
      <c r="J5467"/>
      <c r="L5467"/>
      <c r="M5467"/>
    </row>
    <row r="5468" spans="1:13" ht="15" customHeight="1" x14ac:dyDescent="0.25">
      <c r="A5468" s="33" t="s">
        <v>3172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32">D5468*F5468</f>
        <v>40000</v>
      </c>
      <c r="H5468" s="236" t="s">
        <v>472</v>
      </c>
      <c r="I5468" s="381" t="s">
        <v>9722</v>
      </c>
      <c r="J5468"/>
      <c r="L5468"/>
      <c r="M5468"/>
    </row>
    <row r="5469" spans="1:13" ht="15" customHeight="1" x14ac:dyDescent="0.25">
      <c r="A5469" s="33" t="s">
        <v>3172</v>
      </c>
      <c r="B5469" s="390" t="s">
        <v>2815</v>
      </c>
      <c r="C5469" s="36"/>
      <c r="D5469" s="38">
        <v>0.6</v>
      </c>
      <c r="E5469" s="45" t="s">
        <v>217</v>
      </c>
      <c r="F5469" s="46">
        <v>65000</v>
      </c>
      <c r="G5469" s="172">
        <f t="shared" si="332"/>
        <v>39000</v>
      </c>
      <c r="H5469" s="236" t="s">
        <v>472</v>
      </c>
      <c r="I5469" s="381" t="s">
        <v>9722</v>
      </c>
      <c r="J5469"/>
      <c r="L5469"/>
      <c r="M5469"/>
    </row>
    <row r="5470" spans="1:13" ht="15" customHeight="1" x14ac:dyDescent="0.25">
      <c r="A5470" s="33" t="s">
        <v>3172</v>
      </c>
      <c r="B5470" s="246" t="s">
        <v>118</v>
      </c>
      <c r="C5470" s="33" t="s">
        <v>9363</v>
      </c>
      <c r="D5470" s="38">
        <v>1</v>
      </c>
      <c r="E5470" s="33" t="s">
        <v>23</v>
      </c>
      <c r="F5470" s="46">
        <v>150000</v>
      </c>
      <c r="G5470" s="172">
        <f t="shared" si="332"/>
        <v>150000</v>
      </c>
      <c r="H5470" s="236" t="s">
        <v>472</v>
      </c>
      <c r="I5470" s="381" t="s">
        <v>9722</v>
      </c>
      <c r="J5470"/>
      <c r="L5470"/>
      <c r="M5470"/>
    </row>
    <row r="5471" spans="1:13" ht="15" customHeight="1" x14ac:dyDescent="0.25">
      <c r="A5471" s="33" t="s">
        <v>3172</v>
      </c>
      <c r="B5471" s="372" t="s">
        <v>2907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32"/>
        <v>35000</v>
      </c>
      <c r="H5471" s="236" t="s">
        <v>472</v>
      </c>
      <c r="I5471" s="381" t="s">
        <v>9722</v>
      </c>
      <c r="J5471"/>
      <c r="L5471"/>
      <c r="M5471"/>
    </row>
    <row r="5472" spans="1:13" ht="15" customHeight="1" x14ac:dyDescent="0.25">
      <c r="A5472" s="33" t="s">
        <v>3172</v>
      </c>
      <c r="B5472" s="63" t="s">
        <v>5550</v>
      </c>
      <c r="C5472" s="33" t="s">
        <v>9723</v>
      </c>
      <c r="D5472" s="38">
        <v>1</v>
      </c>
      <c r="E5472" s="45" t="s">
        <v>24</v>
      </c>
      <c r="F5472" s="46">
        <v>485000</v>
      </c>
      <c r="G5472" s="172">
        <f t="shared" si="332"/>
        <v>485000</v>
      </c>
      <c r="H5472" s="236" t="s">
        <v>1756</v>
      </c>
      <c r="I5472" s="228" t="s">
        <v>9724</v>
      </c>
      <c r="J5472"/>
      <c r="L5472"/>
      <c r="M5472"/>
    </row>
    <row r="5473" spans="1:13" ht="15" customHeight="1" x14ac:dyDescent="0.25">
      <c r="A5473" s="33" t="s">
        <v>3172</v>
      </c>
      <c r="B5473" s="243" t="s">
        <v>2735</v>
      </c>
      <c r="C5473" s="36" t="s">
        <v>9725</v>
      </c>
      <c r="D5473" s="38">
        <v>9</v>
      </c>
      <c r="E5473" s="51" t="s">
        <v>23</v>
      </c>
      <c r="F5473" s="46">
        <v>1500000</v>
      </c>
      <c r="G5473" s="172">
        <f t="shared" si="332"/>
        <v>13500000</v>
      </c>
      <c r="H5473" s="274" t="s">
        <v>9726</v>
      </c>
      <c r="I5473" s="432" t="s">
        <v>9727</v>
      </c>
      <c r="J5473"/>
      <c r="L5473"/>
      <c r="M5473"/>
    </row>
    <row r="5474" spans="1:13" ht="15" customHeight="1" x14ac:dyDescent="0.25">
      <c r="A5474" s="33" t="s">
        <v>3172</v>
      </c>
      <c r="B5474" s="243" t="s">
        <v>2807</v>
      </c>
      <c r="C5474" s="33" t="s">
        <v>9728</v>
      </c>
      <c r="D5474" s="38">
        <v>2</v>
      </c>
      <c r="E5474" s="51" t="s">
        <v>23</v>
      </c>
      <c r="F5474" s="46">
        <v>2900000</v>
      </c>
      <c r="G5474" s="172">
        <f t="shared" si="332"/>
        <v>5800000</v>
      </c>
      <c r="H5474" s="274" t="s">
        <v>9726</v>
      </c>
      <c r="I5474" s="432" t="s">
        <v>9727</v>
      </c>
      <c r="J5474"/>
      <c r="L5474"/>
      <c r="M5474"/>
    </row>
    <row r="5475" spans="1:13" ht="15" customHeight="1" x14ac:dyDescent="0.25">
      <c r="A5475" s="33" t="s">
        <v>3172</v>
      </c>
      <c r="B5475" s="269" t="s">
        <v>2719</v>
      </c>
      <c r="C5475" s="33"/>
      <c r="D5475" s="50">
        <v>11</v>
      </c>
      <c r="E5475" s="51" t="s">
        <v>23</v>
      </c>
      <c r="F5475" s="41">
        <v>300000</v>
      </c>
      <c r="G5475" s="172">
        <f t="shared" si="332"/>
        <v>3300000</v>
      </c>
      <c r="H5475" s="274" t="s">
        <v>9726</v>
      </c>
      <c r="I5475" s="432" t="s">
        <v>9727</v>
      </c>
      <c r="J5475"/>
      <c r="L5475"/>
      <c r="M5475"/>
    </row>
    <row r="5476" spans="1:13" ht="15" customHeight="1" x14ac:dyDescent="0.25">
      <c r="A5476" s="33" t="s">
        <v>3172</v>
      </c>
      <c r="B5476" s="390" t="s">
        <v>3028</v>
      </c>
      <c r="C5476" s="33" t="s">
        <v>2733</v>
      </c>
      <c r="D5476" s="38">
        <v>1</v>
      </c>
      <c r="E5476" s="45" t="s">
        <v>23</v>
      </c>
      <c r="F5476" s="46">
        <v>200000</v>
      </c>
      <c r="G5476" s="172">
        <f t="shared" si="332"/>
        <v>200000</v>
      </c>
      <c r="H5476" s="274" t="s">
        <v>2834</v>
      </c>
      <c r="I5476" s="432" t="s">
        <v>9727</v>
      </c>
      <c r="J5476"/>
      <c r="L5476"/>
      <c r="M5476"/>
    </row>
    <row r="5477" spans="1:13" ht="15" customHeight="1" x14ac:dyDescent="0.25">
      <c r="A5477" s="33" t="s">
        <v>3172</v>
      </c>
      <c r="B5477" s="390" t="s">
        <v>3181</v>
      </c>
      <c r="C5477" s="33" t="s">
        <v>2733</v>
      </c>
      <c r="D5477" s="38">
        <v>1</v>
      </c>
      <c r="E5477" s="45" t="s">
        <v>23</v>
      </c>
      <c r="F5477" s="46">
        <v>200000</v>
      </c>
      <c r="G5477" s="172">
        <f t="shared" si="332"/>
        <v>200000</v>
      </c>
      <c r="H5477" s="274" t="s">
        <v>2834</v>
      </c>
      <c r="I5477" s="432" t="s">
        <v>9727</v>
      </c>
      <c r="J5477"/>
      <c r="L5477"/>
      <c r="M5477"/>
    </row>
    <row r="5478" spans="1:13" ht="15" customHeight="1" x14ac:dyDescent="0.25">
      <c r="A5478" s="33" t="s">
        <v>3172</v>
      </c>
      <c r="B5478" s="390" t="s">
        <v>3182</v>
      </c>
      <c r="C5478" s="33" t="s">
        <v>3183</v>
      </c>
      <c r="D5478" s="38">
        <v>1</v>
      </c>
      <c r="E5478" s="45" t="s">
        <v>23</v>
      </c>
      <c r="F5478" s="46">
        <v>20000</v>
      </c>
      <c r="G5478" s="172">
        <f t="shared" si="332"/>
        <v>20000</v>
      </c>
      <c r="H5478" s="274" t="s">
        <v>2834</v>
      </c>
      <c r="I5478" s="432" t="s">
        <v>9727</v>
      </c>
      <c r="J5478"/>
      <c r="L5478"/>
      <c r="M5478"/>
    </row>
    <row r="5479" spans="1:13" ht="15" customHeight="1" x14ac:dyDescent="0.25">
      <c r="A5479" s="33" t="s">
        <v>3172</v>
      </c>
      <c r="B5479" s="390" t="s">
        <v>1653</v>
      </c>
      <c r="C5479" s="36" t="s">
        <v>3180</v>
      </c>
      <c r="D5479" s="38">
        <v>25</v>
      </c>
      <c r="E5479" s="45" t="s">
        <v>96</v>
      </c>
      <c r="F5479" s="46">
        <v>15000</v>
      </c>
      <c r="G5479" s="46">
        <f t="shared" si="332"/>
        <v>375000</v>
      </c>
      <c r="H5479" s="236" t="s">
        <v>1693</v>
      </c>
      <c r="I5479" s="432" t="s">
        <v>9727</v>
      </c>
      <c r="J5479"/>
      <c r="L5479"/>
      <c r="M5479"/>
    </row>
    <row r="5480" spans="1:13" ht="15" customHeight="1" x14ac:dyDescent="0.25">
      <c r="A5480" s="33" t="s">
        <v>3172</v>
      </c>
      <c r="B5480" s="269" t="s">
        <v>9307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9729</v>
      </c>
      <c r="J5480"/>
      <c r="L5480"/>
      <c r="M5480"/>
    </row>
    <row r="5481" spans="1:13" ht="15" customHeight="1" x14ac:dyDescent="0.25">
      <c r="A5481" s="33" t="s">
        <v>3185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33">D5481*F5481</f>
        <v>56400</v>
      </c>
      <c r="H5481" s="236" t="s">
        <v>3777</v>
      </c>
      <c r="I5481" s="228"/>
      <c r="J5481"/>
      <c r="L5481"/>
      <c r="M5481"/>
    </row>
    <row r="5482" spans="1:13" ht="15" customHeight="1" x14ac:dyDescent="0.25">
      <c r="A5482" s="33" t="s">
        <v>3185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33"/>
        <v>28200</v>
      </c>
      <c r="H5482" s="236" t="s">
        <v>911</v>
      </c>
      <c r="I5482" s="228"/>
      <c r="J5482"/>
      <c r="L5482"/>
      <c r="M5482"/>
    </row>
    <row r="5483" spans="1:13" ht="15" customHeight="1" x14ac:dyDescent="0.25">
      <c r="A5483" s="33" t="s">
        <v>3185</v>
      </c>
      <c r="B5483" s="433" t="s">
        <v>5550</v>
      </c>
      <c r="C5483" s="436" t="s">
        <v>9723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customHeight="1" x14ac:dyDescent="0.25">
      <c r="A5484" s="33" t="s">
        <v>3185</v>
      </c>
      <c r="B5484" s="269" t="s">
        <v>2711</v>
      </c>
      <c r="C5484" s="52" t="s">
        <v>9632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9730</v>
      </c>
      <c r="J5484"/>
      <c r="L5484"/>
      <c r="M5484"/>
    </row>
    <row r="5485" spans="1:13" ht="15" customHeight="1" x14ac:dyDescent="0.25">
      <c r="A5485" s="33" t="s">
        <v>3185</v>
      </c>
      <c r="B5485" s="269" t="s">
        <v>2711</v>
      </c>
      <c r="C5485" s="33" t="s">
        <v>9731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9730</v>
      </c>
      <c r="J5485"/>
      <c r="L5485"/>
      <c r="M5485"/>
    </row>
    <row r="5486" spans="1:13" ht="15" customHeight="1" x14ac:dyDescent="0.25">
      <c r="A5486" s="33" t="s">
        <v>3185</v>
      </c>
      <c r="B5486" s="269" t="s">
        <v>3192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9730</v>
      </c>
      <c r="J5486"/>
      <c r="L5486"/>
      <c r="M5486"/>
    </row>
    <row r="5487" spans="1:13" ht="15" customHeight="1" x14ac:dyDescent="0.25">
      <c r="A5487" s="33" t="s">
        <v>3185</v>
      </c>
      <c r="B5487" s="269" t="s">
        <v>4847</v>
      </c>
      <c r="C5487" s="33"/>
      <c r="D5487" s="38">
        <v>2</v>
      </c>
      <c r="E5487" s="45" t="s">
        <v>23</v>
      </c>
      <c r="F5487" s="46">
        <v>3000</v>
      </c>
      <c r="G5487" s="172">
        <f t="shared" si="333"/>
        <v>6000</v>
      </c>
      <c r="H5487" s="236" t="s">
        <v>3188</v>
      </c>
      <c r="I5487" s="228"/>
      <c r="J5487"/>
      <c r="L5487"/>
      <c r="M5487"/>
    </row>
    <row r="5488" spans="1:13" ht="15" customHeight="1" x14ac:dyDescent="0.25">
      <c r="A5488" s="33" t="s">
        <v>3185</v>
      </c>
      <c r="B5488" s="269" t="s">
        <v>3186</v>
      </c>
      <c r="C5488" s="33" t="s">
        <v>3187</v>
      </c>
      <c r="D5488" s="33">
        <v>0.6</v>
      </c>
      <c r="E5488" s="33" t="s">
        <v>1589</v>
      </c>
      <c r="F5488" s="34">
        <f>54000/0.6</f>
        <v>90000</v>
      </c>
      <c r="G5488" s="41">
        <f t="shared" si="333"/>
        <v>54000</v>
      </c>
      <c r="H5488" s="236" t="s">
        <v>3188</v>
      </c>
      <c r="I5488" s="228"/>
      <c r="J5488"/>
      <c r="L5488"/>
      <c r="M5488"/>
    </row>
    <row r="5489" spans="1:13" ht="15" customHeight="1" x14ac:dyDescent="0.25">
      <c r="A5489" s="33" t="s">
        <v>3185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33"/>
        <v>39000</v>
      </c>
      <c r="H5489" s="236" t="s">
        <v>748</v>
      </c>
      <c r="I5489" s="228"/>
      <c r="J5489"/>
      <c r="L5489"/>
      <c r="M5489"/>
    </row>
    <row r="5490" spans="1:13" ht="15" customHeight="1" x14ac:dyDescent="0.25">
      <c r="A5490" s="33" t="s">
        <v>3185</v>
      </c>
      <c r="B5490" s="269" t="s">
        <v>3189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33"/>
        <v>50000</v>
      </c>
      <c r="H5490" s="274" t="s">
        <v>1263</v>
      </c>
      <c r="I5490" s="228"/>
      <c r="J5490"/>
      <c r="L5490"/>
      <c r="M5490"/>
    </row>
    <row r="5491" spans="1:13" ht="15" customHeight="1" x14ac:dyDescent="0.25">
      <c r="A5491" s="33" t="s">
        <v>3185</v>
      </c>
      <c r="B5491" s="246" t="s">
        <v>2815</v>
      </c>
      <c r="C5491" s="44"/>
      <c r="D5491" s="38">
        <v>0.3</v>
      </c>
      <c r="E5491" s="273" t="s">
        <v>217</v>
      </c>
      <c r="F5491" s="41">
        <v>65000</v>
      </c>
      <c r="G5491" s="179">
        <f t="shared" si="333"/>
        <v>19500</v>
      </c>
      <c r="H5491" s="274" t="s">
        <v>1263</v>
      </c>
      <c r="I5491" s="228"/>
      <c r="J5491"/>
      <c r="L5491"/>
      <c r="M5491"/>
    </row>
    <row r="5492" spans="1:13" ht="15" customHeight="1" x14ac:dyDescent="0.25">
      <c r="A5492" s="33" t="s">
        <v>3185</v>
      </c>
      <c r="B5492" s="269" t="s">
        <v>5176</v>
      </c>
      <c r="C5492" s="44"/>
      <c r="D5492" s="38">
        <v>8</v>
      </c>
      <c r="E5492" s="273" t="s">
        <v>23</v>
      </c>
      <c r="F5492" s="41">
        <v>10000</v>
      </c>
      <c r="G5492" s="179">
        <f t="shared" si="333"/>
        <v>80000</v>
      </c>
      <c r="H5492" s="274" t="s">
        <v>2884</v>
      </c>
      <c r="I5492" s="394" t="s">
        <v>9732</v>
      </c>
      <c r="J5492"/>
      <c r="L5492"/>
      <c r="M5492"/>
    </row>
    <row r="5493" spans="1:13" ht="15" customHeight="1" x14ac:dyDescent="0.25">
      <c r="A5493" s="33" t="s">
        <v>3185</v>
      </c>
      <c r="B5493" s="269" t="s">
        <v>2815</v>
      </c>
      <c r="C5493" s="33"/>
      <c r="D5493" s="38">
        <v>0.3</v>
      </c>
      <c r="E5493" s="33" t="s">
        <v>217</v>
      </c>
      <c r="F5493" s="40">
        <v>65000</v>
      </c>
      <c r="G5493" s="46">
        <f t="shared" si="333"/>
        <v>19500</v>
      </c>
      <c r="H5493" s="274" t="s">
        <v>2884</v>
      </c>
      <c r="I5493" s="394" t="s">
        <v>9732</v>
      </c>
      <c r="J5493"/>
      <c r="L5493"/>
      <c r="M5493"/>
    </row>
    <row r="5494" spans="1:13" ht="15" customHeight="1" x14ac:dyDescent="0.25">
      <c r="A5494" s="33" t="s">
        <v>3185</v>
      </c>
      <c r="B5494" s="269" t="s">
        <v>2828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33"/>
        <v>40000</v>
      </c>
      <c r="H5494" s="236" t="s">
        <v>2884</v>
      </c>
      <c r="I5494" s="394" t="s">
        <v>9732</v>
      </c>
      <c r="J5494"/>
      <c r="L5494"/>
      <c r="M5494"/>
    </row>
    <row r="5495" spans="1:13" ht="15" customHeight="1" x14ac:dyDescent="0.25">
      <c r="A5495" s="33" t="s">
        <v>3185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customHeight="1" x14ac:dyDescent="0.25">
      <c r="A5496" s="33" t="s">
        <v>3185</v>
      </c>
      <c r="B5496" s="390" t="s">
        <v>841</v>
      </c>
      <c r="C5496" s="52" t="s">
        <v>3191</v>
      </c>
      <c r="D5496" s="38">
        <v>2</v>
      </c>
      <c r="E5496" s="33" t="s">
        <v>2822</v>
      </c>
      <c r="F5496" s="46">
        <v>648000</v>
      </c>
      <c r="G5496" s="46">
        <f>D5496*F5496</f>
        <v>1296000</v>
      </c>
      <c r="H5496" s="236" t="s">
        <v>2908</v>
      </c>
      <c r="I5496" s="394"/>
      <c r="J5496"/>
      <c r="L5496"/>
      <c r="M5496"/>
    </row>
    <row r="5497" spans="1:13" ht="15" customHeight="1" x14ac:dyDescent="0.25">
      <c r="A5497" s="33" t="s">
        <v>3185</v>
      </c>
      <c r="B5497" s="269" t="s">
        <v>4524</v>
      </c>
      <c r="C5497" s="56" t="s">
        <v>9316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2908</v>
      </c>
      <c r="I5497" s="228"/>
      <c r="J5497"/>
      <c r="L5497"/>
      <c r="M5497"/>
    </row>
    <row r="5498" spans="1:13" ht="15" customHeight="1" x14ac:dyDescent="0.25">
      <c r="A5498" s="33" t="s">
        <v>3185</v>
      </c>
      <c r="B5498" s="246" t="s">
        <v>2826</v>
      </c>
      <c r="C5498" s="39" t="s">
        <v>5865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9733</v>
      </c>
      <c r="J5498"/>
      <c r="L5498"/>
      <c r="M5498"/>
    </row>
    <row r="5499" spans="1:13" ht="15" customHeight="1" x14ac:dyDescent="0.25">
      <c r="A5499" s="33" t="s">
        <v>3185</v>
      </c>
      <c r="B5499" s="269" t="s">
        <v>4008</v>
      </c>
      <c r="C5499" s="33" t="s">
        <v>4378</v>
      </c>
      <c r="D5499" s="38">
        <v>3</v>
      </c>
      <c r="E5499" s="33" t="s">
        <v>27</v>
      </c>
      <c r="F5499" s="46">
        <v>23000</v>
      </c>
      <c r="G5499" s="46">
        <f t="shared" si="333"/>
        <v>69000</v>
      </c>
      <c r="H5499" s="274" t="s">
        <v>492</v>
      </c>
      <c r="I5499" s="228" t="s">
        <v>9733</v>
      </c>
      <c r="J5499"/>
      <c r="L5499"/>
      <c r="M5499"/>
    </row>
    <row r="5500" spans="1:13" ht="15" customHeight="1" x14ac:dyDescent="0.25">
      <c r="A5500" s="33" t="s">
        <v>3185</v>
      </c>
      <c r="B5500" s="269" t="s">
        <v>2711</v>
      </c>
      <c r="C5500" s="33" t="s">
        <v>9734</v>
      </c>
      <c r="D5500" s="38">
        <v>1</v>
      </c>
      <c r="E5500" s="33" t="s">
        <v>72</v>
      </c>
      <c r="F5500" s="46">
        <v>1825000</v>
      </c>
      <c r="G5500" s="46">
        <f t="shared" si="333"/>
        <v>1825000</v>
      </c>
      <c r="H5500" s="236" t="s">
        <v>520</v>
      </c>
      <c r="I5500" s="381" t="s">
        <v>9735</v>
      </c>
      <c r="J5500"/>
      <c r="L5500"/>
      <c r="M5500"/>
    </row>
    <row r="5501" spans="1:13" ht="15" customHeight="1" x14ac:dyDescent="0.25">
      <c r="A5501" s="33" t="s">
        <v>3185</v>
      </c>
      <c r="B5501" s="269" t="s">
        <v>2711</v>
      </c>
      <c r="C5501" s="36" t="s">
        <v>9415</v>
      </c>
      <c r="D5501" s="38">
        <v>1</v>
      </c>
      <c r="E5501" s="45" t="s">
        <v>72</v>
      </c>
      <c r="F5501" s="46">
        <v>1825000</v>
      </c>
      <c r="G5501" s="172">
        <f t="shared" si="333"/>
        <v>1825000</v>
      </c>
      <c r="H5501" s="236" t="s">
        <v>520</v>
      </c>
      <c r="I5501" s="381" t="s">
        <v>9735</v>
      </c>
      <c r="J5501"/>
      <c r="L5501"/>
      <c r="M5501"/>
    </row>
    <row r="5502" spans="1:13" ht="15" customHeight="1" x14ac:dyDescent="0.25">
      <c r="A5502" s="33" t="s">
        <v>3185</v>
      </c>
      <c r="B5502" s="246" t="s">
        <v>2735</v>
      </c>
      <c r="C5502" s="33" t="s">
        <v>9736</v>
      </c>
      <c r="D5502" s="38">
        <v>6</v>
      </c>
      <c r="E5502" s="33" t="s">
        <v>23</v>
      </c>
      <c r="F5502" s="46">
        <v>1500000</v>
      </c>
      <c r="G5502" s="172">
        <f t="shared" si="333"/>
        <v>9000000</v>
      </c>
      <c r="H5502" s="236" t="s">
        <v>520</v>
      </c>
      <c r="I5502" s="381" t="s">
        <v>9735</v>
      </c>
      <c r="J5502"/>
      <c r="L5502"/>
      <c r="M5502"/>
    </row>
    <row r="5503" spans="1:13" ht="15" customHeight="1" x14ac:dyDescent="0.25">
      <c r="A5503" s="33" t="s">
        <v>3185</v>
      </c>
      <c r="B5503" s="63" t="s">
        <v>5550</v>
      </c>
      <c r="C5503" s="33" t="s">
        <v>9723</v>
      </c>
      <c r="D5503" s="38">
        <v>1</v>
      </c>
      <c r="E5503" s="45" t="s">
        <v>24</v>
      </c>
      <c r="F5503" s="46">
        <v>485000</v>
      </c>
      <c r="G5503" s="172">
        <f t="shared" si="333"/>
        <v>485000</v>
      </c>
      <c r="H5503" s="236" t="s">
        <v>520</v>
      </c>
      <c r="I5503" s="381" t="s">
        <v>9735</v>
      </c>
      <c r="J5503"/>
      <c r="L5503"/>
      <c r="M5503"/>
    </row>
    <row r="5504" spans="1:13" ht="15" customHeight="1" x14ac:dyDescent="0.25">
      <c r="A5504" s="33" t="s">
        <v>3185</v>
      </c>
      <c r="B5504" s="269" t="s">
        <v>6397</v>
      </c>
      <c r="C5504" s="33" t="s">
        <v>9723</v>
      </c>
      <c r="D5504" s="38">
        <v>1</v>
      </c>
      <c r="E5504" s="45" t="s">
        <v>24</v>
      </c>
      <c r="F5504" s="46">
        <v>850000</v>
      </c>
      <c r="G5504" s="172">
        <f t="shared" si="333"/>
        <v>850000</v>
      </c>
      <c r="H5504" s="236" t="s">
        <v>520</v>
      </c>
      <c r="I5504" s="381" t="s">
        <v>9735</v>
      </c>
      <c r="J5504"/>
      <c r="L5504"/>
      <c r="M5504"/>
    </row>
    <row r="5505" spans="1:13" ht="15" customHeight="1" x14ac:dyDescent="0.25">
      <c r="A5505" s="33" t="s">
        <v>3185</v>
      </c>
      <c r="B5505" s="269" t="s">
        <v>2682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33"/>
        <v>105000</v>
      </c>
      <c r="H5505" s="274" t="s">
        <v>3188</v>
      </c>
      <c r="I5505" s="432"/>
      <c r="J5505"/>
      <c r="L5505"/>
      <c r="M5505"/>
    </row>
    <row r="5506" spans="1:13" ht="15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33"/>
        <v>24522</v>
      </c>
      <c r="H5506" s="236" t="s">
        <v>2701</v>
      </c>
      <c r="I5506" s="228"/>
      <c r="J5506"/>
      <c r="L5506"/>
      <c r="M5506"/>
    </row>
    <row r="5507" spans="1:13" ht="15" customHeight="1" x14ac:dyDescent="0.25">
      <c r="A5507" s="33" t="s">
        <v>386</v>
      </c>
      <c r="B5507" s="390" t="s">
        <v>9737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33"/>
        <v>20000</v>
      </c>
      <c r="H5507" s="236" t="s">
        <v>2701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2826</v>
      </c>
      <c r="C5508" s="39" t="s">
        <v>5865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9738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9738</v>
      </c>
      <c r="J5509"/>
      <c r="L5509"/>
      <c r="M5509"/>
    </row>
    <row r="5510" spans="1:13" ht="15" customHeight="1" x14ac:dyDescent="0.25">
      <c r="A5510" s="33" t="s">
        <v>386</v>
      </c>
      <c r="B5510" s="269" t="s">
        <v>2852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9738</v>
      </c>
      <c r="J5510"/>
      <c r="L5510"/>
      <c r="M5510"/>
    </row>
    <row r="5511" spans="1:13" ht="15" customHeight="1" x14ac:dyDescent="0.25">
      <c r="A5511" s="33" t="s">
        <v>386</v>
      </c>
      <c r="B5511" s="269" t="s">
        <v>3333</v>
      </c>
      <c r="C5511" s="33" t="s">
        <v>9299</v>
      </c>
      <c r="D5511" s="38">
        <v>1</v>
      </c>
      <c r="E5511" s="45" t="s">
        <v>23</v>
      </c>
      <c r="F5511" s="46">
        <v>38000</v>
      </c>
      <c r="G5511" s="172">
        <f t="shared" si="333"/>
        <v>38000</v>
      </c>
      <c r="H5511" s="236" t="s">
        <v>577</v>
      </c>
      <c r="I5511" s="228" t="s">
        <v>9738</v>
      </c>
      <c r="J5511"/>
      <c r="L5511"/>
      <c r="M5511"/>
    </row>
    <row r="5512" spans="1:13" ht="15" customHeight="1" x14ac:dyDescent="0.25">
      <c r="A5512" s="33" t="s">
        <v>386</v>
      </c>
      <c r="B5512" s="269" t="s">
        <v>3235</v>
      </c>
      <c r="C5512" s="33" t="s">
        <v>3596</v>
      </c>
      <c r="D5512" s="33">
        <v>1</v>
      </c>
      <c r="E5512" s="33" t="s">
        <v>23</v>
      </c>
      <c r="F5512" s="34">
        <v>85000</v>
      </c>
      <c r="G5512" s="41">
        <f t="shared" si="333"/>
        <v>85000</v>
      </c>
      <c r="H5512" s="236" t="s">
        <v>577</v>
      </c>
      <c r="I5512" s="228" t="s">
        <v>9738</v>
      </c>
      <c r="J5512"/>
      <c r="L5512"/>
      <c r="M5512"/>
    </row>
    <row r="5513" spans="1:13" ht="15" customHeight="1" x14ac:dyDescent="0.25">
      <c r="A5513" s="33" t="s">
        <v>386</v>
      </c>
      <c r="B5513" s="433" t="s">
        <v>5550</v>
      </c>
      <c r="C5513" s="436" t="s">
        <v>9723</v>
      </c>
      <c r="D5513" s="435">
        <v>1</v>
      </c>
      <c r="E5513" s="440" t="s">
        <v>24</v>
      </c>
      <c r="F5513" s="437">
        <v>485000</v>
      </c>
      <c r="G5513" s="437">
        <f t="shared" si="333"/>
        <v>485000</v>
      </c>
      <c r="H5513" s="438" t="s">
        <v>577</v>
      </c>
      <c r="I5513" s="442" t="s">
        <v>9738</v>
      </c>
      <c r="J5513"/>
      <c r="L5513"/>
      <c r="M5513"/>
    </row>
    <row r="5514" spans="1:13" ht="15" customHeight="1" x14ac:dyDescent="0.25">
      <c r="A5514" s="33" t="s">
        <v>386</v>
      </c>
      <c r="B5514" s="269" t="s">
        <v>3205</v>
      </c>
      <c r="C5514" s="52" t="s">
        <v>3206</v>
      </c>
      <c r="D5514" s="38">
        <v>2</v>
      </c>
      <c r="E5514" s="33" t="s">
        <v>96</v>
      </c>
      <c r="F5514" s="172">
        <v>109000</v>
      </c>
      <c r="G5514" s="46">
        <f t="shared" si="333"/>
        <v>218000</v>
      </c>
      <c r="H5514" s="236" t="s">
        <v>3188</v>
      </c>
      <c r="I5514" s="228"/>
      <c r="J5514"/>
      <c r="L5514"/>
      <c r="M5514"/>
    </row>
    <row r="5515" spans="1:13" ht="15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33"/>
        <v>270000</v>
      </c>
      <c r="H5515" s="236" t="s">
        <v>3188</v>
      </c>
      <c r="I5515" s="228"/>
      <c r="J5515"/>
      <c r="L5515"/>
      <c r="M5515"/>
    </row>
    <row r="5516" spans="1:13" ht="15" customHeight="1" x14ac:dyDescent="0.25">
      <c r="A5516" s="33" t="s">
        <v>386</v>
      </c>
      <c r="B5516" s="269" t="s">
        <v>3196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33"/>
        <v>45500</v>
      </c>
      <c r="H5516" s="274" t="s">
        <v>3188</v>
      </c>
      <c r="I5516" s="394"/>
      <c r="J5516"/>
      <c r="L5516"/>
      <c r="M5516"/>
    </row>
    <row r="5517" spans="1:13" ht="15" customHeight="1" x14ac:dyDescent="0.25">
      <c r="A5517" s="33" t="s">
        <v>386</v>
      </c>
      <c r="B5517" s="269" t="s">
        <v>3197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33"/>
        <v>6000</v>
      </c>
      <c r="H5517" s="274" t="s">
        <v>606</v>
      </c>
      <c r="I5517" s="394"/>
      <c r="J5517"/>
      <c r="L5517"/>
      <c r="M5517"/>
    </row>
    <row r="5518" spans="1:13" ht="15" customHeight="1" x14ac:dyDescent="0.25">
      <c r="A5518" s="33" t="s">
        <v>386</v>
      </c>
      <c r="B5518" s="269" t="s">
        <v>3203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33"/>
        <v>2584000</v>
      </c>
      <c r="H5518" s="236" t="s">
        <v>3204</v>
      </c>
      <c r="I5518" s="394"/>
      <c r="J5518"/>
      <c r="L5518"/>
      <c r="M5518"/>
    </row>
    <row r="5519" spans="1:13" ht="15" customHeight="1" x14ac:dyDescent="0.25">
      <c r="A5519" s="33" t="s">
        <v>386</v>
      </c>
      <c r="B5519" s="269" t="s">
        <v>3198</v>
      </c>
      <c r="C5519" s="33" t="s">
        <v>3199</v>
      </c>
      <c r="D5519" s="38">
        <v>1</v>
      </c>
      <c r="E5519" s="33" t="s">
        <v>396</v>
      </c>
      <c r="F5519" s="40">
        <v>4600000</v>
      </c>
      <c r="G5519" s="46">
        <f t="shared" si="333"/>
        <v>4600000</v>
      </c>
      <c r="H5519" s="236" t="s">
        <v>433</v>
      </c>
      <c r="I5519" s="394"/>
      <c r="J5519"/>
      <c r="L5519"/>
      <c r="M5519"/>
    </row>
    <row r="5520" spans="1:13" ht="15" customHeight="1" x14ac:dyDescent="0.25">
      <c r="A5520" s="33" t="s">
        <v>386</v>
      </c>
      <c r="B5520" s="269" t="s">
        <v>3200</v>
      </c>
      <c r="C5520" s="33" t="s">
        <v>3199</v>
      </c>
      <c r="D5520" s="38">
        <v>25</v>
      </c>
      <c r="E5520" s="33" t="s">
        <v>107</v>
      </c>
      <c r="F5520" s="40">
        <v>85000</v>
      </c>
      <c r="G5520" s="46">
        <f t="shared" si="333"/>
        <v>2125000</v>
      </c>
      <c r="H5520" s="236" t="s">
        <v>433</v>
      </c>
      <c r="I5520" s="394"/>
      <c r="J5520"/>
      <c r="L5520"/>
      <c r="M5520"/>
    </row>
    <row r="5521" spans="1:13" ht="15" customHeight="1" x14ac:dyDescent="0.25">
      <c r="A5521" s="33" t="s">
        <v>386</v>
      </c>
      <c r="B5521" s="390" t="s">
        <v>3061</v>
      </c>
      <c r="C5521" s="33" t="s">
        <v>3199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customHeight="1" x14ac:dyDescent="0.25">
      <c r="A5522" s="33" t="s">
        <v>386</v>
      </c>
      <c r="B5522" s="390" t="s">
        <v>3201</v>
      </c>
      <c r="C5522" s="52" t="s">
        <v>3199</v>
      </c>
      <c r="D5522" s="38">
        <v>2</v>
      </c>
      <c r="E5522" s="33" t="s">
        <v>24</v>
      </c>
      <c r="F5522" s="46">
        <v>15000</v>
      </c>
      <c r="G5522" s="46">
        <f t="shared" ref="G5522:G5585" si="334">D5522*F5522</f>
        <v>30000</v>
      </c>
      <c r="H5522" s="236" t="s">
        <v>433</v>
      </c>
      <c r="I5522" s="228"/>
      <c r="J5522"/>
      <c r="L5522"/>
      <c r="M5522"/>
    </row>
    <row r="5523" spans="1:13" ht="15" customHeight="1" x14ac:dyDescent="0.25">
      <c r="A5523" s="33" t="s">
        <v>3207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34"/>
        <v>42300</v>
      </c>
      <c r="H5523" s="236" t="s">
        <v>827</v>
      </c>
      <c r="I5523" s="228"/>
      <c r="J5523"/>
      <c r="L5523"/>
      <c r="M5523"/>
    </row>
    <row r="5524" spans="1:13" ht="15" customHeight="1" x14ac:dyDescent="0.25">
      <c r="A5524" s="33" t="s">
        <v>3207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34"/>
        <v>56400</v>
      </c>
      <c r="H5524" s="236" t="s">
        <v>2096</v>
      </c>
      <c r="I5524" s="228"/>
      <c r="J5524"/>
      <c r="L5524"/>
      <c r="M5524"/>
    </row>
    <row r="5525" spans="1:13" ht="15" customHeight="1" x14ac:dyDescent="0.25">
      <c r="A5525" s="33" t="s">
        <v>3207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customHeight="1" x14ac:dyDescent="0.25">
      <c r="A5526" s="33" t="s">
        <v>3207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9739</v>
      </c>
      <c r="J5526"/>
      <c r="L5526"/>
      <c r="M5526"/>
    </row>
    <row r="5527" spans="1:13" ht="15" customHeight="1" x14ac:dyDescent="0.25">
      <c r="A5527" s="33" t="s">
        <v>3207</v>
      </c>
      <c r="B5527" s="269" t="s">
        <v>2768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9739</v>
      </c>
      <c r="J5527"/>
      <c r="L5527"/>
      <c r="M5527"/>
    </row>
    <row r="5528" spans="1:13" ht="15" customHeight="1" x14ac:dyDescent="0.25">
      <c r="A5528" s="33" t="s">
        <v>3207</v>
      </c>
      <c r="B5528" s="269" t="s">
        <v>2815</v>
      </c>
      <c r="C5528" s="33"/>
      <c r="D5528" s="38">
        <v>0.3</v>
      </c>
      <c r="E5528" s="45" t="s">
        <v>217</v>
      </c>
      <c r="F5528" s="46">
        <v>65000</v>
      </c>
      <c r="G5528" s="172">
        <f t="shared" si="334"/>
        <v>19500</v>
      </c>
      <c r="H5528" s="236" t="s">
        <v>995</v>
      </c>
      <c r="I5528" s="228" t="s">
        <v>9739</v>
      </c>
      <c r="J5528"/>
      <c r="L5528"/>
      <c r="M5528"/>
    </row>
    <row r="5529" spans="1:13" ht="15" customHeight="1" x14ac:dyDescent="0.25">
      <c r="A5529" s="33" t="s">
        <v>3207</v>
      </c>
      <c r="B5529" s="269" t="s">
        <v>9740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34"/>
        <v>625000</v>
      </c>
      <c r="H5529" s="274" t="s">
        <v>606</v>
      </c>
      <c r="I5529" s="228"/>
      <c r="J5529"/>
      <c r="L5529"/>
      <c r="M5529"/>
    </row>
    <row r="5530" spans="1:13" ht="15" customHeight="1" x14ac:dyDescent="0.25">
      <c r="A5530" s="33" t="s">
        <v>3207</v>
      </c>
      <c r="B5530" s="371" t="s">
        <v>3751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34"/>
        <v>7000</v>
      </c>
      <c r="H5530" s="274" t="s">
        <v>3209</v>
      </c>
      <c r="I5530" s="228"/>
      <c r="J5530"/>
      <c r="L5530"/>
      <c r="M5530"/>
    </row>
    <row r="5531" spans="1:13" ht="15" customHeight="1" x14ac:dyDescent="0.25">
      <c r="A5531" s="33" t="s">
        <v>3207</v>
      </c>
      <c r="B5531" s="269" t="s">
        <v>4847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34"/>
        <v>3000</v>
      </c>
      <c r="H5531" s="274" t="s">
        <v>3209</v>
      </c>
      <c r="I5531" s="228"/>
      <c r="J5531"/>
      <c r="L5531"/>
      <c r="M5531"/>
    </row>
    <row r="5532" spans="1:13" ht="15" customHeight="1" x14ac:dyDescent="0.25">
      <c r="A5532" s="33" t="s">
        <v>3207</v>
      </c>
      <c r="B5532" s="246" t="s">
        <v>3210</v>
      </c>
      <c r="C5532" s="44" t="s">
        <v>3211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3209</v>
      </c>
      <c r="I5532" s="394"/>
      <c r="J5532"/>
      <c r="L5532"/>
      <c r="M5532"/>
    </row>
    <row r="5533" spans="1:13" ht="15" customHeight="1" x14ac:dyDescent="0.25">
      <c r="A5533" s="33" t="s">
        <v>3207</v>
      </c>
      <c r="B5533" s="269" t="s">
        <v>3208</v>
      </c>
      <c r="C5533" s="33" t="s">
        <v>9331</v>
      </c>
      <c r="D5533" s="38">
        <v>2</v>
      </c>
      <c r="E5533" s="33" t="s">
        <v>24</v>
      </c>
      <c r="F5533" s="40">
        <v>50000</v>
      </c>
      <c r="G5533" s="46">
        <f t="shared" si="334"/>
        <v>100000</v>
      </c>
      <c r="H5533" s="236" t="s">
        <v>3209</v>
      </c>
      <c r="I5533" s="394"/>
      <c r="J5533"/>
      <c r="L5533"/>
      <c r="M5533"/>
    </row>
    <row r="5534" spans="1:13" ht="15" customHeight="1" x14ac:dyDescent="0.25">
      <c r="A5534" s="33" t="s">
        <v>3207</v>
      </c>
      <c r="B5534" s="269" t="s">
        <v>2815</v>
      </c>
      <c r="C5534" s="33"/>
      <c r="D5534" s="38">
        <v>0.3</v>
      </c>
      <c r="E5534" s="45" t="s">
        <v>217</v>
      </c>
      <c r="F5534" s="46">
        <v>65000</v>
      </c>
      <c r="G5534" s="46">
        <f t="shared" si="334"/>
        <v>19500</v>
      </c>
      <c r="H5534" s="274" t="s">
        <v>413</v>
      </c>
      <c r="I5534" s="394"/>
      <c r="J5534"/>
      <c r="L5534"/>
      <c r="M5534"/>
    </row>
    <row r="5535" spans="1:13" ht="15" customHeight="1" x14ac:dyDescent="0.25">
      <c r="A5535" s="33" t="s">
        <v>3207</v>
      </c>
      <c r="B5535" s="269" t="s">
        <v>3219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34"/>
        <v>150000</v>
      </c>
      <c r="H5535" s="236" t="s">
        <v>3223</v>
      </c>
      <c r="I5535" s="394"/>
      <c r="J5535"/>
      <c r="L5535"/>
      <c r="M5535"/>
    </row>
    <row r="5536" spans="1:13" ht="15" customHeight="1" x14ac:dyDescent="0.25">
      <c r="A5536" s="33" t="s">
        <v>3207</v>
      </c>
      <c r="B5536" s="269" t="s">
        <v>2742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34"/>
        <v>90000</v>
      </c>
      <c r="H5536" s="236" t="s">
        <v>3223</v>
      </c>
      <c r="I5536" s="394"/>
      <c r="J5536"/>
      <c r="L5536"/>
      <c r="M5536"/>
    </row>
    <row r="5537" spans="1:13" ht="15" customHeight="1" x14ac:dyDescent="0.25">
      <c r="A5537" s="33" t="s">
        <v>3207</v>
      </c>
      <c r="B5537" s="390" t="s">
        <v>3220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34"/>
        <v>80000</v>
      </c>
      <c r="H5537" s="236" t="s">
        <v>3223</v>
      </c>
      <c r="I5537" s="394"/>
      <c r="J5537"/>
      <c r="L5537"/>
      <c r="M5537"/>
    </row>
    <row r="5538" spans="1:13" ht="15" customHeight="1" x14ac:dyDescent="0.25">
      <c r="A5538" s="33" t="s">
        <v>3207</v>
      </c>
      <c r="B5538" s="269" t="s">
        <v>3212</v>
      </c>
      <c r="C5538" s="33" t="s">
        <v>3213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3223</v>
      </c>
      <c r="I5538" s="394"/>
      <c r="J5538"/>
      <c r="L5538"/>
      <c r="M5538"/>
    </row>
    <row r="5539" spans="1:13" ht="15" customHeight="1" x14ac:dyDescent="0.25">
      <c r="A5539" s="33" t="s">
        <v>3207</v>
      </c>
      <c r="B5539" s="269" t="s">
        <v>3215</v>
      </c>
      <c r="C5539" s="33" t="s">
        <v>3216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3223</v>
      </c>
      <c r="I5539" s="394"/>
      <c r="J5539"/>
      <c r="L5539"/>
      <c r="M5539"/>
    </row>
    <row r="5540" spans="1:13" ht="15" customHeight="1" x14ac:dyDescent="0.25">
      <c r="A5540" s="33" t="s">
        <v>3207</v>
      </c>
      <c r="B5540" s="269" t="s">
        <v>3217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3223</v>
      </c>
      <c r="I5540" s="228"/>
      <c r="J5540"/>
      <c r="L5540"/>
      <c r="M5540"/>
    </row>
    <row r="5541" spans="1:13" ht="15" customHeight="1" x14ac:dyDescent="0.25">
      <c r="A5541" s="33" t="s">
        <v>3207</v>
      </c>
      <c r="B5541" s="269" t="s">
        <v>3218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3223</v>
      </c>
      <c r="I5541" s="228"/>
      <c r="J5541"/>
      <c r="L5541"/>
      <c r="M5541"/>
    </row>
    <row r="5542" spans="1:13" ht="15" customHeight="1" x14ac:dyDescent="0.25">
      <c r="A5542" s="33" t="s">
        <v>3207</v>
      </c>
      <c r="B5542" s="269" t="s">
        <v>2815</v>
      </c>
      <c r="C5542" s="33"/>
      <c r="D5542" s="38">
        <v>0.3</v>
      </c>
      <c r="E5542" s="45" t="s">
        <v>217</v>
      </c>
      <c r="F5542" s="46">
        <v>65000</v>
      </c>
      <c r="G5542" s="46">
        <f t="shared" si="334"/>
        <v>19500</v>
      </c>
      <c r="H5542" s="274" t="s">
        <v>2736</v>
      </c>
      <c r="I5542" s="381"/>
      <c r="J5542"/>
      <c r="L5542"/>
      <c r="M5542"/>
    </row>
    <row r="5543" spans="1:13" ht="15" customHeight="1" x14ac:dyDescent="0.25">
      <c r="A5543" s="33" t="s">
        <v>3207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34"/>
        <v>253800</v>
      </c>
      <c r="H5543" s="443" t="s">
        <v>882</v>
      </c>
      <c r="I5543" s="381" t="s">
        <v>9741</v>
      </c>
      <c r="J5543"/>
      <c r="L5543"/>
      <c r="M5543"/>
    </row>
    <row r="5544" spans="1:13" ht="15" customHeight="1" x14ac:dyDescent="0.25">
      <c r="A5544" s="33" t="s">
        <v>3207</v>
      </c>
      <c r="B5544" s="269" t="s">
        <v>2852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34"/>
        <v>87500</v>
      </c>
      <c r="H5544" s="236" t="s">
        <v>882</v>
      </c>
      <c r="I5544" s="381" t="s">
        <v>9741</v>
      </c>
      <c r="J5544"/>
      <c r="L5544"/>
      <c r="M5544"/>
    </row>
    <row r="5545" spans="1:13" ht="15" customHeight="1" x14ac:dyDescent="0.25">
      <c r="A5545" s="33" t="s">
        <v>3207</v>
      </c>
      <c r="B5545" s="372" t="s">
        <v>2800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34"/>
        <v>130000</v>
      </c>
      <c r="H5545" s="236" t="s">
        <v>627</v>
      </c>
      <c r="I5545" s="381" t="s">
        <v>9742</v>
      </c>
      <c r="J5545"/>
      <c r="L5545"/>
      <c r="M5545"/>
    </row>
    <row r="5546" spans="1:13" ht="15" customHeight="1" x14ac:dyDescent="0.25">
      <c r="A5546" s="33" t="s">
        <v>3207</v>
      </c>
      <c r="B5546" s="269" t="s">
        <v>1772</v>
      </c>
      <c r="C5546" s="33" t="s">
        <v>2755</v>
      </c>
      <c r="D5546" s="38">
        <v>4</v>
      </c>
      <c r="E5546" s="45" t="s">
        <v>24</v>
      </c>
      <c r="F5546" s="46">
        <v>10000</v>
      </c>
      <c r="G5546" s="172">
        <f t="shared" si="334"/>
        <v>40000</v>
      </c>
      <c r="H5546" s="236" t="s">
        <v>627</v>
      </c>
      <c r="I5546" s="381" t="s">
        <v>9742</v>
      </c>
      <c r="J5546"/>
      <c r="L5546"/>
      <c r="M5546"/>
    </row>
    <row r="5547" spans="1:13" ht="15" customHeight="1" x14ac:dyDescent="0.25">
      <c r="A5547" s="33" t="s">
        <v>3207</v>
      </c>
      <c r="B5547" s="390" t="s">
        <v>2678</v>
      </c>
      <c r="C5547" s="36" t="s">
        <v>9743</v>
      </c>
      <c r="D5547" s="38">
        <v>1</v>
      </c>
      <c r="E5547" s="33" t="s">
        <v>23</v>
      </c>
      <c r="F5547" s="46">
        <v>1275000</v>
      </c>
      <c r="G5547" s="172">
        <f t="shared" si="334"/>
        <v>1275000</v>
      </c>
      <c r="H5547" s="236" t="s">
        <v>492</v>
      </c>
      <c r="I5547" s="432" t="s">
        <v>9744</v>
      </c>
      <c r="J5547"/>
      <c r="L5547"/>
      <c r="M5547"/>
    </row>
    <row r="5548" spans="1:13" ht="15" customHeight="1" x14ac:dyDescent="0.25">
      <c r="A5548" s="33" t="s">
        <v>3207</v>
      </c>
      <c r="B5548" s="390" t="s">
        <v>2678</v>
      </c>
      <c r="C5548" s="33" t="s">
        <v>9745</v>
      </c>
      <c r="D5548" s="38">
        <v>1</v>
      </c>
      <c r="E5548" s="45" t="s">
        <v>23</v>
      </c>
      <c r="F5548" s="46">
        <v>1275000</v>
      </c>
      <c r="G5548" s="172">
        <f t="shared" si="334"/>
        <v>1275000</v>
      </c>
      <c r="H5548" s="236" t="s">
        <v>492</v>
      </c>
      <c r="I5548" s="432" t="s">
        <v>9744</v>
      </c>
      <c r="J5548"/>
      <c r="L5548"/>
      <c r="M5548"/>
    </row>
    <row r="5549" spans="1:13" ht="15" customHeight="1" x14ac:dyDescent="0.25">
      <c r="A5549" s="33" t="s">
        <v>3207</v>
      </c>
      <c r="B5549" s="390" t="s">
        <v>3221</v>
      </c>
      <c r="C5549" s="33" t="s">
        <v>2897</v>
      </c>
      <c r="D5549" s="38">
        <v>2</v>
      </c>
      <c r="E5549" s="45" t="s">
        <v>23</v>
      </c>
      <c r="F5549" s="46">
        <v>50000</v>
      </c>
      <c r="G5549" s="172">
        <f t="shared" si="334"/>
        <v>100000</v>
      </c>
      <c r="H5549" s="236" t="s">
        <v>492</v>
      </c>
      <c r="I5549" s="432" t="s">
        <v>9744</v>
      </c>
      <c r="J5549"/>
      <c r="L5549"/>
      <c r="M5549"/>
    </row>
    <row r="5550" spans="1:13" ht="15" customHeight="1" x14ac:dyDescent="0.25">
      <c r="A5550" s="33" t="s">
        <v>3222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34"/>
        <v>67200</v>
      </c>
      <c r="H5550" s="236" t="s">
        <v>3777</v>
      </c>
      <c r="I5550" s="228"/>
      <c r="J5550"/>
      <c r="L5550"/>
      <c r="M5550"/>
    </row>
    <row r="5551" spans="1:13" ht="15" customHeight="1" x14ac:dyDescent="0.25">
      <c r="A5551" s="33" t="s">
        <v>3222</v>
      </c>
      <c r="B5551" s="269" t="s">
        <v>4524</v>
      </c>
      <c r="C5551" s="56" t="s">
        <v>9316</v>
      </c>
      <c r="D5551" s="38">
        <v>83</v>
      </c>
      <c r="E5551" s="45" t="s">
        <v>24</v>
      </c>
      <c r="F5551" s="46">
        <v>1550</v>
      </c>
      <c r="G5551" s="46">
        <f t="shared" si="334"/>
        <v>128650</v>
      </c>
      <c r="H5551" s="236" t="s">
        <v>3777</v>
      </c>
      <c r="I5551" s="228"/>
      <c r="J5551"/>
      <c r="L5551"/>
      <c r="M5551"/>
    </row>
    <row r="5552" spans="1:13" ht="15" customHeight="1" x14ac:dyDescent="0.25">
      <c r="A5552" s="33" t="s">
        <v>3222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customHeight="1" x14ac:dyDescent="0.25">
      <c r="A5553" s="33" t="s">
        <v>3222</v>
      </c>
      <c r="B5553" s="269" t="s">
        <v>4008</v>
      </c>
      <c r="C5553" s="33" t="s">
        <v>4378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customHeight="1" x14ac:dyDescent="0.25">
      <c r="A5554" s="33" t="s">
        <v>3222</v>
      </c>
      <c r="B5554" s="269" t="s">
        <v>4008</v>
      </c>
      <c r="C5554" s="33" t="s">
        <v>4378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customHeight="1" x14ac:dyDescent="0.25">
      <c r="A5555" s="33" t="s">
        <v>3222</v>
      </c>
      <c r="B5555" s="269" t="s">
        <v>1772</v>
      </c>
      <c r="C5555" s="33" t="s">
        <v>2755</v>
      </c>
      <c r="D5555" s="33">
        <v>4</v>
      </c>
      <c r="E5555" s="33" t="s">
        <v>24</v>
      </c>
      <c r="F5555" s="34">
        <v>10000</v>
      </c>
      <c r="G5555" s="41">
        <f t="shared" si="334"/>
        <v>40000</v>
      </c>
      <c r="H5555" s="274" t="s">
        <v>509</v>
      </c>
      <c r="I5555" s="228" t="s">
        <v>9746</v>
      </c>
      <c r="J5555"/>
      <c r="L5555"/>
      <c r="M5555"/>
    </row>
    <row r="5556" spans="1:13" ht="15" customHeight="1" x14ac:dyDescent="0.25">
      <c r="A5556" s="33" t="s">
        <v>3222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34"/>
        <v>19500</v>
      </c>
      <c r="H5556" s="274" t="s">
        <v>509</v>
      </c>
      <c r="I5556" s="228" t="s">
        <v>9746</v>
      </c>
      <c r="J5556"/>
      <c r="L5556"/>
      <c r="M5556"/>
    </row>
    <row r="5557" spans="1:13" ht="15" customHeight="1" x14ac:dyDescent="0.25">
      <c r="A5557" s="33" t="s">
        <v>3222</v>
      </c>
      <c r="B5557" s="269" t="s">
        <v>2828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34"/>
        <v>20000</v>
      </c>
      <c r="H5557" s="274" t="s">
        <v>509</v>
      </c>
      <c r="I5557" s="228" t="s">
        <v>9746</v>
      </c>
      <c r="J5557"/>
      <c r="L5557"/>
      <c r="M5557"/>
    </row>
    <row r="5558" spans="1:13" ht="15" customHeight="1" x14ac:dyDescent="0.25">
      <c r="A5558" s="33" t="s">
        <v>3222</v>
      </c>
      <c r="B5558" s="269" t="s">
        <v>9540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34"/>
        <v>30000</v>
      </c>
      <c r="H5558" s="236" t="s">
        <v>538</v>
      </c>
      <c r="I5558" s="394"/>
      <c r="J5558"/>
      <c r="L5558"/>
      <c r="M5558"/>
    </row>
    <row r="5559" spans="1:13" ht="15" customHeight="1" x14ac:dyDescent="0.25">
      <c r="A5559" s="33" t="s">
        <v>3222</v>
      </c>
      <c r="B5559" s="269" t="s">
        <v>9485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34"/>
        <v>18000</v>
      </c>
      <c r="H5559" s="236" t="s">
        <v>538</v>
      </c>
      <c r="I5559" s="394"/>
      <c r="J5559"/>
      <c r="L5559"/>
      <c r="M5559"/>
    </row>
    <row r="5560" spans="1:13" ht="15" customHeight="1" x14ac:dyDescent="0.25">
      <c r="A5560" s="33" t="s">
        <v>3222</v>
      </c>
      <c r="B5560" s="269" t="s">
        <v>9488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34"/>
        <v>30000</v>
      </c>
      <c r="H5560" s="236" t="s">
        <v>538</v>
      </c>
      <c r="I5560" s="394"/>
      <c r="J5560"/>
      <c r="L5560"/>
      <c r="M5560"/>
    </row>
    <row r="5561" spans="1:13" ht="15" customHeight="1" x14ac:dyDescent="0.25">
      <c r="A5561" s="33" t="s">
        <v>3222</v>
      </c>
      <c r="B5561" s="269" t="s">
        <v>9747</v>
      </c>
      <c r="C5561" s="33" t="s">
        <v>2821</v>
      </c>
      <c r="D5561" s="33">
        <v>1</v>
      </c>
      <c r="E5561" s="33" t="s">
        <v>69</v>
      </c>
      <c r="F5561" s="34">
        <v>35000</v>
      </c>
      <c r="G5561" s="41">
        <f t="shared" si="334"/>
        <v>35000</v>
      </c>
      <c r="H5561" s="274" t="s">
        <v>3223</v>
      </c>
      <c r="I5561" s="394"/>
      <c r="J5561"/>
      <c r="L5561"/>
      <c r="M5561"/>
    </row>
    <row r="5562" spans="1:13" ht="15" customHeight="1" x14ac:dyDescent="0.25">
      <c r="A5562" s="33" t="s">
        <v>3222</v>
      </c>
      <c r="B5562" s="269" t="s">
        <v>4847</v>
      </c>
      <c r="C5562" s="52"/>
      <c r="D5562" s="38">
        <v>2</v>
      </c>
      <c r="E5562" s="33" t="s">
        <v>23</v>
      </c>
      <c r="F5562" s="46">
        <v>3000</v>
      </c>
      <c r="G5562" s="46">
        <f t="shared" si="334"/>
        <v>6000</v>
      </c>
      <c r="H5562" s="236" t="s">
        <v>3223</v>
      </c>
      <c r="I5562" s="394"/>
      <c r="J5562"/>
      <c r="L5562"/>
      <c r="M5562"/>
    </row>
    <row r="5563" spans="1:13" ht="15" customHeight="1" x14ac:dyDescent="0.25">
      <c r="A5563" s="33" t="s">
        <v>3222</v>
      </c>
      <c r="B5563" s="269" t="s">
        <v>3228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34"/>
        <v>600000</v>
      </c>
      <c r="H5563" s="236" t="s">
        <v>3223</v>
      </c>
      <c r="I5563" s="394"/>
      <c r="J5563"/>
      <c r="L5563"/>
      <c r="M5563"/>
    </row>
    <row r="5564" spans="1:13" ht="15" customHeight="1" x14ac:dyDescent="0.25">
      <c r="A5564" s="33" t="s">
        <v>3222</v>
      </c>
      <c r="B5564" s="269" t="s">
        <v>3333</v>
      </c>
      <c r="C5564" s="33" t="s">
        <v>9299</v>
      </c>
      <c r="D5564" s="38">
        <v>1</v>
      </c>
      <c r="E5564" s="33" t="s">
        <v>23</v>
      </c>
      <c r="F5564" s="46">
        <v>38000</v>
      </c>
      <c r="G5564" s="46">
        <f t="shared" si="334"/>
        <v>38000</v>
      </c>
      <c r="H5564" s="236" t="s">
        <v>472</v>
      </c>
      <c r="I5564" s="394" t="s">
        <v>9748</v>
      </c>
      <c r="J5564"/>
      <c r="L5564"/>
      <c r="M5564"/>
    </row>
    <row r="5565" spans="1:13" ht="15" customHeight="1" x14ac:dyDescent="0.25">
      <c r="A5565" s="33" t="s">
        <v>3222</v>
      </c>
      <c r="B5565" s="269" t="s">
        <v>3235</v>
      </c>
      <c r="C5565" s="33" t="s">
        <v>3596</v>
      </c>
      <c r="D5565" s="38">
        <v>1</v>
      </c>
      <c r="E5565" s="33" t="s">
        <v>23</v>
      </c>
      <c r="F5565" s="40">
        <v>85000</v>
      </c>
      <c r="G5565" s="46">
        <f t="shared" si="334"/>
        <v>85000</v>
      </c>
      <c r="H5565" s="236" t="s">
        <v>472</v>
      </c>
      <c r="I5565" s="228" t="s">
        <v>9748</v>
      </c>
      <c r="J5565"/>
      <c r="L5565"/>
      <c r="M5565"/>
    </row>
    <row r="5566" spans="1:13" ht="15" customHeight="1" x14ac:dyDescent="0.25">
      <c r="A5566" s="33" t="s">
        <v>3222</v>
      </c>
      <c r="B5566" s="269" t="s">
        <v>3225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34"/>
        <v>120000</v>
      </c>
      <c r="H5566" s="236" t="s">
        <v>3226</v>
      </c>
      <c r="I5566" s="228"/>
      <c r="J5566"/>
      <c r="L5566"/>
      <c r="M5566"/>
    </row>
    <row r="5567" spans="1:13" ht="15" customHeight="1" x14ac:dyDescent="0.25">
      <c r="A5567" s="33" t="s">
        <v>3222</v>
      </c>
      <c r="B5567" s="391" t="s">
        <v>2838</v>
      </c>
      <c r="C5567" s="33" t="s">
        <v>9749</v>
      </c>
      <c r="D5567" s="38">
        <v>1</v>
      </c>
      <c r="E5567" s="33" t="s">
        <v>24</v>
      </c>
      <c r="F5567" s="40">
        <v>11000</v>
      </c>
      <c r="G5567" s="46">
        <f t="shared" si="334"/>
        <v>11000</v>
      </c>
      <c r="H5567" s="236" t="s">
        <v>3226</v>
      </c>
      <c r="I5567" s="228"/>
      <c r="J5567"/>
      <c r="L5567"/>
      <c r="M5567"/>
    </row>
    <row r="5568" spans="1:13" ht="15" customHeight="1" x14ac:dyDescent="0.25">
      <c r="A5568" s="33" t="s">
        <v>3222</v>
      </c>
      <c r="B5568" s="246" t="s">
        <v>3227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34"/>
        <v>380000</v>
      </c>
      <c r="H5568" s="274" t="s">
        <v>3226</v>
      </c>
      <c r="I5568" s="381"/>
      <c r="J5568"/>
      <c r="L5568"/>
      <c r="M5568"/>
    </row>
    <row r="5569" spans="1:13" ht="15" customHeight="1" x14ac:dyDescent="0.25">
      <c r="A5569" s="33" t="s">
        <v>3222</v>
      </c>
      <c r="B5569" s="269" t="s">
        <v>118</v>
      </c>
      <c r="C5569" s="49" t="s">
        <v>9363</v>
      </c>
      <c r="D5569" s="38">
        <v>1</v>
      </c>
      <c r="E5569" s="33" t="s">
        <v>23</v>
      </c>
      <c r="F5569" s="46">
        <v>175000</v>
      </c>
      <c r="G5569" s="172">
        <f t="shared" si="334"/>
        <v>175000</v>
      </c>
      <c r="H5569" s="236" t="s">
        <v>3078</v>
      </c>
      <c r="I5569" s="381" t="s">
        <v>9750</v>
      </c>
      <c r="J5569"/>
      <c r="L5569"/>
      <c r="M5569"/>
    </row>
    <row r="5570" spans="1:13" ht="15" customHeight="1" x14ac:dyDescent="0.25">
      <c r="A5570" s="33" t="s">
        <v>3222</v>
      </c>
      <c r="B5570" s="269" t="s">
        <v>1772</v>
      </c>
      <c r="C5570" s="33" t="s">
        <v>2755</v>
      </c>
      <c r="D5570" s="38">
        <v>2</v>
      </c>
      <c r="E5570" s="33" t="s">
        <v>23</v>
      </c>
      <c r="F5570" s="40">
        <v>10000</v>
      </c>
      <c r="G5570" s="172">
        <f t="shared" si="334"/>
        <v>20000</v>
      </c>
      <c r="H5570" s="236" t="s">
        <v>3078</v>
      </c>
      <c r="I5570" s="381" t="s">
        <v>9750</v>
      </c>
      <c r="J5570"/>
      <c r="L5570"/>
      <c r="M5570"/>
    </row>
    <row r="5571" spans="1:13" ht="15" customHeight="1" x14ac:dyDescent="0.25">
      <c r="A5571" s="33" t="s">
        <v>3222</v>
      </c>
      <c r="B5571" s="269" t="s">
        <v>2828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34"/>
        <v>10000</v>
      </c>
      <c r="H5571" s="236" t="s">
        <v>3078</v>
      </c>
      <c r="I5571" s="381" t="s">
        <v>9750</v>
      </c>
      <c r="J5571"/>
      <c r="L5571"/>
      <c r="M5571"/>
    </row>
    <row r="5572" spans="1:13" ht="15" customHeight="1" x14ac:dyDescent="0.25">
      <c r="A5572" s="33" t="s">
        <v>3222</v>
      </c>
      <c r="B5572" s="269" t="s">
        <v>2851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34"/>
        <v>205000</v>
      </c>
      <c r="H5572" s="236" t="s">
        <v>3078</v>
      </c>
      <c r="I5572" s="381" t="s">
        <v>9750</v>
      </c>
      <c r="J5572"/>
      <c r="L5572"/>
      <c r="M5572"/>
    </row>
    <row r="5573" spans="1:13" ht="15" customHeight="1" x14ac:dyDescent="0.25">
      <c r="A5573" s="33" t="s">
        <v>3222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34"/>
        <v>125000</v>
      </c>
      <c r="H5573" s="236" t="s">
        <v>3078</v>
      </c>
      <c r="I5573" s="381" t="s">
        <v>9750</v>
      </c>
      <c r="J5573"/>
      <c r="L5573"/>
      <c r="M5573"/>
    </row>
    <row r="5574" spans="1:13" ht="15" customHeight="1" x14ac:dyDescent="0.25">
      <c r="A5574" s="33" t="s">
        <v>3222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34"/>
        <v>253800</v>
      </c>
      <c r="H5574" s="236" t="s">
        <v>3078</v>
      </c>
      <c r="I5574" s="381" t="s">
        <v>9750</v>
      </c>
      <c r="J5574"/>
      <c r="L5574"/>
      <c r="M5574"/>
    </row>
    <row r="5575" spans="1:13" ht="15" customHeight="1" x14ac:dyDescent="0.25">
      <c r="A5575" s="33" t="s">
        <v>3222</v>
      </c>
      <c r="B5575" s="269" t="s">
        <v>2852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34"/>
        <v>87500</v>
      </c>
      <c r="H5575" s="236" t="s">
        <v>3078</v>
      </c>
      <c r="I5575" s="381" t="s">
        <v>9750</v>
      </c>
      <c r="J5575"/>
      <c r="L5575"/>
      <c r="M5575"/>
    </row>
    <row r="5576" spans="1:13" ht="15" customHeight="1" x14ac:dyDescent="0.25">
      <c r="A5576" s="33" t="s">
        <v>3222</v>
      </c>
      <c r="B5576" s="269" t="s">
        <v>2815</v>
      </c>
      <c r="C5576" s="33"/>
      <c r="D5576" s="50">
        <v>0.6</v>
      </c>
      <c r="E5576" s="51" t="s">
        <v>217</v>
      </c>
      <c r="F5576" s="41">
        <v>65000</v>
      </c>
      <c r="G5576" s="172">
        <f t="shared" si="334"/>
        <v>39000</v>
      </c>
      <c r="H5576" s="236" t="s">
        <v>3078</v>
      </c>
      <c r="I5576" s="381" t="s">
        <v>9750</v>
      </c>
      <c r="J5576"/>
      <c r="L5576"/>
      <c r="M5576"/>
    </row>
    <row r="5577" spans="1:13" ht="15" customHeight="1" x14ac:dyDescent="0.25">
      <c r="A5577" s="33" t="s">
        <v>3222</v>
      </c>
      <c r="B5577" s="390" t="s">
        <v>2826</v>
      </c>
      <c r="C5577" s="36" t="s">
        <v>3194</v>
      </c>
      <c r="D5577" s="38">
        <v>1</v>
      </c>
      <c r="E5577" s="33" t="s">
        <v>23</v>
      </c>
      <c r="F5577" s="46">
        <v>270000</v>
      </c>
      <c r="G5577" s="172">
        <f t="shared" si="334"/>
        <v>270000</v>
      </c>
      <c r="H5577" s="236" t="s">
        <v>3078</v>
      </c>
      <c r="I5577" s="381" t="s">
        <v>9750</v>
      </c>
      <c r="J5577"/>
      <c r="L5577"/>
      <c r="M5577"/>
    </row>
    <row r="5578" spans="1:13" ht="15" customHeight="1" x14ac:dyDescent="0.25">
      <c r="A5578" s="33" t="s">
        <v>3222</v>
      </c>
      <c r="B5578" s="269" t="s">
        <v>9365</v>
      </c>
      <c r="C5578" s="36"/>
      <c r="D5578" s="38">
        <v>1</v>
      </c>
      <c r="E5578" s="33" t="s">
        <v>23</v>
      </c>
      <c r="F5578" s="46">
        <v>55000</v>
      </c>
      <c r="G5578" s="172">
        <f t="shared" si="334"/>
        <v>55000</v>
      </c>
      <c r="H5578" s="274" t="s">
        <v>3080</v>
      </c>
      <c r="I5578" s="432"/>
      <c r="J5578"/>
      <c r="L5578"/>
      <c r="M5578"/>
    </row>
    <row r="5579" spans="1:13" ht="15" customHeight="1" x14ac:dyDescent="0.25">
      <c r="A5579" s="33" t="s">
        <v>3222</v>
      </c>
      <c r="B5579" s="372" t="s">
        <v>4618</v>
      </c>
      <c r="C5579" s="36"/>
      <c r="D5579" s="38">
        <v>1</v>
      </c>
      <c r="E5579" s="45" t="s">
        <v>23</v>
      </c>
      <c r="F5579" s="191">
        <v>20000</v>
      </c>
      <c r="G5579" s="172">
        <f t="shared" si="334"/>
        <v>20000</v>
      </c>
      <c r="H5579" s="274" t="s">
        <v>3080</v>
      </c>
      <c r="I5579" s="432"/>
      <c r="J5579"/>
      <c r="L5579"/>
      <c r="M5579"/>
    </row>
    <row r="5580" spans="1:13" ht="15" customHeight="1" x14ac:dyDescent="0.25">
      <c r="A5580" s="33" t="s">
        <v>3222</v>
      </c>
      <c r="B5580" s="390" t="s">
        <v>2801</v>
      </c>
      <c r="C5580" s="36"/>
      <c r="D5580" s="38">
        <v>1</v>
      </c>
      <c r="E5580" s="45" t="s">
        <v>23</v>
      </c>
      <c r="F5580" s="46">
        <v>11000</v>
      </c>
      <c r="G5580" s="46">
        <f t="shared" si="334"/>
        <v>11000</v>
      </c>
      <c r="H5580" s="274" t="s">
        <v>673</v>
      </c>
      <c r="I5580" s="228" t="s">
        <v>9751</v>
      </c>
      <c r="J5580"/>
      <c r="L5580"/>
      <c r="M5580"/>
    </row>
    <row r="5581" spans="1:13" ht="15" customHeight="1" x14ac:dyDescent="0.25">
      <c r="A5581" s="33" t="s">
        <v>3222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9751</v>
      </c>
      <c r="J5581"/>
      <c r="L5581"/>
      <c r="M5581"/>
    </row>
    <row r="5582" spans="1:13" ht="15" customHeight="1" x14ac:dyDescent="0.25">
      <c r="A5582" s="33" t="s">
        <v>3222</v>
      </c>
      <c r="B5582" s="269" t="s">
        <v>3076</v>
      </c>
      <c r="C5582" s="33" t="s">
        <v>3077</v>
      </c>
      <c r="D5582" s="38">
        <v>1</v>
      </c>
      <c r="E5582" s="429" t="s">
        <v>217</v>
      </c>
      <c r="F5582" s="40">
        <v>25000</v>
      </c>
      <c r="G5582" s="172">
        <f t="shared" si="334"/>
        <v>25000</v>
      </c>
      <c r="H5582" s="274" t="s">
        <v>673</v>
      </c>
      <c r="I5582" s="228" t="s">
        <v>9751</v>
      </c>
      <c r="J5582"/>
      <c r="L5582"/>
      <c r="M5582"/>
    </row>
    <row r="5583" spans="1:13" ht="15" customHeight="1" x14ac:dyDescent="0.25">
      <c r="A5583" s="33" t="s">
        <v>3222</v>
      </c>
      <c r="B5583" s="269" t="s">
        <v>9540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34"/>
        <v>30000</v>
      </c>
      <c r="H5583" s="274" t="s">
        <v>673</v>
      </c>
      <c r="I5583" s="228" t="s">
        <v>9751</v>
      </c>
      <c r="J5583"/>
      <c r="L5583"/>
      <c r="M5583"/>
    </row>
    <row r="5584" spans="1:13" ht="15" customHeight="1" x14ac:dyDescent="0.25">
      <c r="A5584" s="33" t="s">
        <v>3222</v>
      </c>
      <c r="B5584" s="269" t="s">
        <v>9485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34"/>
        <v>18000</v>
      </c>
      <c r="H5584" s="274" t="s">
        <v>673</v>
      </c>
      <c r="I5584" s="228" t="s">
        <v>9751</v>
      </c>
      <c r="J5584"/>
      <c r="L5584"/>
      <c r="M5584"/>
    </row>
    <row r="5585" spans="1:13" ht="15" customHeight="1" x14ac:dyDescent="0.25">
      <c r="A5585" s="33" t="s">
        <v>3222</v>
      </c>
      <c r="B5585" s="269" t="s">
        <v>9488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34"/>
        <v>30000</v>
      </c>
      <c r="H5585" s="274" t="s">
        <v>673</v>
      </c>
      <c r="I5585" s="228" t="s">
        <v>9751</v>
      </c>
      <c r="J5585"/>
      <c r="L5585"/>
      <c r="M5585"/>
    </row>
    <row r="5586" spans="1:13" ht="15" customHeight="1" x14ac:dyDescent="0.25">
      <c r="A5586" s="33" t="s">
        <v>3222</v>
      </c>
      <c r="B5586" s="269" t="s">
        <v>9300</v>
      </c>
      <c r="C5586" s="39" t="s">
        <v>9752</v>
      </c>
      <c r="D5586" s="38">
        <v>1</v>
      </c>
      <c r="E5586" s="45" t="s">
        <v>24</v>
      </c>
      <c r="F5586" s="46">
        <v>6000</v>
      </c>
      <c r="G5586" s="172">
        <f t="shared" ref="G5586:G5592" si="335">D5586*F5586</f>
        <v>6000</v>
      </c>
      <c r="H5586" s="236" t="s">
        <v>930</v>
      </c>
      <c r="I5586" s="379"/>
      <c r="J5586"/>
      <c r="L5586"/>
      <c r="M5586"/>
    </row>
    <row r="5587" spans="1:13" ht="15" customHeight="1" x14ac:dyDescent="0.25">
      <c r="A5587" s="33" t="s">
        <v>3222</v>
      </c>
      <c r="B5587" s="269" t="s">
        <v>4524</v>
      </c>
      <c r="C5587" s="56" t="s">
        <v>9316</v>
      </c>
      <c r="D5587" s="38">
        <v>10</v>
      </c>
      <c r="E5587" s="45" t="s">
        <v>23</v>
      </c>
      <c r="F5587" s="46">
        <v>1700</v>
      </c>
      <c r="G5587" s="172">
        <f t="shared" si="335"/>
        <v>17000</v>
      </c>
      <c r="H5587" s="236" t="s">
        <v>930</v>
      </c>
      <c r="I5587" s="379"/>
      <c r="J5587"/>
      <c r="L5587"/>
      <c r="M5587"/>
    </row>
    <row r="5588" spans="1:13" ht="15" customHeight="1" x14ac:dyDescent="0.25">
      <c r="A5588" s="33" t="s">
        <v>3222</v>
      </c>
      <c r="B5588" s="269" t="s">
        <v>3231</v>
      </c>
      <c r="C5588" s="52" t="s">
        <v>2954</v>
      </c>
      <c r="D5588" s="38">
        <v>1</v>
      </c>
      <c r="E5588" s="33" t="s">
        <v>23</v>
      </c>
      <c r="F5588" s="172">
        <v>30000</v>
      </c>
      <c r="G5588" s="46">
        <f t="shared" si="335"/>
        <v>30000</v>
      </c>
      <c r="H5588" s="236" t="s">
        <v>930</v>
      </c>
      <c r="I5588" s="379"/>
      <c r="J5588"/>
      <c r="L5588"/>
      <c r="M5588"/>
    </row>
    <row r="5589" spans="1:13" ht="15" customHeight="1" x14ac:dyDescent="0.25">
      <c r="A5589" s="33" t="s">
        <v>3222</v>
      </c>
      <c r="B5589" s="269" t="s">
        <v>3229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35"/>
        <v>1</v>
      </c>
      <c r="H5589" s="236" t="s">
        <v>3230</v>
      </c>
      <c r="I5589" s="383" t="s">
        <v>9753</v>
      </c>
      <c r="J5589"/>
      <c r="L5589"/>
      <c r="M5589"/>
    </row>
    <row r="5590" spans="1:13" ht="15" customHeight="1" x14ac:dyDescent="0.25">
      <c r="A5590" s="33" t="s">
        <v>3222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35"/>
        <v>1</v>
      </c>
      <c r="H5590" s="236" t="s">
        <v>3230</v>
      </c>
      <c r="I5590" s="383" t="s">
        <v>9753</v>
      </c>
      <c r="J5590"/>
      <c r="L5590"/>
      <c r="M5590"/>
    </row>
    <row r="5591" spans="1:13" ht="15" customHeight="1" x14ac:dyDescent="0.25">
      <c r="A5591" s="33" t="s">
        <v>3222</v>
      </c>
      <c r="B5591" s="243" t="s">
        <v>2751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35"/>
        <v>120000</v>
      </c>
      <c r="H5591" s="236" t="s">
        <v>2908</v>
      </c>
      <c r="I5591" s="383" t="s">
        <v>9754</v>
      </c>
      <c r="J5591"/>
      <c r="L5591"/>
      <c r="M5591"/>
    </row>
    <row r="5592" spans="1:13" ht="15" customHeight="1" x14ac:dyDescent="0.25">
      <c r="A5592" s="33" t="s">
        <v>3222</v>
      </c>
      <c r="B5592" s="243" t="s">
        <v>3235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35"/>
        <v>31000</v>
      </c>
      <c r="H5592" s="236" t="s">
        <v>2908</v>
      </c>
      <c r="I5592" s="383" t="s">
        <v>9754</v>
      </c>
      <c r="J5592"/>
      <c r="L5592"/>
      <c r="M5592"/>
    </row>
    <row r="5593" spans="1:13" ht="15" customHeight="1" x14ac:dyDescent="0.25">
      <c r="A5593" s="33" t="s">
        <v>3222</v>
      </c>
      <c r="B5593" s="269" t="s">
        <v>3235</v>
      </c>
      <c r="C5593" s="33" t="s">
        <v>3596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2908</v>
      </c>
      <c r="I5593" s="383" t="s">
        <v>9754</v>
      </c>
      <c r="J5593"/>
      <c r="L5593"/>
      <c r="M5593"/>
    </row>
    <row r="5594" spans="1:13" ht="15" customHeight="1" x14ac:dyDescent="0.25">
      <c r="A5594" s="33" t="s">
        <v>3222</v>
      </c>
      <c r="B5594" s="374" t="s">
        <v>3190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36">D5594*F5594</f>
        <v>497250</v>
      </c>
      <c r="H5594" s="444" t="s">
        <v>551</v>
      </c>
      <c r="I5594" s="247" t="s">
        <v>9755</v>
      </c>
      <c r="J5594"/>
      <c r="L5594"/>
      <c r="M5594"/>
    </row>
    <row r="5595" spans="1:13" ht="15" customHeight="1" x14ac:dyDescent="0.25">
      <c r="A5595" s="33" t="s">
        <v>3222</v>
      </c>
      <c r="B5595" s="374" t="s">
        <v>41</v>
      </c>
      <c r="C5595" s="247" t="s">
        <v>42</v>
      </c>
      <c r="D5595" s="248">
        <v>8</v>
      </c>
      <c r="E5595" s="249" t="s">
        <v>3015</v>
      </c>
      <c r="F5595" s="265">
        <v>28200</v>
      </c>
      <c r="G5595" s="265">
        <f t="shared" si="336"/>
        <v>225600</v>
      </c>
      <c r="H5595" s="444" t="s">
        <v>551</v>
      </c>
      <c r="I5595" s="247" t="s">
        <v>9755</v>
      </c>
      <c r="J5595"/>
      <c r="L5595"/>
      <c r="M5595"/>
    </row>
    <row r="5596" spans="1:13" ht="15" customHeight="1" x14ac:dyDescent="0.25">
      <c r="A5596" s="33" t="s">
        <v>3222</v>
      </c>
      <c r="B5596" s="269" t="s">
        <v>4008</v>
      </c>
      <c r="C5596" s="247" t="s">
        <v>4378</v>
      </c>
      <c r="D5596" s="247">
        <v>1.5</v>
      </c>
      <c r="E5596" s="247" t="s">
        <v>27</v>
      </c>
      <c r="F5596" s="247">
        <v>23000</v>
      </c>
      <c r="G5596" s="265">
        <f t="shared" si="336"/>
        <v>34500</v>
      </c>
      <c r="H5596" s="401" t="s">
        <v>551</v>
      </c>
      <c r="I5596" s="247" t="s">
        <v>9755</v>
      </c>
      <c r="J5596"/>
      <c r="L5596"/>
      <c r="M5596"/>
    </row>
    <row r="5597" spans="1:13" ht="15" customHeight="1" x14ac:dyDescent="0.25">
      <c r="A5597" s="33" t="s">
        <v>3222</v>
      </c>
      <c r="B5597" s="373" t="s">
        <v>2743</v>
      </c>
      <c r="C5597" s="33" t="s">
        <v>3030</v>
      </c>
      <c r="D5597" s="38">
        <v>2</v>
      </c>
      <c r="E5597" s="45" t="s">
        <v>23</v>
      </c>
      <c r="F5597" s="46">
        <v>950000</v>
      </c>
      <c r="G5597" s="41">
        <f t="shared" si="336"/>
        <v>1900000</v>
      </c>
      <c r="H5597" s="84" t="s">
        <v>465</v>
      </c>
      <c r="I5597" s="33" t="s">
        <v>9756</v>
      </c>
      <c r="J5597"/>
      <c r="L5597"/>
      <c r="M5597"/>
    </row>
    <row r="5598" spans="1:13" ht="15" customHeight="1" x14ac:dyDescent="0.25">
      <c r="A5598" s="33" t="s">
        <v>3222</v>
      </c>
      <c r="B5598" s="269" t="s">
        <v>2735</v>
      </c>
      <c r="C5598" s="52" t="s">
        <v>3202</v>
      </c>
      <c r="D5598" s="33">
        <v>6</v>
      </c>
      <c r="E5598" s="33" t="s">
        <v>24</v>
      </c>
      <c r="F5598" s="46">
        <v>1700000</v>
      </c>
      <c r="G5598" s="41">
        <f t="shared" si="336"/>
        <v>10200000</v>
      </c>
      <c r="H5598" s="84" t="s">
        <v>9757</v>
      </c>
      <c r="I5598" s="33" t="s">
        <v>9758</v>
      </c>
      <c r="J5598"/>
      <c r="L5598"/>
      <c r="M5598"/>
    </row>
    <row r="5599" spans="1:13" ht="15" customHeight="1" x14ac:dyDescent="0.25">
      <c r="A5599" s="33" t="s">
        <v>3222</v>
      </c>
      <c r="B5599" s="243" t="s">
        <v>2807</v>
      </c>
      <c r="C5599" s="33" t="s">
        <v>9759</v>
      </c>
      <c r="D5599" s="33">
        <v>1</v>
      </c>
      <c r="E5599" s="33" t="s">
        <v>24</v>
      </c>
      <c r="F5599" s="46">
        <v>2850000</v>
      </c>
      <c r="G5599" s="41">
        <f t="shared" si="336"/>
        <v>2850000</v>
      </c>
      <c r="H5599" s="84" t="s">
        <v>9757</v>
      </c>
      <c r="I5599" s="33" t="s">
        <v>9758</v>
      </c>
      <c r="J5599"/>
      <c r="L5599"/>
      <c r="M5599"/>
    </row>
    <row r="5600" spans="1:13" ht="15" customHeight="1" x14ac:dyDescent="0.25">
      <c r="A5600" s="33" t="s">
        <v>3222</v>
      </c>
      <c r="B5600" s="243" t="s">
        <v>2807</v>
      </c>
      <c r="C5600" s="33" t="s">
        <v>9760</v>
      </c>
      <c r="D5600" s="33">
        <v>1</v>
      </c>
      <c r="E5600" s="33" t="s">
        <v>24</v>
      </c>
      <c r="F5600" s="46">
        <v>2850000</v>
      </c>
      <c r="G5600" s="41">
        <f t="shared" si="336"/>
        <v>2850000</v>
      </c>
      <c r="H5600" s="84" t="s">
        <v>9757</v>
      </c>
      <c r="I5600" s="33" t="s">
        <v>9758</v>
      </c>
      <c r="J5600"/>
      <c r="L5600"/>
      <c r="M5600"/>
    </row>
    <row r="5601" spans="1:13" ht="15" customHeight="1" x14ac:dyDescent="0.25">
      <c r="A5601" s="33" t="s">
        <v>3222</v>
      </c>
      <c r="B5601" s="390" t="s">
        <v>2719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36"/>
        <v>3300000</v>
      </c>
      <c r="H5601" s="84" t="s">
        <v>9757</v>
      </c>
      <c r="I5601" s="33" t="s">
        <v>9758</v>
      </c>
      <c r="J5601"/>
      <c r="L5601"/>
      <c r="M5601"/>
    </row>
    <row r="5602" spans="1:13" ht="15" customHeight="1" x14ac:dyDescent="0.25">
      <c r="A5602" s="33" t="s">
        <v>3222</v>
      </c>
      <c r="B5602" s="269" t="s">
        <v>2735</v>
      </c>
      <c r="C5602" s="33" t="s">
        <v>3937</v>
      </c>
      <c r="D5602" s="33">
        <v>3</v>
      </c>
      <c r="E5602" s="33" t="s">
        <v>24</v>
      </c>
      <c r="F5602" s="46">
        <v>1500000</v>
      </c>
      <c r="G5602" s="41">
        <f t="shared" si="336"/>
        <v>4500000</v>
      </c>
      <c r="H5602" s="84" t="s">
        <v>9757</v>
      </c>
      <c r="I5602" s="33" t="s">
        <v>9758</v>
      </c>
      <c r="J5602"/>
      <c r="L5602"/>
      <c r="M5602"/>
    </row>
    <row r="5603" spans="1:13" ht="15" customHeight="1" x14ac:dyDescent="0.25">
      <c r="A5603" s="33" t="s">
        <v>3222</v>
      </c>
      <c r="B5603" s="63" t="s">
        <v>5550</v>
      </c>
      <c r="C5603" s="33" t="s">
        <v>9723</v>
      </c>
      <c r="D5603" s="38">
        <v>1</v>
      </c>
      <c r="E5603" s="45" t="s">
        <v>24</v>
      </c>
      <c r="F5603" s="46">
        <v>485000</v>
      </c>
      <c r="G5603" s="41">
        <f t="shared" si="336"/>
        <v>485000</v>
      </c>
      <c r="H5603" s="84" t="s">
        <v>1753</v>
      </c>
      <c r="I5603" s="33" t="s">
        <v>9761</v>
      </c>
      <c r="J5603"/>
      <c r="L5603"/>
      <c r="M5603"/>
    </row>
    <row r="5604" spans="1:13" ht="15" customHeight="1" x14ac:dyDescent="0.25">
      <c r="A5604" s="33" t="s">
        <v>3222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36"/>
        <v>250000</v>
      </c>
      <c r="H5604" s="84" t="s">
        <v>2736</v>
      </c>
      <c r="I5604" s="33" t="s">
        <v>9762</v>
      </c>
      <c r="J5604"/>
      <c r="L5604"/>
      <c r="M5604"/>
    </row>
    <row r="5605" spans="1:13" ht="15" customHeight="1" x14ac:dyDescent="0.25">
      <c r="A5605" s="33" t="s">
        <v>3222</v>
      </c>
      <c r="B5605" s="269" t="s">
        <v>9763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36"/>
        <v>210000</v>
      </c>
      <c r="H5605" s="84" t="s">
        <v>2736</v>
      </c>
      <c r="I5605" s="33" t="s">
        <v>9762</v>
      </c>
      <c r="J5605"/>
      <c r="L5605"/>
      <c r="M5605"/>
    </row>
    <row r="5606" spans="1:13" ht="15" customHeight="1" x14ac:dyDescent="0.25">
      <c r="A5606" s="33" t="s">
        <v>3222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36"/>
        <v>260000</v>
      </c>
      <c r="H5606" s="84" t="s">
        <v>2284</v>
      </c>
      <c r="I5606" s="33" t="s">
        <v>9764</v>
      </c>
      <c r="J5606"/>
      <c r="L5606"/>
      <c r="M5606"/>
    </row>
    <row r="5607" spans="1:13" ht="15" customHeight="1" x14ac:dyDescent="0.25">
      <c r="A5607" s="33" t="s">
        <v>3222</v>
      </c>
      <c r="B5607" s="407" t="s">
        <v>9765</v>
      </c>
      <c r="C5607" s="109" t="s">
        <v>9339</v>
      </c>
      <c r="D5607" s="33">
        <v>2</v>
      </c>
      <c r="E5607" s="33" t="s">
        <v>24</v>
      </c>
      <c r="F5607" s="46">
        <v>40000</v>
      </c>
      <c r="G5607" s="41">
        <f t="shared" si="336"/>
        <v>80000</v>
      </c>
      <c r="H5607" s="84" t="s">
        <v>2284</v>
      </c>
      <c r="I5607" s="84" t="s">
        <v>9764</v>
      </c>
      <c r="J5607"/>
      <c r="L5607"/>
      <c r="M5607"/>
    </row>
    <row r="5608" spans="1:13" ht="15" customHeight="1" x14ac:dyDescent="0.25">
      <c r="A5608" s="33" t="s">
        <v>3232</v>
      </c>
      <c r="B5608" s="269" t="s">
        <v>3233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36"/>
        <v>30000</v>
      </c>
      <c r="H5608" s="236" t="s">
        <v>536</v>
      </c>
      <c r="I5608" s="228"/>
      <c r="J5608"/>
      <c r="L5608"/>
      <c r="M5608"/>
    </row>
    <row r="5609" spans="1:13" ht="15" customHeight="1" x14ac:dyDescent="0.25">
      <c r="A5609" s="33" t="s">
        <v>3232</v>
      </c>
      <c r="B5609" s="390" t="s">
        <v>3242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36"/>
        <v>400000</v>
      </c>
      <c r="H5609" s="236" t="s">
        <v>536</v>
      </c>
      <c r="I5609" s="228"/>
      <c r="J5609"/>
      <c r="L5609"/>
      <c r="M5609"/>
    </row>
    <row r="5610" spans="1:13" ht="15" customHeight="1" x14ac:dyDescent="0.25">
      <c r="A5610" s="33" t="s">
        <v>3232</v>
      </c>
      <c r="B5610" s="390" t="s">
        <v>3243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36"/>
        <v>260000</v>
      </c>
      <c r="H5610" s="236" t="s">
        <v>536</v>
      </c>
      <c r="I5610" s="228"/>
      <c r="J5610"/>
      <c r="L5610"/>
      <c r="M5610"/>
    </row>
    <row r="5611" spans="1:13" ht="15" customHeight="1" x14ac:dyDescent="0.25">
      <c r="A5611" s="33" t="s">
        <v>3232</v>
      </c>
      <c r="B5611" s="390" t="s">
        <v>3244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36"/>
        <v>80000</v>
      </c>
      <c r="H5611" s="236" t="s">
        <v>536</v>
      </c>
      <c r="I5611" s="228"/>
      <c r="J5611"/>
      <c r="L5611"/>
      <c r="M5611"/>
    </row>
    <row r="5612" spans="1:13" ht="15" customHeight="1" x14ac:dyDescent="0.25">
      <c r="A5612" s="33" t="s">
        <v>3232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customHeight="1" x14ac:dyDescent="0.25">
      <c r="A5613" s="33" t="s">
        <v>3232</v>
      </c>
      <c r="B5613" s="390" t="s">
        <v>3241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37">D5613*F5613</f>
        <v>1000000</v>
      </c>
      <c r="H5613" s="236" t="s">
        <v>2701</v>
      </c>
      <c r="I5613" s="228"/>
      <c r="J5613"/>
      <c r="L5613"/>
      <c r="M5613"/>
    </row>
    <row r="5614" spans="1:13" ht="15" customHeight="1" x14ac:dyDescent="0.25">
      <c r="A5614" s="33" t="s">
        <v>3232</v>
      </c>
      <c r="B5614" s="373" t="s">
        <v>2743</v>
      </c>
      <c r="C5614" s="33" t="s">
        <v>3030</v>
      </c>
      <c r="D5614" s="38">
        <v>2</v>
      </c>
      <c r="E5614" s="33" t="s">
        <v>23</v>
      </c>
      <c r="F5614" s="46">
        <v>950000</v>
      </c>
      <c r="G5614" s="46">
        <f t="shared" si="337"/>
        <v>1900000</v>
      </c>
      <c r="H5614" s="236" t="s">
        <v>2240</v>
      </c>
      <c r="I5614" s="394" t="s">
        <v>9766</v>
      </c>
      <c r="J5614"/>
      <c r="L5614"/>
      <c r="M5614"/>
    </row>
    <row r="5615" spans="1:13" ht="15" customHeight="1" x14ac:dyDescent="0.25">
      <c r="A5615" s="33" t="s">
        <v>3232</v>
      </c>
      <c r="B5615" s="445" t="s">
        <v>3236</v>
      </c>
      <c r="C5615" s="33" t="s">
        <v>2778</v>
      </c>
      <c r="D5615" s="38">
        <v>2</v>
      </c>
      <c r="E5615" s="33" t="s">
        <v>24</v>
      </c>
      <c r="F5615" s="40">
        <v>458000</v>
      </c>
      <c r="G5615" s="46">
        <f t="shared" si="337"/>
        <v>916000</v>
      </c>
      <c r="H5615" s="236" t="s">
        <v>511</v>
      </c>
      <c r="I5615" s="394" t="s">
        <v>9767</v>
      </c>
      <c r="J5615"/>
      <c r="L5615"/>
      <c r="M5615"/>
    </row>
    <row r="5616" spans="1:13" ht="15" customHeight="1" x14ac:dyDescent="0.25">
      <c r="A5616" s="33" t="s">
        <v>3232</v>
      </c>
      <c r="B5616" s="269" t="s">
        <v>3237</v>
      </c>
      <c r="C5616" s="33" t="s">
        <v>2778</v>
      </c>
      <c r="D5616" s="38">
        <v>1</v>
      </c>
      <c r="E5616" s="33" t="s">
        <v>24</v>
      </c>
      <c r="F5616" s="40">
        <v>388000</v>
      </c>
      <c r="G5616" s="46">
        <f t="shared" si="337"/>
        <v>388000</v>
      </c>
      <c r="H5616" s="236" t="s">
        <v>511</v>
      </c>
      <c r="I5616" s="394" t="s">
        <v>9767</v>
      </c>
      <c r="J5616"/>
      <c r="L5616"/>
      <c r="M5616"/>
    </row>
    <row r="5617" spans="1:13" ht="15" customHeight="1" x14ac:dyDescent="0.25">
      <c r="A5617" s="33" t="s">
        <v>3232</v>
      </c>
      <c r="B5617" s="269" t="s">
        <v>2768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37"/>
        <v>160000</v>
      </c>
      <c r="H5617" s="274" t="s">
        <v>2018</v>
      </c>
      <c r="I5617" s="394" t="s">
        <v>9768</v>
      </c>
      <c r="J5617"/>
      <c r="L5617"/>
      <c r="M5617"/>
    </row>
    <row r="5618" spans="1:13" ht="15" customHeight="1" x14ac:dyDescent="0.25">
      <c r="A5618" s="33" t="s">
        <v>3232</v>
      </c>
      <c r="B5618" s="269" t="s">
        <v>1772</v>
      </c>
      <c r="C5618" s="33" t="s">
        <v>2755</v>
      </c>
      <c r="D5618" s="38">
        <v>4</v>
      </c>
      <c r="E5618" s="33" t="s">
        <v>23</v>
      </c>
      <c r="F5618" s="46">
        <v>10000</v>
      </c>
      <c r="G5618" s="46">
        <f t="shared" si="337"/>
        <v>40000</v>
      </c>
      <c r="H5618" s="236" t="s">
        <v>2018</v>
      </c>
      <c r="I5618" s="394" t="s">
        <v>9768</v>
      </c>
      <c r="J5618"/>
      <c r="L5618"/>
      <c r="M5618"/>
    </row>
    <row r="5619" spans="1:13" ht="15" customHeight="1" x14ac:dyDescent="0.25">
      <c r="A5619" s="33" t="s">
        <v>3232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37"/>
        <v>39000</v>
      </c>
      <c r="H5619" s="236" t="s">
        <v>2018</v>
      </c>
      <c r="I5619" s="394" t="s">
        <v>9768</v>
      </c>
      <c r="J5619"/>
      <c r="L5619"/>
      <c r="M5619"/>
    </row>
    <row r="5620" spans="1:13" ht="15" customHeight="1" x14ac:dyDescent="0.25">
      <c r="A5620" s="33" t="s">
        <v>3232</v>
      </c>
      <c r="B5620" s="433" t="s">
        <v>5550</v>
      </c>
      <c r="C5620" s="436" t="s">
        <v>9723</v>
      </c>
      <c r="D5620" s="435">
        <v>1</v>
      </c>
      <c r="E5620" s="440" t="s">
        <v>24</v>
      </c>
      <c r="F5620" s="437">
        <v>485000</v>
      </c>
      <c r="G5620" s="437">
        <f t="shared" si="337"/>
        <v>485000</v>
      </c>
      <c r="H5620" s="438" t="s">
        <v>2018</v>
      </c>
      <c r="I5620" s="446" t="s">
        <v>9768</v>
      </c>
      <c r="J5620"/>
      <c r="L5620"/>
      <c r="M5620"/>
    </row>
    <row r="5621" spans="1:13" ht="15" customHeight="1" x14ac:dyDescent="0.25">
      <c r="A5621" s="33" t="s">
        <v>3232</v>
      </c>
      <c r="B5621" s="269" t="s">
        <v>9313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37"/>
        <v>2300000</v>
      </c>
      <c r="H5621" s="236" t="s">
        <v>673</v>
      </c>
      <c r="I5621" s="228"/>
      <c r="J5621"/>
      <c r="L5621"/>
      <c r="M5621"/>
    </row>
    <row r="5622" spans="1:13" ht="15" customHeight="1" x14ac:dyDescent="0.25">
      <c r="A5622" s="33" t="s">
        <v>3232</v>
      </c>
      <c r="B5622" s="269" t="s">
        <v>3240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37"/>
        <v>1200000</v>
      </c>
      <c r="H5622" s="236" t="s">
        <v>673</v>
      </c>
      <c r="I5622" s="228"/>
      <c r="J5622"/>
      <c r="L5622"/>
      <c r="M5622"/>
    </row>
    <row r="5623" spans="1:13" ht="15" customHeight="1" x14ac:dyDescent="0.25">
      <c r="A5623" s="33" t="s">
        <v>3232</v>
      </c>
      <c r="B5623" s="390" t="s">
        <v>2801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37"/>
        <v>11000</v>
      </c>
      <c r="H5623" s="236" t="s">
        <v>673</v>
      </c>
      <c r="I5623" s="381"/>
      <c r="J5623"/>
      <c r="L5623"/>
      <c r="M5623"/>
    </row>
    <row r="5624" spans="1:13" ht="15" customHeight="1" x14ac:dyDescent="0.25">
      <c r="A5624" s="33" t="s">
        <v>3232</v>
      </c>
      <c r="B5624" s="269" t="s">
        <v>3042</v>
      </c>
      <c r="C5624" s="33"/>
      <c r="D5624" s="38">
        <v>4</v>
      </c>
      <c r="E5624" s="33" t="s">
        <v>23</v>
      </c>
      <c r="F5624" s="40">
        <v>10000</v>
      </c>
      <c r="G5624" s="172">
        <f t="shared" si="337"/>
        <v>40000</v>
      </c>
      <c r="H5624" s="236" t="s">
        <v>783</v>
      </c>
      <c r="I5624" s="381" t="s">
        <v>9769</v>
      </c>
      <c r="J5624"/>
      <c r="L5624"/>
      <c r="M5624"/>
    </row>
    <row r="5625" spans="1:13" ht="15" customHeight="1" x14ac:dyDescent="0.25">
      <c r="A5625" s="33" t="s">
        <v>3232</v>
      </c>
      <c r="B5625" s="269" t="s">
        <v>2828</v>
      </c>
      <c r="C5625" s="33"/>
      <c r="D5625" s="38">
        <v>4</v>
      </c>
      <c r="E5625" s="33" t="s">
        <v>23</v>
      </c>
      <c r="F5625" s="40">
        <v>5000</v>
      </c>
      <c r="G5625" s="172">
        <f t="shared" si="337"/>
        <v>20000</v>
      </c>
      <c r="H5625" s="236" t="s">
        <v>783</v>
      </c>
      <c r="I5625" s="381" t="s">
        <v>9769</v>
      </c>
      <c r="J5625"/>
      <c r="L5625"/>
      <c r="M5625"/>
    </row>
    <row r="5626" spans="1:13" ht="15" customHeight="1" x14ac:dyDescent="0.25">
      <c r="A5626" s="33" t="s">
        <v>3232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37"/>
        <v>55000</v>
      </c>
      <c r="H5626" s="236" t="s">
        <v>783</v>
      </c>
      <c r="I5626" s="381" t="s">
        <v>9769</v>
      </c>
      <c r="J5626"/>
      <c r="L5626"/>
      <c r="M5626"/>
    </row>
    <row r="5627" spans="1:13" ht="15" customHeight="1" x14ac:dyDescent="0.25">
      <c r="A5627" s="33" t="s">
        <v>3232</v>
      </c>
      <c r="B5627" s="269" t="s">
        <v>9770</v>
      </c>
      <c r="C5627" s="33" t="s">
        <v>9771</v>
      </c>
      <c r="D5627" s="150">
        <v>1</v>
      </c>
      <c r="E5627" s="33" t="s">
        <v>23</v>
      </c>
      <c r="F5627" s="46">
        <v>50000</v>
      </c>
      <c r="G5627" s="172">
        <f t="shared" si="337"/>
        <v>50000</v>
      </c>
      <c r="H5627" s="236" t="s">
        <v>783</v>
      </c>
      <c r="I5627" s="381" t="s">
        <v>9769</v>
      </c>
      <c r="J5627"/>
      <c r="L5627"/>
      <c r="M5627"/>
    </row>
    <row r="5628" spans="1:13" ht="15" customHeight="1" x14ac:dyDescent="0.25">
      <c r="A5628" s="33" t="s">
        <v>3232</v>
      </c>
      <c r="B5628" s="269" t="s">
        <v>2815</v>
      </c>
      <c r="C5628" s="33"/>
      <c r="D5628" s="38">
        <v>0.3</v>
      </c>
      <c r="E5628" s="45" t="s">
        <v>27</v>
      </c>
      <c r="F5628" s="46">
        <v>65000</v>
      </c>
      <c r="G5628" s="179">
        <f t="shared" si="337"/>
        <v>19500</v>
      </c>
      <c r="H5628" s="236" t="s">
        <v>783</v>
      </c>
      <c r="I5628" s="381" t="s">
        <v>9769</v>
      </c>
      <c r="J5628"/>
      <c r="L5628"/>
      <c r="M5628"/>
    </row>
    <row r="5629" spans="1:13" ht="15" customHeight="1" x14ac:dyDescent="0.25">
      <c r="A5629" s="33" t="s">
        <v>3232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37"/>
        <v>28200</v>
      </c>
      <c r="H5629" s="236" t="s">
        <v>1756</v>
      </c>
      <c r="I5629" s="381"/>
      <c r="J5629"/>
      <c r="L5629"/>
      <c r="M5629"/>
    </row>
    <row r="5630" spans="1:13" ht="15" customHeight="1" x14ac:dyDescent="0.25">
      <c r="A5630" s="33" t="s">
        <v>3232</v>
      </c>
      <c r="B5630" s="63" t="s">
        <v>5550</v>
      </c>
      <c r="C5630" s="33" t="s">
        <v>9772</v>
      </c>
      <c r="D5630" s="50">
        <v>1</v>
      </c>
      <c r="E5630" s="51" t="s">
        <v>23</v>
      </c>
      <c r="F5630" s="41">
        <v>485000</v>
      </c>
      <c r="G5630" s="172">
        <f t="shared" si="337"/>
        <v>485000</v>
      </c>
      <c r="H5630" s="236" t="s">
        <v>1999</v>
      </c>
      <c r="I5630" s="381" t="s">
        <v>9773</v>
      </c>
      <c r="J5630"/>
      <c r="L5630"/>
      <c r="M5630"/>
    </row>
    <row r="5631" spans="1:13" ht="15" customHeight="1" x14ac:dyDescent="0.25">
      <c r="A5631" s="33" t="s">
        <v>3232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37"/>
        <v>80000</v>
      </c>
      <c r="H5631" s="274" t="s">
        <v>748</v>
      </c>
      <c r="I5631" s="432" t="s">
        <v>9774</v>
      </c>
      <c r="J5631"/>
      <c r="L5631"/>
      <c r="M5631"/>
    </row>
    <row r="5632" spans="1:13" ht="15" customHeight="1" x14ac:dyDescent="0.25">
      <c r="A5632" s="33" t="s">
        <v>3232</v>
      </c>
      <c r="B5632" s="372" t="s">
        <v>3922</v>
      </c>
      <c r="C5632" s="36"/>
      <c r="D5632" s="38">
        <v>0.3</v>
      </c>
      <c r="E5632" s="45" t="s">
        <v>217</v>
      </c>
      <c r="F5632" s="191">
        <v>65000</v>
      </c>
      <c r="G5632" s="172">
        <f t="shared" si="337"/>
        <v>19500</v>
      </c>
      <c r="H5632" s="274" t="s">
        <v>748</v>
      </c>
      <c r="I5632" s="432" t="s">
        <v>9775</v>
      </c>
      <c r="J5632"/>
      <c r="L5632"/>
      <c r="M5632"/>
    </row>
    <row r="5633" spans="1:13" ht="15" customHeight="1" x14ac:dyDescent="0.25">
      <c r="A5633" s="33" t="s">
        <v>3232</v>
      </c>
      <c r="B5633" s="390" t="s">
        <v>3245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37"/>
        <v>350000</v>
      </c>
      <c r="H5633" s="236" t="s">
        <v>1006</v>
      </c>
      <c r="I5633" s="228"/>
      <c r="J5633"/>
      <c r="L5633"/>
      <c r="M5633"/>
    </row>
    <row r="5634" spans="1:13" ht="15" customHeight="1" x14ac:dyDescent="0.25">
      <c r="A5634" s="33" t="s">
        <v>3232</v>
      </c>
      <c r="B5634" s="372" t="s">
        <v>5203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customHeight="1" x14ac:dyDescent="0.25">
      <c r="A5635" s="419">
        <v>44205</v>
      </c>
      <c r="B5635" s="269" t="s">
        <v>4008</v>
      </c>
      <c r="C5635" s="33" t="s">
        <v>4378</v>
      </c>
      <c r="D5635" s="33">
        <v>4</v>
      </c>
      <c r="E5635" s="33" t="s">
        <v>27</v>
      </c>
      <c r="F5635" s="34">
        <v>23000</v>
      </c>
      <c r="G5635" s="41">
        <f t="shared" ref="G5635:G5681" si="338">D5635*F5635</f>
        <v>92000</v>
      </c>
      <c r="H5635" s="236" t="s">
        <v>2240</v>
      </c>
      <c r="I5635" s="228"/>
      <c r="J5635"/>
      <c r="L5635"/>
      <c r="M5635"/>
    </row>
    <row r="5636" spans="1:13" ht="15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38"/>
        <v>56400</v>
      </c>
      <c r="H5636" s="236" t="s">
        <v>2096</v>
      </c>
      <c r="I5636" s="228"/>
      <c r="J5636"/>
      <c r="L5636"/>
      <c r="M5636"/>
    </row>
    <row r="5637" spans="1:13" ht="15" customHeight="1" x14ac:dyDescent="0.25">
      <c r="A5637" s="180">
        <v>44205</v>
      </c>
      <c r="B5637" s="390" t="s">
        <v>3253</v>
      </c>
      <c r="C5637" s="33" t="s">
        <v>2697</v>
      </c>
      <c r="D5637" s="38">
        <v>1</v>
      </c>
      <c r="E5637" s="45" t="s">
        <v>23</v>
      </c>
      <c r="F5637" s="46">
        <v>325000</v>
      </c>
      <c r="G5637" s="172">
        <f t="shared" si="338"/>
        <v>325000</v>
      </c>
      <c r="H5637" s="236" t="s">
        <v>536</v>
      </c>
      <c r="I5637" s="228"/>
      <c r="J5637"/>
      <c r="L5637"/>
      <c r="M5637"/>
    </row>
    <row r="5638" spans="1:13" ht="15" customHeight="1" x14ac:dyDescent="0.25">
      <c r="A5638" s="180">
        <v>44205</v>
      </c>
      <c r="B5638" s="243" t="s">
        <v>9318</v>
      </c>
      <c r="C5638" s="39" t="s">
        <v>9319</v>
      </c>
      <c r="D5638" s="38">
        <v>1</v>
      </c>
      <c r="E5638" s="45" t="s">
        <v>217</v>
      </c>
      <c r="F5638" s="46">
        <v>32000</v>
      </c>
      <c r="G5638" s="172">
        <f t="shared" si="338"/>
        <v>32000</v>
      </c>
      <c r="H5638" s="236" t="s">
        <v>536</v>
      </c>
      <c r="I5638" s="228"/>
      <c r="J5638"/>
      <c r="L5638"/>
      <c r="M5638"/>
    </row>
    <row r="5639" spans="1:13" ht="15" customHeight="1" x14ac:dyDescent="0.25">
      <c r="A5639" s="180">
        <v>44205</v>
      </c>
      <c r="B5639" s="445" t="s">
        <v>3247</v>
      </c>
      <c r="C5639" s="33" t="s">
        <v>388</v>
      </c>
      <c r="D5639" s="38">
        <v>1</v>
      </c>
      <c r="E5639" s="33" t="s">
        <v>3177</v>
      </c>
      <c r="F5639" s="40">
        <v>155000</v>
      </c>
      <c r="G5639" s="46">
        <f t="shared" si="338"/>
        <v>155000</v>
      </c>
      <c r="H5639" s="236" t="s">
        <v>536</v>
      </c>
      <c r="I5639" s="394"/>
      <c r="J5639"/>
      <c r="L5639"/>
      <c r="M5639"/>
    </row>
    <row r="5640" spans="1:13" ht="15" customHeight="1" x14ac:dyDescent="0.25">
      <c r="A5640" s="180">
        <v>44205</v>
      </c>
      <c r="B5640" s="269" t="s">
        <v>3248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38"/>
        <v>40000</v>
      </c>
      <c r="H5640" s="236" t="s">
        <v>536</v>
      </c>
      <c r="I5640" s="394"/>
      <c r="J5640"/>
      <c r="L5640"/>
      <c r="M5640"/>
    </row>
    <row r="5641" spans="1:13" ht="15" customHeight="1" x14ac:dyDescent="0.25">
      <c r="A5641" s="180">
        <v>44205</v>
      </c>
      <c r="B5641" s="269" t="s">
        <v>2684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38"/>
        <v>21000</v>
      </c>
      <c r="H5641" s="274" t="s">
        <v>536</v>
      </c>
      <c r="I5641" s="394"/>
      <c r="J5641"/>
      <c r="L5641"/>
      <c r="M5641"/>
    </row>
    <row r="5642" spans="1:13" ht="15" customHeight="1" x14ac:dyDescent="0.25">
      <c r="A5642" s="180">
        <v>44205</v>
      </c>
      <c r="B5642" s="269" t="s">
        <v>4847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38"/>
        <v>3000</v>
      </c>
      <c r="H5642" s="274" t="s">
        <v>536</v>
      </c>
      <c r="I5642" s="394"/>
      <c r="J5642"/>
      <c r="L5642"/>
      <c r="M5642"/>
    </row>
    <row r="5643" spans="1:13" ht="15" customHeight="1" x14ac:dyDescent="0.25">
      <c r="A5643" s="180">
        <v>44205</v>
      </c>
      <c r="B5643" s="246" t="s">
        <v>3249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38"/>
        <v>65000</v>
      </c>
      <c r="H5643" s="274" t="s">
        <v>536</v>
      </c>
      <c r="I5643" s="394"/>
      <c r="J5643"/>
      <c r="L5643"/>
      <c r="M5643"/>
    </row>
    <row r="5644" spans="1:13" ht="15" customHeight="1" x14ac:dyDescent="0.25">
      <c r="A5644" s="180">
        <v>44205</v>
      </c>
      <c r="B5644" s="269" t="s">
        <v>3250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38"/>
        <v>28000</v>
      </c>
      <c r="H5644" s="274" t="s">
        <v>536</v>
      </c>
      <c r="I5644" s="394"/>
      <c r="J5644"/>
      <c r="L5644"/>
      <c r="M5644"/>
    </row>
    <row r="5645" spans="1:13" ht="15" customHeight="1" x14ac:dyDescent="0.25">
      <c r="A5645" s="180">
        <v>44205</v>
      </c>
      <c r="B5645" s="390" t="s">
        <v>2739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38"/>
        <v>15000</v>
      </c>
      <c r="H5645" s="274" t="s">
        <v>536</v>
      </c>
      <c r="I5645" s="228"/>
      <c r="J5645"/>
      <c r="L5645"/>
      <c r="M5645"/>
    </row>
    <row r="5646" spans="1:13" ht="15" customHeight="1" x14ac:dyDescent="0.25">
      <c r="A5646" s="180">
        <v>44205</v>
      </c>
      <c r="B5646" s="390" t="s">
        <v>3251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38"/>
        <v>4000</v>
      </c>
      <c r="H5646" s="274" t="s">
        <v>536</v>
      </c>
      <c r="I5646" s="228"/>
      <c r="J5646"/>
      <c r="L5646"/>
      <c r="M5646"/>
    </row>
    <row r="5647" spans="1:13" ht="15" customHeight="1" x14ac:dyDescent="0.25">
      <c r="A5647" s="180">
        <v>44205</v>
      </c>
      <c r="B5647" s="390" t="s">
        <v>9336</v>
      </c>
      <c r="C5647" s="36" t="s">
        <v>3252</v>
      </c>
      <c r="D5647" s="38">
        <v>2</v>
      </c>
      <c r="E5647" s="33" t="s">
        <v>23</v>
      </c>
      <c r="F5647" s="46">
        <v>900000</v>
      </c>
      <c r="G5647" s="172">
        <f t="shared" si="338"/>
        <v>1800000</v>
      </c>
      <c r="H5647" s="236" t="s">
        <v>1065</v>
      </c>
      <c r="I5647" s="381" t="s">
        <v>9775</v>
      </c>
      <c r="J5647"/>
      <c r="L5647"/>
      <c r="M5647"/>
    </row>
    <row r="5648" spans="1:13" ht="15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38"/>
        <v>20000</v>
      </c>
      <c r="H5648" s="236" t="s">
        <v>1065</v>
      </c>
      <c r="I5648" s="381" t="s">
        <v>9775</v>
      </c>
      <c r="J5648"/>
      <c r="L5648"/>
      <c r="M5648"/>
    </row>
    <row r="5649" spans="1:13" ht="15" customHeight="1" x14ac:dyDescent="0.25">
      <c r="A5649" s="180">
        <v>44205</v>
      </c>
      <c r="B5649" s="63" t="s">
        <v>5550</v>
      </c>
      <c r="C5649" s="33" t="s">
        <v>9723</v>
      </c>
      <c r="D5649" s="38">
        <v>1</v>
      </c>
      <c r="E5649" s="45" t="s">
        <v>24</v>
      </c>
      <c r="F5649" s="46">
        <v>485000</v>
      </c>
      <c r="G5649" s="172">
        <f t="shared" si="338"/>
        <v>485000</v>
      </c>
      <c r="H5649" s="236" t="s">
        <v>538</v>
      </c>
      <c r="I5649" s="381" t="s">
        <v>9776</v>
      </c>
      <c r="J5649"/>
      <c r="L5649"/>
      <c r="M5649"/>
    </row>
    <row r="5650" spans="1:13" ht="15" customHeight="1" x14ac:dyDescent="0.25">
      <c r="A5650" s="180">
        <v>44205</v>
      </c>
      <c r="B5650" s="243" t="s">
        <v>2751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38"/>
        <v>360000</v>
      </c>
      <c r="H5650" s="236" t="s">
        <v>538</v>
      </c>
      <c r="I5650" s="381" t="s">
        <v>9776</v>
      </c>
      <c r="J5650"/>
      <c r="L5650"/>
      <c r="M5650"/>
    </row>
    <row r="5651" spans="1:13" ht="15" customHeight="1" x14ac:dyDescent="0.25">
      <c r="A5651" s="180">
        <v>44205</v>
      </c>
      <c r="B5651" s="269" t="s">
        <v>2692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38"/>
        <v>75000</v>
      </c>
      <c r="H5651" s="236" t="s">
        <v>433</v>
      </c>
      <c r="I5651" s="381" t="s">
        <v>9777</v>
      </c>
      <c r="J5651"/>
      <c r="L5651"/>
      <c r="M5651"/>
    </row>
    <row r="5652" spans="1:13" ht="15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38"/>
        <v>510000</v>
      </c>
      <c r="H5652" s="274" t="s">
        <v>9778</v>
      </c>
      <c r="I5652" s="432" t="s">
        <v>9779</v>
      </c>
      <c r="J5652"/>
      <c r="L5652"/>
      <c r="M5652"/>
    </row>
    <row r="5653" spans="1:13" ht="15" customHeight="1" x14ac:dyDescent="0.25">
      <c r="A5653" s="180">
        <v>44205</v>
      </c>
      <c r="B5653" s="269" t="s">
        <v>3246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38"/>
        <v>1310000</v>
      </c>
      <c r="H5653" s="274" t="s">
        <v>490</v>
      </c>
      <c r="I5653" s="228"/>
      <c r="J5653"/>
      <c r="L5653"/>
      <c r="M5653"/>
    </row>
    <row r="5654" spans="1:13" ht="15" customHeight="1" x14ac:dyDescent="0.25">
      <c r="A5654" s="180">
        <v>44205</v>
      </c>
      <c r="B5654" s="269" t="s">
        <v>4847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customHeight="1" x14ac:dyDescent="0.25">
      <c r="A5655" s="180">
        <v>44205</v>
      </c>
      <c r="B5655" s="269" t="s">
        <v>4524</v>
      </c>
      <c r="C5655" s="56" t="s">
        <v>9316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customHeight="1" x14ac:dyDescent="0.25">
      <c r="A5656" s="180">
        <v>44205</v>
      </c>
      <c r="B5656" s="269" t="s">
        <v>2711</v>
      </c>
      <c r="C5656" s="33" t="s">
        <v>9780</v>
      </c>
      <c r="D5656" s="38">
        <v>1</v>
      </c>
      <c r="E5656" s="45" t="s">
        <v>72</v>
      </c>
      <c r="F5656" s="46">
        <v>1825000</v>
      </c>
      <c r="G5656" s="172">
        <f t="shared" si="338"/>
        <v>1825000</v>
      </c>
      <c r="H5656" s="274" t="s">
        <v>1604</v>
      </c>
      <c r="I5656" s="228" t="s">
        <v>9781</v>
      </c>
      <c r="J5656"/>
      <c r="L5656"/>
      <c r="M5656"/>
    </row>
    <row r="5657" spans="1:13" ht="15" customHeight="1" x14ac:dyDescent="0.25">
      <c r="A5657" s="180">
        <v>44205</v>
      </c>
      <c r="B5657" s="269" t="s">
        <v>2711</v>
      </c>
      <c r="C5657" s="109" t="s">
        <v>9585</v>
      </c>
      <c r="D5657" s="38">
        <v>1</v>
      </c>
      <c r="E5657" s="33" t="s">
        <v>72</v>
      </c>
      <c r="F5657" s="46">
        <v>1825000</v>
      </c>
      <c r="G5657" s="172">
        <f t="shared" si="338"/>
        <v>1825000</v>
      </c>
      <c r="H5657" s="274" t="s">
        <v>1604</v>
      </c>
      <c r="I5657" s="228" t="s">
        <v>9781</v>
      </c>
      <c r="J5657"/>
      <c r="L5657"/>
      <c r="M5657"/>
    </row>
    <row r="5658" spans="1:13" ht="15" customHeight="1" x14ac:dyDescent="0.25">
      <c r="A5658" s="180">
        <v>44205</v>
      </c>
      <c r="B5658" s="269" t="s">
        <v>2711</v>
      </c>
      <c r="C5658" s="39" t="s">
        <v>9320</v>
      </c>
      <c r="D5658" s="38">
        <v>1</v>
      </c>
      <c r="E5658" s="45" t="s">
        <v>72</v>
      </c>
      <c r="F5658" s="46">
        <v>1825000</v>
      </c>
      <c r="G5658" s="172">
        <f t="shared" si="338"/>
        <v>1825000</v>
      </c>
      <c r="H5658" s="274" t="s">
        <v>1604</v>
      </c>
      <c r="I5658" s="228" t="s">
        <v>9781</v>
      </c>
      <c r="J5658"/>
      <c r="L5658"/>
      <c r="M5658"/>
    </row>
    <row r="5659" spans="1:13" ht="15" customHeight="1" x14ac:dyDescent="0.25">
      <c r="A5659" s="180">
        <v>44205</v>
      </c>
      <c r="B5659" s="269" t="s">
        <v>2711</v>
      </c>
      <c r="C5659" s="33" t="s">
        <v>9343</v>
      </c>
      <c r="D5659" s="38">
        <v>1</v>
      </c>
      <c r="E5659" s="45" t="s">
        <v>72</v>
      </c>
      <c r="F5659" s="46">
        <v>1825000</v>
      </c>
      <c r="G5659" s="172">
        <f t="shared" si="338"/>
        <v>1825000</v>
      </c>
      <c r="H5659" s="274" t="s">
        <v>1604</v>
      </c>
      <c r="I5659" s="228" t="s">
        <v>9781</v>
      </c>
      <c r="J5659"/>
      <c r="L5659"/>
      <c r="M5659"/>
    </row>
    <row r="5660" spans="1:13" ht="15" customHeight="1" x14ac:dyDescent="0.25">
      <c r="A5660" s="180">
        <v>44236</v>
      </c>
      <c r="B5660" s="269" t="s">
        <v>2711</v>
      </c>
      <c r="C5660" s="33" t="s">
        <v>9780</v>
      </c>
      <c r="D5660" s="33">
        <v>1</v>
      </c>
      <c r="E5660" s="33" t="s">
        <v>72</v>
      </c>
      <c r="F5660" s="34">
        <v>1825000</v>
      </c>
      <c r="G5660" s="41">
        <f t="shared" si="338"/>
        <v>1825000</v>
      </c>
      <c r="H5660" s="236" t="s">
        <v>995</v>
      </c>
      <c r="I5660" s="228" t="s">
        <v>9782</v>
      </c>
      <c r="J5660"/>
      <c r="L5660"/>
      <c r="M5660"/>
    </row>
    <row r="5661" spans="1:13" ht="15" customHeight="1" x14ac:dyDescent="0.25">
      <c r="A5661" s="180">
        <v>44236</v>
      </c>
      <c r="B5661" s="269" t="s">
        <v>2711</v>
      </c>
      <c r="C5661" s="33" t="s">
        <v>9320</v>
      </c>
      <c r="D5661" s="38">
        <v>1</v>
      </c>
      <c r="E5661" s="33" t="s">
        <v>72</v>
      </c>
      <c r="F5661" s="46">
        <v>1825000</v>
      </c>
      <c r="G5661" s="172">
        <f t="shared" si="338"/>
        <v>1825000</v>
      </c>
      <c r="H5661" s="236" t="s">
        <v>995</v>
      </c>
      <c r="I5661" s="228" t="s">
        <v>9782</v>
      </c>
      <c r="J5661"/>
      <c r="L5661"/>
      <c r="M5661"/>
    </row>
    <row r="5662" spans="1:13" ht="15" customHeight="1" x14ac:dyDescent="0.25">
      <c r="A5662" s="180">
        <v>44236</v>
      </c>
      <c r="B5662" s="445" t="s">
        <v>3256</v>
      </c>
      <c r="C5662" s="33" t="s">
        <v>3257</v>
      </c>
      <c r="D5662" s="38">
        <v>1</v>
      </c>
      <c r="E5662" s="33" t="s">
        <v>3258</v>
      </c>
      <c r="F5662" s="40">
        <v>332000</v>
      </c>
      <c r="G5662" s="46">
        <f t="shared" si="338"/>
        <v>332000</v>
      </c>
      <c r="H5662" s="236" t="s">
        <v>536</v>
      </c>
      <c r="I5662" s="228"/>
      <c r="J5662"/>
      <c r="L5662"/>
      <c r="M5662"/>
    </row>
    <row r="5663" spans="1:13" ht="15" customHeight="1" x14ac:dyDescent="0.25">
      <c r="A5663" s="180">
        <v>44236</v>
      </c>
      <c r="B5663" s="269" t="s">
        <v>2692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38"/>
        <v>75000</v>
      </c>
      <c r="H5663" s="236" t="s">
        <v>536</v>
      </c>
      <c r="I5663" s="228"/>
      <c r="J5663"/>
      <c r="L5663"/>
      <c r="M5663"/>
    </row>
    <row r="5664" spans="1:13" ht="15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38"/>
        <v>36783</v>
      </c>
      <c r="H5664" s="236" t="s">
        <v>588</v>
      </c>
      <c r="I5664" s="394"/>
      <c r="J5664"/>
      <c r="L5664"/>
      <c r="M5664"/>
    </row>
    <row r="5665" spans="1:13" ht="15" customHeight="1" x14ac:dyDescent="0.25">
      <c r="A5665" s="180">
        <v>44236</v>
      </c>
      <c r="B5665" s="269" t="s">
        <v>3255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38"/>
        <v>960000</v>
      </c>
      <c r="H5665" s="274" t="s">
        <v>930</v>
      </c>
      <c r="I5665" s="394"/>
      <c r="J5665"/>
      <c r="L5665"/>
      <c r="M5665"/>
    </row>
    <row r="5666" spans="1:13" ht="15" customHeight="1" x14ac:dyDescent="0.25">
      <c r="A5666" s="180">
        <v>44236</v>
      </c>
      <c r="B5666" s="269" t="s">
        <v>3259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38"/>
        <v>1225000</v>
      </c>
      <c r="H5666" s="236" t="s">
        <v>930</v>
      </c>
      <c r="I5666" s="394"/>
      <c r="J5666"/>
      <c r="L5666"/>
      <c r="M5666"/>
    </row>
    <row r="5667" spans="1:13" ht="15" customHeight="1" x14ac:dyDescent="0.25">
      <c r="A5667" s="180">
        <v>44236</v>
      </c>
      <c r="B5667" s="269" t="s">
        <v>1609</v>
      </c>
      <c r="C5667" s="33" t="s">
        <v>9594</v>
      </c>
      <c r="D5667" s="38">
        <v>1</v>
      </c>
      <c r="E5667" s="273" t="s">
        <v>24</v>
      </c>
      <c r="F5667" s="275">
        <v>650000</v>
      </c>
      <c r="G5667" s="46">
        <f t="shared" si="338"/>
        <v>650000</v>
      </c>
      <c r="H5667" s="274" t="s">
        <v>2701</v>
      </c>
      <c r="I5667" s="394" t="s">
        <v>8493</v>
      </c>
      <c r="J5667"/>
      <c r="L5667"/>
      <c r="M5667"/>
    </row>
    <row r="5668" spans="1:13" ht="15" customHeight="1" x14ac:dyDescent="0.25">
      <c r="A5668" s="180">
        <v>44236</v>
      </c>
      <c r="B5668" s="447" t="s">
        <v>3262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38"/>
        <v>29000</v>
      </c>
      <c r="H5668" s="274" t="s">
        <v>2879</v>
      </c>
      <c r="I5668" s="228"/>
      <c r="J5668"/>
      <c r="L5668"/>
      <c r="M5668"/>
    </row>
    <row r="5669" spans="1:13" ht="15" customHeight="1" x14ac:dyDescent="0.25">
      <c r="A5669" s="180">
        <v>44236</v>
      </c>
      <c r="B5669" s="269" t="s">
        <v>118</v>
      </c>
      <c r="C5669" s="49" t="s">
        <v>9783</v>
      </c>
      <c r="D5669" s="38">
        <v>1</v>
      </c>
      <c r="E5669" s="33" t="s">
        <v>23</v>
      </c>
      <c r="F5669" s="46">
        <v>175000</v>
      </c>
      <c r="G5669" s="172">
        <f t="shared" si="338"/>
        <v>175000</v>
      </c>
      <c r="H5669" s="236" t="s">
        <v>1004</v>
      </c>
      <c r="I5669" s="381" t="s">
        <v>9784</v>
      </c>
      <c r="J5669"/>
      <c r="L5669"/>
      <c r="M5669"/>
    </row>
    <row r="5670" spans="1:13" x14ac:dyDescent="0.25">
      <c r="A5670" s="180">
        <v>44236</v>
      </c>
      <c r="B5670" s="269" t="s">
        <v>120</v>
      </c>
      <c r="C5670" s="49" t="s">
        <v>9364</v>
      </c>
      <c r="D5670" s="38">
        <v>1</v>
      </c>
      <c r="E5670" s="45" t="s">
        <v>24</v>
      </c>
      <c r="F5670" s="46">
        <v>100000</v>
      </c>
      <c r="G5670" s="172">
        <f t="shared" si="338"/>
        <v>100000</v>
      </c>
      <c r="H5670" s="236" t="s">
        <v>1004</v>
      </c>
      <c r="I5670" s="381" t="s">
        <v>9784</v>
      </c>
      <c r="J5670"/>
      <c r="L5670"/>
      <c r="M5670"/>
    </row>
    <row r="5671" spans="1:13" ht="15" customHeight="1" x14ac:dyDescent="0.25">
      <c r="A5671" s="180">
        <v>44236</v>
      </c>
      <c r="B5671" s="269" t="s">
        <v>2851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38"/>
        <v>205000</v>
      </c>
      <c r="H5671" s="236" t="s">
        <v>472</v>
      </c>
      <c r="I5671" s="381" t="s">
        <v>9785</v>
      </c>
      <c r="J5671"/>
      <c r="L5671"/>
      <c r="M5671"/>
    </row>
    <row r="5672" spans="1:13" ht="15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38"/>
        <v>253800</v>
      </c>
      <c r="H5672" s="274" t="s">
        <v>2908</v>
      </c>
      <c r="I5672" s="228" t="s">
        <v>9786</v>
      </c>
      <c r="J5672"/>
      <c r="L5672"/>
      <c r="M5672"/>
    </row>
    <row r="5673" spans="1:13" ht="15" customHeight="1" x14ac:dyDescent="0.25">
      <c r="A5673" s="180">
        <v>44236</v>
      </c>
      <c r="B5673" s="269" t="s">
        <v>2852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38"/>
        <v>87500</v>
      </c>
      <c r="H5673" s="274" t="s">
        <v>2908</v>
      </c>
      <c r="I5673" s="228" t="s">
        <v>9786</v>
      </c>
      <c r="J5673"/>
      <c r="L5673"/>
      <c r="M5673"/>
    </row>
    <row r="5674" spans="1:13" ht="15" customHeight="1" x14ac:dyDescent="0.25">
      <c r="A5674" s="180">
        <v>44236</v>
      </c>
      <c r="B5674" s="269" t="s">
        <v>2702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38"/>
        <v>950000</v>
      </c>
      <c r="H5674" s="274" t="s">
        <v>507</v>
      </c>
      <c r="I5674" s="228" t="s">
        <v>9787</v>
      </c>
      <c r="J5674"/>
      <c r="L5674"/>
      <c r="M5674"/>
    </row>
    <row r="5675" spans="1:13" ht="15" customHeight="1" x14ac:dyDescent="0.25">
      <c r="A5675" s="180">
        <v>44236</v>
      </c>
      <c r="B5675" s="269" t="s">
        <v>9788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38"/>
        <v>130000</v>
      </c>
      <c r="H5675" s="236" t="s">
        <v>507</v>
      </c>
      <c r="I5675" s="379" t="s">
        <v>9787</v>
      </c>
      <c r="J5675"/>
      <c r="L5675"/>
      <c r="M5675"/>
    </row>
    <row r="5676" spans="1:13" ht="15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38"/>
        <v>365000</v>
      </c>
      <c r="H5676" s="236" t="s">
        <v>507</v>
      </c>
      <c r="I5676" s="383" t="s">
        <v>9787</v>
      </c>
      <c r="J5676"/>
      <c r="L5676"/>
      <c r="M5676"/>
    </row>
    <row r="5677" spans="1:13" ht="15" customHeight="1" x14ac:dyDescent="0.25">
      <c r="A5677" s="180">
        <v>44236</v>
      </c>
      <c r="B5677" s="390" t="s">
        <v>2678</v>
      </c>
      <c r="C5677" s="36" t="s">
        <v>9789</v>
      </c>
      <c r="D5677" s="38">
        <v>1</v>
      </c>
      <c r="E5677" s="33" t="s">
        <v>23</v>
      </c>
      <c r="F5677" s="46">
        <v>1275000</v>
      </c>
      <c r="G5677" s="172">
        <f t="shared" si="338"/>
        <v>1275000</v>
      </c>
      <c r="H5677" s="236" t="s">
        <v>2284</v>
      </c>
      <c r="I5677" s="432" t="s">
        <v>9790</v>
      </c>
      <c r="J5677"/>
      <c r="L5677"/>
      <c r="M5677"/>
    </row>
    <row r="5678" spans="1:13" ht="15" customHeight="1" x14ac:dyDescent="0.25">
      <c r="A5678" s="180">
        <v>44236</v>
      </c>
      <c r="B5678" s="380" t="s">
        <v>2680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38"/>
        <v>160000</v>
      </c>
      <c r="H5678" s="236" t="s">
        <v>2284</v>
      </c>
      <c r="I5678" s="432" t="s">
        <v>9790</v>
      </c>
      <c r="J5678"/>
      <c r="L5678"/>
      <c r="M5678"/>
    </row>
    <row r="5679" spans="1:13" ht="15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38"/>
        <v>50000</v>
      </c>
      <c r="H5679" s="236" t="s">
        <v>2284</v>
      </c>
      <c r="I5679" s="432" t="s">
        <v>9790</v>
      </c>
      <c r="J5679"/>
      <c r="L5679"/>
      <c r="M5679"/>
    </row>
    <row r="5680" spans="1:13" ht="15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38"/>
        <v>253800</v>
      </c>
      <c r="H5680" s="274" t="s">
        <v>2284</v>
      </c>
      <c r="I5680" s="432" t="s">
        <v>9790</v>
      </c>
      <c r="J5680"/>
      <c r="L5680"/>
      <c r="M5680"/>
    </row>
    <row r="5681" spans="1:13" ht="15" customHeight="1" x14ac:dyDescent="0.25">
      <c r="A5681" s="180">
        <v>44236</v>
      </c>
      <c r="B5681" s="269" t="s">
        <v>2852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38"/>
        <v>87500</v>
      </c>
      <c r="H5681" s="274" t="s">
        <v>2284</v>
      </c>
      <c r="I5681" s="228" t="s">
        <v>9790</v>
      </c>
      <c r="J5681"/>
      <c r="L5681"/>
      <c r="M5681"/>
    </row>
    <row r="5682" spans="1:13" ht="15" customHeight="1" x14ac:dyDescent="0.25">
      <c r="A5682" s="180">
        <v>44236</v>
      </c>
      <c r="B5682" s="243" t="s">
        <v>3235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9790</v>
      </c>
      <c r="J5682"/>
      <c r="L5682"/>
      <c r="M5682"/>
    </row>
    <row r="5683" spans="1:13" ht="15" customHeight="1" x14ac:dyDescent="0.25">
      <c r="A5683" s="180">
        <v>44236</v>
      </c>
      <c r="B5683" s="269" t="s">
        <v>9791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39">D5683*F5683</f>
        <v>20000</v>
      </c>
      <c r="H5683" s="84" t="s">
        <v>2884</v>
      </c>
      <c r="I5683" s="33"/>
      <c r="J5683"/>
      <c r="L5683"/>
      <c r="M5683"/>
    </row>
    <row r="5684" spans="1:13" ht="15" customHeight="1" x14ac:dyDescent="0.25">
      <c r="A5684" s="180">
        <v>44264</v>
      </c>
      <c r="B5684" s="269" t="s">
        <v>4847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39"/>
        <v>3000</v>
      </c>
      <c r="H5684" s="236" t="s">
        <v>930</v>
      </c>
      <c r="I5684" s="228"/>
      <c r="J5684"/>
      <c r="L5684"/>
      <c r="M5684"/>
    </row>
    <row r="5685" spans="1:13" ht="15" customHeight="1" x14ac:dyDescent="0.25">
      <c r="A5685" s="180">
        <v>44264</v>
      </c>
      <c r="B5685" s="269" t="s">
        <v>3264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39"/>
        <v>44000</v>
      </c>
      <c r="H5685" s="274" t="s">
        <v>930</v>
      </c>
      <c r="I5685" s="228"/>
      <c r="J5685"/>
      <c r="L5685"/>
      <c r="M5685"/>
    </row>
    <row r="5686" spans="1:13" ht="15" customHeight="1" x14ac:dyDescent="0.25">
      <c r="A5686" s="180">
        <v>44264</v>
      </c>
      <c r="B5686" s="269" t="s">
        <v>4008</v>
      </c>
      <c r="C5686" s="33" t="s">
        <v>4378</v>
      </c>
      <c r="D5686" s="33">
        <v>11</v>
      </c>
      <c r="E5686" s="33" t="s">
        <v>217</v>
      </c>
      <c r="F5686" s="34">
        <v>23000</v>
      </c>
      <c r="G5686" s="172">
        <f t="shared" si="339"/>
        <v>253000</v>
      </c>
      <c r="H5686" s="236" t="s">
        <v>1263</v>
      </c>
      <c r="I5686" s="228"/>
      <c r="J5686"/>
      <c r="L5686"/>
      <c r="M5686"/>
    </row>
    <row r="5687" spans="1:13" ht="15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39"/>
        <v>34000</v>
      </c>
      <c r="H5687" s="236" t="s">
        <v>2240</v>
      </c>
      <c r="I5687" s="394"/>
      <c r="J5687"/>
      <c r="L5687"/>
      <c r="M5687"/>
    </row>
    <row r="5688" spans="1:13" ht="15" customHeight="1" x14ac:dyDescent="0.25">
      <c r="A5688" s="180">
        <v>44264</v>
      </c>
      <c r="B5688" s="269" t="s">
        <v>2815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39"/>
        <v>39000</v>
      </c>
      <c r="H5688" s="236" t="s">
        <v>2240</v>
      </c>
      <c r="I5688" s="394"/>
      <c r="J5688"/>
      <c r="L5688"/>
      <c r="M5688"/>
    </row>
    <row r="5689" spans="1:13" ht="15" customHeight="1" x14ac:dyDescent="0.25">
      <c r="A5689" s="180">
        <v>44264</v>
      </c>
      <c r="B5689" s="269" t="s">
        <v>2743</v>
      </c>
      <c r="C5689" s="33" t="s">
        <v>9792</v>
      </c>
      <c r="D5689" s="38">
        <v>2</v>
      </c>
      <c r="E5689" s="33" t="s">
        <v>24</v>
      </c>
      <c r="F5689" s="40">
        <v>900000</v>
      </c>
      <c r="G5689" s="46">
        <f t="shared" si="339"/>
        <v>1800000</v>
      </c>
      <c r="H5689" s="236" t="s">
        <v>673</v>
      </c>
      <c r="I5689" s="394" t="s">
        <v>9793</v>
      </c>
      <c r="J5689"/>
      <c r="L5689"/>
      <c r="M5689"/>
    </row>
    <row r="5690" spans="1:13" ht="15" customHeight="1" x14ac:dyDescent="0.25">
      <c r="A5690" s="180">
        <v>44264</v>
      </c>
      <c r="B5690" s="269" t="s">
        <v>2815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39"/>
        <v>97500</v>
      </c>
      <c r="H5690" s="274" t="s">
        <v>536</v>
      </c>
      <c r="I5690" s="394"/>
      <c r="J5690"/>
      <c r="L5690"/>
      <c r="M5690"/>
    </row>
    <row r="5691" spans="1:13" ht="15" customHeight="1" x14ac:dyDescent="0.25">
      <c r="A5691" s="180">
        <v>44264</v>
      </c>
      <c r="B5691" s="447" t="s">
        <v>2801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39"/>
        <v>22000</v>
      </c>
      <c r="H5691" s="274" t="s">
        <v>783</v>
      </c>
      <c r="I5691" s="383" t="s">
        <v>8493</v>
      </c>
      <c r="J5691"/>
      <c r="L5691"/>
      <c r="M5691"/>
    </row>
    <row r="5692" spans="1:13" ht="15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39"/>
        <v>204000</v>
      </c>
      <c r="H5692" s="236" t="s">
        <v>783</v>
      </c>
      <c r="I5692" s="381" t="s">
        <v>8493</v>
      </c>
      <c r="J5692"/>
      <c r="L5692"/>
      <c r="M5692"/>
    </row>
    <row r="5693" spans="1:13" ht="15" customHeight="1" x14ac:dyDescent="0.25">
      <c r="A5693" s="180">
        <v>44264</v>
      </c>
      <c r="B5693" s="269" t="s">
        <v>3268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39"/>
        <v>110000</v>
      </c>
      <c r="H5693" s="236" t="s">
        <v>1004</v>
      </c>
      <c r="I5693" s="381"/>
      <c r="J5693"/>
      <c r="L5693"/>
      <c r="M5693"/>
    </row>
    <row r="5694" spans="1:13" ht="15" customHeight="1" x14ac:dyDescent="0.25">
      <c r="A5694" s="180">
        <v>44264</v>
      </c>
      <c r="B5694" s="447" t="s">
        <v>3269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39"/>
        <v>20000</v>
      </c>
      <c r="H5694" s="274" t="s">
        <v>1004</v>
      </c>
      <c r="I5694" s="381"/>
      <c r="J5694"/>
      <c r="L5694"/>
      <c r="M5694"/>
    </row>
    <row r="5695" spans="1:13" ht="15" customHeight="1" x14ac:dyDescent="0.25">
      <c r="A5695" s="448">
        <v>44264</v>
      </c>
      <c r="B5695" s="433" t="s">
        <v>5550</v>
      </c>
      <c r="C5695" s="436" t="s">
        <v>9723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9794</v>
      </c>
      <c r="J5695"/>
      <c r="L5695"/>
      <c r="M5695"/>
    </row>
    <row r="5696" spans="1:13" ht="15" customHeight="1" x14ac:dyDescent="0.25">
      <c r="A5696" s="180">
        <v>44264</v>
      </c>
      <c r="B5696" s="372" t="s">
        <v>2770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39"/>
        <v>175000</v>
      </c>
      <c r="H5696" s="274" t="s">
        <v>509</v>
      </c>
      <c r="I5696" s="228" t="s">
        <v>9794</v>
      </c>
      <c r="J5696"/>
      <c r="L5696"/>
      <c r="M5696"/>
    </row>
    <row r="5697" spans="1:13" ht="15" customHeight="1" x14ac:dyDescent="0.25">
      <c r="A5697" s="180">
        <v>44264</v>
      </c>
      <c r="B5697" s="63" t="s">
        <v>5550</v>
      </c>
      <c r="C5697" s="33" t="s">
        <v>9723</v>
      </c>
      <c r="D5697" s="38">
        <v>1</v>
      </c>
      <c r="E5697" s="45" t="s">
        <v>24</v>
      </c>
      <c r="F5697" s="46">
        <v>485000</v>
      </c>
      <c r="G5697" s="172">
        <f t="shared" si="339"/>
        <v>485000</v>
      </c>
      <c r="H5697" s="274" t="s">
        <v>1006</v>
      </c>
      <c r="I5697" s="379" t="s">
        <v>9795</v>
      </c>
      <c r="J5697"/>
      <c r="L5697"/>
      <c r="M5697"/>
    </row>
    <row r="5698" spans="1:13" ht="15" customHeight="1" x14ac:dyDescent="0.25">
      <c r="A5698" s="180">
        <v>44264</v>
      </c>
      <c r="B5698" s="269" t="s">
        <v>9763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39"/>
        <v>210000</v>
      </c>
      <c r="H5698" s="274" t="s">
        <v>1006</v>
      </c>
      <c r="I5698" s="383" t="s">
        <v>9795</v>
      </c>
      <c r="J5698"/>
      <c r="L5698"/>
      <c r="M5698"/>
    </row>
    <row r="5699" spans="1:13" ht="15" customHeight="1" x14ac:dyDescent="0.25">
      <c r="A5699" s="180">
        <v>44264</v>
      </c>
      <c r="B5699" s="399" t="s">
        <v>3270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39"/>
        <v>300000</v>
      </c>
      <c r="H5699" s="274" t="s">
        <v>1006</v>
      </c>
      <c r="I5699" s="379"/>
      <c r="J5699"/>
      <c r="L5699"/>
      <c r="M5699"/>
    </row>
    <row r="5700" spans="1:13" ht="15" customHeight="1" x14ac:dyDescent="0.25">
      <c r="A5700" s="180">
        <v>44264</v>
      </c>
      <c r="B5700" s="399" t="s">
        <v>3271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39"/>
        <v>150000</v>
      </c>
      <c r="H5700" s="274" t="s">
        <v>1006</v>
      </c>
      <c r="I5700" s="383"/>
      <c r="J5700"/>
      <c r="L5700"/>
      <c r="M5700"/>
    </row>
    <row r="5701" spans="1:13" ht="15" customHeight="1" x14ac:dyDescent="0.25">
      <c r="A5701" s="180">
        <v>44264</v>
      </c>
      <c r="B5701" s="269" t="s">
        <v>3272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39"/>
        <v>175000</v>
      </c>
      <c r="H5701" s="236" t="s">
        <v>577</v>
      </c>
      <c r="I5701" s="383"/>
      <c r="J5701"/>
      <c r="L5701"/>
      <c r="M5701"/>
    </row>
    <row r="5702" spans="1:13" ht="15" customHeight="1" x14ac:dyDescent="0.25">
      <c r="A5702" s="180">
        <v>44264</v>
      </c>
      <c r="B5702" s="390" t="s">
        <v>3273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39"/>
        <v>75000</v>
      </c>
      <c r="H5702" s="236" t="s">
        <v>577</v>
      </c>
      <c r="I5702" s="383"/>
      <c r="J5702"/>
      <c r="L5702"/>
      <c r="M5702"/>
    </row>
    <row r="5703" spans="1:13" ht="15" customHeight="1" x14ac:dyDescent="0.25">
      <c r="A5703" s="180">
        <v>44264</v>
      </c>
      <c r="B5703" s="390" t="s">
        <v>3274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39"/>
        <v>225000</v>
      </c>
      <c r="H5703" s="236" t="s">
        <v>577</v>
      </c>
      <c r="I5703" s="383"/>
      <c r="J5703"/>
      <c r="L5703"/>
      <c r="M5703"/>
    </row>
    <row r="5704" spans="1:13" ht="15" customHeight="1" x14ac:dyDescent="0.25">
      <c r="A5704" s="180">
        <v>44264</v>
      </c>
      <c r="B5704" s="390" t="s">
        <v>3275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39"/>
        <v>15000</v>
      </c>
      <c r="H5704" s="236" t="s">
        <v>577</v>
      </c>
      <c r="I5704" s="383"/>
      <c r="J5704"/>
      <c r="L5704"/>
      <c r="M5704"/>
    </row>
    <row r="5705" spans="1:13" ht="15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39"/>
        <v>42300</v>
      </c>
      <c r="H5705" s="236" t="s">
        <v>2096</v>
      </c>
      <c r="I5705" s="228"/>
      <c r="J5705"/>
      <c r="L5705"/>
      <c r="M5705"/>
    </row>
    <row r="5706" spans="1:13" ht="15" customHeight="1" x14ac:dyDescent="0.25">
      <c r="A5706" s="180">
        <v>44295</v>
      </c>
      <c r="B5706" s="269" t="s">
        <v>2969</v>
      </c>
      <c r="C5706" s="33" t="s">
        <v>9602</v>
      </c>
      <c r="D5706" s="33">
        <v>1</v>
      </c>
      <c r="E5706" s="33" t="s">
        <v>23</v>
      </c>
      <c r="F5706" s="34">
        <v>1100000</v>
      </c>
      <c r="G5706" s="41">
        <f t="shared" si="339"/>
        <v>1100000</v>
      </c>
      <c r="H5706" s="274" t="s">
        <v>1004</v>
      </c>
      <c r="I5706" s="228" t="s">
        <v>9394</v>
      </c>
      <c r="J5706"/>
      <c r="L5706"/>
      <c r="M5706"/>
    </row>
    <row r="5707" spans="1:13" ht="15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39"/>
        <v>187000</v>
      </c>
      <c r="H5707" s="274" t="s">
        <v>1004</v>
      </c>
      <c r="I5707" s="228" t="s">
        <v>9394</v>
      </c>
      <c r="J5707"/>
      <c r="L5707"/>
      <c r="M5707"/>
    </row>
    <row r="5708" spans="1:13" ht="15" customHeight="1" x14ac:dyDescent="0.25">
      <c r="A5708" s="180">
        <v>44295</v>
      </c>
      <c r="B5708" s="390" t="s">
        <v>2831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39"/>
        <v>30000</v>
      </c>
      <c r="H5708" s="274" t="s">
        <v>827</v>
      </c>
      <c r="I5708" s="394" t="s">
        <v>9796</v>
      </c>
      <c r="J5708"/>
      <c r="L5708"/>
      <c r="M5708"/>
    </row>
    <row r="5709" spans="1:13" ht="15" customHeight="1" x14ac:dyDescent="0.25">
      <c r="A5709" s="180">
        <v>44295</v>
      </c>
      <c r="B5709" s="445" t="s">
        <v>3276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39"/>
        <v>15000</v>
      </c>
      <c r="H5709" s="236" t="s">
        <v>606</v>
      </c>
      <c r="I5709" s="394"/>
      <c r="J5709"/>
      <c r="L5709"/>
      <c r="M5709"/>
    </row>
    <row r="5710" spans="1:13" ht="15" customHeight="1" x14ac:dyDescent="0.25">
      <c r="A5710" s="180">
        <v>44295</v>
      </c>
      <c r="B5710" s="390" t="s">
        <v>3280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39"/>
        <v>175000</v>
      </c>
      <c r="H5710" s="274" t="s">
        <v>1006</v>
      </c>
      <c r="I5710" s="394"/>
      <c r="J5710"/>
      <c r="L5710"/>
      <c r="M5710"/>
    </row>
    <row r="5711" spans="1:13" ht="15" customHeight="1" x14ac:dyDescent="0.25">
      <c r="A5711" s="180">
        <v>44295</v>
      </c>
      <c r="B5711" s="390" t="s">
        <v>3273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39"/>
        <v>75000</v>
      </c>
      <c r="H5711" s="236" t="s">
        <v>1006</v>
      </c>
      <c r="I5711" s="394"/>
      <c r="J5711"/>
      <c r="L5711"/>
      <c r="M5711"/>
    </row>
    <row r="5712" spans="1:13" ht="15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39"/>
        <v>225600</v>
      </c>
      <c r="H5712" s="274" t="s">
        <v>2672</v>
      </c>
      <c r="I5712" s="394" t="s">
        <v>9797</v>
      </c>
      <c r="J5712"/>
      <c r="L5712"/>
      <c r="M5712"/>
    </row>
    <row r="5713" spans="1:13" ht="15" customHeight="1" x14ac:dyDescent="0.25">
      <c r="A5713" s="180">
        <v>44295</v>
      </c>
      <c r="B5713" s="399" t="s">
        <v>2678</v>
      </c>
      <c r="C5713" s="56" t="s">
        <v>9798</v>
      </c>
      <c r="D5713" s="50">
        <v>1</v>
      </c>
      <c r="E5713" s="56" t="s">
        <v>23</v>
      </c>
      <c r="F5713" s="179">
        <v>1275000</v>
      </c>
      <c r="G5713" s="41">
        <f t="shared" si="339"/>
        <v>1275000</v>
      </c>
      <c r="H5713" s="274" t="s">
        <v>2672</v>
      </c>
      <c r="I5713" s="394" t="s">
        <v>9797</v>
      </c>
      <c r="J5713"/>
      <c r="L5713"/>
      <c r="M5713"/>
    </row>
    <row r="5714" spans="1:13" ht="15" customHeight="1" x14ac:dyDescent="0.25">
      <c r="A5714" s="180">
        <v>44295</v>
      </c>
      <c r="B5714" s="269" t="s">
        <v>2680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39"/>
        <v>160000</v>
      </c>
      <c r="H5714" s="274" t="s">
        <v>2672</v>
      </c>
      <c r="I5714" s="394" t="s">
        <v>9797</v>
      </c>
      <c r="J5714"/>
      <c r="L5714"/>
      <c r="M5714"/>
    </row>
    <row r="5715" spans="1:13" ht="15" customHeight="1" x14ac:dyDescent="0.25">
      <c r="A5715" s="180">
        <v>44295</v>
      </c>
      <c r="B5715" s="390" t="s">
        <v>4125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39"/>
        <v>50000</v>
      </c>
      <c r="H5715" s="274" t="s">
        <v>2672</v>
      </c>
      <c r="I5715" s="394" t="s">
        <v>9797</v>
      </c>
      <c r="J5715"/>
      <c r="L5715"/>
      <c r="M5715"/>
    </row>
    <row r="5716" spans="1:13" ht="15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39"/>
        <v>36783</v>
      </c>
      <c r="H5716" s="236" t="s">
        <v>509</v>
      </c>
      <c r="I5716" s="381"/>
      <c r="J5716"/>
      <c r="L5716"/>
      <c r="M5716"/>
    </row>
    <row r="5717" spans="1:13" ht="15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39"/>
        <v>253800</v>
      </c>
      <c r="H5717" s="236" t="s">
        <v>2177</v>
      </c>
      <c r="I5717" s="381" t="s">
        <v>9799</v>
      </c>
      <c r="J5717"/>
      <c r="L5717"/>
      <c r="M5717"/>
    </row>
    <row r="5718" spans="1:13" ht="15" customHeight="1" x14ac:dyDescent="0.25">
      <c r="A5718" s="180">
        <v>44295</v>
      </c>
      <c r="B5718" s="269" t="s">
        <v>2852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39"/>
        <v>87500</v>
      </c>
      <c r="H5718" s="236" t="s">
        <v>2177</v>
      </c>
      <c r="I5718" s="381" t="s">
        <v>9799</v>
      </c>
      <c r="J5718"/>
      <c r="L5718"/>
      <c r="M5718"/>
    </row>
    <row r="5719" spans="1:13" ht="15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39"/>
        <v>225600</v>
      </c>
      <c r="H5719" s="274" t="s">
        <v>468</v>
      </c>
      <c r="I5719" s="432" t="s">
        <v>9800</v>
      </c>
      <c r="J5719"/>
      <c r="L5719"/>
      <c r="M5719"/>
    </row>
    <row r="5720" spans="1:13" ht="15" customHeight="1" x14ac:dyDescent="0.25">
      <c r="A5720" s="180">
        <v>44295</v>
      </c>
      <c r="B5720" s="269" t="s">
        <v>2851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39"/>
        <v>205000</v>
      </c>
      <c r="H5720" s="274" t="s">
        <v>468</v>
      </c>
      <c r="I5720" s="432" t="s">
        <v>9800</v>
      </c>
      <c r="J5720"/>
      <c r="L5720"/>
      <c r="M5720"/>
    </row>
    <row r="5721" spans="1:13" ht="15" customHeight="1" x14ac:dyDescent="0.25">
      <c r="A5721" s="180">
        <v>44295</v>
      </c>
      <c r="B5721" s="243" t="s">
        <v>118</v>
      </c>
      <c r="C5721" s="49" t="s">
        <v>9363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9800</v>
      </c>
      <c r="J5721"/>
      <c r="L5721"/>
      <c r="M5721"/>
    </row>
    <row r="5722" spans="1:13" ht="15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9800</v>
      </c>
      <c r="J5722"/>
      <c r="L5722"/>
      <c r="M5722"/>
    </row>
    <row r="5723" spans="1:13" ht="15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9801</v>
      </c>
      <c r="I5723" s="228" t="s">
        <v>9802</v>
      </c>
      <c r="J5723"/>
      <c r="L5723"/>
      <c r="M5723"/>
    </row>
    <row r="5724" spans="1:13" ht="15" customHeight="1" x14ac:dyDescent="0.25">
      <c r="A5724" s="180">
        <v>44295</v>
      </c>
      <c r="B5724" s="269" t="s">
        <v>2852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9801</v>
      </c>
      <c r="I5724" s="228" t="s">
        <v>9802</v>
      </c>
      <c r="J5724"/>
      <c r="L5724"/>
      <c r="M5724"/>
    </row>
    <row r="5725" spans="1:13" ht="15" customHeight="1" x14ac:dyDescent="0.25">
      <c r="A5725" s="180">
        <v>44295</v>
      </c>
      <c r="B5725" s="269" t="s">
        <v>3235</v>
      </c>
      <c r="C5725" s="33" t="s">
        <v>3596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9803</v>
      </c>
      <c r="J5725"/>
      <c r="L5725"/>
      <c r="M5725"/>
    </row>
    <row r="5726" spans="1:13" ht="15" customHeight="1" x14ac:dyDescent="0.25">
      <c r="A5726" s="180">
        <v>44295</v>
      </c>
      <c r="B5726" s="269" t="s">
        <v>3333</v>
      </c>
      <c r="C5726" s="33" t="s">
        <v>9299</v>
      </c>
      <c r="D5726" s="38">
        <v>1</v>
      </c>
      <c r="E5726" s="45" t="s">
        <v>24</v>
      </c>
      <c r="F5726" s="46">
        <v>38000</v>
      </c>
      <c r="G5726" s="172">
        <f t="shared" si="339"/>
        <v>38000</v>
      </c>
      <c r="H5726" s="274" t="s">
        <v>783</v>
      </c>
      <c r="I5726" s="383" t="s">
        <v>9803</v>
      </c>
      <c r="J5726"/>
      <c r="L5726"/>
      <c r="M5726"/>
    </row>
    <row r="5727" spans="1:13" ht="15" customHeight="1" x14ac:dyDescent="0.25">
      <c r="A5727" s="180">
        <v>44295</v>
      </c>
      <c r="B5727" s="269" t="s">
        <v>5922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39"/>
        <v>250000</v>
      </c>
      <c r="H5727" s="274" t="s">
        <v>2701</v>
      </c>
      <c r="I5727" s="379"/>
      <c r="J5727"/>
      <c r="L5727"/>
      <c r="M5727"/>
    </row>
    <row r="5728" spans="1:13" ht="15" customHeight="1" x14ac:dyDescent="0.25">
      <c r="A5728" s="180">
        <v>44295</v>
      </c>
      <c r="B5728" s="269" t="s">
        <v>9313</v>
      </c>
      <c r="C5728" s="33" t="s">
        <v>9804</v>
      </c>
      <c r="D5728" s="38">
        <v>1</v>
      </c>
      <c r="E5728" s="273" t="s">
        <v>72</v>
      </c>
      <c r="F5728" s="41">
        <v>2300000</v>
      </c>
      <c r="G5728" s="46">
        <f t="shared" si="339"/>
        <v>2300000</v>
      </c>
      <c r="H5728" s="274" t="s">
        <v>2701</v>
      </c>
      <c r="I5728" s="383"/>
      <c r="J5728"/>
      <c r="L5728"/>
      <c r="M5728"/>
    </row>
    <row r="5729" spans="1:13" ht="15" customHeight="1" x14ac:dyDescent="0.25">
      <c r="A5729" s="180">
        <v>44295</v>
      </c>
      <c r="B5729" s="243" t="s">
        <v>4149</v>
      </c>
      <c r="C5729" s="33" t="s">
        <v>2752</v>
      </c>
      <c r="D5729" s="38">
        <v>1</v>
      </c>
      <c r="E5729" s="33" t="s">
        <v>23</v>
      </c>
      <c r="F5729" s="46">
        <v>75000</v>
      </c>
      <c r="G5729" s="46">
        <f t="shared" si="339"/>
        <v>75000</v>
      </c>
      <c r="H5729" s="236" t="s">
        <v>2701</v>
      </c>
      <c r="I5729" s="383"/>
      <c r="J5729"/>
      <c r="L5729"/>
      <c r="M5729"/>
    </row>
    <row r="5730" spans="1:13" ht="15" customHeight="1" x14ac:dyDescent="0.25">
      <c r="A5730" s="180">
        <v>44295</v>
      </c>
      <c r="B5730" s="243" t="s">
        <v>2801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39"/>
        <v>11000</v>
      </c>
      <c r="H5730" s="236" t="s">
        <v>2701</v>
      </c>
      <c r="I5730" s="383"/>
      <c r="J5730"/>
      <c r="L5730"/>
      <c r="M5730"/>
    </row>
    <row r="5731" spans="1:13" ht="15" customHeight="1" x14ac:dyDescent="0.25">
      <c r="A5731" s="180">
        <v>44295</v>
      </c>
      <c r="B5731" s="269" t="s">
        <v>3277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39"/>
        <v>100000</v>
      </c>
      <c r="H5731" s="236" t="s">
        <v>492</v>
      </c>
      <c r="I5731" s="383" t="s">
        <v>9805</v>
      </c>
      <c r="J5731"/>
      <c r="L5731"/>
      <c r="M5731"/>
    </row>
    <row r="5732" spans="1:13" ht="15" customHeight="1" x14ac:dyDescent="0.25">
      <c r="A5732" s="180">
        <v>44295</v>
      </c>
      <c r="B5732" s="269" t="s">
        <v>2692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39"/>
        <v>75000</v>
      </c>
      <c r="H5732" s="84" t="s">
        <v>433</v>
      </c>
      <c r="I5732" s="33" t="s">
        <v>9806</v>
      </c>
      <c r="J5732"/>
      <c r="L5732"/>
      <c r="M5732"/>
    </row>
    <row r="5733" spans="1:13" ht="15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39"/>
        <v>170000</v>
      </c>
      <c r="H5733" s="84" t="s">
        <v>2284</v>
      </c>
      <c r="I5733" s="33" t="s">
        <v>9807</v>
      </c>
      <c r="J5733"/>
      <c r="L5733"/>
      <c r="M5733"/>
    </row>
    <row r="5734" spans="1:13" ht="15" customHeight="1" x14ac:dyDescent="0.25">
      <c r="A5734" s="180">
        <v>44295</v>
      </c>
      <c r="B5734" s="243" t="s">
        <v>9318</v>
      </c>
      <c r="C5734" s="39" t="s">
        <v>9319</v>
      </c>
      <c r="D5734" s="33">
        <v>4</v>
      </c>
      <c r="E5734" s="33" t="s">
        <v>27</v>
      </c>
      <c r="F5734" s="46">
        <v>32000</v>
      </c>
      <c r="G5734" s="41">
        <f t="shared" si="339"/>
        <v>128000</v>
      </c>
      <c r="H5734" s="84" t="s">
        <v>2284</v>
      </c>
      <c r="I5734" s="33" t="s">
        <v>9807</v>
      </c>
      <c r="J5734"/>
      <c r="L5734"/>
      <c r="M5734"/>
    </row>
    <row r="5735" spans="1:13" ht="15" customHeight="1" x14ac:dyDescent="0.25">
      <c r="A5735" s="180">
        <v>44295</v>
      </c>
      <c r="B5735" s="269" t="s">
        <v>2801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39"/>
        <v>11000</v>
      </c>
      <c r="H5735" s="84" t="s">
        <v>2284</v>
      </c>
      <c r="I5735" s="33" t="s">
        <v>9807</v>
      </c>
      <c r="J5735"/>
      <c r="L5735"/>
      <c r="M5735"/>
    </row>
    <row r="5736" spans="1:13" ht="15" customHeight="1" x14ac:dyDescent="0.25">
      <c r="A5736" s="180">
        <v>44295</v>
      </c>
      <c r="B5736" s="269" t="s">
        <v>9534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39"/>
        <v>700000</v>
      </c>
      <c r="H5736" s="274" t="s">
        <v>2284</v>
      </c>
      <c r="I5736" s="33" t="s">
        <v>9807</v>
      </c>
      <c r="J5736"/>
      <c r="L5736"/>
      <c r="M5736"/>
    </row>
    <row r="5737" spans="1:13" ht="15" customHeight="1" x14ac:dyDescent="0.25">
      <c r="A5737" s="180">
        <v>44295</v>
      </c>
      <c r="B5737" s="399" t="s">
        <v>9304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39"/>
        <v>375000</v>
      </c>
      <c r="H5737" s="84" t="s">
        <v>2284</v>
      </c>
      <c r="I5737" s="33" t="s">
        <v>9807</v>
      </c>
      <c r="J5737"/>
      <c r="L5737"/>
      <c r="M5737"/>
    </row>
    <row r="5738" spans="1:13" ht="15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39"/>
        <v>225600</v>
      </c>
      <c r="H5738" s="267" t="s">
        <v>9556</v>
      </c>
      <c r="I5738" s="247"/>
      <c r="J5738"/>
      <c r="L5738"/>
      <c r="M5738"/>
    </row>
    <row r="5739" spans="1:13" ht="15" customHeight="1" x14ac:dyDescent="0.25">
      <c r="A5739" s="180">
        <v>44295</v>
      </c>
      <c r="B5739" s="246" t="s">
        <v>3465</v>
      </c>
      <c r="C5739" s="33" t="s">
        <v>9808</v>
      </c>
      <c r="D5739" s="33">
        <v>1</v>
      </c>
      <c r="E5739" s="33" t="s">
        <v>24</v>
      </c>
      <c r="F5739" s="46">
        <v>1500000</v>
      </c>
      <c r="G5739" s="41">
        <f t="shared" si="339"/>
        <v>1500000</v>
      </c>
      <c r="H5739" s="84" t="s">
        <v>9809</v>
      </c>
      <c r="I5739" s="33" t="s">
        <v>9810</v>
      </c>
      <c r="J5739"/>
      <c r="L5739"/>
      <c r="M5739"/>
    </row>
    <row r="5740" spans="1:13" ht="15" customHeight="1" x14ac:dyDescent="0.25">
      <c r="A5740" s="180">
        <v>44295</v>
      </c>
      <c r="B5740" s="63" t="s">
        <v>5550</v>
      </c>
      <c r="C5740" s="33" t="s">
        <v>9723</v>
      </c>
      <c r="D5740" s="38">
        <v>1</v>
      </c>
      <c r="E5740" s="45" t="s">
        <v>24</v>
      </c>
      <c r="F5740" s="46">
        <v>485000</v>
      </c>
      <c r="G5740" s="41">
        <f t="shared" si="339"/>
        <v>485000</v>
      </c>
      <c r="H5740" s="84" t="s">
        <v>520</v>
      </c>
      <c r="I5740" s="33" t="s">
        <v>9811</v>
      </c>
      <c r="J5740"/>
      <c r="L5740"/>
      <c r="M5740"/>
    </row>
    <row r="5741" spans="1:13" ht="15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39"/>
        <v>56400</v>
      </c>
      <c r="H5741" s="236" t="s">
        <v>2240</v>
      </c>
      <c r="I5741" s="228"/>
      <c r="J5741"/>
      <c r="L5741"/>
      <c r="M5741"/>
    </row>
    <row r="5742" spans="1:13" ht="15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39"/>
        <v>28200</v>
      </c>
      <c r="H5742" s="274" t="s">
        <v>1263</v>
      </c>
      <c r="I5742" s="228"/>
      <c r="J5742"/>
      <c r="L5742"/>
      <c r="M5742"/>
    </row>
    <row r="5743" spans="1:13" ht="15" customHeight="1" x14ac:dyDescent="0.25">
      <c r="A5743" s="180">
        <v>44356</v>
      </c>
      <c r="B5743" s="269" t="s">
        <v>4008</v>
      </c>
      <c r="C5743" s="33" t="s">
        <v>4378</v>
      </c>
      <c r="D5743" s="38">
        <v>5</v>
      </c>
      <c r="E5743" s="33" t="s">
        <v>217</v>
      </c>
      <c r="F5743" s="40">
        <v>23000</v>
      </c>
      <c r="G5743" s="46">
        <f t="shared" si="339"/>
        <v>115000</v>
      </c>
      <c r="H5743" s="274" t="s">
        <v>1263</v>
      </c>
      <c r="I5743" s="228"/>
      <c r="J5743"/>
      <c r="L5743"/>
      <c r="M5743"/>
    </row>
    <row r="5744" spans="1:13" ht="15" customHeight="1" x14ac:dyDescent="0.25">
      <c r="A5744" s="180">
        <v>44356</v>
      </c>
      <c r="B5744" s="269" t="s">
        <v>2692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39"/>
        <v>75000</v>
      </c>
      <c r="H5744" s="274" t="s">
        <v>930</v>
      </c>
      <c r="I5744" s="228"/>
      <c r="J5744"/>
      <c r="L5744"/>
      <c r="M5744"/>
    </row>
    <row r="5745" spans="1:13" ht="15" customHeight="1" x14ac:dyDescent="0.25">
      <c r="A5745" s="180">
        <v>44356</v>
      </c>
      <c r="B5745" s="269" t="s">
        <v>4524</v>
      </c>
      <c r="C5745" s="56" t="s">
        <v>9316</v>
      </c>
      <c r="D5745" s="38">
        <v>15</v>
      </c>
      <c r="E5745" s="45" t="s">
        <v>24</v>
      </c>
      <c r="F5745" s="46">
        <v>1700</v>
      </c>
      <c r="G5745" s="46">
        <f t="shared" si="339"/>
        <v>25500</v>
      </c>
      <c r="H5745" s="274" t="s">
        <v>930</v>
      </c>
      <c r="I5745" s="228"/>
      <c r="J5745"/>
      <c r="L5745"/>
      <c r="M5745"/>
    </row>
    <row r="5746" spans="1:13" ht="15" customHeight="1" x14ac:dyDescent="0.25">
      <c r="A5746" s="180">
        <v>44356</v>
      </c>
      <c r="B5746" s="269" t="s">
        <v>4847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39"/>
        <v>3000</v>
      </c>
      <c r="H5746" s="274" t="s">
        <v>930</v>
      </c>
      <c r="I5746" s="228"/>
      <c r="J5746"/>
      <c r="L5746"/>
      <c r="M5746"/>
    </row>
    <row r="5747" spans="1:13" ht="15" customHeight="1" x14ac:dyDescent="0.25">
      <c r="A5747" s="180">
        <v>44356</v>
      </c>
      <c r="B5747" s="371" t="s">
        <v>3751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40">D5747*F5747</f>
        <v>7000</v>
      </c>
      <c r="H5747" s="274" t="s">
        <v>3209</v>
      </c>
      <c r="I5747" s="228"/>
      <c r="J5747"/>
      <c r="L5747"/>
      <c r="M5747"/>
    </row>
    <row r="5748" spans="1:13" ht="15" customHeight="1" x14ac:dyDescent="0.25">
      <c r="A5748" s="180">
        <v>44356</v>
      </c>
      <c r="B5748" s="269" t="s">
        <v>4847</v>
      </c>
      <c r="C5748" s="56"/>
      <c r="D5748" s="50">
        <v>2</v>
      </c>
      <c r="E5748" s="56" t="s">
        <v>23</v>
      </c>
      <c r="F5748" s="282">
        <v>3000</v>
      </c>
      <c r="G5748" s="41">
        <f t="shared" si="340"/>
        <v>6000</v>
      </c>
      <c r="H5748" s="274" t="s">
        <v>3209</v>
      </c>
      <c r="I5748" s="394"/>
      <c r="J5748"/>
      <c r="L5748"/>
      <c r="M5748"/>
    </row>
    <row r="5749" spans="1:13" ht="15" customHeight="1" x14ac:dyDescent="0.25">
      <c r="A5749" s="180">
        <v>44356</v>
      </c>
      <c r="B5749" s="447" t="s">
        <v>2826</v>
      </c>
      <c r="C5749" s="33" t="s">
        <v>9812</v>
      </c>
      <c r="D5749" s="38">
        <v>1</v>
      </c>
      <c r="E5749" s="33" t="s">
        <v>24</v>
      </c>
      <c r="F5749" s="40">
        <v>265000</v>
      </c>
      <c r="G5749" s="46">
        <f t="shared" si="340"/>
        <v>265000</v>
      </c>
      <c r="H5749" s="236" t="s">
        <v>1756</v>
      </c>
      <c r="I5749" s="394" t="s">
        <v>9813</v>
      </c>
      <c r="J5749"/>
      <c r="L5749"/>
      <c r="M5749"/>
    </row>
    <row r="5750" spans="1:13" ht="15" customHeight="1" x14ac:dyDescent="0.25">
      <c r="A5750" s="180">
        <v>44356</v>
      </c>
      <c r="B5750" s="269" t="s">
        <v>2711</v>
      </c>
      <c r="C5750" s="33" t="s">
        <v>9464</v>
      </c>
      <c r="D5750" s="38">
        <v>1</v>
      </c>
      <c r="E5750" s="33" t="s">
        <v>72</v>
      </c>
      <c r="F5750" s="40">
        <v>1825000</v>
      </c>
      <c r="G5750" s="46">
        <f t="shared" si="340"/>
        <v>1825000</v>
      </c>
      <c r="H5750" s="236" t="s">
        <v>2018</v>
      </c>
      <c r="I5750" s="394" t="s">
        <v>9814</v>
      </c>
      <c r="J5750"/>
      <c r="L5750"/>
      <c r="M5750"/>
    </row>
    <row r="5751" spans="1:13" ht="15" customHeight="1" x14ac:dyDescent="0.25">
      <c r="A5751" s="180">
        <v>44356</v>
      </c>
      <c r="B5751" s="269" t="s">
        <v>2711</v>
      </c>
      <c r="C5751" s="36" t="s">
        <v>9780</v>
      </c>
      <c r="D5751" s="38">
        <v>1</v>
      </c>
      <c r="E5751" s="33" t="s">
        <v>72</v>
      </c>
      <c r="F5751" s="46">
        <v>1825000</v>
      </c>
      <c r="G5751" s="172">
        <f t="shared" si="340"/>
        <v>1825000</v>
      </c>
      <c r="H5751" s="274" t="s">
        <v>2018</v>
      </c>
      <c r="I5751" s="394" t="s">
        <v>9814</v>
      </c>
      <c r="J5751"/>
      <c r="L5751"/>
      <c r="M5751"/>
    </row>
    <row r="5752" spans="1:13" ht="15" customHeight="1" x14ac:dyDescent="0.25">
      <c r="A5752" s="180">
        <v>44356</v>
      </c>
      <c r="B5752" s="390" t="s">
        <v>9315</v>
      </c>
      <c r="C5752" s="36"/>
      <c r="D5752" s="38">
        <v>1</v>
      </c>
      <c r="E5752" s="33" t="s">
        <v>23</v>
      </c>
      <c r="F5752" s="46">
        <v>40000</v>
      </c>
      <c r="G5752" s="172">
        <f t="shared" si="340"/>
        <v>40000</v>
      </c>
      <c r="H5752" s="236" t="s">
        <v>783</v>
      </c>
      <c r="I5752" s="394"/>
      <c r="J5752"/>
      <c r="L5752"/>
      <c r="M5752"/>
    </row>
    <row r="5753" spans="1:13" ht="15" customHeight="1" x14ac:dyDescent="0.25">
      <c r="A5753" s="180">
        <v>44356</v>
      </c>
      <c r="B5753" s="390" t="s">
        <v>9704</v>
      </c>
      <c r="C5753" s="33" t="s">
        <v>9705</v>
      </c>
      <c r="D5753" s="38">
        <v>1</v>
      </c>
      <c r="E5753" s="33" t="s">
        <v>69</v>
      </c>
      <c r="F5753" s="46">
        <v>1200000</v>
      </c>
      <c r="G5753" s="46">
        <f t="shared" si="340"/>
        <v>1200000</v>
      </c>
      <c r="H5753" s="236" t="s">
        <v>783</v>
      </c>
      <c r="I5753" s="394"/>
      <c r="J5753"/>
      <c r="L5753"/>
      <c r="M5753"/>
    </row>
    <row r="5754" spans="1:13" ht="15" customHeight="1" x14ac:dyDescent="0.25">
      <c r="A5754" s="180">
        <v>44356</v>
      </c>
      <c r="B5754" s="399" t="s">
        <v>2801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40"/>
        <v>11000</v>
      </c>
      <c r="H5754" s="274" t="s">
        <v>783</v>
      </c>
      <c r="I5754" s="394"/>
      <c r="J5754"/>
      <c r="L5754"/>
      <c r="M5754"/>
    </row>
    <row r="5755" spans="1:13" ht="15" customHeight="1" x14ac:dyDescent="0.25">
      <c r="A5755" s="180">
        <v>44356</v>
      </c>
      <c r="B5755" s="269" t="s">
        <v>3281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40"/>
        <v>75000</v>
      </c>
      <c r="H5755" s="274" t="s">
        <v>606</v>
      </c>
      <c r="I5755" s="394"/>
      <c r="J5755"/>
      <c r="L5755"/>
      <c r="M5755"/>
    </row>
    <row r="5756" spans="1:13" ht="15" customHeight="1" x14ac:dyDescent="0.25">
      <c r="A5756" s="180">
        <v>44356</v>
      </c>
      <c r="B5756" s="445" t="s">
        <v>3282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40"/>
        <v>85000</v>
      </c>
      <c r="H5756" s="236" t="s">
        <v>606</v>
      </c>
      <c r="I5756" s="381"/>
      <c r="J5756"/>
      <c r="L5756"/>
      <c r="M5756"/>
    </row>
    <row r="5757" spans="1:13" ht="15" customHeight="1" x14ac:dyDescent="0.25">
      <c r="A5757" s="180">
        <v>44356</v>
      </c>
      <c r="B5757" s="269" t="s">
        <v>2692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40"/>
        <v>75000</v>
      </c>
      <c r="H5757" s="236" t="s">
        <v>4160</v>
      </c>
      <c r="I5757" s="381" t="s">
        <v>9815</v>
      </c>
      <c r="J5757"/>
      <c r="L5757"/>
      <c r="M5757"/>
    </row>
    <row r="5758" spans="1:13" ht="15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40"/>
        <v>5000</v>
      </c>
      <c r="H5758" s="236" t="s">
        <v>511</v>
      </c>
      <c r="I5758" s="432"/>
      <c r="J5758"/>
      <c r="L5758"/>
      <c r="M5758"/>
    </row>
    <row r="5759" spans="1:13" ht="15" customHeight="1" x14ac:dyDescent="0.25">
      <c r="A5759" s="180">
        <v>44356</v>
      </c>
      <c r="B5759" s="246" t="s">
        <v>3283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40"/>
        <v>17500</v>
      </c>
      <c r="H5759" s="274" t="s">
        <v>511</v>
      </c>
      <c r="I5759" s="432"/>
      <c r="J5759"/>
      <c r="L5759"/>
      <c r="M5759"/>
    </row>
    <row r="5760" spans="1:13" ht="15" customHeight="1" x14ac:dyDescent="0.25">
      <c r="A5760" s="180">
        <v>44356</v>
      </c>
      <c r="B5760" s="447" t="s">
        <v>3284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40"/>
        <v>1320000</v>
      </c>
      <c r="H5760" s="274" t="s">
        <v>511</v>
      </c>
      <c r="I5760" s="432"/>
      <c r="J5760"/>
      <c r="L5760"/>
      <c r="M5760"/>
    </row>
    <row r="5761" spans="1:13" ht="15" customHeight="1" x14ac:dyDescent="0.25">
      <c r="A5761" s="180">
        <v>44356</v>
      </c>
      <c r="B5761" s="399" t="s">
        <v>3285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40"/>
        <v>325000</v>
      </c>
      <c r="H5761" s="274" t="s">
        <v>511</v>
      </c>
      <c r="I5761" s="228"/>
      <c r="J5761"/>
      <c r="L5761"/>
      <c r="M5761"/>
    </row>
    <row r="5762" spans="1:13" ht="15" customHeight="1" x14ac:dyDescent="0.25">
      <c r="A5762" s="180">
        <v>44356</v>
      </c>
      <c r="B5762" s="399" t="s">
        <v>3286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40"/>
        <v>665000</v>
      </c>
      <c r="H5762" s="274" t="s">
        <v>511</v>
      </c>
      <c r="I5762" s="228"/>
      <c r="J5762"/>
      <c r="L5762"/>
      <c r="M5762"/>
    </row>
    <row r="5763" spans="1:13" ht="15" customHeight="1" x14ac:dyDescent="0.25">
      <c r="A5763" s="180">
        <v>44356</v>
      </c>
      <c r="B5763" s="269" t="s">
        <v>9816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40"/>
        <v>220000</v>
      </c>
      <c r="H5763" s="274" t="s">
        <v>511</v>
      </c>
      <c r="I5763" s="228"/>
      <c r="J5763"/>
      <c r="L5763"/>
      <c r="M5763"/>
    </row>
    <row r="5764" spans="1:13" ht="15" customHeight="1" x14ac:dyDescent="0.25">
      <c r="A5764" s="180">
        <v>44356</v>
      </c>
      <c r="B5764" s="390" t="s">
        <v>3287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40"/>
        <v>17500</v>
      </c>
      <c r="H5764" s="274" t="s">
        <v>511</v>
      </c>
      <c r="I5764" s="228"/>
      <c r="J5764"/>
      <c r="L5764"/>
      <c r="M5764"/>
    </row>
    <row r="5765" spans="1:13" ht="15" customHeight="1" x14ac:dyDescent="0.25">
      <c r="A5765" s="180">
        <v>44356</v>
      </c>
      <c r="B5765" s="390" t="s">
        <v>3288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40"/>
        <v>17500</v>
      </c>
      <c r="H5765" s="274" t="s">
        <v>511</v>
      </c>
      <c r="I5765" s="383"/>
      <c r="J5765"/>
      <c r="L5765"/>
      <c r="M5765"/>
    </row>
    <row r="5766" spans="1:13" ht="15" customHeight="1" x14ac:dyDescent="0.25">
      <c r="A5766" s="180">
        <v>44356</v>
      </c>
      <c r="B5766" s="390" t="s">
        <v>3289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40"/>
        <v>95000</v>
      </c>
      <c r="H5766" s="274" t="s">
        <v>511</v>
      </c>
      <c r="I5766" s="379"/>
      <c r="J5766"/>
      <c r="L5766"/>
      <c r="M5766"/>
    </row>
    <row r="5767" spans="1:13" ht="15" customHeight="1" x14ac:dyDescent="0.25">
      <c r="A5767" s="180">
        <v>44356</v>
      </c>
      <c r="B5767" s="390" t="s">
        <v>3290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40"/>
        <v>95000</v>
      </c>
      <c r="H5767" s="274" t="s">
        <v>511</v>
      </c>
      <c r="I5767" s="383"/>
      <c r="J5767"/>
      <c r="L5767"/>
      <c r="M5767"/>
    </row>
    <row r="5768" spans="1:13" ht="15" customHeight="1" x14ac:dyDescent="0.25">
      <c r="A5768" s="180">
        <v>44356</v>
      </c>
      <c r="B5768" s="390" t="s">
        <v>2807</v>
      </c>
      <c r="C5768" s="33" t="s">
        <v>3291</v>
      </c>
      <c r="D5768" s="38">
        <v>2</v>
      </c>
      <c r="E5768" s="45" t="s">
        <v>23</v>
      </c>
      <c r="F5768" s="46">
        <v>2950000</v>
      </c>
      <c r="G5768" s="172">
        <f t="shared" si="340"/>
        <v>5900000</v>
      </c>
      <c r="H5768" s="274" t="s">
        <v>511</v>
      </c>
      <c r="I5768" s="383" t="s">
        <v>9817</v>
      </c>
      <c r="J5768"/>
      <c r="L5768"/>
      <c r="M5768"/>
    </row>
    <row r="5769" spans="1:13" ht="15" customHeight="1" x14ac:dyDescent="0.25">
      <c r="A5769" s="180">
        <v>44356</v>
      </c>
      <c r="B5769" s="243" t="s">
        <v>2735</v>
      </c>
      <c r="C5769" s="39"/>
      <c r="D5769" s="38">
        <v>10</v>
      </c>
      <c r="E5769" s="45" t="s">
        <v>24</v>
      </c>
      <c r="F5769" s="46">
        <v>1500000</v>
      </c>
      <c r="G5769" s="172">
        <f t="shared" si="340"/>
        <v>15000000</v>
      </c>
      <c r="H5769" s="274" t="s">
        <v>511</v>
      </c>
      <c r="I5769" s="383" t="s">
        <v>9817</v>
      </c>
      <c r="J5769"/>
      <c r="L5769"/>
      <c r="M5769"/>
    </row>
    <row r="5770" spans="1:13" ht="15" customHeight="1" x14ac:dyDescent="0.25">
      <c r="A5770" s="180">
        <v>44356</v>
      </c>
      <c r="B5770" s="374" t="s">
        <v>9818</v>
      </c>
      <c r="C5770" s="247" t="s">
        <v>9819</v>
      </c>
      <c r="D5770" s="248">
        <v>2</v>
      </c>
      <c r="E5770" s="247" t="s">
        <v>23</v>
      </c>
      <c r="F5770" s="265">
        <v>1</v>
      </c>
      <c r="G5770" s="41">
        <f t="shared" si="340"/>
        <v>2</v>
      </c>
      <c r="H5770" s="236" t="s">
        <v>511</v>
      </c>
      <c r="I5770" s="432" t="s">
        <v>9817</v>
      </c>
      <c r="J5770"/>
      <c r="L5770"/>
      <c r="M5770"/>
    </row>
    <row r="5771" spans="1:13" ht="15" customHeight="1" x14ac:dyDescent="0.25">
      <c r="A5771" s="180">
        <v>44356</v>
      </c>
      <c r="B5771" s="398" t="s">
        <v>9820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40"/>
        <v>20</v>
      </c>
      <c r="H5771" s="274" t="s">
        <v>511</v>
      </c>
      <c r="I5771" s="383" t="s">
        <v>9817</v>
      </c>
      <c r="J5771"/>
      <c r="L5771"/>
      <c r="M5771"/>
    </row>
    <row r="5772" spans="1:13" ht="15" customHeight="1" x14ac:dyDescent="0.25">
      <c r="A5772" s="180">
        <v>44356</v>
      </c>
      <c r="B5772" s="269" t="s">
        <v>3265</v>
      </c>
      <c r="C5772" s="33" t="s">
        <v>2863</v>
      </c>
      <c r="D5772" s="38">
        <v>1</v>
      </c>
      <c r="E5772" s="273" t="s">
        <v>396</v>
      </c>
      <c r="F5772" s="41">
        <v>1250000</v>
      </c>
      <c r="G5772" s="46">
        <f t="shared" si="340"/>
        <v>1250000</v>
      </c>
      <c r="H5772" s="274" t="s">
        <v>9821</v>
      </c>
      <c r="I5772" s="383" t="s">
        <v>9817</v>
      </c>
      <c r="J5772"/>
      <c r="L5772"/>
      <c r="M5772"/>
    </row>
    <row r="5773" spans="1:13" ht="15" customHeight="1" x14ac:dyDescent="0.25">
      <c r="A5773" s="180">
        <v>44356</v>
      </c>
      <c r="B5773" s="243" t="s">
        <v>9822</v>
      </c>
      <c r="C5773" s="39" t="s">
        <v>9823</v>
      </c>
      <c r="D5773" s="38">
        <v>2</v>
      </c>
      <c r="E5773" s="45" t="s">
        <v>24</v>
      </c>
      <c r="F5773" s="46">
        <v>675000</v>
      </c>
      <c r="G5773" s="172">
        <f t="shared" si="340"/>
        <v>1350000</v>
      </c>
      <c r="H5773" s="274" t="s">
        <v>511</v>
      </c>
      <c r="I5773" s="383" t="s">
        <v>9817</v>
      </c>
      <c r="J5773"/>
      <c r="L5773"/>
      <c r="M5773"/>
    </row>
    <row r="5774" spans="1:13" ht="15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40"/>
        <v>425000</v>
      </c>
      <c r="H5774" s="274" t="s">
        <v>511</v>
      </c>
      <c r="I5774" s="383" t="s">
        <v>9817</v>
      </c>
      <c r="J5774"/>
      <c r="L5774"/>
      <c r="M5774"/>
    </row>
    <row r="5775" spans="1:13" ht="15" customHeight="1" x14ac:dyDescent="0.25">
      <c r="A5775" s="180">
        <v>44356</v>
      </c>
      <c r="B5775" s="246" t="s">
        <v>2719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40"/>
        <v>3000000</v>
      </c>
      <c r="H5775" s="274" t="s">
        <v>511</v>
      </c>
      <c r="I5775" s="383" t="s">
        <v>9817</v>
      </c>
      <c r="J5775"/>
      <c r="L5775"/>
      <c r="M5775"/>
    </row>
    <row r="5776" spans="1:13" ht="15" customHeight="1" x14ac:dyDescent="0.25">
      <c r="A5776" s="180">
        <v>44356</v>
      </c>
      <c r="B5776" s="269" t="s">
        <v>6003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40"/>
        <v>1000000</v>
      </c>
      <c r="H5776" s="274" t="s">
        <v>511</v>
      </c>
      <c r="I5776" s="383" t="s">
        <v>9817</v>
      </c>
      <c r="J5776"/>
      <c r="L5776"/>
      <c r="M5776"/>
    </row>
    <row r="5777" spans="1:13" ht="15" customHeight="1" x14ac:dyDescent="0.25">
      <c r="A5777" s="180">
        <v>44356</v>
      </c>
      <c r="B5777" s="415" t="s">
        <v>9498</v>
      </c>
      <c r="C5777" s="247" t="s">
        <v>2752</v>
      </c>
      <c r="D5777" s="248">
        <v>1</v>
      </c>
      <c r="E5777" s="264" t="s">
        <v>23</v>
      </c>
      <c r="F5777" s="400">
        <v>40000</v>
      </c>
      <c r="G5777" s="266">
        <f t="shared" si="340"/>
        <v>40000</v>
      </c>
      <c r="H5777" s="267" t="s">
        <v>882</v>
      </c>
      <c r="I5777" s="247" t="s">
        <v>9824</v>
      </c>
      <c r="J5777"/>
      <c r="L5777"/>
      <c r="M5777"/>
    </row>
    <row r="5778" spans="1:13" ht="15" customHeight="1" x14ac:dyDescent="0.25">
      <c r="A5778" s="180">
        <v>44356</v>
      </c>
      <c r="B5778" s="374" t="s">
        <v>3338</v>
      </c>
      <c r="C5778" s="247"/>
      <c r="D5778" s="248">
        <v>1</v>
      </c>
      <c r="E5778" s="247" t="s">
        <v>24</v>
      </c>
      <c r="F5778" s="279">
        <v>60000</v>
      </c>
      <c r="G5778" s="265">
        <f t="shared" si="340"/>
        <v>60000</v>
      </c>
      <c r="H5778" s="267" t="s">
        <v>882</v>
      </c>
      <c r="I5778" s="247" t="s">
        <v>9824</v>
      </c>
      <c r="J5778"/>
      <c r="L5778"/>
      <c r="M5778"/>
    </row>
    <row r="5779" spans="1:13" ht="15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40"/>
        <v>51000</v>
      </c>
      <c r="H5779" s="267" t="s">
        <v>882</v>
      </c>
      <c r="I5779" s="247" t="s">
        <v>9824</v>
      </c>
      <c r="J5779"/>
      <c r="L5779"/>
      <c r="M5779"/>
    </row>
    <row r="5780" spans="1:13" ht="15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40"/>
        <v>253800</v>
      </c>
      <c r="H5780" s="84" t="s">
        <v>413</v>
      </c>
      <c r="I5780" s="33" t="s">
        <v>9825</v>
      </c>
      <c r="J5780"/>
      <c r="L5780"/>
      <c r="M5780"/>
    </row>
    <row r="5781" spans="1:13" ht="15" customHeight="1" x14ac:dyDescent="0.25">
      <c r="A5781" s="180">
        <v>44356</v>
      </c>
      <c r="B5781" s="269" t="s">
        <v>2852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40"/>
        <v>87500</v>
      </c>
      <c r="H5781" s="84" t="s">
        <v>413</v>
      </c>
      <c r="I5781" s="33" t="s">
        <v>9825</v>
      </c>
      <c r="J5781"/>
      <c r="L5781"/>
      <c r="M5781"/>
    </row>
    <row r="5782" spans="1:13" ht="15" customHeight="1" x14ac:dyDescent="0.25">
      <c r="A5782" s="180">
        <v>44356</v>
      </c>
      <c r="B5782" s="433" t="s">
        <v>5550</v>
      </c>
      <c r="C5782" s="449" t="s">
        <v>9331</v>
      </c>
      <c r="D5782" s="436">
        <v>1</v>
      </c>
      <c r="E5782" s="436" t="s">
        <v>23</v>
      </c>
      <c r="F5782" s="437">
        <v>485000</v>
      </c>
      <c r="G5782" s="437">
        <f t="shared" si="340"/>
        <v>485000</v>
      </c>
      <c r="H5782" s="450" t="s">
        <v>413</v>
      </c>
      <c r="I5782" s="436" t="s">
        <v>9825</v>
      </c>
      <c r="J5782"/>
      <c r="L5782"/>
      <c r="M5782"/>
    </row>
    <row r="5783" spans="1:13" ht="15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40"/>
        <v>55000</v>
      </c>
      <c r="H5783" s="84" t="s">
        <v>413</v>
      </c>
      <c r="I5783" s="33" t="s">
        <v>9825</v>
      </c>
      <c r="J5783"/>
      <c r="L5783"/>
      <c r="M5783"/>
    </row>
    <row r="5784" spans="1:13" ht="15" customHeight="1" x14ac:dyDescent="0.25">
      <c r="A5784" s="180">
        <v>44356</v>
      </c>
      <c r="B5784" s="269" t="s">
        <v>5176</v>
      </c>
      <c r="C5784" s="33"/>
      <c r="D5784" s="38">
        <v>4</v>
      </c>
      <c r="E5784" s="45" t="s">
        <v>24</v>
      </c>
      <c r="F5784" s="46">
        <v>10000</v>
      </c>
      <c r="G5784" s="41">
        <f t="shared" si="340"/>
        <v>40000</v>
      </c>
      <c r="H5784" s="84" t="s">
        <v>413</v>
      </c>
      <c r="I5784" s="33" t="s">
        <v>9825</v>
      </c>
      <c r="J5784"/>
      <c r="L5784"/>
      <c r="M5784"/>
    </row>
    <row r="5785" spans="1:13" ht="15" customHeight="1" x14ac:dyDescent="0.25">
      <c r="A5785" s="180">
        <v>44356</v>
      </c>
      <c r="B5785" s="246" t="s">
        <v>2815</v>
      </c>
      <c r="C5785" s="33"/>
      <c r="D5785" s="33">
        <v>0.3</v>
      </c>
      <c r="E5785" s="33" t="s">
        <v>217</v>
      </c>
      <c r="F5785" s="46">
        <v>65000</v>
      </c>
      <c r="G5785" s="41">
        <f t="shared" si="340"/>
        <v>19500</v>
      </c>
      <c r="H5785" s="84" t="s">
        <v>413</v>
      </c>
      <c r="I5785" s="33" t="s">
        <v>9825</v>
      </c>
      <c r="J5785"/>
      <c r="L5785"/>
      <c r="M5785"/>
    </row>
    <row r="5786" spans="1:13" ht="15" customHeight="1" x14ac:dyDescent="0.25">
      <c r="A5786" s="448">
        <v>44356</v>
      </c>
      <c r="B5786" s="433" t="s">
        <v>5550</v>
      </c>
      <c r="C5786" s="436" t="s">
        <v>9331</v>
      </c>
      <c r="D5786" s="436">
        <v>1</v>
      </c>
      <c r="E5786" s="436" t="s">
        <v>24</v>
      </c>
      <c r="F5786" s="437">
        <v>485000</v>
      </c>
      <c r="G5786" s="437">
        <f t="shared" si="340"/>
        <v>485000</v>
      </c>
      <c r="H5786" s="450" t="s">
        <v>2237</v>
      </c>
      <c r="I5786" s="436" t="s">
        <v>9826</v>
      </c>
      <c r="J5786"/>
      <c r="L5786"/>
      <c r="M5786"/>
    </row>
    <row r="5787" spans="1:13" ht="15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40"/>
        <v>225600</v>
      </c>
      <c r="H5787" s="84" t="s">
        <v>1004</v>
      </c>
      <c r="I5787" s="33" t="s">
        <v>9827</v>
      </c>
      <c r="J5787"/>
      <c r="L5787"/>
      <c r="M5787"/>
    </row>
    <row r="5788" spans="1:13" ht="15" customHeight="1" x14ac:dyDescent="0.25">
      <c r="A5788" s="180">
        <v>44356</v>
      </c>
      <c r="B5788" s="269" t="s">
        <v>3333</v>
      </c>
      <c r="C5788" s="33" t="s">
        <v>9299</v>
      </c>
      <c r="D5788" s="150">
        <v>1</v>
      </c>
      <c r="E5788" s="51" t="s">
        <v>23</v>
      </c>
      <c r="F5788" s="46">
        <v>38000</v>
      </c>
      <c r="G5788" s="41">
        <f t="shared" si="340"/>
        <v>38000</v>
      </c>
      <c r="H5788" s="84" t="s">
        <v>1004</v>
      </c>
      <c r="I5788" s="33" t="s">
        <v>9827</v>
      </c>
      <c r="J5788"/>
      <c r="L5788"/>
      <c r="M5788"/>
    </row>
    <row r="5789" spans="1:13" ht="15" customHeight="1" x14ac:dyDescent="0.25">
      <c r="A5789" s="180">
        <v>44356</v>
      </c>
      <c r="B5789" s="269" t="s">
        <v>3235</v>
      </c>
      <c r="C5789" s="33" t="s">
        <v>3596</v>
      </c>
      <c r="D5789" s="38">
        <v>1</v>
      </c>
      <c r="E5789" s="51" t="s">
        <v>23</v>
      </c>
      <c r="F5789" s="46">
        <v>85000</v>
      </c>
      <c r="G5789" s="41">
        <f t="shared" si="340"/>
        <v>85000</v>
      </c>
      <c r="H5789" s="84" t="s">
        <v>1004</v>
      </c>
      <c r="I5789" s="33" t="s">
        <v>9827</v>
      </c>
      <c r="J5789"/>
      <c r="L5789"/>
      <c r="M5789"/>
    </row>
    <row r="5790" spans="1:13" ht="15" customHeight="1" x14ac:dyDescent="0.25">
      <c r="A5790" s="180">
        <v>44356</v>
      </c>
      <c r="B5790" s="269" t="s">
        <v>3338</v>
      </c>
      <c r="C5790" s="33"/>
      <c r="D5790" s="38">
        <v>1</v>
      </c>
      <c r="E5790" s="33" t="s">
        <v>24</v>
      </c>
      <c r="F5790" s="40">
        <v>60000</v>
      </c>
      <c r="G5790" s="41">
        <f t="shared" si="340"/>
        <v>60000</v>
      </c>
      <c r="H5790" s="84" t="s">
        <v>783</v>
      </c>
      <c r="I5790" s="33" t="s">
        <v>9828</v>
      </c>
      <c r="J5790"/>
      <c r="L5790"/>
      <c r="M5790"/>
    </row>
    <row r="5791" spans="1:13" ht="15" customHeight="1" x14ac:dyDescent="0.25">
      <c r="A5791" s="180">
        <v>44356</v>
      </c>
      <c r="B5791" s="390" t="s">
        <v>3292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40"/>
        <v>950000</v>
      </c>
      <c r="H5791" s="236" t="s">
        <v>2284</v>
      </c>
      <c r="I5791" s="33" t="s">
        <v>9807</v>
      </c>
      <c r="J5791"/>
      <c r="L5791"/>
      <c r="M5791"/>
    </row>
    <row r="5792" spans="1:13" ht="15" customHeight="1" x14ac:dyDescent="0.25">
      <c r="A5792" s="180">
        <v>44356</v>
      </c>
      <c r="B5792" s="269" t="s">
        <v>3293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40"/>
        <v>350000</v>
      </c>
      <c r="H5792" s="236" t="s">
        <v>2284</v>
      </c>
      <c r="I5792" s="33" t="s">
        <v>9807</v>
      </c>
      <c r="J5792"/>
      <c r="L5792"/>
      <c r="M5792"/>
    </row>
    <row r="5793" spans="1:13" ht="15" customHeight="1" x14ac:dyDescent="0.25">
      <c r="A5793" s="180">
        <v>44356</v>
      </c>
      <c r="B5793" s="269" t="s">
        <v>3294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40"/>
        <v>90000</v>
      </c>
      <c r="H5793" s="236" t="s">
        <v>2284</v>
      </c>
      <c r="I5793" s="33" t="s">
        <v>9807</v>
      </c>
      <c r="J5793"/>
      <c r="L5793"/>
      <c r="M5793"/>
    </row>
    <row r="5794" spans="1:13" ht="15" customHeight="1" x14ac:dyDescent="0.25">
      <c r="A5794" s="180">
        <v>44356</v>
      </c>
      <c r="B5794" s="269" t="s">
        <v>3295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40"/>
        <v>1000000</v>
      </c>
      <c r="H5794" s="236" t="s">
        <v>2284</v>
      </c>
      <c r="I5794" s="33" t="s">
        <v>9807</v>
      </c>
      <c r="J5794"/>
      <c r="L5794"/>
      <c r="M5794"/>
    </row>
    <row r="5795" spans="1:13" ht="15" customHeight="1" x14ac:dyDescent="0.25">
      <c r="A5795" s="180">
        <v>44356</v>
      </c>
      <c r="B5795" s="269" t="s">
        <v>3296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40"/>
        <v>100000</v>
      </c>
      <c r="H5795" s="236" t="s">
        <v>2284</v>
      </c>
      <c r="I5795" s="33" t="s">
        <v>9807</v>
      </c>
      <c r="J5795"/>
      <c r="L5795"/>
      <c r="M5795"/>
    </row>
    <row r="5796" spans="1:13" ht="15" customHeight="1" x14ac:dyDescent="0.25">
      <c r="A5796" s="180">
        <v>44356</v>
      </c>
      <c r="B5796" s="246" t="s">
        <v>3297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40"/>
        <v>300000</v>
      </c>
      <c r="H5796" s="236" t="s">
        <v>2284</v>
      </c>
      <c r="I5796" s="33" t="s">
        <v>9807</v>
      </c>
      <c r="J5796"/>
      <c r="L5796"/>
      <c r="M5796"/>
    </row>
    <row r="5797" spans="1:13" ht="15" customHeight="1" x14ac:dyDescent="0.25">
      <c r="A5797" s="180">
        <v>44356</v>
      </c>
      <c r="B5797" s="269" t="s">
        <v>3298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40"/>
        <v>600000</v>
      </c>
      <c r="H5797" s="236" t="s">
        <v>2284</v>
      </c>
      <c r="I5797" s="33" t="s">
        <v>9807</v>
      </c>
      <c r="J5797"/>
      <c r="L5797"/>
      <c r="M5797"/>
    </row>
    <row r="5798" spans="1:13" ht="15" customHeight="1" x14ac:dyDescent="0.25">
      <c r="A5798" s="180">
        <v>44356</v>
      </c>
      <c r="B5798" s="269" t="s">
        <v>3299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40"/>
        <v>100000</v>
      </c>
      <c r="H5798" s="236" t="s">
        <v>2284</v>
      </c>
      <c r="I5798" s="33" t="s">
        <v>9807</v>
      </c>
      <c r="J5798"/>
      <c r="L5798"/>
      <c r="M5798"/>
    </row>
    <row r="5799" spans="1:13" ht="15" customHeight="1" x14ac:dyDescent="0.25">
      <c r="A5799" s="180">
        <v>44356</v>
      </c>
      <c r="B5799" s="245" t="s">
        <v>3300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40"/>
        <v>150000</v>
      </c>
      <c r="H5799" s="236" t="s">
        <v>2284</v>
      </c>
      <c r="I5799" s="33" t="s">
        <v>9807</v>
      </c>
      <c r="J5799"/>
      <c r="L5799"/>
      <c r="M5799"/>
    </row>
    <row r="5800" spans="1:13" ht="15" customHeight="1" x14ac:dyDescent="0.25">
      <c r="A5800" s="180">
        <v>44386</v>
      </c>
      <c r="B5800" s="269" t="s">
        <v>4008</v>
      </c>
      <c r="C5800" s="33" t="s">
        <v>4378</v>
      </c>
      <c r="D5800" s="38">
        <v>5</v>
      </c>
      <c r="E5800" s="33" t="s">
        <v>27</v>
      </c>
      <c r="F5800" s="46">
        <v>23000</v>
      </c>
      <c r="G5800" s="41">
        <f t="shared" si="340"/>
        <v>115000</v>
      </c>
      <c r="H5800" s="236" t="s">
        <v>2240</v>
      </c>
      <c r="I5800" s="228"/>
      <c r="J5800"/>
      <c r="L5800"/>
      <c r="M5800"/>
    </row>
    <row r="5801" spans="1:13" ht="15" customHeight="1" x14ac:dyDescent="0.25">
      <c r="A5801" s="180">
        <v>44386</v>
      </c>
      <c r="B5801" s="269" t="s">
        <v>4008</v>
      </c>
      <c r="C5801" s="33" t="s">
        <v>4378</v>
      </c>
      <c r="D5801" s="38">
        <v>3</v>
      </c>
      <c r="E5801" s="33" t="s">
        <v>217</v>
      </c>
      <c r="F5801" s="40">
        <v>23000</v>
      </c>
      <c r="G5801" s="46">
        <f t="shared" si="340"/>
        <v>69000</v>
      </c>
      <c r="H5801" s="274" t="s">
        <v>3777</v>
      </c>
      <c r="I5801" s="228"/>
      <c r="J5801"/>
      <c r="L5801"/>
      <c r="M5801"/>
    </row>
    <row r="5802" spans="1:13" ht="15" customHeight="1" x14ac:dyDescent="0.25">
      <c r="A5802" s="180">
        <v>44386</v>
      </c>
      <c r="B5802" s="390" t="s">
        <v>3061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40"/>
        <v>80000</v>
      </c>
      <c r="H5802" s="274" t="s">
        <v>930</v>
      </c>
      <c r="I5802" s="228"/>
      <c r="J5802"/>
      <c r="L5802"/>
      <c r="M5802"/>
    </row>
    <row r="5803" spans="1:13" ht="15" customHeight="1" x14ac:dyDescent="0.25">
      <c r="A5803" s="180">
        <v>44386</v>
      </c>
      <c r="B5803" s="269" t="s">
        <v>4524</v>
      </c>
      <c r="C5803" s="56" t="s">
        <v>9316</v>
      </c>
      <c r="D5803" s="38">
        <v>20</v>
      </c>
      <c r="E5803" s="45" t="s">
        <v>24</v>
      </c>
      <c r="F5803" s="46">
        <v>1700</v>
      </c>
      <c r="G5803" s="46">
        <f t="shared" si="340"/>
        <v>34000</v>
      </c>
      <c r="H5803" s="274" t="s">
        <v>930</v>
      </c>
      <c r="I5803" s="228"/>
      <c r="J5803"/>
      <c r="L5803"/>
      <c r="M5803"/>
    </row>
    <row r="5804" spans="1:13" ht="15" customHeight="1" x14ac:dyDescent="0.25">
      <c r="A5804" s="180">
        <v>44386</v>
      </c>
      <c r="B5804" s="269" t="s">
        <v>4524</v>
      </c>
      <c r="C5804" s="56" t="s">
        <v>9316</v>
      </c>
      <c r="D5804" s="38">
        <v>2</v>
      </c>
      <c r="E5804" s="33" t="s">
        <v>24</v>
      </c>
      <c r="F5804" s="46">
        <v>1700</v>
      </c>
      <c r="G5804" s="41">
        <f t="shared" si="340"/>
        <v>3400</v>
      </c>
      <c r="H5804" s="274" t="s">
        <v>606</v>
      </c>
      <c r="I5804" s="228"/>
      <c r="J5804"/>
      <c r="L5804"/>
      <c r="M5804"/>
    </row>
    <row r="5805" spans="1:13" ht="15" customHeight="1" x14ac:dyDescent="0.25">
      <c r="A5805" s="180">
        <v>44386</v>
      </c>
      <c r="B5805" s="269" t="s">
        <v>4847</v>
      </c>
      <c r="C5805" s="109"/>
      <c r="D5805" s="38">
        <v>6</v>
      </c>
      <c r="E5805" s="33" t="s">
        <v>24</v>
      </c>
      <c r="F5805" s="58">
        <v>3000</v>
      </c>
      <c r="G5805" s="41">
        <f t="shared" si="340"/>
        <v>18000</v>
      </c>
      <c r="H5805" s="274" t="s">
        <v>9829</v>
      </c>
      <c r="I5805" s="228"/>
      <c r="J5805"/>
      <c r="L5805"/>
      <c r="M5805"/>
    </row>
    <row r="5806" spans="1:13" ht="15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40"/>
        <v>18000</v>
      </c>
      <c r="H5806" s="274" t="s">
        <v>9829</v>
      </c>
      <c r="I5806" s="228"/>
      <c r="J5806"/>
      <c r="L5806"/>
      <c r="M5806"/>
    </row>
    <row r="5807" spans="1:13" ht="15" customHeight="1" x14ac:dyDescent="0.25">
      <c r="A5807" s="180">
        <v>44386</v>
      </c>
      <c r="B5807" s="371" t="s">
        <v>3751</v>
      </c>
      <c r="C5807" s="33"/>
      <c r="D5807" s="38">
        <v>1</v>
      </c>
      <c r="E5807" s="33" t="s">
        <v>24</v>
      </c>
      <c r="F5807" s="40">
        <v>7000</v>
      </c>
      <c r="G5807" s="46">
        <f t="shared" si="340"/>
        <v>7000</v>
      </c>
      <c r="H5807" s="274" t="s">
        <v>9829</v>
      </c>
      <c r="I5807" s="394"/>
      <c r="J5807"/>
      <c r="L5807"/>
      <c r="M5807"/>
    </row>
    <row r="5808" spans="1:13" ht="15" customHeight="1" x14ac:dyDescent="0.25">
      <c r="A5808" s="180">
        <v>44386</v>
      </c>
      <c r="B5808" s="269" t="s">
        <v>9830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40"/>
        <v>2125000</v>
      </c>
      <c r="H5808" s="274" t="s">
        <v>520</v>
      </c>
      <c r="I5808" s="394" t="s">
        <v>9831</v>
      </c>
      <c r="J5808"/>
      <c r="L5808"/>
      <c r="M5808"/>
    </row>
    <row r="5809" spans="1:13" ht="15" customHeight="1" x14ac:dyDescent="0.25">
      <c r="A5809" s="180">
        <v>44386</v>
      </c>
      <c r="B5809" s="390" t="s">
        <v>3061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40"/>
        <v>80000</v>
      </c>
      <c r="H5809" s="274" t="s">
        <v>520</v>
      </c>
      <c r="I5809" s="394" t="s">
        <v>9831</v>
      </c>
      <c r="J5809"/>
      <c r="L5809"/>
      <c r="M5809"/>
    </row>
    <row r="5810" spans="1:13" ht="15" customHeight="1" x14ac:dyDescent="0.25">
      <c r="A5810" s="180">
        <v>44386</v>
      </c>
      <c r="B5810" s="269" t="s">
        <v>3201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40"/>
        <v>30000</v>
      </c>
      <c r="H5810" s="274" t="s">
        <v>520</v>
      </c>
      <c r="I5810" s="394" t="s">
        <v>9831</v>
      </c>
      <c r="J5810"/>
      <c r="L5810"/>
      <c r="M5810"/>
    </row>
    <row r="5811" spans="1:13" ht="15" customHeight="1" x14ac:dyDescent="0.25">
      <c r="A5811" s="180">
        <v>44386</v>
      </c>
      <c r="B5811" s="246" t="s">
        <v>3303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41">D5811*F5811</f>
        <v>4600000</v>
      </c>
      <c r="H5811" s="274" t="s">
        <v>520</v>
      </c>
      <c r="I5811" s="394" t="s">
        <v>9831</v>
      </c>
      <c r="J5811"/>
      <c r="L5811"/>
      <c r="M5811"/>
    </row>
    <row r="5812" spans="1:13" ht="15" customHeight="1" x14ac:dyDescent="0.25">
      <c r="A5812" s="180">
        <v>44386</v>
      </c>
      <c r="B5812" s="390" t="s">
        <v>3301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41"/>
        <v>325000</v>
      </c>
      <c r="H5812" s="274" t="s">
        <v>511</v>
      </c>
      <c r="I5812" s="394"/>
      <c r="J5812"/>
      <c r="L5812"/>
      <c r="M5812"/>
    </row>
    <row r="5813" spans="1:13" ht="15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41"/>
        <v>170000</v>
      </c>
      <c r="H5813" s="236" t="s">
        <v>882</v>
      </c>
      <c r="I5813" s="394"/>
      <c r="J5813"/>
      <c r="L5813"/>
      <c r="M5813"/>
    </row>
    <row r="5814" spans="1:13" ht="15" customHeight="1" x14ac:dyDescent="0.25">
      <c r="A5814" s="180">
        <v>44386</v>
      </c>
      <c r="B5814" s="269" t="s">
        <v>2801</v>
      </c>
      <c r="C5814" s="33"/>
      <c r="D5814" s="38">
        <v>1</v>
      </c>
      <c r="E5814" s="33" t="s">
        <v>23</v>
      </c>
      <c r="F5814" s="46">
        <v>11000</v>
      </c>
      <c r="G5814" s="46">
        <f t="shared" si="341"/>
        <v>11000</v>
      </c>
      <c r="H5814" s="236" t="s">
        <v>882</v>
      </c>
      <c r="I5814" s="394"/>
      <c r="J5814"/>
      <c r="L5814"/>
      <c r="M5814"/>
    </row>
    <row r="5815" spans="1:13" ht="15" customHeight="1" x14ac:dyDescent="0.25">
      <c r="A5815" s="180">
        <v>44386</v>
      </c>
      <c r="B5815" s="399" t="s">
        <v>3304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41"/>
        <v>3745000</v>
      </c>
      <c r="H5815" s="274" t="s">
        <v>3305</v>
      </c>
      <c r="I5815" s="381"/>
      <c r="J5815"/>
      <c r="L5815"/>
      <c r="M5815"/>
    </row>
    <row r="5816" spans="1:13" ht="15" customHeight="1" x14ac:dyDescent="0.25">
      <c r="A5816" s="180">
        <v>44417</v>
      </c>
      <c r="B5816" s="433" t="s">
        <v>5550</v>
      </c>
      <c r="C5816" s="449" t="s">
        <v>9331</v>
      </c>
      <c r="D5816" s="436">
        <v>1</v>
      </c>
      <c r="E5816" s="436" t="s">
        <v>23</v>
      </c>
      <c r="F5816" s="437">
        <v>485000</v>
      </c>
      <c r="G5816" s="437">
        <f t="shared" si="341"/>
        <v>485000</v>
      </c>
      <c r="H5816" s="438" t="s">
        <v>588</v>
      </c>
      <c r="I5816" s="442" t="s">
        <v>9832</v>
      </c>
      <c r="J5816"/>
      <c r="L5816"/>
      <c r="M5816"/>
    </row>
    <row r="5817" spans="1:13" ht="15" customHeight="1" x14ac:dyDescent="0.25">
      <c r="A5817" s="180">
        <v>44417</v>
      </c>
      <c r="B5817" s="269" t="s">
        <v>4008</v>
      </c>
      <c r="C5817" s="33" t="s">
        <v>4378</v>
      </c>
      <c r="D5817" s="38">
        <v>9</v>
      </c>
      <c r="E5817" s="33" t="s">
        <v>217</v>
      </c>
      <c r="F5817" s="46">
        <v>23000</v>
      </c>
      <c r="G5817" s="41">
        <f t="shared" si="341"/>
        <v>207000</v>
      </c>
      <c r="H5817" s="274" t="s">
        <v>742</v>
      </c>
      <c r="I5817" s="228"/>
      <c r="J5817"/>
      <c r="L5817"/>
      <c r="M5817"/>
    </row>
    <row r="5818" spans="1:13" ht="15" customHeight="1" x14ac:dyDescent="0.25">
      <c r="A5818" s="180">
        <v>44417</v>
      </c>
      <c r="B5818" s="373" t="s">
        <v>2878</v>
      </c>
      <c r="C5818" s="156" t="s">
        <v>9305</v>
      </c>
      <c r="D5818" s="38">
        <v>1</v>
      </c>
      <c r="E5818" s="218" t="s">
        <v>23</v>
      </c>
      <c r="F5818" s="46">
        <v>41000</v>
      </c>
      <c r="G5818" s="46">
        <f t="shared" si="341"/>
        <v>41000</v>
      </c>
      <c r="H5818" s="274" t="s">
        <v>490</v>
      </c>
      <c r="I5818" s="228"/>
      <c r="J5818"/>
      <c r="L5818"/>
      <c r="M5818"/>
    </row>
    <row r="5819" spans="1:13" ht="15" customHeight="1" x14ac:dyDescent="0.25">
      <c r="A5819" s="180">
        <v>44417</v>
      </c>
      <c r="B5819" s="269" t="s">
        <v>4524</v>
      </c>
      <c r="C5819" s="56" t="s">
        <v>9316</v>
      </c>
      <c r="D5819" s="38">
        <v>20</v>
      </c>
      <c r="E5819" s="33" t="s">
        <v>23</v>
      </c>
      <c r="F5819" s="40">
        <v>1700</v>
      </c>
      <c r="G5819" s="172">
        <f t="shared" si="341"/>
        <v>34000</v>
      </c>
      <c r="H5819" s="274" t="s">
        <v>9833</v>
      </c>
      <c r="I5819" s="228"/>
      <c r="J5819"/>
      <c r="L5819"/>
      <c r="M5819"/>
    </row>
    <row r="5820" spans="1:13" ht="15" customHeight="1" x14ac:dyDescent="0.25">
      <c r="A5820" s="180">
        <v>44417</v>
      </c>
      <c r="B5820" s="269" t="s">
        <v>4847</v>
      </c>
      <c r="C5820" s="33"/>
      <c r="D5820" s="38">
        <v>2</v>
      </c>
      <c r="E5820" s="45" t="s">
        <v>23</v>
      </c>
      <c r="F5820" s="46">
        <v>3000</v>
      </c>
      <c r="G5820" s="46">
        <f t="shared" si="341"/>
        <v>6000</v>
      </c>
      <c r="H5820" s="274" t="s">
        <v>9833</v>
      </c>
      <c r="I5820" s="228"/>
      <c r="J5820"/>
      <c r="L5820"/>
      <c r="M5820"/>
    </row>
    <row r="5821" spans="1:13" ht="15" customHeight="1" x14ac:dyDescent="0.25">
      <c r="A5821" s="180">
        <v>44417</v>
      </c>
      <c r="B5821" s="269" t="s">
        <v>9834</v>
      </c>
      <c r="C5821" s="33" t="s">
        <v>9835</v>
      </c>
      <c r="D5821" s="38">
        <v>1</v>
      </c>
      <c r="E5821" s="45" t="s">
        <v>188</v>
      </c>
      <c r="F5821" s="34">
        <v>1261000</v>
      </c>
      <c r="G5821" s="41">
        <f t="shared" si="341"/>
        <v>1261000</v>
      </c>
      <c r="H5821" s="274" t="s">
        <v>9833</v>
      </c>
      <c r="I5821" s="228"/>
      <c r="J5821"/>
      <c r="L5821"/>
      <c r="M5821"/>
    </row>
    <row r="5822" spans="1:13" ht="15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41"/>
        <v>50000</v>
      </c>
      <c r="H5822" s="274" t="s">
        <v>2096</v>
      </c>
      <c r="I5822" s="228" t="s">
        <v>9836</v>
      </c>
      <c r="J5822"/>
      <c r="L5822"/>
      <c r="M5822"/>
    </row>
    <row r="5823" spans="1:13" ht="15" customHeight="1" x14ac:dyDescent="0.25">
      <c r="A5823" s="180">
        <v>44417</v>
      </c>
      <c r="B5823" s="373" t="s">
        <v>2905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41"/>
        <v>10000</v>
      </c>
      <c r="H5823" s="274" t="s">
        <v>2096</v>
      </c>
      <c r="I5823" s="228" t="s">
        <v>9836</v>
      </c>
      <c r="J5823"/>
      <c r="L5823"/>
      <c r="M5823"/>
    </row>
    <row r="5824" spans="1:13" ht="15" customHeight="1" x14ac:dyDescent="0.25">
      <c r="A5824" s="180">
        <v>44417</v>
      </c>
      <c r="B5824" s="390" t="s">
        <v>9837</v>
      </c>
      <c r="C5824" s="56"/>
      <c r="D5824" s="50">
        <v>2</v>
      </c>
      <c r="E5824" s="56" t="s">
        <v>23</v>
      </c>
      <c r="F5824" s="282">
        <v>10000</v>
      </c>
      <c r="G5824" s="41">
        <f t="shared" si="341"/>
        <v>20000</v>
      </c>
      <c r="H5824" s="274" t="s">
        <v>2096</v>
      </c>
      <c r="I5824" s="228" t="s">
        <v>9836</v>
      </c>
      <c r="J5824"/>
      <c r="L5824"/>
      <c r="M5824"/>
    </row>
    <row r="5825" spans="1:13" ht="15" customHeight="1" x14ac:dyDescent="0.25">
      <c r="A5825" s="180">
        <v>44417</v>
      </c>
      <c r="B5825" s="447" t="s">
        <v>2815</v>
      </c>
      <c r="C5825" s="33"/>
      <c r="D5825" s="38">
        <v>0.3</v>
      </c>
      <c r="E5825" s="33" t="s">
        <v>217</v>
      </c>
      <c r="F5825" s="40">
        <v>65000</v>
      </c>
      <c r="G5825" s="46">
        <f t="shared" si="341"/>
        <v>19500</v>
      </c>
      <c r="H5825" s="274" t="s">
        <v>2096</v>
      </c>
      <c r="I5825" s="228" t="s">
        <v>9836</v>
      </c>
      <c r="J5825"/>
      <c r="L5825"/>
      <c r="M5825"/>
    </row>
    <row r="5826" spans="1:13" ht="15" customHeight="1" x14ac:dyDescent="0.25">
      <c r="A5826" s="180">
        <v>44417</v>
      </c>
      <c r="B5826" s="269" t="s">
        <v>2768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41"/>
        <v>80000</v>
      </c>
      <c r="H5826" s="274" t="s">
        <v>2096</v>
      </c>
      <c r="I5826" s="228" t="s">
        <v>9836</v>
      </c>
      <c r="J5826"/>
      <c r="L5826"/>
      <c r="M5826"/>
    </row>
    <row r="5827" spans="1:13" ht="15" customHeight="1" x14ac:dyDescent="0.25">
      <c r="A5827" s="180">
        <v>44417</v>
      </c>
      <c r="B5827" s="269" t="s">
        <v>4008</v>
      </c>
      <c r="C5827" s="33" t="s">
        <v>4378</v>
      </c>
      <c r="D5827" s="38">
        <v>11</v>
      </c>
      <c r="E5827" s="33" t="s">
        <v>217</v>
      </c>
      <c r="F5827" s="46">
        <v>23000</v>
      </c>
      <c r="G5827" s="46">
        <f t="shared" si="341"/>
        <v>253000</v>
      </c>
      <c r="H5827" s="274" t="s">
        <v>3308</v>
      </c>
      <c r="I5827" s="394"/>
      <c r="J5827"/>
      <c r="L5827"/>
      <c r="M5827"/>
    </row>
    <row r="5828" spans="1:13" ht="15" customHeight="1" x14ac:dyDescent="0.25">
      <c r="A5828" s="180">
        <v>44417</v>
      </c>
      <c r="B5828" s="246" t="s">
        <v>3306</v>
      </c>
      <c r="C5828" s="44"/>
      <c r="D5828" s="271">
        <v>2</v>
      </c>
      <c r="E5828" s="273" t="s">
        <v>23</v>
      </c>
      <c r="F5828" s="275">
        <v>250000</v>
      </c>
      <c r="G5828" s="41">
        <f t="shared" si="341"/>
        <v>500000</v>
      </c>
      <c r="H5828" s="274" t="s">
        <v>3308</v>
      </c>
      <c r="I5828" s="394"/>
      <c r="J5828"/>
      <c r="L5828"/>
      <c r="M5828"/>
    </row>
    <row r="5829" spans="1:13" ht="15" customHeight="1" x14ac:dyDescent="0.25">
      <c r="A5829" s="180">
        <v>44417</v>
      </c>
      <c r="B5829" s="269" t="s">
        <v>3338</v>
      </c>
      <c r="C5829" s="36"/>
      <c r="D5829" s="38">
        <v>1</v>
      </c>
      <c r="E5829" s="33" t="s">
        <v>23</v>
      </c>
      <c r="F5829" s="46">
        <v>60000</v>
      </c>
      <c r="G5829" s="46">
        <f t="shared" si="341"/>
        <v>60000</v>
      </c>
      <c r="H5829" s="274" t="s">
        <v>588</v>
      </c>
      <c r="I5829" s="394" t="s">
        <v>9838</v>
      </c>
      <c r="J5829"/>
      <c r="L5829"/>
      <c r="M5829"/>
    </row>
    <row r="5830" spans="1:13" ht="15" customHeight="1" x14ac:dyDescent="0.25">
      <c r="A5830" s="180">
        <v>44417</v>
      </c>
      <c r="B5830" s="269" t="s">
        <v>4524</v>
      </c>
      <c r="C5830" s="56" t="s">
        <v>9316</v>
      </c>
      <c r="D5830" s="38">
        <v>20</v>
      </c>
      <c r="E5830" s="45" t="s">
        <v>23</v>
      </c>
      <c r="F5830" s="46">
        <v>1700</v>
      </c>
      <c r="G5830" s="41">
        <f t="shared" si="341"/>
        <v>34000</v>
      </c>
      <c r="H5830" s="274" t="s">
        <v>9839</v>
      </c>
      <c r="I5830" s="394"/>
      <c r="J5830"/>
      <c r="L5830"/>
      <c r="M5830"/>
    </row>
    <row r="5831" spans="1:13" ht="15" customHeight="1" x14ac:dyDescent="0.25">
      <c r="A5831" s="180">
        <v>44417</v>
      </c>
      <c r="B5831" s="372" t="s">
        <v>3310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41"/>
        <v>7500</v>
      </c>
      <c r="H5831" s="236" t="s">
        <v>1268</v>
      </c>
      <c r="I5831" s="381"/>
      <c r="J5831"/>
      <c r="L5831"/>
      <c r="M5831"/>
    </row>
    <row r="5832" spans="1:13" ht="15" customHeight="1" x14ac:dyDescent="0.25">
      <c r="A5832" s="180">
        <v>44417</v>
      </c>
      <c r="B5832" s="269" t="s">
        <v>2818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41"/>
        <v>100000</v>
      </c>
      <c r="H5832" s="236" t="s">
        <v>1268</v>
      </c>
      <c r="I5832" s="381"/>
      <c r="J5832"/>
      <c r="L5832"/>
      <c r="M5832"/>
    </row>
    <row r="5833" spans="1:13" ht="15" customHeight="1" x14ac:dyDescent="0.25">
      <c r="A5833" s="180">
        <v>44417</v>
      </c>
      <c r="B5833" s="52" t="s">
        <v>2847</v>
      </c>
      <c r="C5833" s="141" t="s">
        <v>9301</v>
      </c>
      <c r="D5833" s="38">
        <v>5</v>
      </c>
      <c r="E5833" s="273" t="s">
        <v>23</v>
      </c>
      <c r="F5833" s="41">
        <v>750</v>
      </c>
      <c r="G5833" s="41">
        <f t="shared" si="341"/>
        <v>3750</v>
      </c>
      <c r="H5833" s="236" t="s">
        <v>1004</v>
      </c>
      <c r="I5833" s="381"/>
      <c r="J5833"/>
      <c r="L5833"/>
      <c r="M5833"/>
    </row>
    <row r="5834" spans="1:13" ht="15" customHeight="1" x14ac:dyDescent="0.25">
      <c r="A5834" s="180">
        <v>44417</v>
      </c>
      <c r="B5834" s="246" t="s">
        <v>3311</v>
      </c>
      <c r="C5834" s="44" t="s">
        <v>2821</v>
      </c>
      <c r="D5834" s="50">
        <v>1</v>
      </c>
      <c r="E5834" s="56" t="s">
        <v>23</v>
      </c>
      <c r="F5834" s="41">
        <v>10000</v>
      </c>
      <c r="G5834" s="41">
        <f t="shared" si="341"/>
        <v>10000</v>
      </c>
      <c r="H5834" s="236" t="s">
        <v>2724</v>
      </c>
      <c r="I5834" s="432"/>
      <c r="J5834"/>
      <c r="L5834"/>
      <c r="M5834"/>
    </row>
    <row r="5835" spans="1:13" ht="15" customHeight="1" x14ac:dyDescent="0.25">
      <c r="A5835" s="180">
        <v>44417</v>
      </c>
      <c r="B5835" s="246" t="s">
        <v>3311</v>
      </c>
      <c r="C5835" s="44" t="s">
        <v>2821</v>
      </c>
      <c r="D5835" s="38">
        <v>1</v>
      </c>
      <c r="E5835" s="33" t="s">
        <v>23</v>
      </c>
      <c r="F5835" s="40">
        <v>10000</v>
      </c>
      <c r="G5835" s="46">
        <f t="shared" si="341"/>
        <v>10000</v>
      </c>
      <c r="H5835" s="236" t="s">
        <v>606</v>
      </c>
      <c r="I5835" s="432"/>
      <c r="J5835"/>
      <c r="L5835"/>
      <c r="M5835"/>
    </row>
    <row r="5836" spans="1:13" ht="15" customHeight="1" x14ac:dyDescent="0.25">
      <c r="A5836" s="180">
        <v>44417</v>
      </c>
      <c r="B5836" s="269" t="s">
        <v>3313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41"/>
        <v>220000</v>
      </c>
      <c r="H5836" s="274" t="s">
        <v>930</v>
      </c>
      <c r="I5836" s="432"/>
      <c r="J5836"/>
      <c r="L5836"/>
      <c r="M5836"/>
    </row>
    <row r="5837" spans="1:13" ht="15" customHeight="1" x14ac:dyDescent="0.25">
      <c r="A5837" s="180">
        <v>44417</v>
      </c>
      <c r="B5837" s="399" t="s">
        <v>3314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41"/>
        <v>30000</v>
      </c>
      <c r="H5837" s="274" t="s">
        <v>930</v>
      </c>
      <c r="I5837" s="432"/>
      <c r="J5837"/>
      <c r="L5837"/>
      <c r="M5837"/>
    </row>
    <row r="5838" spans="1:13" ht="15" customHeight="1" x14ac:dyDescent="0.25">
      <c r="A5838" s="180">
        <v>44417</v>
      </c>
      <c r="B5838" s="269" t="s">
        <v>2851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41"/>
        <v>205000</v>
      </c>
      <c r="H5838" s="274" t="s">
        <v>783</v>
      </c>
      <c r="I5838" s="228" t="s">
        <v>9840</v>
      </c>
      <c r="J5838"/>
      <c r="L5838"/>
      <c r="M5838"/>
    </row>
    <row r="5839" spans="1:13" ht="15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41"/>
        <v>136000</v>
      </c>
      <c r="H5839" s="274" t="s">
        <v>509</v>
      </c>
      <c r="I5839" s="383" t="s">
        <v>8493</v>
      </c>
      <c r="J5839"/>
      <c r="L5839"/>
      <c r="M5839"/>
    </row>
    <row r="5840" spans="1:13" ht="15" customHeight="1" x14ac:dyDescent="0.25">
      <c r="A5840" s="180">
        <v>44417</v>
      </c>
      <c r="B5840" s="390" t="s">
        <v>2801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41"/>
        <v>11000</v>
      </c>
      <c r="H5840" s="274" t="s">
        <v>509</v>
      </c>
      <c r="I5840" s="379" t="s">
        <v>8493</v>
      </c>
      <c r="J5840"/>
      <c r="L5840"/>
      <c r="M5840"/>
    </row>
    <row r="5841" spans="1:13" ht="15" customHeight="1" x14ac:dyDescent="0.25">
      <c r="A5841" s="180">
        <v>44448</v>
      </c>
      <c r="B5841" s="246" t="s">
        <v>2826</v>
      </c>
      <c r="C5841" s="39" t="s">
        <v>5865</v>
      </c>
      <c r="D5841" s="33">
        <v>1</v>
      </c>
      <c r="E5841" s="33" t="s">
        <v>23</v>
      </c>
      <c r="F5841" s="55">
        <v>270000</v>
      </c>
      <c r="G5841" s="41">
        <f t="shared" si="341"/>
        <v>270000</v>
      </c>
      <c r="H5841" s="236" t="s">
        <v>1106</v>
      </c>
      <c r="I5841" s="236" t="s">
        <v>9841</v>
      </c>
      <c r="J5841"/>
      <c r="L5841"/>
      <c r="M5841"/>
    </row>
    <row r="5842" spans="1:13" ht="15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41"/>
        <v>195000</v>
      </c>
      <c r="H5842" s="236" t="s">
        <v>1106</v>
      </c>
      <c r="I5842" s="236" t="s">
        <v>9841</v>
      </c>
      <c r="J5842"/>
      <c r="L5842"/>
      <c r="M5842"/>
    </row>
    <row r="5843" spans="1:13" ht="15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41"/>
        <v>190000</v>
      </c>
      <c r="H5843" s="236" t="s">
        <v>1106</v>
      </c>
      <c r="I5843" s="236" t="s">
        <v>9841</v>
      </c>
      <c r="J5843"/>
      <c r="L5843"/>
      <c r="M5843"/>
    </row>
    <row r="5844" spans="1:13" ht="15" customHeight="1" x14ac:dyDescent="0.25">
      <c r="A5844" s="180">
        <v>44448</v>
      </c>
      <c r="B5844" s="269" t="s">
        <v>2970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41"/>
        <v>200000</v>
      </c>
      <c r="H5844" s="236" t="s">
        <v>1106</v>
      </c>
      <c r="I5844" s="236" t="s">
        <v>9841</v>
      </c>
      <c r="J5844"/>
      <c r="L5844"/>
      <c r="M5844"/>
    </row>
    <row r="5845" spans="1:13" ht="15" customHeight="1" x14ac:dyDescent="0.25">
      <c r="A5845" s="180">
        <v>44448</v>
      </c>
      <c r="B5845" s="373" t="s">
        <v>2749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41"/>
        <v>20000</v>
      </c>
      <c r="H5845" s="236" t="s">
        <v>1106</v>
      </c>
      <c r="I5845" s="274" t="s">
        <v>9841</v>
      </c>
      <c r="J5845"/>
      <c r="L5845"/>
      <c r="M5845"/>
    </row>
    <row r="5846" spans="1:13" ht="15" customHeight="1" x14ac:dyDescent="0.25">
      <c r="A5846" s="180">
        <v>44448</v>
      </c>
      <c r="B5846" s="269" t="s">
        <v>9842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41"/>
        <v>100000</v>
      </c>
      <c r="H5846" s="236" t="s">
        <v>1106</v>
      </c>
      <c r="I5846" s="274" t="s">
        <v>9841</v>
      </c>
      <c r="J5846"/>
      <c r="L5846"/>
      <c r="M5846"/>
    </row>
    <row r="5847" spans="1:13" ht="15" customHeight="1" x14ac:dyDescent="0.25">
      <c r="A5847" s="180">
        <v>44448</v>
      </c>
      <c r="B5847" s="390" t="s">
        <v>3320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41"/>
        <v>300000</v>
      </c>
      <c r="H5847" s="236" t="s">
        <v>536</v>
      </c>
      <c r="I5847" s="228"/>
      <c r="J5847"/>
      <c r="L5847"/>
      <c r="M5847"/>
    </row>
    <row r="5848" spans="1:13" ht="15" customHeight="1" x14ac:dyDescent="0.25">
      <c r="A5848" s="180">
        <v>44448</v>
      </c>
      <c r="B5848" s="269" t="s">
        <v>1772</v>
      </c>
      <c r="C5848" s="33" t="s">
        <v>2755</v>
      </c>
      <c r="D5848" s="38">
        <v>4</v>
      </c>
      <c r="E5848" s="45" t="s">
        <v>24</v>
      </c>
      <c r="F5848" s="46">
        <v>10000</v>
      </c>
      <c r="G5848" s="41">
        <f t="shared" si="341"/>
        <v>40000</v>
      </c>
      <c r="H5848" s="274" t="s">
        <v>1263</v>
      </c>
      <c r="I5848" s="274" t="s">
        <v>9843</v>
      </c>
      <c r="J5848"/>
      <c r="L5848"/>
      <c r="M5848"/>
    </row>
    <row r="5849" spans="1:13" ht="15" customHeight="1" x14ac:dyDescent="0.25">
      <c r="A5849" s="180">
        <v>44448</v>
      </c>
      <c r="B5849" s="269" t="s">
        <v>2828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41"/>
        <v>10000</v>
      </c>
      <c r="H5849" s="274" t="s">
        <v>1263</v>
      </c>
      <c r="I5849" s="274" t="s">
        <v>9843</v>
      </c>
      <c r="J5849"/>
      <c r="L5849"/>
      <c r="M5849"/>
    </row>
    <row r="5850" spans="1:13" ht="15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41"/>
        <v>37000</v>
      </c>
      <c r="H5850" s="274" t="s">
        <v>1263</v>
      </c>
      <c r="I5850" s="274" t="s">
        <v>9843</v>
      </c>
      <c r="J5850"/>
      <c r="L5850"/>
      <c r="M5850"/>
    </row>
    <row r="5851" spans="1:13" ht="15" customHeight="1" x14ac:dyDescent="0.25">
      <c r="A5851" s="180">
        <v>44448</v>
      </c>
      <c r="B5851" s="269" t="s">
        <v>2815</v>
      </c>
      <c r="C5851" s="33"/>
      <c r="D5851" s="33">
        <v>0.3</v>
      </c>
      <c r="E5851" s="56" t="s">
        <v>217</v>
      </c>
      <c r="F5851" s="34">
        <v>65000</v>
      </c>
      <c r="G5851" s="172">
        <f t="shared" si="341"/>
        <v>19500</v>
      </c>
      <c r="H5851" s="274" t="s">
        <v>1263</v>
      </c>
      <c r="I5851" s="274" t="s">
        <v>9843</v>
      </c>
      <c r="J5851"/>
      <c r="L5851"/>
      <c r="M5851"/>
    </row>
    <row r="5852" spans="1:13" ht="15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41"/>
        <v>56400</v>
      </c>
      <c r="H5852" s="274" t="s">
        <v>2240</v>
      </c>
      <c r="I5852" s="394"/>
      <c r="J5852"/>
      <c r="L5852"/>
      <c r="M5852"/>
    </row>
    <row r="5853" spans="1:13" ht="15" customHeight="1" x14ac:dyDescent="0.25">
      <c r="A5853" s="180">
        <v>44448</v>
      </c>
      <c r="B5853" s="269" t="s">
        <v>4524</v>
      </c>
      <c r="C5853" s="56" t="s">
        <v>9316</v>
      </c>
      <c r="D5853" s="38">
        <v>20</v>
      </c>
      <c r="E5853" s="33" t="s">
        <v>23</v>
      </c>
      <c r="F5853" s="46">
        <v>1700</v>
      </c>
      <c r="G5853" s="46">
        <f t="shared" si="341"/>
        <v>34000</v>
      </c>
      <c r="H5853" s="274" t="s">
        <v>9844</v>
      </c>
      <c r="I5853" s="394"/>
      <c r="J5853"/>
      <c r="L5853"/>
      <c r="M5853"/>
    </row>
    <row r="5854" spans="1:13" ht="15" customHeight="1" x14ac:dyDescent="0.25">
      <c r="A5854" s="180">
        <v>44448</v>
      </c>
      <c r="B5854" s="269" t="s">
        <v>2692</v>
      </c>
      <c r="C5854" s="33"/>
      <c r="D5854" s="38">
        <v>1</v>
      </c>
      <c r="E5854" s="45" t="s">
        <v>2666</v>
      </c>
      <c r="F5854" s="46">
        <v>75000</v>
      </c>
      <c r="G5854" s="41">
        <f t="shared" si="341"/>
        <v>75000</v>
      </c>
      <c r="H5854" s="274" t="s">
        <v>9844</v>
      </c>
      <c r="I5854" s="394"/>
      <c r="J5854"/>
      <c r="L5854"/>
      <c r="M5854"/>
    </row>
    <row r="5855" spans="1:13" ht="15" customHeight="1" x14ac:dyDescent="0.25">
      <c r="A5855" s="180">
        <v>44448</v>
      </c>
      <c r="B5855" s="246" t="s">
        <v>3316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41"/>
        <v>54000</v>
      </c>
      <c r="H5855" s="274" t="s">
        <v>930</v>
      </c>
      <c r="I5855" s="381"/>
      <c r="J5855"/>
      <c r="L5855"/>
      <c r="M5855"/>
    </row>
    <row r="5856" spans="1:13" ht="15" customHeight="1" x14ac:dyDescent="0.25">
      <c r="A5856" s="180">
        <v>44448</v>
      </c>
      <c r="B5856" s="269" t="s">
        <v>3317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41"/>
        <v>60000</v>
      </c>
      <c r="H5856" s="274" t="s">
        <v>930</v>
      </c>
      <c r="I5856" s="432"/>
      <c r="J5856"/>
      <c r="L5856"/>
      <c r="M5856"/>
    </row>
    <row r="5857" spans="1:13" ht="15" customHeight="1" x14ac:dyDescent="0.25">
      <c r="A5857" s="180">
        <v>44448</v>
      </c>
      <c r="B5857" s="445" t="s">
        <v>3318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41"/>
        <v>10000</v>
      </c>
      <c r="H5857" s="236" t="s">
        <v>930</v>
      </c>
      <c r="I5857" s="432"/>
      <c r="J5857"/>
      <c r="L5857"/>
      <c r="M5857"/>
    </row>
    <row r="5858" spans="1:13" ht="15" customHeight="1" x14ac:dyDescent="0.25">
      <c r="A5858" s="180">
        <v>44448</v>
      </c>
      <c r="B5858" s="269" t="s">
        <v>3319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41"/>
        <v>50000</v>
      </c>
      <c r="H5858" s="236" t="s">
        <v>930</v>
      </c>
      <c r="I5858" s="432"/>
      <c r="J5858"/>
      <c r="L5858"/>
      <c r="M5858"/>
    </row>
    <row r="5859" spans="1:13" ht="15" customHeight="1" x14ac:dyDescent="0.25">
      <c r="A5859" s="180">
        <v>44448</v>
      </c>
      <c r="B5859" s="246" t="s">
        <v>3251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41"/>
        <v>4000</v>
      </c>
      <c r="H5859" s="274" t="s">
        <v>930</v>
      </c>
      <c r="I5859" s="432"/>
      <c r="J5859"/>
      <c r="L5859"/>
      <c r="M5859"/>
    </row>
    <row r="5860" spans="1:13" ht="15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41"/>
        <v>340000</v>
      </c>
      <c r="H5860" s="274" t="s">
        <v>9845</v>
      </c>
      <c r="I5860" s="228" t="s">
        <v>9846</v>
      </c>
      <c r="J5860"/>
      <c r="L5860"/>
      <c r="M5860"/>
    </row>
    <row r="5861" spans="1:13" ht="15" customHeight="1" x14ac:dyDescent="0.25">
      <c r="A5861" s="180">
        <v>44448</v>
      </c>
      <c r="B5861" s="269" t="s">
        <v>9313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customHeight="1" x14ac:dyDescent="0.25">
      <c r="A5862" s="180">
        <v>44448</v>
      </c>
      <c r="B5862" s="269" t="s">
        <v>5922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customHeight="1" x14ac:dyDescent="0.25">
      <c r="A5863" s="180">
        <v>44448</v>
      </c>
      <c r="B5863" s="390" t="s">
        <v>2801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42">D5864*F5864</f>
        <v>56400</v>
      </c>
      <c r="H5864" s="236" t="s">
        <v>2096</v>
      </c>
      <c r="I5864" s="236"/>
      <c r="J5864"/>
      <c r="L5864"/>
      <c r="M5864"/>
    </row>
    <row r="5865" spans="1:13" ht="15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42"/>
        <v>73566</v>
      </c>
      <c r="H5865" s="236" t="s">
        <v>2406</v>
      </c>
      <c r="I5865" s="236"/>
      <c r="J5865"/>
      <c r="L5865"/>
      <c r="M5865"/>
    </row>
    <row r="5866" spans="1:13" ht="15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42"/>
        <v>9000</v>
      </c>
      <c r="H5866" s="236" t="s">
        <v>827</v>
      </c>
      <c r="I5866" s="236"/>
      <c r="J5866"/>
      <c r="L5866"/>
      <c r="M5866"/>
    </row>
    <row r="5867" spans="1:13" ht="15" customHeight="1" x14ac:dyDescent="0.25">
      <c r="A5867" s="180">
        <v>44478</v>
      </c>
      <c r="B5867" s="269" t="s">
        <v>3321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42"/>
        <v>850000</v>
      </c>
      <c r="H5867" s="236" t="s">
        <v>1004</v>
      </c>
      <c r="I5867" s="274" t="s">
        <v>8493</v>
      </c>
      <c r="J5867"/>
      <c r="L5867"/>
      <c r="M5867"/>
    </row>
    <row r="5868" spans="1:13" ht="15" customHeight="1" x14ac:dyDescent="0.25">
      <c r="A5868" s="180">
        <v>44478</v>
      </c>
      <c r="B5868" s="269" t="s">
        <v>9770</v>
      </c>
      <c r="C5868" s="33" t="s">
        <v>9771</v>
      </c>
      <c r="D5868" s="38">
        <v>1</v>
      </c>
      <c r="E5868" s="45" t="s">
        <v>23</v>
      </c>
      <c r="F5868" s="46">
        <v>50000</v>
      </c>
      <c r="G5868" s="41">
        <f t="shared" si="342"/>
        <v>50000</v>
      </c>
      <c r="H5868" s="236" t="s">
        <v>1004</v>
      </c>
      <c r="I5868" s="274" t="s">
        <v>8493</v>
      </c>
      <c r="J5868"/>
      <c r="L5868"/>
      <c r="M5868"/>
    </row>
    <row r="5869" spans="1:13" ht="15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42"/>
        <v>55000</v>
      </c>
      <c r="H5869" s="236" t="s">
        <v>1004</v>
      </c>
      <c r="I5869" s="383" t="s">
        <v>8493</v>
      </c>
      <c r="J5869"/>
      <c r="L5869"/>
      <c r="M5869"/>
    </row>
    <row r="5870" spans="1:13" ht="15" customHeight="1" x14ac:dyDescent="0.25">
      <c r="A5870" s="180">
        <v>44478</v>
      </c>
      <c r="B5870" s="269" t="s">
        <v>114</v>
      </c>
      <c r="C5870" s="33" t="s">
        <v>2725</v>
      </c>
      <c r="D5870" s="38">
        <v>1</v>
      </c>
      <c r="E5870" s="45" t="s">
        <v>24</v>
      </c>
      <c r="F5870" s="46">
        <v>195000</v>
      </c>
      <c r="G5870" s="41">
        <f t="shared" si="342"/>
        <v>195000</v>
      </c>
      <c r="H5870" s="236" t="s">
        <v>1004</v>
      </c>
      <c r="I5870" s="383" t="s">
        <v>8493</v>
      </c>
      <c r="J5870"/>
      <c r="L5870"/>
      <c r="M5870"/>
    </row>
    <row r="5871" spans="1:13" ht="15" customHeight="1" x14ac:dyDescent="0.25">
      <c r="A5871" s="180">
        <v>44478</v>
      </c>
      <c r="B5871" s="269" t="s">
        <v>9763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42"/>
        <v>210000</v>
      </c>
      <c r="H5871" s="236" t="s">
        <v>1004</v>
      </c>
      <c r="I5871" s="383" t="s">
        <v>8493</v>
      </c>
      <c r="J5871"/>
      <c r="L5871"/>
      <c r="M5871"/>
    </row>
    <row r="5872" spans="1:13" ht="15" customHeight="1" x14ac:dyDescent="0.25">
      <c r="A5872" s="180">
        <v>44478</v>
      </c>
      <c r="B5872" s="269" t="s">
        <v>2801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42"/>
        <v>22000</v>
      </c>
      <c r="H5872" s="274" t="s">
        <v>1004</v>
      </c>
      <c r="I5872" s="383" t="s">
        <v>8493</v>
      </c>
      <c r="J5872"/>
      <c r="L5872"/>
      <c r="M5872"/>
    </row>
    <row r="5873" spans="1:13" ht="15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42"/>
        <v>204000</v>
      </c>
      <c r="H5873" s="274" t="s">
        <v>1004</v>
      </c>
      <c r="I5873" s="383" t="s">
        <v>8493</v>
      </c>
      <c r="J5873"/>
      <c r="L5873"/>
      <c r="M5873"/>
    </row>
    <row r="5874" spans="1:13" ht="15" customHeight="1" x14ac:dyDescent="0.25">
      <c r="A5874" s="180">
        <v>44478</v>
      </c>
      <c r="B5874" s="243" t="s">
        <v>3327</v>
      </c>
      <c r="C5874" s="109" t="s">
        <v>3328</v>
      </c>
      <c r="D5874" s="38">
        <v>2</v>
      </c>
      <c r="E5874" s="33" t="s">
        <v>23</v>
      </c>
      <c r="F5874" s="46">
        <v>950000</v>
      </c>
      <c r="G5874" s="46">
        <f t="shared" si="342"/>
        <v>1900000</v>
      </c>
      <c r="H5874" s="236" t="s">
        <v>1004</v>
      </c>
      <c r="I5874" s="394"/>
      <c r="J5874"/>
      <c r="L5874"/>
      <c r="M5874"/>
    </row>
    <row r="5875" spans="1:13" ht="15" customHeight="1" x14ac:dyDescent="0.25">
      <c r="A5875" s="180">
        <v>44478</v>
      </c>
      <c r="B5875" s="269" t="s">
        <v>9847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42"/>
        <v>12000</v>
      </c>
      <c r="H5875" s="274" t="s">
        <v>2240</v>
      </c>
      <c r="I5875" s="394"/>
      <c r="J5875"/>
      <c r="L5875"/>
      <c r="M5875"/>
    </row>
    <row r="5876" spans="1:13" ht="15" customHeight="1" x14ac:dyDescent="0.25">
      <c r="A5876" s="180">
        <v>44478</v>
      </c>
      <c r="B5876" s="246" t="s">
        <v>3322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42"/>
        <v>150000</v>
      </c>
      <c r="H5876" s="274" t="s">
        <v>2284</v>
      </c>
      <c r="I5876" s="33" t="s">
        <v>9807</v>
      </c>
      <c r="J5876"/>
      <c r="L5876"/>
      <c r="M5876"/>
    </row>
    <row r="5877" spans="1:13" ht="15" customHeight="1" x14ac:dyDescent="0.25">
      <c r="A5877" s="180">
        <v>44478</v>
      </c>
      <c r="B5877" s="269" t="s">
        <v>3323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42"/>
        <v>67500</v>
      </c>
      <c r="H5877" s="274" t="s">
        <v>2284</v>
      </c>
      <c r="I5877" s="33" t="s">
        <v>9807</v>
      </c>
      <c r="J5877"/>
      <c r="L5877"/>
      <c r="M5877"/>
    </row>
    <row r="5878" spans="1:13" ht="15" customHeight="1" x14ac:dyDescent="0.25">
      <c r="A5878" s="180">
        <v>44478</v>
      </c>
      <c r="B5878" s="445" t="s">
        <v>3324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42"/>
        <v>52500</v>
      </c>
      <c r="H5878" s="274" t="s">
        <v>2284</v>
      </c>
      <c r="I5878" s="33" t="s">
        <v>9807</v>
      </c>
      <c r="J5878"/>
      <c r="L5878"/>
      <c r="M5878"/>
    </row>
    <row r="5879" spans="1:13" ht="15" customHeight="1" x14ac:dyDescent="0.25">
      <c r="A5879" s="180">
        <v>44478</v>
      </c>
      <c r="B5879" s="269" t="s">
        <v>4524</v>
      </c>
      <c r="C5879" s="56" t="s">
        <v>9316</v>
      </c>
      <c r="D5879" s="38">
        <v>30</v>
      </c>
      <c r="E5879" s="273" t="s">
        <v>23</v>
      </c>
      <c r="F5879" s="41">
        <v>1550</v>
      </c>
      <c r="G5879" s="46">
        <f t="shared" si="342"/>
        <v>46500</v>
      </c>
      <c r="H5879" s="274" t="s">
        <v>3346</v>
      </c>
      <c r="I5879" s="432"/>
      <c r="J5879"/>
      <c r="L5879"/>
      <c r="M5879"/>
    </row>
    <row r="5880" spans="1:13" ht="15" customHeight="1" x14ac:dyDescent="0.25">
      <c r="A5880" s="180">
        <v>44478</v>
      </c>
      <c r="B5880" s="269" t="s">
        <v>2692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42"/>
        <v>75000</v>
      </c>
      <c r="H5880" s="236" t="s">
        <v>3346</v>
      </c>
      <c r="I5880" s="432"/>
      <c r="J5880"/>
      <c r="L5880"/>
      <c r="M5880"/>
    </row>
    <row r="5881" spans="1:13" ht="15" customHeight="1" x14ac:dyDescent="0.25">
      <c r="A5881" s="180">
        <v>44478</v>
      </c>
      <c r="B5881" s="246" t="s">
        <v>3325</v>
      </c>
      <c r="C5881" s="44" t="s">
        <v>9848</v>
      </c>
      <c r="D5881" s="38">
        <v>1</v>
      </c>
      <c r="E5881" s="273" t="s">
        <v>396</v>
      </c>
      <c r="F5881" s="275">
        <v>294000</v>
      </c>
      <c r="G5881" s="46">
        <f t="shared" si="342"/>
        <v>294000</v>
      </c>
      <c r="H5881" s="274" t="s">
        <v>9849</v>
      </c>
      <c r="I5881" s="432"/>
      <c r="J5881"/>
      <c r="L5881"/>
      <c r="M5881"/>
    </row>
    <row r="5882" spans="1:13" ht="15" customHeight="1" x14ac:dyDescent="0.25">
      <c r="A5882" s="180">
        <v>44478</v>
      </c>
      <c r="B5882" s="399" t="s">
        <v>3329</v>
      </c>
      <c r="C5882" s="56" t="s">
        <v>2812</v>
      </c>
      <c r="D5882" s="256">
        <v>1</v>
      </c>
      <c r="E5882" s="56" t="s">
        <v>23</v>
      </c>
      <c r="F5882" s="41">
        <v>275000</v>
      </c>
      <c r="G5882" s="41">
        <f t="shared" si="342"/>
        <v>275000</v>
      </c>
      <c r="H5882" s="274" t="s">
        <v>536</v>
      </c>
      <c r="I5882" s="432"/>
      <c r="J5882"/>
      <c r="L5882"/>
      <c r="M5882"/>
    </row>
    <row r="5883" spans="1:13" ht="15" customHeight="1" x14ac:dyDescent="0.25">
      <c r="A5883" s="180">
        <v>44478</v>
      </c>
      <c r="B5883" s="269" t="s">
        <v>4008</v>
      </c>
      <c r="C5883" s="33" t="s">
        <v>4378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9850</v>
      </c>
      <c r="J5883"/>
      <c r="L5883"/>
      <c r="M5883"/>
    </row>
    <row r="5884" spans="1:13" ht="15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42"/>
        <v>1000000</v>
      </c>
      <c r="H5884" s="236" t="s">
        <v>433</v>
      </c>
      <c r="I5884" s="228" t="s">
        <v>9850</v>
      </c>
      <c r="J5884"/>
      <c r="L5884"/>
      <c r="M5884"/>
    </row>
    <row r="5885" spans="1:13" ht="15" customHeight="1" x14ac:dyDescent="0.25">
      <c r="A5885" s="180">
        <v>44478</v>
      </c>
      <c r="B5885" s="390" t="s">
        <v>2719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9850</v>
      </c>
      <c r="J5885"/>
      <c r="L5885"/>
      <c r="M5885"/>
    </row>
    <row r="5886" spans="1:13" ht="15" customHeight="1" x14ac:dyDescent="0.25">
      <c r="A5886" s="180">
        <v>44478</v>
      </c>
      <c r="B5886" s="246" t="s">
        <v>2735</v>
      </c>
      <c r="C5886" s="33" t="s">
        <v>9851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9850</v>
      </c>
      <c r="J5886"/>
      <c r="L5886"/>
      <c r="M5886"/>
    </row>
    <row r="5887" spans="1:13" ht="15" customHeight="1" x14ac:dyDescent="0.25">
      <c r="A5887" s="180">
        <v>44478</v>
      </c>
      <c r="B5887" s="246" t="s">
        <v>2735</v>
      </c>
      <c r="C5887" s="33" t="s">
        <v>9852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9850</v>
      </c>
      <c r="J5887"/>
      <c r="L5887"/>
      <c r="M5887"/>
    </row>
    <row r="5888" spans="1:13" ht="15" customHeight="1" x14ac:dyDescent="0.25">
      <c r="A5888" s="180">
        <v>44478</v>
      </c>
      <c r="B5888" s="246" t="s">
        <v>2735</v>
      </c>
      <c r="C5888" s="33" t="s">
        <v>9853</v>
      </c>
      <c r="D5888" s="39">
        <v>1</v>
      </c>
      <c r="E5888" s="33" t="s">
        <v>23</v>
      </c>
      <c r="F5888" s="46">
        <v>1500000</v>
      </c>
      <c r="G5888" s="172">
        <f t="shared" si="342"/>
        <v>1500000</v>
      </c>
      <c r="H5888" s="274" t="s">
        <v>433</v>
      </c>
      <c r="I5888" s="228" t="s">
        <v>9850</v>
      </c>
      <c r="J5888"/>
      <c r="L5888"/>
      <c r="M5888"/>
    </row>
    <row r="5889" spans="1:13" ht="15" customHeight="1" x14ac:dyDescent="0.25">
      <c r="A5889" s="180">
        <v>44478</v>
      </c>
      <c r="B5889" s="372" t="s">
        <v>2800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42"/>
        <v>65000</v>
      </c>
      <c r="H5889" s="274" t="s">
        <v>2018</v>
      </c>
      <c r="I5889" s="33" t="s">
        <v>9854</v>
      </c>
      <c r="J5889"/>
      <c r="L5889"/>
      <c r="M5889"/>
    </row>
    <row r="5890" spans="1:13" ht="15" customHeight="1" x14ac:dyDescent="0.25">
      <c r="A5890" s="180">
        <v>44478</v>
      </c>
      <c r="B5890" s="269" t="s">
        <v>118</v>
      </c>
      <c r="C5890" s="49" t="s">
        <v>9783</v>
      </c>
      <c r="D5890" s="38">
        <v>1</v>
      </c>
      <c r="E5890" s="45" t="s">
        <v>23</v>
      </c>
      <c r="F5890" s="34">
        <v>175000</v>
      </c>
      <c r="G5890" s="172">
        <f t="shared" si="342"/>
        <v>175000</v>
      </c>
      <c r="H5890" s="236" t="s">
        <v>2018</v>
      </c>
      <c r="I5890" s="33" t="s">
        <v>9854</v>
      </c>
      <c r="J5890"/>
      <c r="L5890"/>
      <c r="M5890"/>
    </row>
    <row r="5891" spans="1:13" ht="15" customHeight="1" x14ac:dyDescent="0.25">
      <c r="A5891" s="180">
        <v>44478</v>
      </c>
      <c r="B5891" s="269" t="s">
        <v>1772</v>
      </c>
      <c r="C5891" s="33" t="s">
        <v>2755</v>
      </c>
      <c r="D5891" s="38">
        <v>2</v>
      </c>
      <c r="E5891" s="33" t="s">
        <v>24</v>
      </c>
      <c r="F5891" s="40">
        <v>10000</v>
      </c>
      <c r="G5891" s="46">
        <f t="shared" si="342"/>
        <v>20000</v>
      </c>
      <c r="H5891" s="236" t="s">
        <v>2018</v>
      </c>
      <c r="I5891" s="33" t="s">
        <v>9854</v>
      </c>
      <c r="J5891"/>
      <c r="L5891"/>
      <c r="M5891"/>
    </row>
    <row r="5892" spans="1:13" ht="15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42"/>
        <v>39000</v>
      </c>
      <c r="H5892" s="236" t="s">
        <v>2018</v>
      </c>
      <c r="I5892" s="33" t="s">
        <v>9854</v>
      </c>
      <c r="J5892"/>
      <c r="L5892"/>
      <c r="M5892"/>
    </row>
    <row r="5893" spans="1:13" ht="15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42"/>
        <v>253800</v>
      </c>
      <c r="H5893" s="84" t="s">
        <v>868</v>
      </c>
      <c r="I5893" s="33" t="s">
        <v>9855</v>
      </c>
      <c r="J5893"/>
      <c r="L5893"/>
      <c r="M5893"/>
    </row>
    <row r="5894" spans="1:13" ht="15" customHeight="1" x14ac:dyDescent="0.25">
      <c r="A5894" s="180">
        <v>44478</v>
      </c>
      <c r="B5894" s="269" t="s">
        <v>2852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42"/>
        <v>87500</v>
      </c>
      <c r="H5894" s="84" t="s">
        <v>868</v>
      </c>
      <c r="I5894" s="33" t="s">
        <v>9855</v>
      </c>
      <c r="J5894"/>
      <c r="L5894"/>
      <c r="M5894"/>
    </row>
    <row r="5895" spans="1:13" ht="15" customHeight="1" x14ac:dyDescent="0.25">
      <c r="A5895" s="180">
        <v>44478</v>
      </c>
      <c r="B5895" s="243" t="s">
        <v>9318</v>
      </c>
      <c r="C5895" s="39" t="s">
        <v>9319</v>
      </c>
      <c r="D5895" s="38">
        <v>4</v>
      </c>
      <c r="E5895" s="45" t="s">
        <v>217</v>
      </c>
      <c r="F5895" s="46">
        <v>32000</v>
      </c>
      <c r="G5895" s="41">
        <f t="shared" si="342"/>
        <v>128000</v>
      </c>
      <c r="H5895" s="84" t="s">
        <v>868</v>
      </c>
      <c r="I5895" s="33" t="s">
        <v>9855</v>
      </c>
      <c r="J5895"/>
      <c r="L5895"/>
      <c r="M5895"/>
    </row>
    <row r="5896" spans="1:13" ht="15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42"/>
        <v>225600</v>
      </c>
      <c r="H5896" s="84" t="s">
        <v>673</v>
      </c>
      <c r="I5896" s="33" t="s">
        <v>9856</v>
      </c>
      <c r="J5896"/>
      <c r="L5896"/>
      <c r="M5896"/>
    </row>
    <row r="5897" spans="1:13" ht="15" customHeight="1" x14ac:dyDescent="0.25">
      <c r="A5897" s="180">
        <v>44478</v>
      </c>
      <c r="B5897" s="243" t="s">
        <v>9318</v>
      </c>
      <c r="C5897" s="39" t="s">
        <v>9319</v>
      </c>
      <c r="D5897" s="38">
        <v>4</v>
      </c>
      <c r="E5897" s="45" t="s">
        <v>217</v>
      </c>
      <c r="F5897" s="46">
        <v>32000</v>
      </c>
      <c r="G5897" s="41">
        <f t="shared" si="342"/>
        <v>128000</v>
      </c>
      <c r="H5897" s="84" t="s">
        <v>673</v>
      </c>
      <c r="I5897" s="33" t="s">
        <v>9856</v>
      </c>
      <c r="J5897"/>
      <c r="L5897"/>
      <c r="M5897"/>
    </row>
    <row r="5898" spans="1:13" ht="15" customHeight="1" x14ac:dyDescent="0.25">
      <c r="A5898" s="180">
        <v>44478</v>
      </c>
      <c r="B5898" s="269" t="s">
        <v>2735</v>
      </c>
      <c r="C5898" s="33" t="s">
        <v>4578</v>
      </c>
      <c r="D5898" s="38">
        <v>8</v>
      </c>
      <c r="E5898" s="45" t="s">
        <v>24</v>
      </c>
      <c r="F5898" s="46">
        <v>1500000</v>
      </c>
      <c r="G5898" s="41">
        <f t="shared" si="342"/>
        <v>12000000</v>
      </c>
      <c r="H5898" s="84" t="s">
        <v>3029</v>
      </c>
      <c r="I5898" s="33" t="s">
        <v>9831</v>
      </c>
      <c r="J5898"/>
      <c r="L5898"/>
      <c r="M5898"/>
    </row>
    <row r="5899" spans="1:13" ht="15" customHeight="1" x14ac:dyDescent="0.25">
      <c r="A5899" s="180">
        <v>44478</v>
      </c>
      <c r="B5899" s="269" t="s">
        <v>6397</v>
      </c>
      <c r="C5899" s="33" t="s">
        <v>9331</v>
      </c>
      <c r="D5899" s="33">
        <v>2</v>
      </c>
      <c r="E5899" s="33" t="s">
        <v>24</v>
      </c>
      <c r="F5899" s="46">
        <v>850000</v>
      </c>
      <c r="G5899" s="41">
        <f t="shared" si="342"/>
        <v>1700000</v>
      </c>
      <c r="H5899" s="84" t="s">
        <v>3029</v>
      </c>
      <c r="I5899" s="33" t="s">
        <v>9831</v>
      </c>
      <c r="J5899"/>
      <c r="L5899"/>
      <c r="M5899"/>
    </row>
    <row r="5900" spans="1:13" ht="15" customHeight="1" x14ac:dyDescent="0.25">
      <c r="A5900" s="180">
        <v>44478</v>
      </c>
      <c r="B5900" s="63" t="s">
        <v>5550</v>
      </c>
      <c r="C5900" s="33" t="s">
        <v>9331</v>
      </c>
      <c r="D5900" s="33">
        <v>2</v>
      </c>
      <c r="E5900" s="33" t="s">
        <v>24</v>
      </c>
      <c r="F5900" s="46">
        <v>485000</v>
      </c>
      <c r="G5900" s="41">
        <f t="shared" si="342"/>
        <v>970000</v>
      </c>
      <c r="H5900" s="84" t="s">
        <v>3029</v>
      </c>
      <c r="I5900" s="33" t="s">
        <v>9831</v>
      </c>
      <c r="J5900"/>
      <c r="L5900"/>
      <c r="M5900"/>
    </row>
    <row r="5901" spans="1:13" ht="15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42"/>
        <v>56400</v>
      </c>
      <c r="H5901" s="236" t="s">
        <v>911</v>
      </c>
      <c r="I5901" s="236"/>
      <c r="J5901"/>
      <c r="L5901"/>
      <c r="M5901"/>
    </row>
    <row r="5902" spans="1:13" ht="15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42"/>
        <v>28200</v>
      </c>
      <c r="H5902" s="236" t="s">
        <v>1268</v>
      </c>
      <c r="I5902" s="236"/>
      <c r="J5902"/>
      <c r="L5902"/>
      <c r="M5902"/>
    </row>
    <row r="5903" spans="1:13" ht="15" customHeight="1" x14ac:dyDescent="0.25">
      <c r="A5903" s="180">
        <v>44509</v>
      </c>
      <c r="B5903" s="269" t="s">
        <v>4524</v>
      </c>
      <c r="C5903" s="56" t="s">
        <v>9316</v>
      </c>
      <c r="D5903" s="38">
        <v>40</v>
      </c>
      <c r="E5903" s="218" t="s">
        <v>23</v>
      </c>
      <c r="F5903" s="55">
        <v>1550</v>
      </c>
      <c r="G5903" s="41">
        <f t="shared" si="342"/>
        <v>62000</v>
      </c>
      <c r="H5903" s="236" t="s">
        <v>3346</v>
      </c>
      <c r="I5903" s="236"/>
      <c r="J5903"/>
      <c r="L5903"/>
      <c r="M5903"/>
    </row>
    <row r="5904" spans="1:13" ht="15" customHeight="1" x14ac:dyDescent="0.25">
      <c r="A5904" s="180">
        <v>44509</v>
      </c>
      <c r="B5904" s="269" t="s">
        <v>2692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42"/>
        <v>75000</v>
      </c>
      <c r="H5904" s="236" t="s">
        <v>3346</v>
      </c>
      <c r="I5904" s="236"/>
      <c r="J5904"/>
      <c r="L5904"/>
      <c r="M5904"/>
    </row>
    <row r="5905" spans="1:13" ht="15" customHeight="1" x14ac:dyDescent="0.25">
      <c r="A5905" s="180">
        <v>44509</v>
      </c>
      <c r="B5905" s="371" t="s">
        <v>3751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42"/>
        <v>7500</v>
      </c>
      <c r="H5905" s="236" t="s">
        <v>3346</v>
      </c>
      <c r="I5905" s="274"/>
      <c r="J5905"/>
      <c r="L5905"/>
      <c r="M5905"/>
    </row>
    <row r="5906" spans="1:13" ht="15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42"/>
        <v>253800</v>
      </c>
      <c r="H5906" s="236" t="s">
        <v>465</v>
      </c>
      <c r="I5906" s="274" t="s">
        <v>9857</v>
      </c>
      <c r="J5906"/>
      <c r="L5906"/>
      <c r="M5906"/>
    </row>
    <row r="5907" spans="1:13" ht="15" customHeight="1" x14ac:dyDescent="0.25">
      <c r="A5907" s="180">
        <v>44509</v>
      </c>
      <c r="B5907" s="269" t="s">
        <v>2852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42"/>
        <v>87500</v>
      </c>
      <c r="H5907" s="236" t="s">
        <v>465</v>
      </c>
      <c r="I5907" s="383" t="s">
        <v>9857</v>
      </c>
      <c r="J5907"/>
      <c r="L5907"/>
      <c r="M5907"/>
    </row>
    <row r="5908" spans="1:13" ht="15" customHeight="1" x14ac:dyDescent="0.25">
      <c r="A5908" s="180">
        <v>44509</v>
      </c>
      <c r="B5908" s="269" t="s">
        <v>1772</v>
      </c>
      <c r="C5908" s="33" t="s">
        <v>2755</v>
      </c>
      <c r="D5908" s="38">
        <v>2</v>
      </c>
      <c r="E5908" s="45" t="s">
        <v>24</v>
      </c>
      <c r="F5908" s="46">
        <v>10000</v>
      </c>
      <c r="G5908" s="41">
        <f t="shared" si="342"/>
        <v>20000</v>
      </c>
      <c r="H5908" s="236" t="s">
        <v>465</v>
      </c>
      <c r="I5908" s="383" t="s">
        <v>9857</v>
      </c>
      <c r="J5908"/>
      <c r="L5908"/>
      <c r="M5908"/>
    </row>
    <row r="5909" spans="1:13" ht="15" customHeight="1" x14ac:dyDescent="0.25">
      <c r="A5909" s="180">
        <v>44509</v>
      </c>
      <c r="B5909" s="243" t="s">
        <v>9318</v>
      </c>
      <c r="C5909" s="39" t="s">
        <v>9319</v>
      </c>
      <c r="D5909" s="50">
        <v>1</v>
      </c>
      <c r="E5909" s="56" t="s">
        <v>217</v>
      </c>
      <c r="F5909" s="282">
        <v>32000</v>
      </c>
      <c r="G5909" s="41">
        <f t="shared" si="342"/>
        <v>32000</v>
      </c>
      <c r="H5909" s="236" t="s">
        <v>465</v>
      </c>
      <c r="I5909" s="383" t="s">
        <v>9857</v>
      </c>
      <c r="J5909"/>
      <c r="L5909"/>
      <c r="M5909"/>
    </row>
    <row r="5910" spans="1:13" ht="15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42"/>
        <v>23250</v>
      </c>
      <c r="H5910" s="274" t="s">
        <v>465</v>
      </c>
      <c r="I5910" s="383" t="s">
        <v>9857</v>
      </c>
      <c r="J5910"/>
      <c r="L5910"/>
      <c r="M5910"/>
    </row>
    <row r="5911" spans="1:13" ht="15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42"/>
        <v>225600</v>
      </c>
      <c r="H5911" s="236" t="s">
        <v>492</v>
      </c>
      <c r="I5911" s="394" t="s">
        <v>9858</v>
      </c>
      <c r="J5911"/>
      <c r="L5911"/>
      <c r="M5911"/>
    </row>
    <row r="5912" spans="1:13" ht="15" customHeight="1" x14ac:dyDescent="0.25">
      <c r="A5912" s="180">
        <v>44509</v>
      </c>
      <c r="B5912" s="243" t="s">
        <v>9318</v>
      </c>
      <c r="C5912" s="39" t="s">
        <v>9319</v>
      </c>
      <c r="D5912" s="50">
        <v>0.5</v>
      </c>
      <c r="E5912" s="56" t="s">
        <v>217</v>
      </c>
      <c r="F5912" s="282">
        <v>32000</v>
      </c>
      <c r="G5912" s="41">
        <f t="shared" si="342"/>
        <v>16000</v>
      </c>
      <c r="H5912" s="274" t="s">
        <v>492</v>
      </c>
      <c r="I5912" s="394" t="s">
        <v>9858</v>
      </c>
      <c r="J5912"/>
      <c r="L5912"/>
      <c r="M5912"/>
    </row>
    <row r="5913" spans="1:13" ht="15" customHeight="1" x14ac:dyDescent="0.25">
      <c r="A5913" s="180">
        <v>44509</v>
      </c>
      <c r="B5913" s="269" t="s">
        <v>2768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42"/>
        <v>160000</v>
      </c>
      <c r="H5913" s="274" t="s">
        <v>2908</v>
      </c>
      <c r="I5913" s="394" t="s">
        <v>9859</v>
      </c>
      <c r="J5913"/>
      <c r="L5913"/>
      <c r="M5913"/>
    </row>
    <row r="5914" spans="1:13" ht="15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42"/>
        <v>46500</v>
      </c>
      <c r="H5914" s="274" t="s">
        <v>2908</v>
      </c>
      <c r="I5914" s="394" t="s">
        <v>9859</v>
      </c>
      <c r="J5914"/>
      <c r="L5914"/>
      <c r="M5914"/>
    </row>
    <row r="5915" spans="1:13" ht="15" customHeight="1" x14ac:dyDescent="0.25">
      <c r="A5915" s="180">
        <v>44509</v>
      </c>
      <c r="B5915" s="407" t="s">
        <v>9765</v>
      </c>
      <c r="C5915" s="109" t="s">
        <v>9339</v>
      </c>
      <c r="D5915" s="38">
        <v>2</v>
      </c>
      <c r="E5915" s="273" t="s">
        <v>23</v>
      </c>
      <c r="F5915" s="41">
        <v>40000</v>
      </c>
      <c r="G5915" s="41">
        <f t="shared" si="342"/>
        <v>80000</v>
      </c>
      <c r="H5915" s="274" t="s">
        <v>2908</v>
      </c>
      <c r="I5915" s="394" t="s">
        <v>9859</v>
      </c>
      <c r="J5915"/>
      <c r="L5915"/>
      <c r="M5915"/>
    </row>
    <row r="5916" spans="1:13" ht="15" customHeight="1" x14ac:dyDescent="0.25">
      <c r="A5916" s="180">
        <v>44509</v>
      </c>
      <c r="B5916" s="269" t="s">
        <v>1772</v>
      </c>
      <c r="C5916" s="33" t="s">
        <v>2755</v>
      </c>
      <c r="D5916" s="38">
        <v>4</v>
      </c>
      <c r="E5916" s="33" t="s">
        <v>23</v>
      </c>
      <c r="F5916" s="40">
        <v>10000</v>
      </c>
      <c r="G5916" s="41">
        <f t="shared" si="342"/>
        <v>40000</v>
      </c>
      <c r="H5916" s="274" t="s">
        <v>2908</v>
      </c>
      <c r="I5916" s="33" t="s">
        <v>9859</v>
      </c>
      <c r="J5916"/>
      <c r="L5916"/>
      <c r="M5916"/>
    </row>
    <row r="5917" spans="1:13" ht="15" customHeight="1" x14ac:dyDescent="0.25">
      <c r="A5917" s="180">
        <v>44509</v>
      </c>
      <c r="B5917" s="269" t="s">
        <v>3334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42"/>
        <v>936000</v>
      </c>
      <c r="H5917" s="236" t="s">
        <v>930</v>
      </c>
      <c r="I5917" s="432"/>
      <c r="J5917"/>
      <c r="L5917"/>
      <c r="M5917"/>
    </row>
    <row r="5918" spans="1:13" ht="15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42"/>
        <v>225600</v>
      </c>
      <c r="H5918" s="274" t="s">
        <v>1604</v>
      </c>
      <c r="I5918" s="432" t="s">
        <v>9860</v>
      </c>
      <c r="J5918"/>
      <c r="L5918"/>
      <c r="M5918"/>
    </row>
    <row r="5919" spans="1:13" ht="15" customHeight="1" x14ac:dyDescent="0.25">
      <c r="A5919" s="180">
        <v>44509</v>
      </c>
      <c r="B5919" s="269" t="s">
        <v>3333</v>
      </c>
      <c r="C5919" s="33" t="s">
        <v>9299</v>
      </c>
      <c r="D5919" s="256">
        <v>1</v>
      </c>
      <c r="E5919" s="56" t="s">
        <v>23</v>
      </c>
      <c r="F5919" s="41">
        <v>38000</v>
      </c>
      <c r="G5919" s="41">
        <f t="shared" si="342"/>
        <v>38000</v>
      </c>
      <c r="H5919" s="274" t="s">
        <v>1604</v>
      </c>
      <c r="I5919" s="432" t="s">
        <v>9860</v>
      </c>
      <c r="J5919"/>
      <c r="L5919"/>
      <c r="M5919"/>
    </row>
    <row r="5920" spans="1:13" ht="15" customHeight="1" x14ac:dyDescent="0.25">
      <c r="A5920" s="180">
        <v>44509</v>
      </c>
      <c r="B5920" s="269" t="s">
        <v>3235</v>
      </c>
      <c r="C5920" s="33" t="s">
        <v>3596</v>
      </c>
      <c r="D5920" s="256">
        <v>1</v>
      </c>
      <c r="E5920" s="56" t="s">
        <v>23</v>
      </c>
      <c r="F5920" s="41">
        <v>85000</v>
      </c>
      <c r="G5920" s="41">
        <f t="shared" si="342"/>
        <v>85000</v>
      </c>
      <c r="H5920" s="274" t="s">
        <v>1604</v>
      </c>
      <c r="I5920" s="432" t="s">
        <v>9860</v>
      </c>
      <c r="J5920"/>
      <c r="L5920"/>
      <c r="M5920"/>
    </row>
    <row r="5921" spans="1:13" ht="15" customHeight="1" x14ac:dyDescent="0.25">
      <c r="A5921" s="180">
        <v>44509</v>
      </c>
      <c r="B5921" s="243" t="s">
        <v>9318</v>
      </c>
      <c r="C5921" s="39" t="s">
        <v>9319</v>
      </c>
      <c r="D5921" s="50">
        <v>0.5</v>
      </c>
      <c r="E5921" s="56" t="s">
        <v>217</v>
      </c>
      <c r="F5921" s="282">
        <v>32000</v>
      </c>
      <c r="G5921" s="41">
        <f t="shared" si="342"/>
        <v>16000</v>
      </c>
      <c r="H5921" s="274" t="s">
        <v>1604</v>
      </c>
      <c r="I5921" s="432" t="s">
        <v>9860</v>
      </c>
      <c r="J5921"/>
      <c r="L5921"/>
      <c r="M5921"/>
    </row>
    <row r="5922" spans="1:13" ht="15" customHeight="1" x14ac:dyDescent="0.25">
      <c r="A5922" s="180">
        <v>44509</v>
      </c>
      <c r="B5922" s="243" t="s">
        <v>9368</v>
      </c>
      <c r="C5922" s="36" t="s">
        <v>9861</v>
      </c>
      <c r="D5922" s="50">
        <v>1</v>
      </c>
      <c r="E5922" s="56" t="s">
        <v>24</v>
      </c>
      <c r="F5922" s="179">
        <v>850000</v>
      </c>
      <c r="G5922" s="41">
        <f t="shared" si="342"/>
        <v>850000</v>
      </c>
      <c r="H5922" s="274" t="s">
        <v>1006</v>
      </c>
      <c r="I5922" s="228" t="s">
        <v>9862</v>
      </c>
      <c r="J5922"/>
      <c r="L5922"/>
      <c r="M5922"/>
    </row>
    <row r="5923" spans="1:13" ht="15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42"/>
        <v>31000</v>
      </c>
      <c r="H5923" s="274" t="s">
        <v>1006</v>
      </c>
      <c r="I5923" s="228" t="s">
        <v>9862</v>
      </c>
      <c r="J5923"/>
      <c r="L5923"/>
      <c r="M5923"/>
    </row>
    <row r="5924" spans="1:13" ht="15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42"/>
        <v>56400</v>
      </c>
      <c r="H5924" s="274" t="s">
        <v>1006</v>
      </c>
      <c r="I5924" s="228" t="s">
        <v>9862</v>
      </c>
      <c r="J5924"/>
      <c r="L5924"/>
      <c r="M5924"/>
    </row>
    <row r="5925" spans="1:13" ht="15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42"/>
        <v>34000</v>
      </c>
      <c r="H5925" s="274" t="s">
        <v>1006</v>
      </c>
      <c r="I5925" s="228" t="s">
        <v>9862</v>
      </c>
      <c r="J5925"/>
      <c r="L5925"/>
      <c r="M5925"/>
    </row>
    <row r="5926" spans="1:13" ht="15" customHeight="1" x14ac:dyDescent="0.25">
      <c r="A5926" s="180">
        <v>44509</v>
      </c>
      <c r="B5926" s="269" t="s">
        <v>4008</v>
      </c>
      <c r="C5926" s="33" t="s">
        <v>4378</v>
      </c>
      <c r="D5926" s="38">
        <v>2</v>
      </c>
      <c r="E5926" s="45" t="s">
        <v>217</v>
      </c>
      <c r="F5926" s="46">
        <v>23000</v>
      </c>
      <c r="G5926" s="41">
        <f t="shared" si="342"/>
        <v>46000</v>
      </c>
      <c r="H5926" s="274" t="s">
        <v>1006</v>
      </c>
      <c r="I5926" s="228" t="s">
        <v>9862</v>
      </c>
      <c r="J5926"/>
      <c r="L5926"/>
      <c r="M5926"/>
    </row>
    <row r="5927" spans="1:13" ht="15" customHeight="1" x14ac:dyDescent="0.25">
      <c r="A5927" s="180">
        <v>44509</v>
      </c>
      <c r="B5927" s="269" t="s">
        <v>2711</v>
      </c>
      <c r="C5927" s="81" t="s">
        <v>9863</v>
      </c>
      <c r="D5927" s="38">
        <v>1</v>
      </c>
      <c r="E5927" s="45" t="s">
        <v>23</v>
      </c>
      <c r="F5927" s="46">
        <v>1825000</v>
      </c>
      <c r="G5927" s="41">
        <f t="shared" si="342"/>
        <v>1825000</v>
      </c>
      <c r="H5927" s="236" t="s">
        <v>509</v>
      </c>
      <c r="I5927" s="33" t="s">
        <v>9864</v>
      </c>
      <c r="J5927"/>
      <c r="L5927"/>
      <c r="M5927"/>
    </row>
    <row r="5928" spans="1:13" ht="15" customHeight="1" x14ac:dyDescent="0.25">
      <c r="A5928" s="180">
        <v>44509</v>
      </c>
      <c r="B5928" s="269" t="s">
        <v>2711</v>
      </c>
      <c r="C5928" s="49" t="s">
        <v>9865</v>
      </c>
      <c r="D5928" s="38">
        <v>1</v>
      </c>
      <c r="E5928" s="45" t="s">
        <v>23</v>
      </c>
      <c r="F5928" s="46">
        <v>1825000</v>
      </c>
      <c r="G5928" s="41">
        <f t="shared" ref="G5928:G5991" si="343">D5928*F5928</f>
        <v>1825000</v>
      </c>
      <c r="H5928" s="236" t="s">
        <v>509</v>
      </c>
      <c r="I5928" s="33" t="s">
        <v>9864</v>
      </c>
      <c r="J5928"/>
      <c r="L5928"/>
      <c r="M5928"/>
    </row>
    <row r="5929" spans="1:13" ht="15" customHeight="1" x14ac:dyDescent="0.25">
      <c r="A5929" s="180">
        <v>44509</v>
      </c>
      <c r="B5929" s="269" t="s">
        <v>2711</v>
      </c>
      <c r="C5929" s="49" t="s">
        <v>9866</v>
      </c>
      <c r="D5929" s="38">
        <v>1</v>
      </c>
      <c r="E5929" s="45" t="s">
        <v>23</v>
      </c>
      <c r="F5929" s="46">
        <v>1825000</v>
      </c>
      <c r="G5929" s="41">
        <f t="shared" si="343"/>
        <v>1825000</v>
      </c>
      <c r="H5929" s="236" t="s">
        <v>509</v>
      </c>
      <c r="I5929" s="33" t="s">
        <v>9864</v>
      </c>
      <c r="J5929"/>
      <c r="L5929"/>
      <c r="M5929"/>
    </row>
    <row r="5930" spans="1:13" ht="15" customHeight="1" x14ac:dyDescent="0.25">
      <c r="A5930" s="180">
        <v>44509</v>
      </c>
      <c r="B5930" s="243" t="s">
        <v>9368</v>
      </c>
      <c r="C5930" s="36" t="s">
        <v>9861</v>
      </c>
      <c r="D5930" s="50">
        <v>1</v>
      </c>
      <c r="E5930" s="56" t="s">
        <v>24</v>
      </c>
      <c r="F5930" s="179">
        <v>850000</v>
      </c>
      <c r="G5930" s="41">
        <f t="shared" si="343"/>
        <v>850000</v>
      </c>
      <c r="H5930" s="236" t="s">
        <v>509</v>
      </c>
      <c r="I5930" s="33" t="s">
        <v>9864</v>
      </c>
      <c r="J5930"/>
      <c r="L5930"/>
      <c r="M5930"/>
    </row>
    <row r="5931" spans="1:13" ht="15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43"/>
        <v>84600</v>
      </c>
      <c r="H5931" s="236" t="s">
        <v>538</v>
      </c>
      <c r="I5931" s="33"/>
      <c r="J5931"/>
      <c r="L5931"/>
      <c r="M5931"/>
    </row>
    <row r="5932" spans="1:13" ht="15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43"/>
        <v>253800</v>
      </c>
      <c r="H5932" s="84" t="s">
        <v>507</v>
      </c>
      <c r="I5932" s="33" t="s">
        <v>9867</v>
      </c>
      <c r="J5932"/>
      <c r="L5932"/>
      <c r="M5932"/>
    </row>
    <row r="5933" spans="1:13" ht="15" customHeight="1" x14ac:dyDescent="0.25">
      <c r="A5933" s="180">
        <v>44509</v>
      </c>
      <c r="B5933" s="269" t="s">
        <v>2852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43"/>
        <v>87500</v>
      </c>
      <c r="H5933" s="84" t="s">
        <v>507</v>
      </c>
      <c r="I5933" s="33" t="s">
        <v>9867</v>
      </c>
      <c r="J5933"/>
      <c r="L5933"/>
      <c r="M5933"/>
    </row>
    <row r="5934" spans="1:13" ht="15" customHeight="1" x14ac:dyDescent="0.25">
      <c r="A5934" s="180">
        <v>44509</v>
      </c>
      <c r="B5934" s="269" t="s">
        <v>3333</v>
      </c>
      <c r="C5934" s="33" t="s">
        <v>9299</v>
      </c>
      <c r="D5934" s="256">
        <v>1</v>
      </c>
      <c r="E5934" s="56" t="s">
        <v>23</v>
      </c>
      <c r="F5934" s="41">
        <v>38000</v>
      </c>
      <c r="G5934" s="41">
        <f t="shared" si="343"/>
        <v>38000</v>
      </c>
      <c r="H5934" s="84" t="s">
        <v>507</v>
      </c>
      <c r="I5934" s="33" t="s">
        <v>9867</v>
      </c>
      <c r="J5934"/>
      <c r="L5934"/>
      <c r="M5934"/>
    </row>
    <row r="5935" spans="1:13" ht="15" customHeight="1" x14ac:dyDescent="0.25">
      <c r="A5935" s="180">
        <v>44509</v>
      </c>
      <c r="B5935" s="269" t="s">
        <v>3235</v>
      </c>
      <c r="C5935" s="33" t="s">
        <v>3596</v>
      </c>
      <c r="D5935" s="256">
        <v>1</v>
      </c>
      <c r="E5935" s="56" t="s">
        <v>23</v>
      </c>
      <c r="F5935" s="41">
        <v>85000</v>
      </c>
      <c r="G5935" s="41">
        <f t="shared" si="343"/>
        <v>85000</v>
      </c>
      <c r="H5935" s="84" t="s">
        <v>507</v>
      </c>
      <c r="I5935" s="33" t="s">
        <v>9867</v>
      </c>
      <c r="J5935"/>
      <c r="L5935"/>
      <c r="M5935"/>
    </row>
    <row r="5936" spans="1:13" ht="15" customHeight="1" x14ac:dyDescent="0.25">
      <c r="A5936" s="180">
        <v>44509</v>
      </c>
      <c r="B5936" s="269" t="s">
        <v>2711</v>
      </c>
      <c r="C5936" s="33" t="s">
        <v>9354</v>
      </c>
      <c r="D5936" s="38">
        <v>1</v>
      </c>
      <c r="E5936" s="45" t="s">
        <v>72</v>
      </c>
      <c r="F5936" s="46">
        <v>1825000</v>
      </c>
      <c r="G5936" s="41">
        <f t="shared" si="343"/>
        <v>1825000</v>
      </c>
      <c r="H5936" s="84" t="s">
        <v>507</v>
      </c>
      <c r="I5936" s="33" t="s">
        <v>9867</v>
      </c>
      <c r="J5936"/>
      <c r="L5936"/>
      <c r="M5936"/>
    </row>
    <row r="5937" spans="1:13" ht="15" customHeight="1" x14ac:dyDescent="0.25">
      <c r="A5937" s="180">
        <v>44509</v>
      </c>
      <c r="B5937" s="269" t="s">
        <v>2711</v>
      </c>
      <c r="C5937" s="33" t="s">
        <v>9348</v>
      </c>
      <c r="D5937" s="33">
        <v>1</v>
      </c>
      <c r="E5937" s="33" t="s">
        <v>72</v>
      </c>
      <c r="F5937" s="46">
        <v>1825000</v>
      </c>
      <c r="G5937" s="41">
        <f t="shared" si="343"/>
        <v>1825000</v>
      </c>
      <c r="H5937" s="84" t="s">
        <v>507</v>
      </c>
      <c r="I5937" s="33" t="s">
        <v>9867</v>
      </c>
      <c r="J5937"/>
      <c r="L5937"/>
      <c r="M5937"/>
    </row>
    <row r="5938" spans="1:13" ht="15" customHeight="1" x14ac:dyDescent="0.25">
      <c r="A5938" s="180">
        <v>44509</v>
      </c>
      <c r="B5938" s="269" t="s">
        <v>1772</v>
      </c>
      <c r="C5938" s="33" t="s">
        <v>2755</v>
      </c>
      <c r="D5938" s="38">
        <v>8</v>
      </c>
      <c r="E5938" s="33" t="s">
        <v>23</v>
      </c>
      <c r="F5938" s="46">
        <v>10000</v>
      </c>
      <c r="G5938" s="41">
        <f t="shared" si="343"/>
        <v>80000</v>
      </c>
      <c r="H5938" s="84" t="s">
        <v>2177</v>
      </c>
      <c r="I5938" s="33" t="s">
        <v>9868</v>
      </c>
      <c r="J5938"/>
      <c r="L5938"/>
      <c r="M5938"/>
    </row>
    <row r="5939" spans="1:13" ht="15" customHeight="1" x14ac:dyDescent="0.25">
      <c r="A5939" s="180">
        <v>44509</v>
      </c>
      <c r="B5939" s="269" t="s">
        <v>2828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43"/>
        <v>20000</v>
      </c>
      <c r="H5939" s="84" t="s">
        <v>2177</v>
      </c>
      <c r="I5939" s="33" t="s">
        <v>9868</v>
      </c>
      <c r="J5939"/>
      <c r="L5939"/>
      <c r="M5939"/>
    </row>
    <row r="5940" spans="1:13" ht="15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43"/>
        <v>23250</v>
      </c>
      <c r="H5940" s="84" t="s">
        <v>2177</v>
      </c>
      <c r="I5940" s="33" t="s">
        <v>9868</v>
      </c>
      <c r="J5940"/>
      <c r="L5940"/>
      <c r="M5940"/>
    </row>
    <row r="5941" spans="1:13" ht="15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43"/>
        <v>110000</v>
      </c>
      <c r="H5941" s="84" t="s">
        <v>2177</v>
      </c>
      <c r="I5941" s="33" t="s">
        <v>9868</v>
      </c>
      <c r="J5941"/>
      <c r="L5941"/>
      <c r="M5941"/>
    </row>
    <row r="5942" spans="1:13" ht="15" customHeight="1" x14ac:dyDescent="0.25">
      <c r="A5942" s="180">
        <v>44509</v>
      </c>
      <c r="B5942" s="269" t="s">
        <v>3333</v>
      </c>
      <c r="C5942" s="33" t="s">
        <v>9299</v>
      </c>
      <c r="D5942" s="256">
        <v>1</v>
      </c>
      <c r="E5942" s="56" t="s">
        <v>23</v>
      </c>
      <c r="F5942" s="41">
        <v>38000</v>
      </c>
      <c r="G5942" s="41">
        <f t="shared" si="343"/>
        <v>38000</v>
      </c>
      <c r="H5942" s="84" t="s">
        <v>551</v>
      </c>
      <c r="I5942" s="84" t="s">
        <v>9869</v>
      </c>
      <c r="J5942"/>
      <c r="L5942"/>
      <c r="M5942"/>
    </row>
    <row r="5943" spans="1:13" ht="15" customHeight="1" x14ac:dyDescent="0.25">
      <c r="A5943" s="180">
        <v>44509</v>
      </c>
      <c r="B5943" s="269" t="s">
        <v>3235</v>
      </c>
      <c r="C5943" s="33" t="s">
        <v>3596</v>
      </c>
      <c r="D5943" s="256">
        <v>1</v>
      </c>
      <c r="E5943" s="56" t="s">
        <v>23</v>
      </c>
      <c r="F5943" s="41">
        <v>85000</v>
      </c>
      <c r="G5943" s="41">
        <f t="shared" si="343"/>
        <v>85000</v>
      </c>
      <c r="H5943" s="84" t="s">
        <v>551</v>
      </c>
      <c r="I5943" s="84" t="s">
        <v>9869</v>
      </c>
      <c r="J5943"/>
      <c r="L5943"/>
      <c r="M5943"/>
    </row>
    <row r="5944" spans="1:13" ht="15" customHeight="1" x14ac:dyDescent="0.25">
      <c r="A5944" s="180">
        <v>44509</v>
      </c>
      <c r="B5944" s="269" t="s">
        <v>2687</v>
      </c>
      <c r="C5944" s="39" t="s">
        <v>9870</v>
      </c>
      <c r="D5944" s="50">
        <v>1</v>
      </c>
      <c r="E5944" s="56" t="s">
        <v>23</v>
      </c>
      <c r="F5944" s="179">
        <v>1560000</v>
      </c>
      <c r="G5944" s="41">
        <f t="shared" si="343"/>
        <v>1560000</v>
      </c>
      <c r="H5944" s="274" t="s">
        <v>472</v>
      </c>
      <c r="I5944" s="84" t="s">
        <v>9871</v>
      </c>
      <c r="J5944"/>
      <c r="L5944"/>
      <c r="M5944"/>
    </row>
    <row r="5945" spans="1:13" ht="15" customHeight="1" x14ac:dyDescent="0.25">
      <c r="A5945" s="180">
        <v>44509</v>
      </c>
      <c r="B5945" s="269" t="s">
        <v>2687</v>
      </c>
      <c r="C5945" s="39" t="s">
        <v>9872</v>
      </c>
      <c r="D5945" s="38">
        <v>1</v>
      </c>
      <c r="E5945" s="33" t="s">
        <v>23</v>
      </c>
      <c r="F5945" s="46">
        <v>1560000</v>
      </c>
      <c r="G5945" s="46">
        <f t="shared" si="343"/>
        <v>1560000</v>
      </c>
      <c r="H5945" s="274" t="s">
        <v>472</v>
      </c>
      <c r="I5945" s="84" t="s">
        <v>9871</v>
      </c>
      <c r="J5945"/>
      <c r="L5945"/>
      <c r="M5945"/>
    </row>
    <row r="5946" spans="1:13" ht="15" customHeight="1" x14ac:dyDescent="0.25">
      <c r="A5946" s="180">
        <v>44509</v>
      </c>
      <c r="B5946" s="246" t="s">
        <v>2763</v>
      </c>
      <c r="C5946" s="39" t="s">
        <v>2856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9871</v>
      </c>
      <c r="J5946"/>
      <c r="L5946"/>
      <c r="M5946"/>
    </row>
    <row r="5947" spans="1:13" ht="15" customHeight="1" x14ac:dyDescent="0.25">
      <c r="A5947" s="180">
        <v>44509</v>
      </c>
      <c r="B5947" s="246" t="s">
        <v>2592</v>
      </c>
      <c r="C5947" s="39" t="s">
        <v>2856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9871</v>
      </c>
      <c r="J5947"/>
      <c r="L5947"/>
      <c r="M5947"/>
    </row>
    <row r="5948" spans="1:13" ht="15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43"/>
        <v>190000</v>
      </c>
      <c r="H5948" s="84" t="s">
        <v>472</v>
      </c>
      <c r="I5948" s="84" t="s">
        <v>9871</v>
      </c>
      <c r="J5948"/>
      <c r="L5948"/>
      <c r="M5948"/>
    </row>
    <row r="5949" spans="1:13" ht="15" customHeight="1" x14ac:dyDescent="0.25">
      <c r="A5949" s="180">
        <v>44509</v>
      </c>
      <c r="B5949" s="373" t="s">
        <v>2749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43"/>
        <v>20000</v>
      </c>
      <c r="H5949" s="84" t="s">
        <v>472</v>
      </c>
      <c r="I5949" s="84" t="s">
        <v>9871</v>
      </c>
      <c r="J5949"/>
      <c r="L5949"/>
      <c r="M5949"/>
    </row>
    <row r="5950" spans="1:13" ht="15" customHeight="1" x14ac:dyDescent="0.25">
      <c r="A5950" s="180">
        <v>44509</v>
      </c>
      <c r="B5950" s="243" t="s">
        <v>3335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43"/>
        <v>1000000</v>
      </c>
      <c r="H5950" s="274" t="s">
        <v>1004</v>
      </c>
      <c r="I5950" s="84"/>
      <c r="J5950"/>
      <c r="L5950"/>
      <c r="M5950"/>
    </row>
    <row r="5951" spans="1:13" ht="15" customHeight="1" x14ac:dyDescent="0.25">
      <c r="A5951" s="180">
        <v>44509</v>
      </c>
      <c r="B5951" s="390" t="s">
        <v>3336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43"/>
        <v>1500000</v>
      </c>
      <c r="H5951" s="274" t="s">
        <v>882</v>
      </c>
      <c r="I5951" s="84"/>
      <c r="J5951"/>
      <c r="L5951"/>
      <c r="M5951"/>
    </row>
    <row r="5952" spans="1:13" ht="15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43"/>
        <v>34000</v>
      </c>
      <c r="H5952" s="84" t="s">
        <v>2284</v>
      </c>
      <c r="I5952" s="84"/>
      <c r="J5952"/>
      <c r="L5952"/>
      <c r="M5952"/>
    </row>
    <row r="5953" spans="1:13" ht="15" customHeight="1" x14ac:dyDescent="0.25">
      <c r="A5953" s="33" t="s">
        <v>180</v>
      </c>
      <c r="B5953" s="269" t="s">
        <v>4008</v>
      </c>
      <c r="C5953" s="33" t="s">
        <v>4378</v>
      </c>
      <c r="D5953" s="38">
        <v>10</v>
      </c>
      <c r="E5953" s="33" t="s">
        <v>217</v>
      </c>
      <c r="F5953" s="46">
        <v>23000</v>
      </c>
      <c r="G5953" s="41">
        <f t="shared" si="343"/>
        <v>230000</v>
      </c>
      <c r="H5953" s="236" t="s">
        <v>3357</v>
      </c>
      <c r="I5953" s="236"/>
      <c r="J5953"/>
      <c r="L5953"/>
      <c r="M5953"/>
    </row>
    <row r="5954" spans="1:13" ht="15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43"/>
        <v>28200</v>
      </c>
      <c r="H5954" s="236" t="s">
        <v>1106</v>
      </c>
      <c r="I5954" s="236"/>
      <c r="J5954"/>
      <c r="L5954"/>
      <c r="M5954"/>
    </row>
    <row r="5955" spans="1:13" ht="15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43"/>
        <v>56400</v>
      </c>
      <c r="H5955" s="236" t="s">
        <v>2240</v>
      </c>
      <c r="I5955" s="236"/>
      <c r="J5955"/>
      <c r="L5955"/>
      <c r="M5955"/>
    </row>
    <row r="5956" spans="1:13" ht="15" customHeight="1" x14ac:dyDescent="0.25">
      <c r="A5956" s="33" t="s">
        <v>180</v>
      </c>
      <c r="B5956" s="372" t="s">
        <v>2800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43"/>
        <v>130000</v>
      </c>
      <c r="H5956" s="236" t="s">
        <v>509</v>
      </c>
      <c r="I5956" s="274" t="s">
        <v>9873</v>
      </c>
      <c r="J5956"/>
      <c r="L5956"/>
      <c r="M5956"/>
    </row>
    <row r="5957" spans="1:13" ht="15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43"/>
        <v>49044</v>
      </c>
      <c r="H5957" s="236" t="s">
        <v>509</v>
      </c>
      <c r="I5957" s="274" t="s">
        <v>9873</v>
      </c>
      <c r="J5957"/>
      <c r="L5957"/>
      <c r="M5957"/>
    </row>
    <row r="5958" spans="1:13" ht="15" customHeight="1" x14ac:dyDescent="0.25">
      <c r="A5958" s="33" t="s">
        <v>180</v>
      </c>
      <c r="B5958" s="243" t="s">
        <v>9368</v>
      </c>
      <c r="C5958" s="36" t="s">
        <v>9874</v>
      </c>
      <c r="D5958" s="50">
        <v>1</v>
      </c>
      <c r="E5958" s="56" t="s">
        <v>24</v>
      </c>
      <c r="F5958" s="46">
        <v>850000</v>
      </c>
      <c r="G5958" s="41">
        <f t="shared" si="343"/>
        <v>850000</v>
      </c>
      <c r="H5958" s="236" t="s">
        <v>2884</v>
      </c>
      <c r="I5958" s="383" t="s">
        <v>9875</v>
      </c>
      <c r="J5958"/>
      <c r="L5958"/>
      <c r="M5958"/>
    </row>
    <row r="5959" spans="1:13" ht="15" customHeight="1" x14ac:dyDescent="0.25">
      <c r="A5959" s="33" t="s">
        <v>180</v>
      </c>
      <c r="B5959" s="390" t="s">
        <v>3243</v>
      </c>
      <c r="C5959" s="33"/>
      <c r="D5959" s="38">
        <v>2</v>
      </c>
      <c r="E5959" s="33" t="s">
        <v>23</v>
      </c>
      <c r="F5959" s="46">
        <v>130000</v>
      </c>
      <c r="G5959" s="41">
        <f t="shared" si="343"/>
        <v>260000</v>
      </c>
      <c r="H5959" s="236" t="s">
        <v>2884</v>
      </c>
      <c r="I5959" s="383" t="s">
        <v>9875</v>
      </c>
      <c r="J5959"/>
      <c r="L5959"/>
      <c r="M5959"/>
    </row>
    <row r="5960" spans="1:13" ht="15" customHeight="1" x14ac:dyDescent="0.25">
      <c r="A5960" s="33" t="s">
        <v>180</v>
      </c>
      <c r="B5960" s="373" t="s">
        <v>2754</v>
      </c>
      <c r="C5960" s="33" t="s">
        <v>9542</v>
      </c>
      <c r="D5960" s="38">
        <v>4</v>
      </c>
      <c r="E5960" s="45" t="s">
        <v>23</v>
      </c>
      <c r="F5960" s="46">
        <v>20000</v>
      </c>
      <c r="G5960" s="41">
        <f t="shared" si="343"/>
        <v>80000</v>
      </c>
      <c r="H5960" s="236" t="s">
        <v>2884</v>
      </c>
      <c r="I5960" s="383" t="s">
        <v>9875</v>
      </c>
      <c r="J5960"/>
      <c r="L5960"/>
      <c r="M5960"/>
    </row>
    <row r="5961" spans="1:13" ht="15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43"/>
        <v>136000</v>
      </c>
      <c r="H5961" s="236" t="s">
        <v>2884</v>
      </c>
      <c r="I5961" s="383" t="s">
        <v>9875</v>
      </c>
      <c r="J5961"/>
      <c r="L5961"/>
      <c r="M5961"/>
    </row>
    <row r="5962" spans="1:13" ht="15" customHeight="1" x14ac:dyDescent="0.25">
      <c r="A5962" s="33" t="s">
        <v>180</v>
      </c>
      <c r="B5962" s="246" t="s">
        <v>3097</v>
      </c>
      <c r="C5962" s="261" t="s">
        <v>2951</v>
      </c>
      <c r="D5962" s="271">
        <v>1</v>
      </c>
      <c r="E5962" s="33" t="s">
        <v>23</v>
      </c>
      <c r="F5962" s="46">
        <v>2500000</v>
      </c>
      <c r="G5962" s="41">
        <f t="shared" si="343"/>
        <v>2500000</v>
      </c>
      <c r="H5962" s="236" t="s">
        <v>2884</v>
      </c>
      <c r="I5962" s="383" t="s">
        <v>9875</v>
      </c>
      <c r="J5962"/>
      <c r="L5962"/>
      <c r="M5962"/>
    </row>
    <row r="5963" spans="1:13" ht="15" customHeight="1" x14ac:dyDescent="0.25">
      <c r="A5963" s="33" t="s">
        <v>180</v>
      </c>
      <c r="B5963" s="451" t="s">
        <v>1530</v>
      </c>
      <c r="C5963" s="261" t="s">
        <v>2951</v>
      </c>
      <c r="D5963" s="50">
        <v>1</v>
      </c>
      <c r="E5963" s="33" t="s">
        <v>23</v>
      </c>
      <c r="F5963" s="282">
        <v>400000</v>
      </c>
      <c r="G5963" s="41">
        <f t="shared" si="343"/>
        <v>400000</v>
      </c>
      <c r="H5963" s="236" t="s">
        <v>2884</v>
      </c>
      <c r="I5963" s="383" t="s">
        <v>9875</v>
      </c>
      <c r="J5963"/>
      <c r="L5963"/>
      <c r="M5963"/>
    </row>
    <row r="5964" spans="1:13" ht="15" customHeight="1" x14ac:dyDescent="0.25">
      <c r="A5964" s="33" t="s">
        <v>180</v>
      </c>
      <c r="B5964" s="269" t="s">
        <v>2780</v>
      </c>
      <c r="C5964" s="33"/>
      <c r="D5964" s="38">
        <v>1</v>
      </c>
      <c r="E5964" s="33" t="s">
        <v>23</v>
      </c>
      <c r="F5964" s="46">
        <v>125000</v>
      </c>
      <c r="G5964" s="41">
        <f t="shared" si="343"/>
        <v>125000</v>
      </c>
      <c r="H5964" s="236" t="s">
        <v>2884</v>
      </c>
      <c r="I5964" s="383" t="s">
        <v>9875</v>
      </c>
      <c r="J5964"/>
      <c r="L5964"/>
      <c r="M5964"/>
    </row>
    <row r="5965" spans="1:13" ht="15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43"/>
        <v>10000</v>
      </c>
      <c r="H5965" s="236" t="s">
        <v>2884</v>
      </c>
      <c r="I5965" s="383" t="s">
        <v>9875</v>
      </c>
      <c r="J5965"/>
      <c r="L5965"/>
      <c r="M5965"/>
    </row>
    <row r="5966" spans="1:13" ht="15" customHeight="1" x14ac:dyDescent="0.25">
      <c r="A5966" s="33" t="s">
        <v>180</v>
      </c>
      <c r="B5966" s="269" t="s">
        <v>9540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43"/>
        <v>30000</v>
      </c>
      <c r="H5966" s="236" t="s">
        <v>2884</v>
      </c>
      <c r="I5966" s="383" t="s">
        <v>9875</v>
      </c>
      <c r="J5966"/>
      <c r="L5966"/>
      <c r="M5966"/>
    </row>
    <row r="5967" spans="1:13" ht="15" customHeight="1" x14ac:dyDescent="0.25">
      <c r="A5967" s="33" t="s">
        <v>180</v>
      </c>
      <c r="B5967" s="269" t="s">
        <v>9485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43"/>
        <v>18000</v>
      </c>
      <c r="H5967" s="236" t="s">
        <v>2884</v>
      </c>
      <c r="I5967" s="383" t="s">
        <v>9875</v>
      </c>
      <c r="J5967"/>
      <c r="L5967"/>
      <c r="M5967"/>
    </row>
    <row r="5968" spans="1:13" ht="15" customHeight="1" x14ac:dyDescent="0.25">
      <c r="A5968" s="33" t="s">
        <v>180</v>
      </c>
      <c r="B5968" s="269" t="s">
        <v>9488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43"/>
        <v>30000</v>
      </c>
      <c r="H5968" s="236" t="s">
        <v>2884</v>
      </c>
      <c r="I5968" s="383" t="s">
        <v>9875</v>
      </c>
      <c r="J5968"/>
      <c r="L5968"/>
      <c r="M5968"/>
    </row>
    <row r="5969" spans="1:13" ht="15" customHeight="1" x14ac:dyDescent="0.25">
      <c r="A5969" s="33" t="s">
        <v>180</v>
      </c>
      <c r="B5969" s="243" t="s">
        <v>9318</v>
      </c>
      <c r="C5969" s="39" t="s">
        <v>9319</v>
      </c>
      <c r="D5969" s="33">
        <v>4</v>
      </c>
      <c r="E5969" s="33" t="s">
        <v>217</v>
      </c>
      <c r="F5969" s="46">
        <v>32000</v>
      </c>
      <c r="G5969" s="41">
        <f t="shared" si="343"/>
        <v>128000</v>
      </c>
      <c r="H5969" s="236" t="s">
        <v>2884</v>
      </c>
      <c r="I5969" s="383" t="s">
        <v>9875</v>
      </c>
      <c r="J5969"/>
      <c r="L5969"/>
      <c r="M5969"/>
    </row>
    <row r="5970" spans="1:13" ht="15" customHeight="1" x14ac:dyDescent="0.25">
      <c r="A5970" s="33" t="s">
        <v>180</v>
      </c>
      <c r="B5970" s="269" t="s">
        <v>4524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43"/>
        <v>31000</v>
      </c>
      <c r="H5970" s="236" t="s">
        <v>3346</v>
      </c>
      <c r="I5970" s="383"/>
      <c r="J5970"/>
      <c r="L5970"/>
      <c r="M5970"/>
    </row>
    <row r="5971" spans="1:13" ht="15" customHeight="1" x14ac:dyDescent="0.25">
      <c r="A5971" s="33" t="s">
        <v>180</v>
      </c>
      <c r="B5971" s="269" t="s">
        <v>2692</v>
      </c>
      <c r="C5971" s="33"/>
      <c r="D5971" s="38">
        <v>1</v>
      </c>
      <c r="E5971" s="33" t="s">
        <v>2666</v>
      </c>
      <c r="F5971" s="40">
        <v>75000</v>
      </c>
      <c r="G5971" s="41">
        <f t="shared" si="343"/>
        <v>75000</v>
      </c>
      <c r="H5971" s="236" t="s">
        <v>3346</v>
      </c>
      <c r="I5971" s="383"/>
      <c r="J5971"/>
      <c r="L5971"/>
      <c r="M5971"/>
    </row>
    <row r="5972" spans="1:13" ht="15" customHeight="1" x14ac:dyDescent="0.25">
      <c r="A5972" s="33" t="s">
        <v>180</v>
      </c>
      <c r="B5972" s="246" t="s">
        <v>3343</v>
      </c>
      <c r="C5972" s="39" t="s">
        <v>3344</v>
      </c>
      <c r="D5972" s="38">
        <v>3</v>
      </c>
      <c r="E5972" s="33" t="s">
        <v>3345</v>
      </c>
      <c r="F5972" s="46">
        <v>3000</v>
      </c>
      <c r="G5972" s="172">
        <f t="shared" si="343"/>
        <v>9000</v>
      </c>
      <c r="H5972" s="274" t="s">
        <v>3346</v>
      </c>
      <c r="I5972" s="394"/>
      <c r="J5972"/>
      <c r="L5972"/>
      <c r="M5972"/>
    </row>
    <row r="5973" spans="1:13" ht="15" customHeight="1" x14ac:dyDescent="0.25">
      <c r="A5973" s="33" t="s">
        <v>180</v>
      </c>
      <c r="B5973" s="269" t="s">
        <v>5176</v>
      </c>
      <c r="C5973" s="33"/>
      <c r="D5973" s="38">
        <v>8</v>
      </c>
      <c r="E5973" s="33" t="s">
        <v>23</v>
      </c>
      <c r="F5973" s="40">
        <v>10000</v>
      </c>
      <c r="G5973" s="41">
        <f t="shared" si="343"/>
        <v>80000</v>
      </c>
      <c r="H5973" s="274" t="s">
        <v>588</v>
      </c>
      <c r="I5973" s="33" t="s">
        <v>9876</v>
      </c>
      <c r="J5973"/>
      <c r="L5973"/>
      <c r="M5973"/>
    </row>
    <row r="5974" spans="1:13" ht="15" customHeight="1" x14ac:dyDescent="0.25">
      <c r="A5974" s="33" t="s">
        <v>180</v>
      </c>
      <c r="B5974" s="269" t="s">
        <v>2828</v>
      </c>
      <c r="C5974" s="33"/>
      <c r="D5974" s="38">
        <v>8</v>
      </c>
      <c r="E5974" s="33" t="s">
        <v>23</v>
      </c>
      <c r="F5974" s="40">
        <v>5000</v>
      </c>
      <c r="G5974" s="46">
        <f t="shared" si="343"/>
        <v>40000</v>
      </c>
      <c r="H5974" s="274" t="s">
        <v>588</v>
      </c>
      <c r="I5974" s="33" t="s">
        <v>9876</v>
      </c>
      <c r="J5974"/>
      <c r="L5974"/>
      <c r="M5974"/>
    </row>
    <row r="5975" spans="1:13" ht="15" customHeight="1" x14ac:dyDescent="0.25">
      <c r="A5975" s="33" t="s">
        <v>180</v>
      </c>
      <c r="B5975" s="269" t="s">
        <v>4351</v>
      </c>
      <c r="C5975" s="33"/>
      <c r="D5975" s="38">
        <v>2</v>
      </c>
      <c r="E5975" s="33" t="s">
        <v>69</v>
      </c>
      <c r="F5975" s="46">
        <v>80000</v>
      </c>
      <c r="G5975" s="41">
        <f t="shared" si="343"/>
        <v>160000</v>
      </c>
      <c r="H5975" s="274" t="s">
        <v>588</v>
      </c>
      <c r="I5975" s="33" t="s">
        <v>9876</v>
      </c>
      <c r="J5975"/>
      <c r="L5975"/>
      <c r="M5975"/>
    </row>
    <row r="5976" spans="1:13" ht="15" customHeight="1" x14ac:dyDescent="0.25">
      <c r="A5976" s="33" t="s">
        <v>180</v>
      </c>
      <c r="B5976" s="269" t="s">
        <v>2815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43"/>
        <v>46500</v>
      </c>
      <c r="H5976" s="274" t="s">
        <v>588</v>
      </c>
      <c r="I5976" s="33" t="s">
        <v>9876</v>
      </c>
      <c r="J5976"/>
      <c r="L5976"/>
      <c r="M5976"/>
    </row>
    <row r="5977" spans="1:13" ht="15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43"/>
        <v>68000</v>
      </c>
      <c r="H5977" s="274" t="s">
        <v>588</v>
      </c>
      <c r="I5977" s="33" t="s">
        <v>9876</v>
      </c>
      <c r="J5977"/>
      <c r="L5977"/>
      <c r="M5977"/>
    </row>
    <row r="5978" spans="1:13" ht="15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43"/>
        <v>37000</v>
      </c>
      <c r="H5978" s="274" t="s">
        <v>588</v>
      </c>
      <c r="I5978" s="33" t="s">
        <v>9876</v>
      </c>
      <c r="J5978"/>
      <c r="L5978"/>
      <c r="M5978"/>
    </row>
    <row r="5979" spans="1:13" ht="15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43"/>
        <v>250000</v>
      </c>
      <c r="H5979" s="274" t="s">
        <v>588</v>
      </c>
      <c r="I5979" s="33" t="s">
        <v>9876</v>
      </c>
      <c r="J5979"/>
      <c r="L5979"/>
      <c r="M5979"/>
    </row>
    <row r="5980" spans="1:13" ht="15" customHeight="1" x14ac:dyDescent="0.25">
      <c r="A5980" s="33" t="s">
        <v>180</v>
      </c>
      <c r="B5980" s="269" t="s">
        <v>9763</v>
      </c>
      <c r="C5980" s="33" t="s">
        <v>2726</v>
      </c>
      <c r="D5980" s="235">
        <v>1</v>
      </c>
      <c r="E5980" s="45" t="s">
        <v>23</v>
      </c>
      <c r="F5980" s="41">
        <v>207000</v>
      </c>
      <c r="G5980" s="41">
        <f t="shared" si="343"/>
        <v>207000</v>
      </c>
      <c r="H5980" s="274" t="s">
        <v>588</v>
      </c>
      <c r="I5980" s="33" t="s">
        <v>9876</v>
      </c>
      <c r="J5980"/>
      <c r="L5980"/>
      <c r="M5980"/>
    </row>
    <row r="5981" spans="1:13" ht="15" customHeight="1" x14ac:dyDescent="0.25">
      <c r="A5981" s="33" t="s">
        <v>180</v>
      </c>
      <c r="B5981" s="269" t="s">
        <v>4524</v>
      </c>
      <c r="C5981" s="33"/>
      <c r="D5981" s="39">
        <v>5</v>
      </c>
      <c r="E5981" s="45" t="s">
        <v>23</v>
      </c>
      <c r="F5981" s="46">
        <v>1550</v>
      </c>
      <c r="G5981" s="41">
        <f t="shared" si="343"/>
        <v>7750</v>
      </c>
      <c r="H5981" s="274" t="s">
        <v>588</v>
      </c>
      <c r="I5981" s="33" t="s">
        <v>9876</v>
      </c>
      <c r="J5981"/>
      <c r="L5981"/>
      <c r="M5981"/>
    </row>
    <row r="5982" spans="1:13" ht="15" customHeight="1" x14ac:dyDescent="0.25">
      <c r="A5982" s="33" t="s">
        <v>180</v>
      </c>
      <c r="B5982" s="372" t="s">
        <v>9877</v>
      </c>
      <c r="C5982" s="156"/>
      <c r="D5982" s="39">
        <v>1</v>
      </c>
      <c r="E5982" s="33" t="s">
        <v>217</v>
      </c>
      <c r="F5982" s="46">
        <v>7000</v>
      </c>
      <c r="G5982" s="41">
        <f t="shared" si="343"/>
        <v>7000</v>
      </c>
      <c r="H5982" s="274" t="s">
        <v>588</v>
      </c>
      <c r="I5982" s="33" t="s">
        <v>9876</v>
      </c>
      <c r="J5982"/>
      <c r="L5982"/>
      <c r="M5982"/>
    </row>
    <row r="5983" spans="1:13" ht="15" customHeight="1" x14ac:dyDescent="0.25">
      <c r="A5983" s="33" t="s">
        <v>180</v>
      </c>
      <c r="B5983" s="269" t="s">
        <v>4524</v>
      </c>
      <c r="C5983" s="33"/>
      <c r="D5983" s="38">
        <v>35</v>
      </c>
      <c r="E5983" s="45" t="s">
        <v>23</v>
      </c>
      <c r="F5983" s="46">
        <v>1550</v>
      </c>
      <c r="G5983" s="41">
        <f t="shared" si="343"/>
        <v>54250</v>
      </c>
      <c r="H5983" s="84" t="s">
        <v>930</v>
      </c>
      <c r="I5983" s="33"/>
      <c r="J5983"/>
      <c r="L5983"/>
      <c r="M5983"/>
    </row>
    <row r="5984" spans="1:13" ht="15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43"/>
        <v>27000</v>
      </c>
      <c r="H5984" s="84" t="s">
        <v>930</v>
      </c>
      <c r="I5984" s="33"/>
      <c r="J5984"/>
      <c r="L5984"/>
      <c r="M5984"/>
    </row>
    <row r="5985" spans="1:13" ht="15" customHeight="1" x14ac:dyDescent="0.25">
      <c r="A5985" s="33" t="s">
        <v>180</v>
      </c>
      <c r="B5985" s="399" t="s">
        <v>6344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customHeight="1" x14ac:dyDescent="0.25">
      <c r="A5986" s="33" t="s">
        <v>180</v>
      </c>
      <c r="B5986" s="269" t="s">
        <v>2751</v>
      </c>
      <c r="C5986" s="33"/>
      <c r="D5986" s="38">
        <v>2</v>
      </c>
      <c r="E5986" s="45" t="s">
        <v>24</v>
      </c>
      <c r="F5986" s="46">
        <v>60000</v>
      </c>
      <c r="G5986" s="41">
        <f t="shared" si="343"/>
        <v>120000</v>
      </c>
      <c r="H5986" s="84" t="s">
        <v>2701</v>
      </c>
      <c r="I5986" s="33" t="s">
        <v>9878</v>
      </c>
      <c r="J5986"/>
      <c r="L5986"/>
      <c r="M5986"/>
    </row>
    <row r="5987" spans="1:13" ht="15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43"/>
        <v>40000</v>
      </c>
      <c r="H5987" s="84" t="s">
        <v>1065</v>
      </c>
      <c r="I5987" s="33" t="s">
        <v>9879</v>
      </c>
      <c r="J5987"/>
      <c r="L5987"/>
      <c r="M5987"/>
    </row>
    <row r="5988" spans="1:13" ht="15" customHeight="1" x14ac:dyDescent="0.25">
      <c r="A5988" s="33" t="s">
        <v>180</v>
      </c>
      <c r="B5988" s="269" t="s">
        <v>2815</v>
      </c>
      <c r="C5988" s="33"/>
      <c r="D5988" s="38">
        <v>0.3</v>
      </c>
      <c r="E5988" s="33" t="s">
        <v>217</v>
      </c>
      <c r="F5988" s="46">
        <v>77500</v>
      </c>
      <c r="G5988" s="41">
        <f t="shared" si="343"/>
        <v>23250</v>
      </c>
      <c r="H5988" s="84" t="s">
        <v>1065</v>
      </c>
      <c r="I5988" s="33" t="s">
        <v>9879</v>
      </c>
      <c r="J5988"/>
      <c r="L5988"/>
      <c r="M5988"/>
    </row>
    <row r="5989" spans="1:13" ht="15" customHeight="1" x14ac:dyDescent="0.25">
      <c r="A5989" s="33" t="s">
        <v>180</v>
      </c>
      <c r="B5989" s="390" t="s">
        <v>3347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43"/>
        <v>160000</v>
      </c>
      <c r="H5989" s="274" t="s">
        <v>3348</v>
      </c>
      <c r="I5989" s="33"/>
      <c r="J5989"/>
      <c r="L5989"/>
      <c r="M5989"/>
    </row>
    <row r="5990" spans="1:13" ht="15" customHeight="1" x14ac:dyDescent="0.25">
      <c r="A5990" s="33" t="s">
        <v>180</v>
      </c>
      <c r="B5990" s="269" t="s">
        <v>9880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43"/>
        <v>35000</v>
      </c>
      <c r="H5990" s="84" t="s">
        <v>930</v>
      </c>
      <c r="I5990" s="33"/>
      <c r="J5990"/>
      <c r="L5990"/>
      <c r="M5990"/>
    </row>
    <row r="5991" spans="1:13" ht="15" customHeight="1" x14ac:dyDescent="0.25">
      <c r="A5991" s="33" t="s">
        <v>180</v>
      </c>
      <c r="B5991" s="399" t="s">
        <v>3340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43"/>
        <v>5000</v>
      </c>
      <c r="H5991" s="274" t="s">
        <v>2986</v>
      </c>
      <c r="I5991" s="84"/>
      <c r="J5991"/>
      <c r="L5991"/>
      <c r="M5991"/>
    </row>
    <row r="5992" spans="1:13" ht="15" customHeight="1" x14ac:dyDescent="0.25">
      <c r="A5992" s="33" t="s">
        <v>180</v>
      </c>
      <c r="B5992" s="399" t="s">
        <v>3341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44">D5992*F5992</f>
        <v>6000</v>
      </c>
      <c r="H5992" s="274" t="s">
        <v>2986</v>
      </c>
      <c r="I5992" s="84"/>
      <c r="J5992"/>
      <c r="L5992"/>
      <c r="M5992"/>
    </row>
    <row r="5993" spans="1:13" ht="15" customHeight="1" x14ac:dyDescent="0.25">
      <c r="A5993" s="33" t="s">
        <v>180</v>
      </c>
      <c r="B5993" s="269" t="s">
        <v>3342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44"/>
        <v>1500</v>
      </c>
      <c r="H5993" s="274" t="s">
        <v>2986</v>
      </c>
      <c r="I5993" s="84"/>
      <c r="J5993"/>
      <c r="L5993"/>
      <c r="M5993"/>
    </row>
    <row r="5994" spans="1:13" ht="15" customHeight="1" x14ac:dyDescent="0.25">
      <c r="A5994" s="33" t="s">
        <v>3351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44"/>
        <v>42300</v>
      </c>
      <c r="H5994" s="236" t="s">
        <v>827</v>
      </c>
      <c r="I5994" s="236"/>
      <c r="J5994"/>
      <c r="L5994"/>
      <c r="M5994"/>
    </row>
    <row r="5995" spans="1:13" ht="15" customHeight="1" x14ac:dyDescent="0.25">
      <c r="A5995" s="33" t="s">
        <v>3351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44"/>
        <v>28200</v>
      </c>
      <c r="H5995" s="236" t="s">
        <v>2240</v>
      </c>
      <c r="I5995" s="236"/>
      <c r="J5995"/>
      <c r="L5995"/>
      <c r="M5995"/>
    </row>
    <row r="5996" spans="1:13" ht="15" customHeight="1" x14ac:dyDescent="0.25">
      <c r="A5996" s="33" t="s">
        <v>3351</v>
      </c>
      <c r="B5996" s="246" t="s">
        <v>9303</v>
      </c>
      <c r="C5996" s="281" t="s">
        <v>9331</v>
      </c>
      <c r="D5996" s="38">
        <v>1</v>
      </c>
      <c r="E5996" s="218" t="s">
        <v>24</v>
      </c>
      <c r="F5996" s="55">
        <v>460000</v>
      </c>
      <c r="G5996" s="41">
        <f t="shared" si="344"/>
        <v>460000</v>
      </c>
      <c r="H5996" s="236" t="s">
        <v>631</v>
      </c>
      <c r="I5996" s="236" t="s">
        <v>9881</v>
      </c>
      <c r="J5996"/>
      <c r="L5996"/>
      <c r="M5996"/>
    </row>
    <row r="5997" spans="1:13" ht="15" customHeight="1" x14ac:dyDescent="0.25">
      <c r="A5997" s="33" t="s">
        <v>3351</v>
      </c>
      <c r="B5997" s="372" t="s">
        <v>2800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44"/>
        <v>120000</v>
      </c>
      <c r="H5997" s="236" t="s">
        <v>631</v>
      </c>
      <c r="I5997" s="274" t="s">
        <v>9881</v>
      </c>
      <c r="J5997"/>
      <c r="L5997"/>
      <c r="M5997"/>
    </row>
    <row r="5998" spans="1:13" ht="15" customHeight="1" x14ac:dyDescent="0.25">
      <c r="A5998" s="33" t="s">
        <v>3351</v>
      </c>
      <c r="B5998" s="243" t="s">
        <v>9368</v>
      </c>
      <c r="C5998" s="413" t="s">
        <v>9882</v>
      </c>
      <c r="D5998" s="248">
        <v>1</v>
      </c>
      <c r="E5998" s="247" t="s">
        <v>24</v>
      </c>
      <c r="F5998" s="265">
        <v>885000</v>
      </c>
      <c r="G5998" s="265">
        <f t="shared" si="344"/>
        <v>885000</v>
      </c>
      <c r="H5998" s="236" t="s">
        <v>631</v>
      </c>
      <c r="I5998" s="274" t="s">
        <v>9881</v>
      </c>
      <c r="J5998"/>
      <c r="L5998"/>
      <c r="M5998"/>
    </row>
    <row r="5999" spans="1:13" ht="15" customHeight="1" x14ac:dyDescent="0.25">
      <c r="A5999" s="33" t="s">
        <v>3351</v>
      </c>
      <c r="B5999" s="246" t="s">
        <v>9303</v>
      </c>
      <c r="C5999" s="281" t="s">
        <v>9331</v>
      </c>
      <c r="D5999" s="50">
        <v>1</v>
      </c>
      <c r="E5999" s="56" t="s">
        <v>23</v>
      </c>
      <c r="F5999" s="46">
        <v>460000</v>
      </c>
      <c r="G5999" s="41">
        <f t="shared" si="344"/>
        <v>460000</v>
      </c>
      <c r="H5999" s="236" t="s">
        <v>631</v>
      </c>
      <c r="I5999" s="274" t="s">
        <v>9881</v>
      </c>
      <c r="J5999"/>
      <c r="L5999"/>
      <c r="M5999"/>
    </row>
    <row r="6000" spans="1:13" ht="15" customHeight="1" x14ac:dyDescent="0.25">
      <c r="A6000" s="33" t="s">
        <v>3351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44"/>
        <v>5890000</v>
      </c>
      <c r="H6000" s="236" t="s">
        <v>676</v>
      </c>
      <c r="I6000" s="383" t="s">
        <v>9883</v>
      </c>
      <c r="J6000"/>
      <c r="L6000"/>
      <c r="M6000"/>
    </row>
    <row r="6001" spans="1:13" ht="15" customHeight="1" x14ac:dyDescent="0.25">
      <c r="A6001" s="33" t="s">
        <v>3351</v>
      </c>
      <c r="B6001" s="269" t="s">
        <v>4008</v>
      </c>
      <c r="C6001" s="33" t="s">
        <v>4378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9883</v>
      </c>
      <c r="J6001"/>
      <c r="L6001"/>
      <c r="M6001"/>
    </row>
    <row r="6002" spans="1:13" ht="15" customHeight="1" x14ac:dyDescent="0.25">
      <c r="A6002" s="33" t="s">
        <v>3351</v>
      </c>
      <c r="B6002" s="269" t="s">
        <v>218</v>
      </c>
      <c r="C6002" s="33" t="s">
        <v>9884</v>
      </c>
      <c r="D6002" s="33">
        <v>1</v>
      </c>
      <c r="E6002" s="33" t="s">
        <v>24</v>
      </c>
      <c r="F6002" s="46">
        <v>800000</v>
      </c>
      <c r="G6002" s="41">
        <f t="shared" si="344"/>
        <v>800000</v>
      </c>
      <c r="H6002" s="236" t="s">
        <v>9885</v>
      </c>
      <c r="I6002" s="383" t="s">
        <v>9883</v>
      </c>
      <c r="J6002"/>
      <c r="L6002"/>
      <c r="M6002"/>
    </row>
    <row r="6003" spans="1:13" ht="15" customHeight="1" x14ac:dyDescent="0.25">
      <c r="A6003" s="33" t="s">
        <v>3351</v>
      </c>
      <c r="B6003" s="269" t="s">
        <v>2924</v>
      </c>
      <c r="C6003" s="33" t="s">
        <v>3787</v>
      </c>
      <c r="D6003" s="271">
        <v>1</v>
      </c>
      <c r="E6003" s="33" t="s">
        <v>1470</v>
      </c>
      <c r="F6003" s="46">
        <v>1261000</v>
      </c>
      <c r="G6003" s="41">
        <f t="shared" si="344"/>
        <v>1261000</v>
      </c>
      <c r="H6003" s="236" t="s">
        <v>676</v>
      </c>
      <c r="I6003" s="383" t="s">
        <v>9883</v>
      </c>
      <c r="J6003"/>
      <c r="L6003"/>
      <c r="M6003"/>
    </row>
    <row r="6004" spans="1:13" ht="15" customHeight="1" x14ac:dyDescent="0.25">
      <c r="A6004" s="33" t="s">
        <v>3351</v>
      </c>
      <c r="B6004" s="269" t="s">
        <v>9886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44"/>
        <v>11000</v>
      </c>
      <c r="H6004" s="236" t="s">
        <v>2284</v>
      </c>
      <c r="I6004" s="383"/>
      <c r="J6004"/>
      <c r="L6004"/>
      <c r="M6004"/>
    </row>
    <row r="6005" spans="1:13" ht="15" customHeight="1" x14ac:dyDescent="0.25">
      <c r="A6005" s="33" t="s">
        <v>3351</v>
      </c>
      <c r="B6005" s="269" t="s">
        <v>2832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44"/>
        <v>350000</v>
      </c>
      <c r="H6005" s="236" t="s">
        <v>868</v>
      </c>
      <c r="I6005" s="383" t="s">
        <v>9887</v>
      </c>
      <c r="J6005"/>
      <c r="L6005"/>
      <c r="M6005"/>
    </row>
    <row r="6006" spans="1:13" ht="15" customHeight="1" x14ac:dyDescent="0.25">
      <c r="A6006" s="33" t="s">
        <v>3351</v>
      </c>
      <c r="B6006" s="269" t="s">
        <v>1772</v>
      </c>
      <c r="C6006" s="33" t="s">
        <v>2755</v>
      </c>
      <c r="D6006" s="38">
        <v>2</v>
      </c>
      <c r="E6006" s="33" t="s">
        <v>23</v>
      </c>
      <c r="F6006" s="46">
        <v>10000</v>
      </c>
      <c r="G6006" s="41">
        <f t="shared" si="344"/>
        <v>20000</v>
      </c>
      <c r="H6006" s="236" t="s">
        <v>868</v>
      </c>
      <c r="I6006" s="383" t="s">
        <v>9887</v>
      </c>
      <c r="J6006"/>
      <c r="L6006"/>
      <c r="M6006"/>
    </row>
    <row r="6007" spans="1:13" ht="15" customHeight="1" x14ac:dyDescent="0.25">
      <c r="A6007" s="33" t="s">
        <v>3351</v>
      </c>
      <c r="B6007" s="269" t="s">
        <v>2815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44"/>
        <v>46500</v>
      </c>
      <c r="H6007" s="236" t="s">
        <v>868</v>
      </c>
      <c r="I6007" s="383" t="s">
        <v>9887</v>
      </c>
      <c r="J6007"/>
      <c r="L6007"/>
      <c r="M6007"/>
    </row>
    <row r="6008" spans="1:13" ht="15" customHeight="1" x14ac:dyDescent="0.25">
      <c r="A6008" s="33" t="s">
        <v>3351</v>
      </c>
      <c r="B6008" s="246" t="s">
        <v>3352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customHeight="1" x14ac:dyDescent="0.25">
      <c r="A6009" s="33" t="s">
        <v>3351</v>
      </c>
      <c r="B6009" s="243" t="s">
        <v>3354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customHeight="1" x14ac:dyDescent="0.25">
      <c r="A6010" s="33" t="s">
        <v>3351</v>
      </c>
      <c r="B6010" s="269" t="s">
        <v>9880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customHeight="1" x14ac:dyDescent="0.25">
      <c r="A6011" s="33" t="s">
        <v>3351</v>
      </c>
      <c r="B6011" s="269" t="s">
        <v>4524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3346</v>
      </c>
      <c r="I6011" s="394"/>
      <c r="J6011"/>
      <c r="L6011"/>
      <c r="M6011"/>
    </row>
    <row r="6012" spans="1:13" ht="15" customHeight="1" x14ac:dyDescent="0.25">
      <c r="A6012" s="33" t="s">
        <v>3351</v>
      </c>
      <c r="B6012" s="399" t="s">
        <v>3359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45">D6012*F6012</f>
        <v>100000</v>
      </c>
      <c r="H6012" s="274" t="s">
        <v>3357</v>
      </c>
      <c r="I6012" s="33"/>
      <c r="J6012"/>
      <c r="L6012"/>
      <c r="M6012"/>
    </row>
    <row r="6013" spans="1:13" ht="15" customHeight="1" x14ac:dyDescent="0.25">
      <c r="A6013" s="33" t="s">
        <v>3351</v>
      </c>
      <c r="B6013" s="269" t="s">
        <v>3356</v>
      </c>
      <c r="C6013" s="39" t="s">
        <v>3307</v>
      </c>
      <c r="D6013" s="38">
        <v>1</v>
      </c>
      <c r="E6013" s="33" t="s">
        <v>23</v>
      </c>
      <c r="F6013" s="46">
        <v>180000</v>
      </c>
      <c r="G6013" s="46">
        <f t="shared" si="345"/>
        <v>180000</v>
      </c>
      <c r="H6013" s="274" t="s">
        <v>3357</v>
      </c>
      <c r="I6013" s="33"/>
      <c r="J6013"/>
      <c r="L6013"/>
      <c r="M6013"/>
    </row>
    <row r="6014" spans="1:13" ht="15" customHeight="1" x14ac:dyDescent="0.25">
      <c r="A6014" s="33" t="s">
        <v>3351</v>
      </c>
      <c r="B6014" s="399" t="s">
        <v>3358</v>
      </c>
      <c r="C6014" s="56"/>
      <c r="D6014" s="256">
        <v>1</v>
      </c>
      <c r="E6014" s="56" t="s">
        <v>24</v>
      </c>
      <c r="F6014" s="41">
        <v>10000</v>
      </c>
      <c r="G6014" s="41">
        <f t="shared" si="345"/>
        <v>10000</v>
      </c>
      <c r="H6014" s="274" t="s">
        <v>1529</v>
      </c>
      <c r="I6014" s="33"/>
      <c r="J6014"/>
      <c r="L6014"/>
      <c r="M6014"/>
    </row>
    <row r="6015" spans="1:13" ht="15" customHeight="1" x14ac:dyDescent="0.25">
      <c r="A6015" s="33" t="s">
        <v>3363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45"/>
        <v>56400</v>
      </c>
      <c r="H6015" s="236" t="s">
        <v>2096</v>
      </c>
      <c r="I6015" s="236"/>
      <c r="J6015"/>
      <c r="L6015"/>
      <c r="M6015"/>
    </row>
    <row r="6016" spans="1:13" ht="15" customHeight="1" x14ac:dyDescent="0.25">
      <c r="A6016" s="33" t="s">
        <v>3363</v>
      </c>
      <c r="B6016" s="269" t="s">
        <v>4008</v>
      </c>
      <c r="C6016" s="33" t="s">
        <v>4378</v>
      </c>
      <c r="D6016" s="38">
        <v>5</v>
      </c>
      <c r="E6016" s="39" t="s">
        <v>217</v>
      </c>
      <c r="F6016" s="133">
        <v>23000</v>
      </c>
      <c r="G6016" s="41">
        <f t="shared" si="345"/>
        <v>115000</v>
      </c>
      <c r="H6016" s="236" t="s">
        <v>490</v>
      </c>
      <c r="I6016" s="236"/>
      <c r="J6016"/>
      <c r="L6016"/>
      <c r="M6016"/>
    </row>
    <row r="6017" spans="1:13" ht="15" customHeight="1" x14ac:dyDescent="0.25">
      <c r="A6017" s="33" t="s">
        <v>3363</v>
      </c>
      <c r="B6017" s="246" t="s">
        <v>9303</v>
      </c>
      <c r="C6017" s="281" t="s">
        <v>9331</v>
      </c>
      <c r="D6017" s="38">
        <v>1</v>
      </c>
      <c r="E6017" s="43" t="s">
        <v>23</v>
      </c>
      <c r="F6017" s="55">
        <v>460000</v>
      </c>
      <c r="G6017" s="41">
        <f t="shared" si="345"/>
        <v>460000</v>
      </c>
      <c r="H6017" s="236" t="s">
        <v>3078</v>
      </c>
      <c r="I6017" s="236"/>
      <c r="J6017"/>
      <c r="L6017"/>
      <c r="M6017"/>
    </row>
    <row r="6018" spans="1:13" ht="15" customHeight="1" x14ac:dyDescent="0.25">
      <c r="A6018" s="33" t="s">
        <v>3363</v>
      </c>
      <c r="B6018" s="269" t="s">
        <v>4847</v>
      </c>
      <c r="C6018" s="33"/>
      <c r="D6018" s="33">
        <v>1</v>
      </c>
      <c r="E6018" s="39" t="s">
        <v>23</v>
      </c>
      <c r="F6018" s="46">
        <v>3000</v>
      </c>
      <c r="G6018" s="41">
        <f t="shared" si="345"/>
        <v>3000</v>
      </c>
      <c r="H6018" s="236" t="s">
        <v>9888</v>
      </c>
      <c r="I6018" s="383"/>
      <c r="J6018"/>
      <c r="L6018"/>
      <c r="M6018"/>
    </row>
    <row r="6019" spans="1:13" ht="15" customHeight="1" x14ac:dyDescent="0.25">
      <c r="A6019" s="33" t="s">
        <v>3363</v>
      </c>
      <c r="B6019" s="269" t="s">
        <v>2815</v>
      </c>
      <c r="C6019" s="33"/>
      <c r="D6019" s="271">
        <v>1.5</v>
      </c>
      <c r="E6019" s="39" t="s">
        <v>217</v>
      </c>
      <c r="F6019" s="46">
        <v>77500</v>
      </c>
      <c r="G6019" s="41">
        <f t="shared" si="345"/>
        <v>116250</v>
      </c>
      <c r="H6019" s="236" t="s">
        <v>9888</v>
      </c>
      <c r="I6019" s="383"/>
      <c r="J6019"/>
      <c r="L6019"/>
      <c r="M6019"/>
    </row>
    <row r="6020" spans="1:13" ht="15" customHeight="1" x14ac:dyDescent="0.25">
      <c r="A6020" s="33" t="s">
        <v>3363</v>
      </c>
      <c r="B6020" s="269" t="s">
        <v>4524</v>
      </c>
      <c r="C6020" s="81"/>
      <c r="D6020" s="38">
        <v>70</v>
      </c>
      <c r="E6020" s="43" t="s">
        <v>23</v>
      </c>
      <c r="F6020" s="46">
        <v>1550</v>
      </c>
      <c r="G6020" s="41">
        <f t="shared" si="345"/>
        <v>108500</v>
      </c>
      <c r="H6020" s="236" t="s">
        <v>3346</v>
      </c>
      <c r="I6020" s="383"/>
      <c r="J6020"/>
      <c r="L6020"/>
      <c r="M6020"/>
    </row>
    <row r="6021" spans="1:13" ht="15" customHeight="1" x14ac:dyDescent="0.25">
      <c r="A6021" s="33" t="s">
        <v>3363</v>
      </c>
      <c r="B6021" s="452" t="s">
        <v>3751</v>
      </c>
      <c r="C6021" s="260"/>
      <c r="D6021" s="50">
        <v>1</v>
      </c>
      <c r="E6021" s="43" t="s">
        <v>23</v>
      </c>
      <c r="F6021" s="41">
        <v>7000</v>
      </c>
      <c r="G6021" s="41">
        <f t="shared" si="345"/>
        <v>7000</v>
      </c>
      <c r="H6021" s="236" t="s">
        <v>3346</v>
      </c>
      <c r="I6021" s="383"/>
      <c r="J6021"/>
      <c r="L6021"/>
      <c r="M6021"/>
    </row>
    <row r="6022" spans="1:13" ht="15" customHeight="1" x14ac:dyDescent="0.25">
      <c r="A6022" s="33" t="s">
        <v>3363</v>
      </c>
      <c r="B6022" s="243" t="s">
        <v>3364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45"/>
        <v>269000</v>
      </c>
      <c r="H6022" s="274" t="s">
        <v>3346</v>
      </c>
      <c r="I6022" s="383"/>
      <c r="J6022"/>
      <c r="L6022"/>
      <c r="M6022"/>
    </row>
    <row r="6023" spans="1:13" ht="15" customHeight="1" x14ac:dyDescent="0.25">
      <c r="A6023" s="33" t="s">
        <v>3363</v>
      </c>
      <c r="B6023" s="243" t="s">
        <v>3519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45"/>
        <v>1535000</v>
      </c>
      <c r="H6023" s="274" t="s">
        <v>3346</v>
      </c>
      <c r="I6023" s="383"/>
      <c r="J6023"/>
      <c r="L6023"/>
      <c r="M6023"/>
    </row>
    <row r="6024" spans="1:13" ht="15" customHeight="1" x14ac:dyDescent="0.25">
      <c r="A6024" s="33" t="s">
        <v>3363</v>
      </c>
      <c r="B6024" s="269" t="s">
        <v>3365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45"/>
        <v>101500</v>
      </c>
      <c r="H6024" s="274" t="s">
        <v>3346</v>
      </c>
      <c r="I6024" s="383"/>
      <c r="J6024"/>
      <c r="L6024"/>
      <c r="M6024"/>
    </row>
    <row r="6025" spans="1:13" ht="15" customHeight="1" x14ac:dyDescent="0.25">
      <c r="A6025" s="33" t="s">
        <v>3363</v>
      </c>
      <c r="B6025" s="246" t="s">
        <v>3370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45"/>
        <v>250000</v>
      </c>
      <c r="H6025" s="274" t="s">
        <v>930</v>
      </c>
      <c r="I6025" s="383"/>
      <c r="J6025"/>
      <c r="L6025"/>
      <c r="M6025"/>
    </row>
    <row r="6026" spans="1:13" ht="15" customHeight="1" x14ac:dyDescent="0.25">
      <c r="A6026" s="33" t="s">
        <v>3363</v>
      </c>
      <c r="B6026" s="269" t="s">
        <v>3366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45"/>
        <v>1720011.5</v>
      </c>
      <c r="H6026" s="274" t="s">
        <v>930</v>
      </c>
      <c r="I6026" s="383"/>
      <c r="J6026"/>
      <c r="L6026"/>
      <c r="M6026"/>
    </row>
    <row r="6027" spans="1:13" ht="15" customHeight="1" x14ac:dyDescent="0.25">
      <c r="A6027" s="33" t="s">
        <v>3363</v>
      </c>
      <c r="B6027" s="243" t="s">
        <v>2720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9889</v>
      </c>
      <c r="J6027"/>
      <c r="L6027"/>
      <c r="M6027"/>
    </row>
    <row r="6028" spans="1:13" ht="15" customHeight="1" x14ac:dyDescent="0.25">
      <c r="A6028" s="33" t="s">
        <v>3363</v>
      </c>
      <c r="B6028" s="269" t="s">
        <v>2721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46">D6028*F6028</f>
        <v>595000</v>
      </c>
      <c r="H6028" s="274" t="s">
        <v>520</v>
      </c>
      <c r="I6028" s="33" t="s">
        <v>9889</v>
      </c>
      <c r="J6028"/>
      <c r="L6028"/>
      <c r="M6028"/>
    </row>
    <row r="6029" spans="1:13" ht="15" customHeight="1" x14ac:dyDescent="0.25">
      <c r="A6029" s="33" t="s">
        <v>3363</v>
      </c>
      <c r="B6029" s="269" t="s">
        <v>2722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46"/>
        <v>750000</v>
      </c>
      <c r="H6029" s="274" t="s">
        <v>520</v>
      </c>
      <c r="I6029" s="33" t="s">
        <v>9889</v>
      </c>
      <c r="J6029"/>
      <c r="L6029"/>
      <c r="M6029"/>
    </row>
    <row r="6030" spans="1:13" ht="15" customHeight="1" x14ac:dyDescent="0.25">
      <c r="A6030" s="33" t="s">
        <v>3363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46"/>
        <v>55000</v>
      </c>
      <c r="H6030" s="274" t="s">
        <v>520</v>
      </c>
      <c r="I6030" s="33" t="s">
        <v>9889</v>
      </c>
      <c r="J6030"/>
      <c r="L6030"/>
      <c r="M6030"/>
    </row>
    <row r="6031" spans="1:13" ht="15" customHeight="1" x14ac:dyDescent="0.25">
      <c r="A6031" s="33" t="s">
        <v>3363</v>
      </c>
      <c r="B6031" s="269" t="s">
        <v>114</v>
      </c>
      <c r="C6031" s="33" t="s">
        <v>2725</v>
      </c>
      <c r="D6031" s="256">
        <v>1</v>
      </c>
      <c r="E6031" s="43" t="s">
        <v>23</v>
      </c>
      <c r="F6031" s="41">
        <v>195000</v>
      </c>
      <c r="G6031" s="41">
        <f t="shared" si="346"/>
        <v>195000</v>
      </c>
      <c r="H6031" s="274" t="s">
        <v>520</v>
      </c>
      <c r="I6031" s="33" t="s">
        <v>9889</v>
      </c>
      <c r="J6031"/>
      <c r="L6031"/>
      <c r="M6031"/>
    </row>
    <row r="6032" spans="1:13" ht="15" customHeight="1" x14ac:dyDescent="0.25">
      <c r="A6032" s="33" t="s">
        <v>3363</v>
      </c>
      <c r="B6032" s="246" t="s">
        <v>4772</v>
      </c>
      <c r="C6032" s="33" t="s">
        <v>2726</v>
      </c>
      <c r="D6032" s="33">
        <v>1</v>
      </c>
      <c r="E6032" s="39" t="s">
        <v>23</v>
      </c>
      <c r="F6032" s="46">
        <v>210000</v>
      </c>
      <c r="G6032" s="41">
        <f t="shared" si="346"/>
        <v>210000</v>
      </c>
      <c r="H6032" s="274" t="s">
        <v>520</v>
      </c>
      <c r="I6032" s="33" t="s">
        <v>9889</v>
      </c>
      <c r="J6032"/>
      <c r="L6032"/>
      <c r="M6032"/>
    </row>
    <row r="6033" spans="1:13" ht="15" customHeight="1" x14ac:dyDescent="0.25">
      <c r="A6033" s="33" t="s">
        <v>3363</v>
      </c>
      <c r="B6033" s="243" t="s">
        <v>4149</v>
      </c>
      <c r="C6033" s="33" t="s">
        <v>2752</v>
      </c>
      <c r="D6033" s="50">
        <v>1</v>
      </c>
      <c r="E6033" s="453" t="s">
        <v>23</v>
      </c>
      <c r="F6033" s="185">
        <v>75000</v>
      </c>
      <c r="G6033" s="41">
        <f t="shared" si="346"/>
        <v>75000</v>
      </c>
      <c r="H6033" s="274" t="s">
        <v>507</v>
      </c>
      <c r="I6033" s="33" t="s">
        <v>9889</v>
      </c>
      <c r="J6033"/>
      <c r="L6033"/>
      <c r="M6033"/>
    </row>
    <row r="6034" spans="1:13" ht="15" customHeight="1" x14ac:dyDescent="0.25">
      <c r="A6034" s="33" t="s">
        <v>3363</v>
      </c>
      <c r="B6034" s="243" t="s">
        <v>9368</v>
      </c>
      <c r="C6034" s="413" t="s">
        <v>9882</v>
      </c>
      <c r="D6034" s="248">
        <v>1</v>
      </c>
      <c r="E6034" s="247" t="s">
        <v>24</v>
      </c>
      <c r="F6034" s="265">
        <v>885000</v>
      </c>
      <c r="G6034" s="265">
        <f t="shared" si="346"/>
        <v>885000</v>
      </c>
      <c r="H6034" s="274" t="s">
        <v>507</v>
      </c>
      <c r="I6034" s="33" t="s">
        <v>9890</v>
      </c>
      <c r="J6034"/>
      <c r="L6034"/>
      <c r="M6034"/>
    </row>
    <row r="6035" spans="1:13" ht="15" customHeight="1" x14ac:dyDescent="0.25">
      <c r="A6035" s="33" t="s">
        <v>3363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46"/>
        <v>75000</v>
      </c>
      <c r="H6035" s="274" t="s">
        <v>520</v>
      </c>
      <c r="I6035" s="33" t="s">
        <v>9890</v>
      </c>
      <c r="J6035"/>
      <c r="L6035"/>
      <c r="M6035"/>
    </row>
    <row r="6036" spans="1:13" ht="15" customHeight="1" x14ac:dyDescent="0.25">
      <c r="A6036" s="33" t="s">
        <v>3363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46"/>
        <v>660500</v>
      </c>
      <c r="H6036" s="274" t="s">
        <v>520</v>
      </c>
      <c r="I6036" s="33" t="s">
        <v>9890</v>
      </c>
      <c r="J6036"/>
      <c r="L6036"/>
      <c r="M6036"/>
    </row>
    <row r="6037" spans="1:13" ht="15" customHeight="1" x14ac:dyDescent="0.25">
      <c r="A6037" s="33" t="s">
        <v>3363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46"/>
        <v>120000</v>
      </c>
      <c r="H6037" s="236" t="s">
        <v>911</v>
      </c>
      <c r="I6037" s="33" t="s">
        <v>9891</v>
      </c>
      <c r="J6037"/>
      <c r="L6037"/>
      <c r="M6037"/>
    </row>
    <row r="6038" spans="1:13" ht="15" customHeight="1" x14ac:dyDescent="0.25">
      <c r="A6038" s="33" t="s">
        <v>3363</v>
      </c>
      <c r="B6038" s="243" t="s">
        <v>3235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9891</v>
      </c>
      <c r="J6038"/>
      <c r="L6038"/>
      <c r="M6038"/>
    </row>
    <row r="6039" spans="1:13" ht="15" customHeight="1" x14ac:dyDescent="0.25">
      <c r="A6039" s="33" t="s">
        <v>3363</v>
      </c>
      <c r="B6039" s="269" t="s">
        <v>3235</v>
      </c>
      <c r="C6039" s="33" t="s">
        <v>3596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9891</v>
      </c>
      <c r="J6039"/>
      <c r="L6039"/>
      <c r="M6039"/>
    </row>
    <row r="6040" spans="1:13" ht="15" customHeight="1" x14ac:dyDescent="0.25">
      <c r="A6040" s="33" t="s">
        <v>3363</v>
      </c>
      <c r="B6040" s="399" t="s">
        <v>2858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46"/>
        <v>100000</v>
      </c>
      <c r="H6040" s="236" t="s">
        <v>911</v>
      </c>
      <c r="I6040" s="33" t="s">
        <v>9891</v>
      </c>
      <c r="J6040"/>
      <c r="L6040"/>
      <c r="M6040"/>
    </row>
    <row r="6041" spans="1:13" ht="15" customHeight="1" x14ac:dyDescent="0.25">
      <c r="A6041" s="33" t="s">
        <v>3363</v>
      </c>
      <c r="B6041" s="399" t="s">
        <v>3368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46"/>
        <v>350000</v>
      </c>
      <c r="H6041" s="236" t="s">
        <v>911</v>
      </c>
      <c r="I6041" s="33" t="s">
        <v>9891</v>
      </c>
      <c r="J6041"/>
      <c r="L6041"/>
      <c r="M6041"/>
    </row>
    <row r="6042" spans="1:13" ht="15" customHeight="1" x14ac:dyDescent="0.25">
      <c r="A6042" s="33" t="s">
        <v>3363</v>
      </c>
      <c r="B6042" s="399" t="s">
        <v>3369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46"/>
        <v>45000</v>
      </c>
      <c r="H6042" s="236" t="s">
        <v>911</v>
      </c>
      <c r="I6042" s="33" t="s">
        <v>9891</v>
      </c>
      <c r="J6042"/>
      <c r="L6042"/>
      <c r="M6042"/>
    </row>
    <row r="6043" spans="1:13" ht="15" customHeight="1" x14ac:dyDescent="0.25">
      <c r="A6043" s="33" t="s">
        <v>3363</v>
      </c>
      <c r="B6043" s="246" t="s">
        <v>8960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46"/>
        <v>22000</v>
      </c>
      <c r="H6043" s="84" t="s">
        <v>911</v>
      </c>
      <c r="I6043" s="33" t="s">
        <v>9891</v>
      </c>
      <c r="J6043"/>
      <c r="L6043"/>
      <c r="M6043"/>
    </row>
    <row r="6044" spans="1:13" ht="15" customHeight="1" x14ac:dyDescent="0.25">
      <c r="A6044" s="33" t="s">
        <v>3363</v>
      </c>
      <c r="B6044" s="269" t="s">
        <v>4847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46"/>
        <v>3000</v>
      </c>
      <c r="H6044" s="84" t="s">
        <v>911</v>
      </c>
      <c r="I6044" s="84" t="s">
        <v>9891</v>
      </c>
      <c r="J6044"/>
      <c r="L6044"/>
      <c r="M6044"/>
    </row>
    <row r="6045" spans="1:13" ht="15" customHeight="1" x14ac:dyDescent="0.25">
      <c r="A6045" s="33" t="s">
        <v>3363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46"/>
        <v>273000</v>
      </c>
      <c r="H6045" s="84" t="s">
        <v>2908</v>
      </c>
      <c r="I6045" s="84" t="s">
        <v>9892</v>
      </c>
      <c r="J6045"/>
      <c r="L6045"/>
      <c r="M6045"/>
    </row>
    <row r="6046" spans="1:13" ht="15" customHeight="1" x14ac:dyDescent="0.25">
      <c r="A6046" s="33" t="s">
        <v>3363</v>
      </c>
      <c r="B6046" s="246" t="s">
        <v>9763</v>
      </c>
      <c r="C6046" s="33" t="s">
        <v>2726</v>
      </c>
      <c r="D6046" s="50">
        <v>1</v>
      </c>
      <c r="E6046" s="43" t="s">
        <v>23</v>
      </c>
      <c r="F6046" s="179">
        <v>210000</v>
      </c>
      <c r="G6046" s="41">
        <f t="shared" si="346"/>
        <v>210000</v>
      </c>
      <c r="H6046" s="274" t="s">
        <v>2908</v>
      </c>
      <c r="I6046" s="84" t="s">
        <v>9892</v>
      </c>
      <c r="J6046"/>
      <c r="L6046"/>
      <c r="M6046"/>
    </row>
    <row r="6047" spans="1:13" ht="15" customHeight="1" x14ac:dyDescent="0.25">
      <c r="A6047" s="33" t="s">
        <v>3363</v>
      </c>
      <c r="B6047" s="269" t="s">
        <v>1772</v>
      </c>
      <c r="C6047" s="33" t="s">
        <v>2755</v>
      </c>
      <c r="D6047" s="38">
        <v>4</v>
      </c>
      <c r="E6047" s="39" t="s">
        <v>23</v>
      </c>
      <c r="F6047" s="46">
        <v>10000</v>
      </c>
      <c r="G6047" s="46">
        <f t="shared" si="346"/>
        <v>40000</v>
      </c>
      <c r="H6047" s="274" t="s">
        <v>2908</v>
      </c>
      <c r="I6047" s="84" t="s">
        <v>9892</v>
      </c>
      <c r="J6047"/>
      <c r="L6047"/>
      <c r="M6047"/>
    </row>
    <row r="6048" spans="1:13" ht="15" customHeight="1" x14ac:dyDescent="0.25">
      <c r="A6048" s="33" t="s">
        <v>3363</v>
      </c>
      <c r="B6048" s="269" t="s">
        <v>2828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46"/>
        <v>10000</v>
      </c>
      <c r="H6048" s="274" t="s">
        <v>2908</v>
      </c>
      <c r="I6048" s="84" t="s">
        <v>9892</v>
      </c>
      <c r="J6048"/>
      <c r="L6048"/>
      <c r="M6048"/>
    </row>
    <row r="6049" spans="1:13" ht="15" customHeight="1" x14ac:dyDescent="0.25">
      <c r="A6049" s="33" t="s">
        <v>3363</v>
      </c>
      <c r="B6049" s="269" t="s">
        <v>9770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46"/>
        <v>50000</v>
      </c>
      <c r="H6049" s="274" t="s">
        <v>2908</v>
      </c>
      <c r="I6049" s="84" t="s">
        <v>9892</v>
      </c>
      <c r="J6049"/>
      <c r="L6049"/>
      <c r="M6049"/>
    </row>
    <row r="6050" spans="1:13" ht="15" customHeight="1" x14ac:dyDescent="0.25">
      <c r="A6050" s="33" t="s">
        <v>3363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46"/>
        <v>37000</v>
      </c>
      <c r="H6050" s="84" t="s">
        <v>2908</v>
      </c>
      <c r="I6050" s="84" t="s">
        <v>9892</v>
      </c>
      <c r="J6050"/>
      <c r="L6050"/>
      <c r="M6050"/>
    </row>
    <row r="6051" spans="1:13" ht="15" customHeight="1" x14ac:dyDescent="0.25">
      <c r="A6051" s="33" t="s">
        <v>3363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46"/>
        <v>46500</v>
      </c>
      <c r="H6051" s="84" t="s">
        <v>2908</v>
      </c>
      <c r="I6051" s="84" t="s">
        <v>9892</v>
      </c>
      <c r="J6051"/>
      <c r="L6051"/>
      <c r="M6051"/>
    </row>
    <row r="6052" spans="1:13" ht="15" customHeight="1" x14ac:dyDescent="0.25">
      <c r="A6052" s="33" t="s">
        <v>3363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46"/>
        <v>170000</v>
      </c>
      <c r="H6052" s="274" t="s">
        <v>2908</v>
      </c>
      <c r="I6052" s="84" t="s">
        <v>9892</v>
      </c>
      <c r="J6052"/>
      <c r="L6052"/>
      <c r="M6052"/>
    </row>
    <row r="6053" spans="1:13" ht="15" customHeight="1" x14ac:dyDescent="0.25">
      <c r="A6053" s="33" t="s">
        <v>3363</v>
      </c>
      <c r="B6053" s="390" t="s">
        <v>8960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46"/>
        <v>11000</v>
      </c>
      <c r="H6053" s="274" t="s">
        <v>2908</v>
      </c>
      <c r="I6053" s="84" t="s">
        <v>9892</v>
      </c>
      <c r="J6053"/>
      <c r="L6053"/>
      <c r="M6053"/>
    </row>
    <row r="6054" spans="1:13" ht="15" customHeight="1" x14ac:dyDescent="0.25">
      <c r="A6054" s="33" t="s">
        <v>3363</v>
      </c>
      <c r="B6054" s="374" t="s">
        <v>2711</v>
      </c>
      <c r="C6054" s="247" t="s">
        <v>9415</v>
      </c>
      <c r="D6054" s="248">
        <v>1</v>
      </c>
      <c r="E6054" s="454"/>
      <c r="F6054" s="265"/>
      <c r="G6054" s="266"/>
      <c r="H6054" s="267" t="s">
        <v>2908</v>
      </c>
      <c r="I6054" s="401" t="s">
        <v>9893</v>
      </c>
      <c r="J6054"/>
      <c r="L6054"/>
      <c r="M6054"/>
    </row>
    <row r="6055" spans="1:13" ht="15" customHeight="1" x14ac:dyDescent="0.25">
      <c r="A6055" s="33" t="s">
        <v>3363</v>
      </c>
      <c r="B6055" s="374" t="s">
        <v>2711</v>
      </c>
      <c r="C6055" s="247" t="s">
        <v>9734</v>
      </c>
      <c r="D6055" s="248">
        <v>1</v>
      </c>
      <c r="E6055" s="454"/>
      <c r="F6055" s="265"/>
      <c r="G6055" s="266"/>
      <c r="H6055" s="267" t="s">
        <v>2908</v>
      </c>
      <c r="I6055" s="401" t="s">
        <v>9893</v>
      </c>
      <c r="J6055"/>
      <c r="L6055"/>
      <c r="M6055"/>
    </row>
    <row r="6056" spans="1:13" ht="15" customHeight="1" x14ac:dyDescent="0.25">
      <c r="A6056" s="33" t="s">
        <v>3363</v>
      </c>
      <c r="B6056" s="269" t="s">
        <v>1772</v>
      </c>
      <c r="C6056" s="33" t="s">
        <v>2755</v>
      </c>
      <c r="D6056" s="50">
        <v>4</v>
      </c>
      <c r="E6056" s="453" t="s">
        <v>23</v>
      </c>
      <c r="F6056" s="41">
        <v>10000</v>
      </c>
      <c r="G6056" s="41">
        <f t="shared" si="346"/>
        <v>40000</v>
      </c>
      <c r="H6056" s="84" t="s">
        <v>1065</v>
      </c>
      <c r="I6056" s="84" t="s">
        <v>9892</v>
      </c>
      <c r="J6056"/>
      <c r="L6056"/>
      <c r="M6056"/>
    </row>
    <row r="6057" spans="1:13" ht="15" customHeight="1" x14ac:dyDescent="0.25">
      <c r="A6057" s="33" t="s">
        <v>3363</v>
      </c>
      <c r="B6057" s="269" t="s">
        <v>2828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46"/>
        <v>10000</v>
      </c>
      <c r="H6057" s="84" t="s">
        <v>1065</v>
      </c>
      <c r="I6057" s="84" t="s">
        <v>9892</v>
      </c>
      <c r="J6057"/>
      <c r="L6057"/>
      <c r="M6057"/>
    </row>
    <row r="6058" spans="1:13" ht="15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46"/>
        <v>28200</v>
      </c>
      <c r="H6058" s="236" t="s">
        <v>2240</v>
      </c>
      <c r="I6058" s="236"/>
      <c r="J6058"/>
      <c r="L6058"/>
      <c r="M6058"/>
    </row>
    <row r="6059" spans="1:13" ht="15" customHeight="1" x14ac:dyDescent="0.25">
      <c r="A6059" s="33" t="s">
        <v>384</v>
      </c>
      <c r="B6059" s="269" t="s">
        <v>9894</v>
      </c>
      <c r="C6059" s="39" t="s">
        <v>9895</v>
      </c>
      <c r="D6059" s="38">
        <v>1</v>
      </c>
      <c r="E6059" s="43" t="s">
        <v>23</v>
      </c>
      <c r="F6059" s="55">
        <v>1300000</v>
      </c>
      <c r="G6059" s="41">
        <f t="shared" si="346"/>
        <v>1300000</v>
      </c>
      <c r="H6059" s="236" t="s">
        <v>486</v>
      </c>
      <c r="I6059" s="236" t="s">
        <v>9896</v>
      </c>
      <c r="J6059"/>
      <c r="L6059"/>
      <c r="M6059"/>
    </row>
    <row r="6060" spans="1:13" ht="15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46"/>
        <v>120000</v>
      </c>
      <c r="H6060" s="236" t="s">
        <v>486</v>
      </c>
      <c r="I6060" s="383" t="s">
        <v>9896</v>
      </c>
      <c r="J6060"/>
      <c r="L6060"/>
      <c r="M6060"/>
    </row>
    <row r="6061" spans="1:13" ht="15" customHeight="1" x14ac:dyDescent="0.25">
      <c r="A6061" s="33" t="s">
        <v>384</v>
      </c>
      <c r="B6061" s="246" t="s">
        <v>9344</v>
      </c>
      <c r="C6061" s="33" t="s">
        <v>2726</v>
      </c>
      <c r="D6061" s="50">
        <v>1</v>
      </c>
      <c r="E6061" s="39" t="s">
        <v>23</v>
      </c>
      <c r="F6061" s="282">
        <v>210000</v>
      </c>
      <c r="G6061" s="41">
        <f t="shared" si="346"/>
        <v>210000</v>
      </c>
      <c r="H6061" s="236" t="s">
        <v>673</v>
      </c>
      <c r="I6061" s="383" t="s">
        <v>9897</v>
      </c>
      <c r="J6061"/>
      <c r="L6061"/>
      <c r="M6061"/>
    </row>
    <row r="6062" spans="1:13" ht="15" customHeight="1" x14ac:dyDescent="0.25">
      <c r="A6062" s="33" t="s">
        <v>384</v>
      </c>
      <c r="B6062" s="269" t="s">
        <v>9770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46"/>
        <v>50000</v>
      </c>
      <c r="H6062" s="236" t="s">
        <v>673</v>
      </c>
      <c r="I6062" s="383" t="s">
        <v>9897</v>
      </c>
      <c r="J6062"/>
      <c r="L6062"/>
      <c r="M6062"/>
    </row>
    <row r="6063" spans="1:13" ht="15" customHeight="1" x14ac:dyDescent="0.25">
      <c r="A6063" s="33" t="s">
        <v>384</v>
      </c>
      <c r="B6063" s="269" t="s">
        <v>4524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46"/>
        <v>77500</v>
      </c>
      <c r="H6063" s="236" t="s">
        <v>3346</v>
      </c>
      <c r="I6063" s="383"/>
      <c r="J6063"/>
      <c r="L6063"/>
      <c r="M6063"/>
    </row>
    <row r="6064" spans="1:13" ht="15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46"/>
        <v>8000</v>
      </c>
      <c r="H6064" s="274" t="s">
        <v>827</v>
      </c>
      <c r="I6064" s="383"/>
      <c r="J6064"/>
      <c r="L6064"/>
      <c r="M6064"/>
    </row>
    <row r="6065" spans="1:13" ht="15" customHeight="1" x14ac:dyDescent="0.25">
      <c r="A6065" s="33" t="s">
        <v>384</v>
      </c>
      <c r="B6065" s="455" t="s">
        <v>9898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46"/>
        <v>#VALUE!</v>
      </c>
      <c r="H6065" s="461" t="s">
        <v>1529</v>
      </c>
      <c r="I6065" s="462" t="s">
        <v>52</v>
      </c>
      <c r="J6065"/>
      <c r="L6065"/>
      <c r="M6065"/>
    </row>
    <row r="6066" spans="1:13" ht="15" customHeight="1" x14ac:dyDescent="0.25">
      <c r="A6066" s="33" t="s">
        <v>384</v>
      </c>
      <c r="B6066" s="269" t="s">
        <v>9899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customHeight="1" x14ac:dyDescent="0.25">
      <c r="A6067" s="33" t="s">
        <v>384</v>
      </c>
      <c r="B6067" s="243" t="s">
        <v>2815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9900</v>
      </c>
      <c r="I6067" s="33"/>
      <c r="J6067"/>
      <c r="L6067"/>
      <c r="M6067"/>
    </row>
    <row r="6068" spans="1:13" ht="15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3371</v>
      </c>
      <c r="F6068" s="282">
        <v>667150</v>
      </c>
      <c r="G6068" s="41">
        <f t="shared" ref="G6068:G6091" si="347">D6068*F6068</f>
        <v>2001450</v>
      </c>
      <c r="H6068" s="274" t="s">
        <v>2724</v>
      </c>
      <c r="I6068" s="33"/>
      <c r="J6068"/>
      <c r="L6068"/>
      <c r="M6068"/>
    </row>
    <row r="6069" spans="1:13" ht="15" customHeight="1" x14ac:dyDescent="0.25">
      <c r="A6069" s="33" t="s">
        <v>384</v>
      </c>
      <c r="B6069" s="243" t="s">
        <v>2678</v>
      </c>
      <c r="C6069" s="228" t="s">
        <v>9901</v>
      </c>
      <c r="D6069" s="50">
        <v>1</v>
      </c>
      <c r="E6069" s="453" t="s">
        <v>23</v>
      </c>
      <c r="F6069" s="185">
        <v>1300000</v>
      </c>
      <c r="G6069" s="41">
        <f t="shared" si="347"/>
        <v>1300000</v>
      </c>
      <c r="H6069" s="274" t="s">
        <v>2096</v>
      </c>
      <c r="I6069" s="33" t="s">
        <v>9902</v>
      </c>
      <c r="J6069"/>
      <c r="L6069"/>
      <c r="M6069"/>
    </row>
    <row r="6070" spans="1:13" ht="15" customHeight="1" x14ac:dyDescent="0.25">
      <c r="A6070" s="33" t="s">
        <v>384</v>
      </c>
      <c r="B6070" s="399" t="s">
        <v>3367</v>
      </c>
      <c r="C6070" s="33"/>
      <c r="D6070" s="33">
        <v>1</v>
      </c>
      <c r="E6070" s="453" t="s">
        <v>23</v>
      </c>
      <c r="F6070" s="46">
        <v>100000</v>
      </c>
      <c r="G6070" s="41">
        <f t="shared" si="347"/>
        <v>100000</v>
      </c>
      <c r="H6070" s="274" t="s">
        <v>2096</v>
      </c>
      <c r="I6070" s="33" t="s">
        <v>9903</v>
      </c>
      <c r="J6070"/>
      <c r="L6070"/>
      <c r="M6070"/>
    </row>
    <row r="6071" spans="1:13" ht="15" customHeight="1" x14ac:dyDescent="0.25">
      <c r="A6071" s="33" t="s">
        <v>384</v>
      </c>
      <c r="B6071" s="269" t="s">
        <v>3372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47"/>
        <v>200000</v>
      </c>
      <c r="H6071" s="274" t="s">
        <v>2096</v>
      </c>
      <c r="I6071" s="33" t="s">
        <v>9903</v>
      </c>
      <c r="J6071"/>
      <c r="L6071"/>
      <c r="M6071"/>
    </row>
    <row r="6072" spans="1:13" ht="15" customHeight="1" x14ac:dyDescent="0.25">
      <c r="A6072" s="33" t="s">
        <v>384</v>
      </c>
      <c r="B6072" s="52" t="s">
        <v>2847</v>
      </c>
      <c r="C6072" s="141" t="s">
        <v>9301</v>
      </c>
      <c r="D6072" s="38">
        <v>2</v>
      </c>
      <c r="E6072" s="33" t="s">
        <v>23</v>
      </c>
      <c r="F6072" s="35">
        <v>750</v>
      </c>
      <c r="G6072" s="41">
        <f t="shared" si="347"/>
        <v>1500</v>
      </c>
      <c r="H6072" s="274" t="s">
        <v>2096</v>
      </c>
      <c r="I6072" s="33" t="s">
        <v>9903</v>
      </c>
      <c r="J6072"/>
      <c r="L6072"/>
      <c r="M6072"/>
    </row>
    <row r="6073" spans="1:13" ht="15" customHeight="1" x14ac:dyDescent="0.25">
      <c r="A6073" s="33" t="s">
        <v>384</v>
      </c>
      <c r="B6073" s="243" t="s">
        <v>4479</v>
      </c>
      <c r="C6073" s="228"/>
      <c r="D6073" s="50">
        <v>1</v>
      </c>
      <c r="E6073" s="453" t="s">
        <v>23</v>
      </c>
      <c r="F6073" s="185">
        <v>11000</v>
      </c>
      <c r="G6073" s="41">
        <f t="shared" si="347"/>
        <v>11000</v>
      </c>
      <c r="H6073" s="274" t="s">
        <v>2096</v>
      </c>
      <c r="I6073" s="33" t="s">
        <v>9903</v>
      </c>
      <c r="J6073"/>
      <c r="L6073"/>
      <c r="M6073"/>
    </row>
    <row r="6074" spans="1:13" ht="15" customHeight="1" x14ac:dyDescent="0.25">
      <c r="A6074" s="33" t="s">
        <v>384</v>
      </c>
      <c r="B6074" s="399" t="s">
        <v>3373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47"/>
        <v>35000</v>
      </c>
      <c r="H6074" s="274" t="s">
        <v>2096</v>
      </c>
      <c r="I6074" s="33" t="s">
        <v>9903</v>
      </c>
      <c r="J6074"/>
      <c r="L6074"/>
      <c r="M6074"/>
    </row>
    <row r="6075" spans="1:13" ht="15" customHeight="1" x14ac:dyDescent="0.25">
      <c r="A6075" s="33" t="s">
        <v>384</v>
      </c>
      <c r="B6075" s="269" t="s">
        <v>9894</v>
      </c>
      <c r="C6075" s="33" t="s">
        <v>9904</v>
      </c>
      <c r="D6075" s="39">
        <v>1</v>
      </c>
      <c r="E6075" s="453" t="s">
        <v>23</v>
      </c>
      <c r="F6075" s="46">
        <v>1300000</v>
      </c>
      <c r="G6075" s="41">
        <f t="shared" si="347"/>
        <v>1300000</v>
      </c>
      <c r="H6075" s="274" t="s">
        <v>413</v>
      </c>
      <c r="I6075" s="33" t="s">
        <v>9905</v>
      </c>
      <c r="J6075"/>
      <c r="L6075"/>
      <c r="M6075"/>
    </row>
    <row r="6076" spans="1:13" ht="15" customHeight="1" x14ac:dyDescent="0.25">
      <c r="A6076" s="33" t="s">
        <v>384</v>
      </c>
      <c r="B6076" s="246" t="s">
        <v>9906</v>
      </c>
      <c r="C6076" s="33" t="s">
        <v>9907</v>
      </c>
      <c r="D6076" s="38">
        <v>1</v>
      </c>
      <c r="E6076" s="45" t="s">
        <v>83</v>
      </c>
      <c r="F6076" s="46">
        <v>150000</v>
      </c>
      <c r="G6076" s="41">
        <f t="shared" si="347"/>
        <v>150000</v>
      </c>
      <c r="H6076" s="274" t="s">
        <v>413</v>
      </c>
      <c r="I6076" s="33" t="s">
        <v>9905</v>
      </c>
      <c r="J6076"/>
      <c r="L6076"/>
      <c r="M6076"/>
    </row>
    <row r="6077" spans="1:13" ht="15" customHeight="1" x14ac:dyDescent="0.25">
      <c r="A6077" s="33" t="s">
        <v>384</v>
      </c>
      <c r="B6077" s="269" t="s">
        <v>2890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47"/>
        <v>250000</v>
      </c>
      <c r="H6077" s="274" t="s">
        <v>868</v>
      </c>
      <c r="I6077" s="33"/>
      <c r="J6077"/>
      <c r="L6077"/>
      <c r="M6077"/>
    </row>
    <row r="6078" spans="1:13" ht="15" customHeight="1" x14ac:dyDescent="0.25">
      <c r="A6078" s="33" t="s">
        <v>384</v>
      </c>
      <c r="B6078" s="390" t="s">
        <v>3376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47"/>
        <v>75000</v>
      </c>
      <c r="H6078" s="274" t="s">
        <v>868</v>
      </c>
      <c r="I6078" s="33"/>
      <c r="J6078"/>
      <c r="L6078"/>
      <c r="M6078"/>
    </row>
    <row r="6079" spans="1:13" ht="15" customHeight="1" x14ac:dyDescent="0.25">
      <c r="A6079" s="33" t="s">
        <v>384</v>
      </c>
      <c r="B6079" s="390" t="s">
        <v>3377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47"/>
        <v>80000</v>
      </c>
      <c r="H6079" s="274" t="s">
        <v>868</v>
      </c>
      <c r="I6079" s="33"/>
      <c r="J6079"/>
      <c r="L6079"/>
      <c r="M6079"/>
    </row>
    <row r="6080" spans="1:13" ht="15" customHeight="1" x14ac:dyDescent="0.25">
      <c r="A6080" s="33" t="s">
        <v>3378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47"/>
        <v>75000</v>
      </c>
      <c r="H6080" s="236" t="s">
        <v>2724</v>
      </c>
      <c r="I6080" s="236"/>
      <c r="J6080"/>
      <c r="L6080"/>
      <c r="M6080"/>
    </row>
    <row r="6081" spans="1:13" ht="15" customHeight="1" x14ac:dyDescent="0.25">
      <c r="A6081" s="33" t="s">
        <v>3378</v>
      </c>
      <c r="B6081" s="269" t="s">
        <v>4847</v>
      </c>
      <c r="C6081" s="33"/>
      <c r="D6081" s="33">
        <v>2</v>
      </c>
      <c r="E6081" s="33" t="s">
        <v>24</v>
      </c>
      <c r="F6081" s="46">
        <v>3000</v>
      </c>
      <c r="G6081" s="41">
        <f t="shared" si="347"/>
        <v>6000</v>
      </c>
      <c r="H6081" s="236" t="s">
        <v>2724</v>
      </c>
      <c r="I6081" s="236"/>
      <c r="J6081"/>
      <c r="L6081"/>
      <c r="M6081"/>
    </row>
    <row r="6082" spans="1:13" ht="15" customHeight="1" x14ac:dyDescent="0.25">
      <c r="A6082" s="33" t="s">
        <v>3378</v>
      </c>
      <c r="B6082" s="269" t="s">
        <v>4847</v>
      </c>
      <c r="C6082" s="33" t="s">
        <v>9908</v>
      </c>
      <c r="D6082" s="38">
        <v>1</v>
      </c>
      <c r="E6082" s="273" t="s">
        <v>24</v>
      </c>
      <c r="F6082" s="41">
        <v>39000</v>
      </c>
      <c r="G6082" s="41">
        <f t="shared" si="347"/>
        <v>39000</v>
      </c>
      <c r="H6082" s="236" t="s">
        <v>2724</v>
      </c>
      <c r="I6082" s="236"/>
      <c r="J6082"/>
      <c r="L6082"/>
      <c r="M6082"/>
    </row>
    <row r="6083" spans="1:13" ht="15" customHeight="1" x14ac:dyDescent="0.25">
      <c r="A6083" s="33" t="s">
        <v>3378</v>
      </c>
      <c r="B6083" s="269" t="s">
        <v>4524</v>
      </c>
      <c r="C6083" s="33"/>
      <c r="D6083" s="150">
        <v>20</v>
      </c>
      <c r="E6083" s="33" t="s">
        <v>23</v>
      </c>
      <c r="F6083" s="46">
        <v>1550</v>
      </c>
      <c r="G6083" s="41">
        <f t="shared" si="347"/>
        <v>31000</v>
      </c>
      <c r="H6083" s="236" t="s">
        <v>2724</v>
      </c>
      <c r="I6083" s="383"/>
      <c r="J6083"/>
      <c r="L6083"/>
      <c r="M6083"/>
    </row>
    <row r="6084" spans="1:13" ht="15" customHeight="1" x14ac:dyDescent="0.25">
      <c r="A6084" s="33" t="s">
        <v>3378</v>
      </c>
      <c r="B6084" s="269" t="s">
        <v>4524</v>
      </c>
      <c r="C6084" s="33"/>
      <c r="D6084" s="271">
        <v>10</v>
      </c>
      <c r="E6084" s="39" t="s">
        <v>23</v>
      </c>
      <c r="F6084" s="46">
        <v>1550</v>
      </c>
      <c r="G6084" s="41">
        <f t="shared" si="347"/>
        <v>15500</v>
      </c>
      <c r="H6084" s="236" t="s">
        <v>930</v>
      </c>
      <c r="I6084" s="383"/>
      <c r="J6084"/>
      <c r="L6084"/>
      <c r="M6084"/>
    </row>
    <row r="6085" spans="1:13" ht="15" customHeight="1" x14ac:dyDescent="0.25">
      <c r="A6085" s="33" t="s">
        <v>3378</v>
      </c>
      <c r="B6085" s="52" t="s">
        <v>2847</v>
      </c>
      <c r="C6085" s="141" t="s">
        <v>9301</v>
      </c>
      <c r="D6085" s="50">
        <v>10</v>
      </c>
      <c r="E6085" s="39" t="s">
        <v>23</v>
      </c>
      <c r="F6085" s="282">
        <v>750</v>
      </c>
      <c r="G6085" s="41">
        <f t="shared" si="347"/>
        <v>7500</v>
      </c>
      <c r="H6085" s="236" t="s">
        <v>930</v>
      </c>
      <c r="I6085" s="383"/>
      <c r="J6085"/>
      <c r="L6085"/>
      <c r="M6085"/>
    </row>
    <row r="6086" spans="1:13" ht="15" customHeight="1" x14ac:dyDescent="0.25">
      <c r="A6086" s="33" t="s">
        <v>3378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47"/>
        <v>250000</v>
      </c>
      <c r="H6086" s="236" t="s">
        <v>2096</v>
      </c>
      <c r="I6086" s="383" t="s">
        <v>9909</v>
      </c>
      <c r="J6086"/>
      <c r="L6086"/>
      <c r="M6086"/>
    </row>
    <row r="6087" spans="1:13" ht="15" customHeight="1" x14ac:dyDescent="0.25">
      <c r="A6087" s="33" t="s">
        <v>3378</v>
      </c>
      <c r="B6087" s="269" t="s">
        <v>9763</v>
      </c>
      <c r="C6087" s="33" t="s">
        <v>2726</v>
      </c>
      <c r="D6087" s="33">
        <v>1</v>
      </c>
      <c r="E6087" s="33" t="s">
        <v>24</v>
      </c>
      <c r="F6087" s="46">
        <v>210000</v>
      </c>
      <c r="G6087" s="41">
        <f t="shared" si="347"/>
        <v>210000</v>
      </c>
      <c r="H6087" s="236" t="s">
        <v>2096</v>
      </c>
      <c r="I6087" s="383" t="s">
        <v>9909</v>
      </c>
      <c r="J6087"/>
      <c r="L6087"/>
      <c r="M6087"/>
    </row>
    <row r="6088" spans="1:13" ht="15" customHeight="1" x14ac:dyDescent="0.25">
      <c r="A6088" s="33" t="s">
        <v>3378</v>
      </c>
      <c r="B6088" s="269" t="s">
        <v>9770</v>
      </c>
      <c r="C6088" s="33" t="s">
        <v>9771</v>
      </c>
      <c r="D6088" s="150">
        <v>1</v>
      </c>
      <c r="E6088" s="33" t="s">
        <v>23</v>
      </c>
      <c r="F6088" s="46">
        <v>50000</v>
      </c>
      <c r="G6088" s="41">
        <f t="shared" si="347"/>
        <v>50000</v>
      </c>
      <c r="H6088" s="236" t="s">
        <v>2096</v>
      </c>
      <c r="I6088" s="383" t="s">
        <v>9909</v>
      </c>
      <c r="J6088"/>
      <c r="L6088"/>
      <c r="M6088"/>
    </row>
    <row r="6089" spans="1:13" ht="15" customHeight="1" x14ac:dyDescent="0.25">
      <c r="A6089" s="33" t="s">
        <v>3378</v>
      </c>
      <c r="B6089" s="269" t="s">
        <v>3338</v>
      </c>
      <c r="C6089" s="33"/>
      <c r="D6089" s="271">
        <v>2</v>
      </c>
      <c r="E6089" s="39" t="s">
        <v>23</v>
      </c>
      <c r="F6089" s="46">
        <v>60000</v>
      </c>
      <c r="G6089" s="41">
        <f t="shared" si="347"/>
        <v>120000</v>
      </c>
      <c r="H6089" s="236" t="s">
        <v>2096</v>
      </c>
      <c r="I6089" s="383" t="s">
        <v>9909</v>
      </c>
      <c r="J6089"/>
      <c r="L6089"/>
      <c r="M6089"/>
    </row>
    <row r="6090" spans="1:13" ht="15" customHeight="1" x14ac:dyDescent="0.25">
      <c r="A6090" s="33" t="s">
        <v>3378</v>
      </c>
      <c r="B6090" s="269" t="s">
        <v>9303</v>
      </c>
      <c r="C6090" s="281" t="s">
        <v>9331</v>
      </c>
      <c r="D6090" s="38">
        <v>1</v>
      </c>
      <c r="E6090" s="218" t="s">
        <v>24</v>
      </c>
      <c r="F6090" s="55">
        <v>460000</v>
      </c>
      <c r="G6090" s="46">
        <f t="shared" si="347"/>
        <v>460000</v>
      </c>
      <c r="H6090" s="274" t="s">
        <v>2096</v>
      </c>
      <c r="I6090" s="383" t="s">
        <v>9909</v>
      </c>
      <c r="J6090"/>
      <c r="L6090"/>
      <c r="M6090"/>
    </row>
    <row r="6091" spans="1:13" ht="15" customHeight="1" x14ac:dyDescent="0.25">
      <c r="A6091" s="33" t="s">
        <v>3378</v>
      </c>
      <c r="B6091" s="52" t="s">
        <v>2847</v>
      </c>
      <c r="C6091" s="141" t="s">
        <v>9301</v>
      </c>
      <c r="D6091" s="50">
        <v>5</v>
      </c>
      <c r="E6091" s="56" t="s">
        <v>24</v>
      </c>
      <c r="F6091" s="282">
        <v>750</v>
      </c>
      <c r="G6091" s="41">
        <f t="shared" si="347"/>
        <v>3750</v>
      </c>
      <c r="H6091" s="274" t="s">
        <v>882</v>
      </c>
      <c r="I6091" s="383"/>
      <c r="J6091"/>
      <c r="L6091"/>
      <c r="M6091"/>
    </row>
    <row r="6092" spans="1:13" ht="15" customHeight="1" x14ac:dyDescent="0.25">
      <c r="A6092" s="33" t="s">
        <v>3378</v>
      </c>
      <c r="B6092" s="269" t="s">
        <v>4008</v>
      </c>
      <c r="C6092" s="33" t="s">
        <v>4378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customHeight="1" x14ac:dyDescent="0.25">
      <c r="A6093" s="33" t="s">
        <v>3378</v>
      </c>
      <c r="B6093" s="269" t="s">
        <v>3380</v>
      </c>
      <c r="C6093" s="33" t="s">
        <v>3381</v>
      </c>
      <c r="D6093" s="38">
        <v>1</v>
      </c>
      <c r="E6093" s="45" t="s">
        <v>23</v>
      </c>
      <c r="F6093" s="35">
        <v>50000</v>
      </c>
      <c r="G6093" s="46">
        <f t="shared" ref="G6093:G6156" si="348">D6093*F6093</f>
        <v>50000</v>
      </c>
      <c r="H6093" s="274" t="s">
        <v>1004</v>
      </c>
      <c r="I6093" s="33" t="s">
        <v>9910</v>
      </c>
      <c r="J6093"/>
      <c r="L6093"/>
      <c r="M6093"/>
    </row>
    <row r="6094" spans="1:13" ht="15" customHeight="1" x14ac:dyDescent="0.25">
      <c r="A6094" s="33" t="s">
        <v>3378</v>
      </c>
      <c r="B6094" s="373" t="s">
        <v>2905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48"/>
        <v>10000</v>
      </c>
      <c r="H6094" s="274" t="s">
        <v>1004</v>
      </c>
      <c r="I6094" s="33" t="s">
        <v>9910</v>
      </c>
      <c r="J6094"/>
      <c r="L6094"/>
      <c r="M6094"/>
    </row>
    <row r="6095" spans="1:13" ht="15" customHeight="1" x14ac:dyDescent="0.25">
      <c r="A6095" s="33" t="s">
        <v>3378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48"/>
        <v>170000</v>
      </c>
      <c r="H6095" s="274" t="s">
        <v>1004</v>
      </c>
      <c r="I6095" s="33" t="s">
        <v>9910</v>
      </c>
      <c r="J6095"/>
      <c r="L6095"/>
      <c r="M6095"/>
    </row>
    <row r="6096" spans="1:13" ht="15" customHeight="1" x14ac:dyDescent="0.25">
      <c r="A6096" s="33" t="s">
        <v>3378</v>
      </c>
      <c r="B6096" s="246" t="s">
        <v>213</v>
      </c>
      <c r="C6096" s="63" t="s">
        <v>9911</v>
      </c>
      <c r="D6096" s="38">
        <v>1</v>
      </c>
      <c r="E6096" s="45" t="s">
        <v>23</v>
      </c>
      <c r="F6096" s="46">
        <v>130000</v>
      </c>
      <c r="G6096" s="46">
        <f t="shared" si="348"/>
        <v>130000</v>
      </c>
      <c r="H6096" s="274" t="s">
        <v>1004</v>
      </c>
      <c r="I6096" s="33" t="s">
        <v>9910</v>
      </c>
      <c r="J6096"/>
      <c r="L6096"/>
      <c r="M6096"/>
    </row>
    <row r="6097" spans="1:13" ht="15" customHeight="1" x14ac:dyDescent="0.25">
      <c r="A6097" s="33" t="s">
        <v>3378</v>
      </c>
      <c r="B6097" s="269" t="s">
        <v>2815</v>
      </c>
      <c r="C6097" s="33"/>
      <c r="D6097" s="38">
        <v>0.6</v>
      </c>
      <c r="E6097" s="33" t="s">
        <v>23</v>
      </c>
      <c r="F6097" s="35">
        <v>77500</v>
      </c>
      <c r="G6097" s="41">
        <f t="shared" si="348"/>
        <v>46500</v>
      </c>
      <c r="H6097" s="274" t="s">
        <v>1004</v>
      </c>
      <c r="I6097" s="33" t="s">
        <v>9910</v>
      </c>
      <c r="J6097"/>
      <c r="L6097"/>
      <c r="M6097"/>
    </row>
    <row r="6098" spans="1:13" ht="15" customHeight="1" x14ac:dyDescent="0.25">
      <c r="A6098" s="33" t="s">
        <v>3378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48"/>
        <v>28200</v>
      </c>
      <c r="H6098" s="274" t="s">
        <v>1268</v>
      </c>
      <c r="I6098" s="33"/>
      <c r="J6098"/>
      <c r="L6098"/>
      <c r="M6098"/>
    </row>
    <row r="6099" spans="1:13" ht="15" customHeight="1" x14ac:dyDescent="0.25">
      <c r="A6099" s="33" t="s">
        <v>3378</v>
      </c>
      <c r="B6099" s="269" t="s">
        <v>3385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48"/>
        <v>2293800</v>
      </c>
      <c r="H6099" s="274" t="s">
        <v>2937</v>
      </c>
      <c r="I6099" s="33"/>
      <c r="J6099"/>
      <c r="L6099"/>
      <c r="M6099"/>
    </row>
    <row r="6100" spans="1:13" ht="15" customHeight="1" x14ac:dyDescent="0.25">
      <c r="A6100" s="33" t="s">
        <v>3378</v>
      </c>
      <c r="B6100" s="399" t="s">
        <v>9912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2937</v>
      </c>
      <c r="I6100" s="33"/>
      <c r="J6100"/>
      <c r="L6100"/>
      <c r="M6100"/>
    </row>
    <row r="6101" spans="1:13" ht="15" customHeight="1" x14ac:dyDescent="0.25">
      <c r="A6101" s="33" t="s">
        <v>3378</v>
      </c>
      <c r="B6101" s="245" t="s">
        <v>3399</v>
      </c>
      <c r="C6101" s="39" t="s">
        <v>3387</v>
      </c>
      <c r="D6101" s="38">
        <v>1</v>
      </c>
      <c r="E6101" s="51" t="s">
        <v>23</v>
      </c>
      <c r="F6101" s="46">
        <v>16300</v>
      </c>
      <c r="G6101" s="41">
        <f t="shared" si="348"/>
        <v>16300</v>
      </c>
      <c r="H6101" s="84" t="s">
        <v>606</v>
      </c>
      <c r="I6101" s="33"/>
      <c r="J6101"/>
      <c r="L6101"/>
      <c r="M6101"/>
    </row>
    <row r="6102" spans="1:13" ht="15" customHeight="1" x14ac:dyDescent="0.25">
      <c r="A6102" s="33" t="s">
        <v>3378</v>
      </c>
      <c r="B6102" s="399" t="s">
        <v>3401</v>
      </c>
      <c r="C6102" s="39" t="s">
        <v>3387</v>
      </c>
      <c r="D6102" s="50">
        <v>1</v>
      </c>
      <c r="E6102" s="218" t="s">
        <v>23</v>
      </c>
      <c r="F6102" s="185">
        <v>16300</v>
      </c>
      <c r="G6102" s="41">
        <f t="shared" si="348"/>
        <v>16300</v>
      </c>
      <c r="H6102" s="236" t="s">
        <v>606</v>
      </c>
      <c r="I6102" s="33"/>
      <c r="J6102"/>
      <c r="L6102"/>
      <c r="M6102"/>
    </row>
    <row r="6103" spans="1:13" ht="15" customHeight="1" x14ac:dyDescent="0.25">
      <c r="A6103" s="33" t="s">
        <v>3378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9913</v>
      </c>
      <c r="J6103"/>
      <c r="L6103"/>
      <c r="M6103"/>
    </row>
    <row r="6104" spans="1:13" ht="15" customHeight="1" x14ac:dyDescent="0.25">
      <c r="A6104" s="33" t="s">
        <v>3378</v>
      </c>
      <c r="B6104" s="246" t="s">
        <v>3375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9914</v>
      </c>
      <c r="I6104" s="33" t="s">
        <v>9913</v>
      </c>
      <c r="J6104"/>
      <c r="L6104"/>
      <c r="M6104"/>
    </row>
    <row r="6105" spans="1:13" ht="15" customHeight="1" x14ac:dyDescent="0.25">
      <c r="A6105" s="33" t="s">
        <v>3378</v>
      </c>
      <c r="B6105" s="399" t="s">
        <v>9915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48"/>
        <v>2</v>
      </c>
      <c r="H6105" s="236" t="s">
        <v>2882</v>
      </c>
      <c r="I6105" s="33" t="s">
        <v>9916</v>
      </c>
      <c r="J6105"/>
      <c r="L6105"/>
      <c r="M6105"/>
    </row>
    <row r="6106" spans="1:13" ht="15" customHeight="1" x14ac:dyDescent="0.25">
      <c r="A6106" s="33" t="s">
        <v>3378</v>
      </c>
      <c r="B6106" s="399" t="s">
        <v>9917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48"/>
        <v>1</v>
      </c>
      <c r="H6106" s="236" t="s">
        <v>2882</v>
      </c>
      <c r="I6106" s="33" t="s">
        <v>9916</v>
      </c>
      <c r="J6106"/>
      <c r="L6106"/>
      <c r="M6106"/>
    </row>
    <row r="6107" spans="1:13" ht="15" customHeight="1" x14ac:dyDescent="0.25">
      <c r="A6107" s="33" t="s">
        <v>3378</v>
      </c>
      <c r="B6107" s="399" t="s">
        <v>9918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48"/>
        <v>520000</v>
      </c>
      <c r="H6107" s="236" t="s">
        <v>2882</v>
      </c>
      <c r="I6107" s="33" t="s">
        <v>9916</v>
      </c>
      <c r="J6107"/>
      <c r="L6107"/>
      <c r="M6107"/>
    </row>
    <row r="6108" spans="1:13" ht="15" customHeight="1" x14ac:dyDescent="0.25">
      <c r="A6108" s="33" t="s">
        <v>3405</v>
      </c>
      <c r="B6108" s="52" t="s">
        <v>2847</v>
      </c>
      <c r="C6108" s="141" t="s">
        <v>9301</v>
      </c>
      <c r="D6108" s="50">
        <v>15</v>
      </c>
      <c r="E6108" s="56" t="s">
        <v>24</v>
      </c>
      <c r="F6108" s="282">
        <v>750</v>
      </c>
      <c r="G6108" s="41">
        <f t="shared" si="348"/>
        <v>11250</v>
      </c>
      <c r="H6108" s="236" t="s">
        <v>930</v>
      </c>
      <c r="I6108" s="236"/>
    </row>
    <row r="6109" spans="1:13" ht="15" customHeight="1" x14ac:dyDescent="0.25">
      <c r="A6109" s="33" t="s">
        <v>3405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48"/>
        <v>32000</v>
      </c>
      <c r="H6109" s="236" t="s">
        <v>2724</v>
      </c>
      <c r="I6109" s="236"/>
    </row>
    <row r="6110" spans="1:13" ht="15" customHeight="1" x14ac:dyDescent="0.25">
      <c r="A6110" s="33" t="s">
        <v>3405</v>
      </c>
      <c r="B6110" s="246" t="s">
        <v>9919</v>
      </c>
      <c r="C6110" s="33" t="s">
        <v>9920</v>
      </c>
      <c r="D6110" s="38">
        <v>2</v>
      </c>
      <c r="E6110" s="45" t="s">
        <v>23</v>
      </c>
      <c r="F6110" s="46">
        <v>1372500</v>
      </c>
      <c r="G6110" s="41">
        <f t="shared" si="348"/>
        <v>2745000</v>
      </c>
      <c r="H6110" s="274" t="s">
        <v>520</v>
      </c>
      <c r="I6110" s="383" t="s">
        <v>9921</v>
      </c>
    </row>
    <row r="6111" spans="1:13" ht="15" customHeight="1" x14ac:dyDescent="0.25">
      <c r="A6111" s="33" t="s">
        <v>3405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48"/>
        <v>550000</v>
      </c>
      <c r="H6111" s="274" t="s">
        <v>520</v>
      </c>
      <c r="I6111" s="383" t="s">
        <v>9922</v>
      </c>
    </row>
    <row r="6112" spans="1:13" ht="15" customHeight="1" x14ac:dyDescent="0.25">
      <c r="A6112" s="33" t="s">
        <v>3405</v>
      </c>
      <c r="B6112" s="269" t="s">
        <v>3383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48"/>
        <v>350000</v>
      </c>
      <c r="H6112" s="274" t="s">
        <v>520</v>
      </c>
      <c r="I6112" s="383" t="s">
        <v>9922</v>
      </c>
    </row>
    <row r="6113" spans="1:13" ht="15" customHeight="1" x14ac:dyDescent="0.25">
      <c r="A6113" s="33" t="s">
        <v>3405</v>
      </c>
      <c r="B6113" s="399" t="s">
        <v>3384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48"/>
        <v>650000</v>
      </c>
      <c r="H6113" s="274" t="s">
        <v>520</v>
      </c>
      <c r="I6113" s="383" t="s">
        <v>9921</v>
      </c>
      <c r="J6113" s="4" t="s">
        <v>9923</v>
      </c>
      <c r="K6113" t="s">
        <v>9924</v>
      </c>
    </row>
    <row r="6114" spans="1:13" ht="15" customHeight="1" x14ac:dyDescent="0.25">
      <c r="A6114" s="33" t="s">
        <v>3405</v>
      </c>
      <c r="B6114" s="246" t="s">
        <v>3386</v>
      </c>
      <c r="C6114" s="39" t="s">
        <v>3387</v>
      </c>
      <c r="D6114" s="38">
        <v>1</v>
      </c>
      <c r="E6114" s="33" t="s">
        <v>24</v>
      </c>
      <c r="F6114" s="46">
        <v>16500</v>
      </c>
      <c r="G6114" s="172">
        <f t="shared" si="348"/>
        <v>16500</v>
      </c>
      <c r="H6114" s="274" t="s">
        <v>520</v>
      </c>
      <c r="I6114" s="33" t="s">
        <v>9921</v>
      </c>
      <c r="J6114" s="4" t="s">
        <v>9925</v>
      </c>
      <c r="K6114" t="s">
        <v>9926</v>
      </c>
      <c r="L6114" s="11" t="s">
        <v>10</v>
      </c>
      <c r="M6114" s="4" t="s">
        <v>14</v>
      </c>
    </row>
    <row r="6115" spans="1:13" ht="15" customHeight="1" x14ac:dyDescent="0.25">
      <c r="A6115" s="33" t="s">
        <v>3405</v>
      </c>
      <c r="B6115" s="269" t="s">
        <v>3388</v>
      </c>
      <c r="C6115" s="39" t="s">
        <v>3387</v>
      </c>
      <c r="D6115" s="38">
        <v>1</v>
      </c>
      <c r="E6115" s="33" t="s">
        <v>23</v>
      </c>
      <c r="F6115" s="46">
        <v>19600</v>
      </c>
      <c r="G6115" s="172">
        <f t="shared" si="348"/>
        <v>19600</v>
      </c>
      <c r="H6115" s="274" t="s">
        <v>520</v>
      </c>
      <c r="I6115" s="33" t="s">
        <v>9927</v>
      </c>
      <c r="J6115" s="4">
        <v>1825000</v>
      </c>
      <c r="K6115" t="s">
        <v>9928</v>
      </c>
      <c r="L6115" s="11">
        <v>6</v>
      </c>
      <c r="M6115" s="4">
        <f>L6115*J6115</f>
        <v>10950000</v>
      </c>
    </row>
    <row r="6116" spans="1:13" ht="15" customHeight="1" x14ac:dyDescent="0.25">
      <c r="A6116" s="33" t="s">
        <v>3405</v>
      </c>
      <c r="B6116" s="269" t="s">
        <v>3389</v>
      </c>
      <c r="C6116" s="39" t="s">
        <v>3387</v>
      </c>
      <c r="D6116" s="38">
        <v>1</v>
      </c>
      <c r="E6116" s="45" t="s">
        <v>23</v>
      </c>
      <c r="F6116" s="46">
        <v>21500</v>
      </c>
      <c r="G6116" s="172">
        <f t="shared" si="348"/>
        <v>21500</v>
      </c>
      <c r="H6116" s="274" t="s">
        <v>520</v>
      </c>
      <c r="I6116" s="33" t="s">
        <v>9921</v>
      </c>
      <c r="J6116" s="4">
        <v>406000</v>
      </c>
      <c r="K6116" t="s">
        <v>9929</v>
      </c>
      <c r="L6116" s="11">
        <v>7</v>
      </c>
      <c r="M6116" s="4">
        <f>L6116*J6116</f>
        <v>2842000</v>
      </c>
    </row>
    <row r="6117" spans="1:13" ht="15" customHeight="1" x14ac:dyDescent="0.25">
      <c r="A6117" s="33" t="s">
        <v>3405</v>
      </c>
      <c r="B6117" s="269" t="s">
        <v>3390</v>
      </c>
      <c r="C6117" s="39" t="s">
        <v>3387</v>
      </c>
      <c r="D6117" s="38">
        <v>1</v>
      </c>
      <c r="E6117" s="45" t="s">
        <v>23</v>
      </c>
      <c r="F6117" s="46">
        <v>25700</v>
      </c>
      <c r="G6117" s="172">
        <f t="shared" si="348"/>
        <v>25700</v>
      </c>
      <c r="H6117" s="274" t="s">
        <v>520</v>
      </c>
      <c r="I6117" s="33" t="s">
        <v>9921</v>
      </c>
      <c r="M6117" s="4">
        <f>SUBTOTAL(9,M6115:M6116)</f>
        <v>13792000</v>
      </c>
    </row>
    <row r="6118" spans="1:13" ht="15" customHeight="1" x14ac:dyDescent="0.25">
      <c r="A6118" s="33" t="s">
        <v>3405</v>
      </c>
      <c r="B6118" s="269" t="s">
        <v>3391</v>
      </c>
      <c r="C6118" s="39" t="s">
        <v>3387</v>
      </c>
      <c r="D6118" s="38">
        <v>1</v>
      </c>
      <c r="E6118" s="45" t="s">
        <v>24</v>
      </c>
      <c r="F6118" s="46">
        <v>32500</v>
      </c>
      <c r="G6118" s="172">
        <f t="shared" si="348"/>
        <v>32500</v>
      </c>
      <c r="H6118" s="274" t="s">
        <v>520</v>
      </c>
      <c r="I6118" s="33" t="s">
        <v>9927</v>
      </c>
      <c r="J6118" s="4" t="s">
        <v>9930</v>
      </c>
      <c r="K6118" t="s">
        <v>9931</v>
      </c>
    </row>
    <row r="6119" spans="1:13" ht="15" customHeight="1" x14ac:dyDescent="0.25">
      <c r="A6119" s="33" t="s">
        <v>3405</v>
      </c>
      <c r="B6119" s="269" t="s">
        <v>3392</v>
      </c>
      <c r="C6119" s="39" t="s">
        <v>3387</v>
      </c>
      <c r="D6119" s="38">
        <v>1</v>
      </c>
      <c r="E6119" s="45" t="s">
        <v>24</v>
      </c>
      <c r="F6119" s="46">
        <v>39300</v>
      </c>
      <c r="G6119" s="172">
        <f t="shared" si="348"/>
        <v>39300</v>
      </c>
      <c r="H6119" s="274" t="s">
        <v>520</v>
      </c>
      <c r="I6119" s="33" t="s">
        <v>9927</v>
      </c>
      <c r="K6119" t="s">
        <v>9926</v>
      </c>
    </row>
    <row r="6120" spans="1:13" ht="15" customHeight="1" x14ac:dyDescent="0.25">
      <c r="A6120" s="33" t="s">
        <v>3405</v>
      </c>
      <c r="B6120" s="269" t="s">
        <v>3393</v>
      </c>
      <c r="C6120" s="39" t="s">
        <v>3387</v>
      </c>
      <c r="D6120" s="38">
        <v>1</v>
      </c>
      <c r="E6120" s="45" t="s">
        <v>24</v>
      </c>
      <c r="F6120" s="46">
        <v>76700</v>
      </c>
      <c r="G6120" s="172">
        <f t="shared" si="348"/>
        <v>76700</v>
      </c>
      <c r="H6120" s="274" t="s">
        <v>520</v>
      </c>
      <c r="I6120" s="33" t="s">
        <v>9927</v>
      </c>
      <c r="J6120" s="4">
        <f>1550000+170000+50000</f>
        <v>1770000</v>
      </c>
      <c r="K6120" t="s">
        <v>9928</v>
      </c>
      <c r="L6120" s="11">
        <v>8</v>
      </c>
      <c r="M6120" s="4">
        <f>L6120*J6120</f>
        <v>14160000</v>
      </c>
    </row>
    <row r="6121" spans="1:13" ht="15" customHeight="1" x14ac:dyDescent="0.25">
      <c r="A6121" s="33" t="s">
        <v>3405</v>
      </c>
      <c r="B6121" s="269" t="s">
        <v>3394</v>
      </c>
      <c r="C6121" s="39" t="s">
        <v>3387</v>
      </c>
      <c r="D6121" s="38">
        <v>1</v>
      </c>
      <c r="E6121" s="45" t="s">
        <v>107</v>
      </c>
      <c r="F6121" s="46">
        <v>98200</v>
      </c>
      <c r="G6121" s="172">
        <f t="shared" si="348"/>
        <v>98200</v>
      </c>
      <c r="H6121" s="274" t="s">
        <v>520</v>
      </c>
      <c r="I6121" s="33" t="s">
        <v>9921</v>
      </c>
      <c r="J6121" s="4">
        <v>406000</v>
      </c>
      <c r="K6121" t="s">
        <v>9929</v>
      </c>
      <c r="L6121" s="11">
        <v>4</v>
      </c>
      <c r="M6121" s="4">
        <f>L6121*J6121</f>
        <v>1624000</v>
      </c>
    </row>
    <row r="6122" spans="1:13" ht="15" customHeight="1" x14ac:dyDescent="0.25">
      <c r="A6122" s="33" t="s">
        <v>3405</v>
      </c>
      <c r="B6122" s="269" t="s">
        <v>3395</v>
      </c>
      <c r="C6122" s="39" t="s">
        <v>3387</v>
      </c>
      <c r="D6122" s="38">
        <v>1</v>
      </c>
      <c r="E6122" s="45" t="s">
        <v>24</v>
      </c>
      <c r="F6122" s="46">
        <v>227050</v>
      </c>
      <c r="G6122" s="172">
        <f t="shared" si="348"/>
        <v>227050</v>
      </c>
      <c r="H6122" s="274" t="s">
        <v>520</v>
      </c>
      <c r="I6122" s="33" t="s">
        <v>9927</v>
      </c>
      <c r="M6122" s="4">
        <f>SUBTOTAL(9,M6120:M6121)</f>
        <v>15784000</v>
      </c>
    </row>
    <row r="6123" spans="1:13" ht="15" customHeight="1" x14ac:dyDescent="0.25">
      <c r="A6123" s="33" t="s">
        <v>3405</v>
      </c>
      <c r="B6123" s="269" t="s">
        <v>3396</v>
      </c>
      <c r="C6123" s="39" t="s">
        <v>3387</v>
      </c>
      <c r="D6123" s="38">
        <v>1</v>
      </c>
      <c r="E6123" s="45" t="s">
        <v>24</v>
      </c>
      <c r="F6123" s="46">
        <v>61300</v>
      </c>
      <c r="G6123" s="172">
        <f t="shared" si="348"/>
        <v>61300</v>
      </c>
      <c r="H6123" s="274" t="s">
        <v>520</v>
      </c>
      <c r="I6123" s="33" t="s">
        <v>9927</v>
      </c>
    </row>
    <row r="6124" spans="1:13" ht="15" customHeight="1" x14ac:dyDescent="0.25">
      <c r="A6124" s="33" t="s">
        <v>3405</v>
      </c>
      <c r="B6124" s="269" t="s">
        <v>3397</v>
      </c>
      <c r="C6124" s="39" t="s">
        <v>3387</v>
      </c>
      <c r="D6124" s="38">
        <v>1</v>
      </c>
      <c r="E6124" s="45" t="s">
        <v>23</v>
      </c>
      <c r="F6124" s="46">
        <v>44200</v>
      </c>
      <c r="G6124" s="172">
        <f t="shared" si="348"/>
        <v>44200</v>
      </c>
      <c r="H6124" s="274" t="s">
        <v>520</v>
      </c>
      <c r="I6124" s="33" t="s">
        <v>9921</v>
      </c>
    </row>
    <row r="6125" spans="1:13" ht="15" customHeight="1" x14ac:dyDescent="0.25">
      <c r="A6125" s="33" t="s">
        <v>3405</v>
      </c>
      <c r="B6125" s="269" t="s">
        <v>3398</v>
      </c>
      <c r="C6125" s="39" t="s">
        <v>3387</v>
      </c>
      <c r="D6125" s="38">
        <v>1</v>
      </c>
      <c r="E6125" s="51" t="s">
        <v>23</v>
      </c>
      <c r="F6125" s="46">
        <v>44200</v>
      </c>
      <c r="G6125" s="172">
        <f t="shared" si="348"/>
        <v>44200</v>
      </c>
      <c r="H6125" s="274" t="s">
        <v>520</v>
      </c>
      <c r="I6125" s="33" t="s">
        <v>9927</v>
      </c>
    </row>
    <row r="6126" spans="1:13" ht="15" customHeight="1" x14ac:dyDescent="0.25">
      <c r="A6126" s="33" t="s">
        <v>3405</v>
      </c>
      <c r="B6126" s="245" t="s">
        <v>3399</v>
      </c>
      <c r="C6126" s="39" t="s">
        <v>3387</v>
      </c>
      <c r="D6126" s="38">
        <v>1</v>
      </c>
      <c r="E6126" s="51" t="s">
        <v>23</v>
      </c>
      <c r="F6126" s="46">
        <v>16300</v>
      </c>
      <c r="G6126" s="46">
        <f t="shared" si="348"/>
        <v>16300</v>
      </c>
      <c r="H6126" s="274" t="s">
        <v>520</v>
      </c>
      <c r="I6126" s="33" t="s">
        <v>9927</v>
      </c>
    </row>
    <row r="6127" spans="1:13" ht="15" customHeight="1" x14ac:dyDescent="0.25">
      <c r="A6127" s="33" t="s">
        <v>3405</v>
      </c>
      <c r="B6127" s="399" t="s">
        <v>3401</v>
      </c>
      <c r="C6127" s="39" t="s">
        <v>3387</v>
      </c>
      <c r="D6127" s="50">
        <v>1</v>
      </c>
      <c r="E6127" s="218" t="s">
        <v>23</v>
      </c>
      <c r="F6127" s="185">
        <v>16300</v>
      </c>
      <c r="G6127" s="41">
        <f t="shared" si="348"/>
        <v>16300</v>
      </c>
      <c r="H6127" s="274" t="s">
        <v>520</v>
      </c>
      <c r="I6127" s="33" t="s">
        <v>9927</v>
      </c>
    </row>
    <row r="6128" spans="1:13" ht="15" customHeight="1" x14ac:dyDescent="0.25">
      <c r="A6128" s="33" t="s">
        <v>3405</v>
      </c>
      <c r="B6128" s="405" t="s">
        <v>3402</v>
      </c>
      <c r="C6128" s="39" t="s">
        <v>3387</v>
      </c>
      <c r="D6128" s="256">
        <v>1</v>
      </c>
      <c r="E6128" s="218" t="s">
        <v>72</v>
      </c>
      <c r="F6128" s="185">
        <v>82900</v>
      </c>
      <c r="G6128" s="172">
        <f t="shared" si="348"/>
        <v>82900</v>
      </c>
      <c r="H6128" s="274" t="s">
        <v>520</v>
      </c>
      <c r="I6128" s="33" t="s">
        <v>9927</v>
      </c>
    </row>
    <row r="6129" spans="1:9" ht="15" customHeight="1" x14ac:dyDescent="0.25">
      <c r="A6129" s="33" t="s">
        <v>3405</v>
      </c>
      <c r="B6129" s="405" t="s">
        <v>3403</v>
      </c>
      <c r="C6129" s="39" t="s">
        <v>3387</v>
      </c>
      <c r="D6129" s="256">
        <v>1</v>
      </c>
      <c r="E6129" s="51" t="s">
        <v>23</v>
      </c>
      <c r="F6129" s="46">
        <v>92000</v>
      </c>
      <c r="G6129" s="172">
        <f t="shared" si="348"/>
        <v>92000</v>
      </c>
      <c r="H6129" s="274" t="s">
        <v>520</v>
      </c>
      <c r="I6129" s="33" t="s">
        <v>9927</v>
      </c>
    </row>
    <row r="6130" spans="1:9" ht="15" customHeight="1" x14ac:dyDescent="0.25">
      <c r="A6130" s="33" t="s">
        <v>3405</v>
      </c>
      <c r="B6130" s="243" t="s">
        <v>3404</v>
      </c>
      <c r="C6130" s="39" t="s">
        <v>3387</v>
      </c>
      <c r="D6130" s="38">
        <v>1</v>
      </c>
      <c r="E6130" s="51" t="s">
        <v>23</v>
      </c>
      <c r="F6130" s="46">
        <v>70500</v>
      </c>
      <c r="G6130" s="172">
        <f t="shared" si="348"/>
        <v>70500</v>
      </c>
      <c r="H6130" s="274" t="s">
        <v>520</v>
      </c>
      <c r="I6130" s="33" t="s">
        <v>9927</v>
      </c>
    </row>
    <row r="6131" spans="1:9" ht="15" customHeight="1" x14ac:dyDescent="0.25">
      <c r="A6131" s="33" t="s">
        <v>3405</v>
      </c>
      <c r="B6131" s="246" t="s">
        <v>3407</v>
      </c>
      <c r="C6131" s="33" t="s">
        <v>3408</v>
      </c>
      <c r="D6131" s="38">
        <v>1</v>
      </c>
      <c r="E6131" s="45" t="s">
        <v>23</v>
      </c>
      <c r="F6131" s="40">
        <v>190000</v>
      </c>
      <c r="G6131" s="46">
        <f t="shared" si="348"/>
        <v>190000</v>
      </c>
      <c r="H6131" s="274" t="s">
        <v>520</v>
      </c>
      <c r="I6131" s="383" t="s">
        <v>9922</v>
      </c>
    </row>
    <row r="6132" spans="1:9" ht="15" customHeight="1" x14ac:dyDescent="0.25">
      <c r="A6132" s="33" t="s">
        <v>3405</v>
      </c>
      <c r="B6132" s="269" t="s">
        <v>3409</v>
      </c>
      <c r="C6132" s="33" t="s">
        <v>3410</v>
      </c>
      <c r="D6132" s="38">
        <v>1</v>
      </c>
      <c r="E6132" s="45" t="s">
        <v>23</v>
      </c>
      <c r="F6132" s="35">
        <v>140000</v>
      </c>
      <c r="G6132" s="46">
        <f t="shared" si="348"/>
        <v>140000</v>
      </c>
      <c r="H6132" s="274" t="s">
        <v>520</v>
      </c>
      <c r="I6132" s="33" t="s">
        <v>9921</v>
      </c>
    </row>
    <row r="6133" spans="1:9" ht="15" customHeight="1" x14ac:dyDescent="0.25">
      <c r="A6133" s="33" t="s">
        <v>3405</v>
      </c>
      <c r="B6133" s="246" t="s">
        <v>3411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48"/>
        <v>575000</v>
      </c>
      <c r="H6133" s="274" t="s">
        <v>3412</v>
      </c>
      <c r="I6133" s="33" t="s">
        <v>9932</v>
      </c>
    </row>
    <row r="6134" spans="1:9" ht="15" customHeight="1" x14ac:dyDescent="0.25">
      <c r="A6134" s="33" t="s">
        <v>3405</v>
      </c>
      <c r="B6134" s="269" t="s">
        <v>3415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48"/>
        <v>700000</v>
      </c>
      <c r="H6134" s="274" t="s">
        <v>520</v>
      </c>
      <c r="I6134" s="33" t="s">
        <v>9922</v>
      </c>
    </row>
    <row r="6135" spans="1:9" ht="15" customHeight="1" x14ac:dyDescent="0.25">
      <c r="A6135" s="33" t="s">
        <v>3405</v>
      </c>
      <c r="B6135" s="269" t="s">
        <v>3374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48"/>
        <v>1</v>
      </c>
      <c r="H6135" s="236" t="s">
        <v>520</v>
      </c>
      <c r="I6135" s="33" t="s">
        <v>9921</v>
      </c>
    </row>
    <row r="6136" spans="1:9" ht="15" customHeight="1" x14ac:dyDescent="0.25">
      <c r="A6136" s="33" t="s">
        <v>3405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48"/>
        <v>1</v>
      </c>
      <c r="H6136" s="236" t="s">
        <v>520</v>
      </c>
      <c r="I6136" s="33" t="s">
        <v>9921</v>
      </c>
    </row>
    <row r="6137" spans="1:9" ht="15" customHeight="1" x14ac:dyDescent="0.25">
      <c r="A6137" s="33" t="s">
        <v>3405</v>
      </c>
      <c r="B6137" s="399" t="s">
        <v>9933</v>
      </c>
      <c r="C6137" s="39" t="s">
        <v>2870</v>
      </c>
      <c r="D6137" s="50">
        <v>1</v>
      </c>
      <c r="E6137" s="56" t="s">
        <v>601</v>
      </c>
      <c r="F6137" s="179">
        <v>5890000</v>
      </c>
      <c r="G6137" s="172">
        <f t="shared" si="348"/>
        <v>5890000</v>
      </c>
      <c r="H6137" s="236" t="s">
        <v>520</v>
      </c>
      <c r="I6137" s="33" t="s">
        <v>9921</v>
      </c>
    </row>
    <row r="6138" spans="1:9" ht="15" customHeight="1" x14ac:dyDescent="0.25">
      <c r="A6138" s="33" t="s">
        <v>3405</v>
      </c>
      <c r="B6138" s="269" t="s">
        <v>4008</v>
      </c>
      <c r="C6138" s="63" t="s">
        <v>2870</v>
      </c>
      <c r="D6138" s="38">
        <v>1</v>
      </c>
      <c r="E6138" s="39" t="s">
        <v>601</v>
      </c>
      <c r="F6138" s="191">
        <v>4800000</v>
      </c>
      <c r="G6138" s="41">
        <f t="shared" si="348"/>
        <v>4800000</v>
      </c>
      <c r="H6138" s="84" t="s">
        <v>520</v>
      </c>
      <c r="I6138" s="33" t="s">
        <v>9921</v>
      </c>
    </row>
    <row r="6139" spans="1:9" ht="15" customHeight="1" x14ac:dyDescent="0.25">
      <c r="A6139" s="33" t="s">
        <v>3405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48"/>
        <v>816000</v>
      </c>
      <c r="H6139" s="84" t="s">
        <v>520</v>
      </c>
      <c r="I6139" s="84" t="s">
        <v>9922</v>
      </c>
    </row>
    <row r="6140" spans="1:9" ht="15" customHeight="1" x14ac:dyDescent="0.25">
      <c r="A6140" s="33" t="s">
        <v>3405</v>
      </c>
      <c r="B6140" s="243" t="s">
        <v>9318</v>
      </c>
      <c r="C6140" s="39" t="s">
        <v>9319</v>
      </c>
      <c r="D6140" s="256">
        <v>23</v>
      </c>
      <c r="E6140" s="43" t="s">
        <v>27</v>
      </c>
      <c r="F6140" s="41">
        <v>32000</v>
      </c>
      <c r="G6140" s="41">
        <f t="shared" si="348"/>
        <v>736000</v>
      </c>
      <c r="H6140" s="84" t="s">
        <v>520</v>
      </c>
      <c r="I6140" s="84" t="s">
        <v>9922</v>
      </c>
    </row>
    <row r="6141" spans="1:9" ht="15" customHeight="1" x14ac:dyDescent="0.25">
      <c r="A6141" s="33" t="s">
        <v>3405</v>
      </c>
      <c r="B6141" s="399" t="s">
        <v>3417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9922</v>
      </c>
    </row>
    <row r="6142" spans="1:9" ht="15" customHeight="1" x14ac:dyDescent="0.25">
      <c r="A6142" s="33" t="s">
        <v>3405</v>
      </c>
      <c r="B6142" s="269" t="s">
        <v>2711</v>
      </c>
      <c r="C6142" s="39" t="s">
        <v>9934</v>
      </c>
      <c r="D6142" s="38">
        <v>1</v>
      </c>
      <c r="E6142" s="39" t="s">
        <v>72</v>
      </c>
      <c r="F6142" s="46">
        <v>1825000</v>
      </c>
      <c r="G6142" s="46">
        <f t="shared" si="348"/>
        <v>1825000</v>
      </c>
      <c r="H6142" s="274" t="s">
        <v>520</v>
      </c>
      <c r="I6142" s="84" t="s">
        <v>9922</v>
      </c>
    </row>
    <row r="6143" spans="1:9" ht="15" customHeight="1" x14ac:dyDescent="0.25">
      <c r="A6143" s="33" t="s">
        <v>3405</v>
      </c>
      <c r="B6143" s="269" t="s">
        <v>2711</v>
      </c>
      <c r="C6143" s="39" t="s">
        <v>9935</v>
      </c>
      <c r="D6143" s="50">
        <v>1</v>
      </c>
      <c r="E6143" s="43" t="s">
        <v>72</v>
      </c>
      <c r="F6143" s="179">
        <v>1825000</v>
      </c>
      <c r="G6143" s="41">
        <f t="shared" si="348"/>
        <v>1825000</v>
      </c>
      <c r="H6143" s="274" t="s">
        <v>520</v>
      </c>
      <c r="I6143" s="84" t="s">
        <v>9922</v>
      </c>
    </row>
    <row r="6144" spans="1:9" ht="15" customHeight="1" x14ac:dyDescent="0.25">
      <c r="A6144" s="33" t="s">
        <v>3405</v>
      </c>
      <c r="B6144" s="398" t="s">
        <v>382</v>
      </c>
      <c r="C6144" s="463" t="s">
        <v>9936</v>
      </c>
      <c r="D6144" s="248">
        <v>1</v>
      </c>
      <c r="E6144" s="340" t="s">
        <v>24</v>
      </c>
      <c r="F6144" s="265">
        <v>1</v>
      </c>
      <c r="G6144" s="266">
        <f t="shared" si="348"/>
        <v>1</v>
      </c>
      <c r="H6144" s="267" t="s">
        <v>520</v>
      </c>
      <c r="I6144" s="401" t="s">
        <v>9922</v>
      </c>
    </row>
    <row r="6145" spans="1:9" ht="15" customHeight="1" x14ac:dyDescent="0.25">
      <c r="A6145" s="33" t="s">
        <v>3405</v>
      </c>
      <c r="B6145" s="398" t="s">
        <v>9937</v>
      </c>
      <c r="C6145" s="464" t="s">
        <v>9936</v>
      </c>
      <c r="D6145" s="247">
        <v>1</v>
      </c>
      <c r="E6145" s="340" t="s">
        <v>24</v>
      </c>
      <c r="F6145" s="265">
        <v>1</v>
      </c>
      <c r="G6145" s="265">
        <f t="shared" si="348"/>
        <v>1</v>
      </c>
      <c r="H6145" s="267" t="s">
        <v>520</v>
      </c>
      <c r="I6145" s="401" t="s">
        <v>9922</v>
      </c>
    </row>
    <row r="6146" spans="1:9" ht="15" customHeight="1" x14ac:dyDescent="0.25">
      <c r="A6146" s="33" t="s">
        <v>3405</v>
      </c>
      <c r="B6146" s="465" t="s">
        <v>9938</v>
      </c>
      <c r="C6146" s="464" t="s">
        <v>9936</v>
      </c>
      <c r="D6146" s="247">
        <v>1</v>
      </c>
      <c r="E6146" s="340" t="s">
        <v>24</v>
      </c>
      <c r="F6146" s="265">
        <v>1</v>
      </c>
      <c r="G6146" s="265">
        <f t="shared" si="348"/>
        <v>1</v>
      </c>
      <c r="H6146" s="267" t="s">
        <v>520</v>
      </c>
      <c r="I6146" s="401" t="s">
        <v>9922</v>
      </c>
    </row>
    <row r="6147" spans="1:9" ht="15" customHeight="1" x14ac:dyDescent="0.25">
      <c r="A6147" s="33" t="s">
        <v>3405</v>
      </c>
      <c r="B6147" s="415" t="s">
        <v>9939</v>
      </c>
      <c r="C6147" s="466" t="s">
        <v>9936</v>
      </c>
      <c r="D6147" s="248">
        <v>1</v>
      </c>
      <c r="E6147" s="340" t="s">
        <v>24</v>
      </c>
      <c r="F6147" s="265">
        <v>1</v>
      </c>
      <c r="G6147" s="266">
        <f t="shared" si="348"/>
        <v>1</v>
      </c>
      <c r="H6147" s="267" t="s">
        <v>520</v>
      </c>
      <c r="I6147" s="401" t="s">
        <v>9922</v>
      </c>
    </row>
    <row r="6148" spans="1:9" ht="15" customHeight="1" x14ac:dyDescent="0.25">
      <c r="A6148" s="33" t="s">
        <v>3405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48"/>
        <v>225600</v>
      </c>
      <c r="H6148" s="274" t="s">
        <v>995</v>
      </c>
      <c r="I6148" s="84" t="s">
        <v>9940</v>
      </c>
    </row>
    <row r="6149" spans="1:9" ht="15" customHeight="1" x14ac:dyDescent="0.25">
      <c r="A6149" s="33" t="s">
        <v>3405</v>
      </c>
      <c r="B6149" s="269" t="s">
        <v>3235</v>
      </c>
      <c r="C6149" s="33" t="s">
        <v>3596</v>
      </c>
      <c r="D6149" s="39">
        <v>1</v>
      </c>
      <c r="E6149" s="39" t="s">
        <v>24</v>
      </c>
      <c r="F6149" s="46">
        <v>85000</v>
      </c>
      <c r="G6149" s="41">
        <f t="shared" si="348"/>
        <v>85000</v>
      </c>
      <c r="H6149" s="84" t="s">
        <v>995</v>
      </c>
      <c r="I6149" s="84" t="s">
        <v>9940</v>
      </c>
    </row>
    <row r="6150" spans="1:9" ht="15" customHeight="1" x14ac:dyDescent="0.25">
      <c r="A6150" s="33" t="s">
        <v>3405</v>
      </c>
      <c r="B6150" s="269" t="s">
        <v>3333</v>
      </c>
      <c r="C6150" s="33" t="s">
        <v>9299</v>
      </c>
      <c r="D6150" s="33">
        <v>1</v>
      </c>
      <c r="E6150" s="39" t="s">
        <v>24</v>
      </c>
      <c r="F6150" s="46">
        <v>38000</v>
      </c>
      <c r="G6150" s="41">
        <f t="shared" si="348"/>
        <v>38000</v>
      </c>
      <c r="H6150" s="84" t="s">
        <v>995</v>
      </c>
      <c r="I6150" s="84" t="s">
        <v>9940</v>
      </c>
    </row>
    <row r="6151" spans="1:9" ht="15" customHeight="1" x14ac:dyDescent="0.25">
      <c r="A6151" s="33" t="s">
        <v>3405</v>
      </c>
      <c r="B6151" s="243" t="s">
        <v>9318</v>
      </c>
      <c r="C6151" s="39" t="s">
        <v>9319</v>
      </c>
      <c r="D6151" s="33">
        <v>4</v>
      </c>
      <c r="E6151" s="39" t="s">
        <v>27</v>
      </c>
      <c r="F6151" s="46">
        <v>32000</v>
      </c>
      <c r="G6151" s="41">
        <f t="shared" si="348"/>
        <v>128000</v>
      </c>
      <c r="H6151" s="84" t="s">
        <v>995</v>
      </c>
      <c r="I6151" s="84" t="s">
        <v>9940</v>
      </c>
    </row>
    <row r="6152" spans="1:9" ht="15" customHeight="1" x14ac:dyDescent="0.25">
      <c r="A6152" s="33" t="s">
        <v>3405</v>
      </c>
      <c r="B6152" s="269" t="s">
        <v>1772</v>
      </c>
      <c r="C6152" s="33" t="s">
        <v>2755</v>
      </c>
      <c r="D6152" s="33">
        <v>10</v>
      </c>
      <c r="E6152" s="39" t="s">
        <v>24</v>
      </c>
      <c r="F6152" s="46">
        <v>10000</v>
      </c>
      <c r="G6152" s="41">
        <f t="shared" si="348"/>
        <v>100000</v>
      </c>
      <c r="H6152" s="84" t="s">
        <v>1604</v>
      </c>
      <c r="I6152" s="84" t="s">
        <v>9941</v>
      </c>
    </row>
    <row r="6153" spans="1:9" ht="15" customHeight="1" x14ac:dyDescent="0.25">
      <c r="A6153" s="33" t="s">
        <v>3405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48"/>
        <v>46500</v>
      </c>
      <c r="H6153" s="294" t="s">
        <v>1604</v>
      </c>
      <c r="I6153" s="84" t="s">
        <v>9941</v>
      </c>
    </row>
    <row r="6154" spans="1:9" ht="15" customHeight="1" x14ac:dyDescent="0.25">
      <c r="A6154" s="33" t="s">
        <v>3405</v>
      </c>
      <c r="B6154" s="269" t="s">
        <v>2828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48"/>
        <v>20000</v>
      </c>
      <c r="H6154" s="84" t="s">
        <v>1604</v>
      </c>
      <c r="I6154" s="84" t="s">
        <v>9941</v>
      </c>
    </row>
    <row r="6155" spans="1:9" ht="15" customHeight="1" x14ac:dyDescent="0.25">
      <c r="A6155" s="33" t="s">
        <v>3405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48"/>
        <v>46500</v>
      </c>
      <c r="H6155" s="84" t="s">
        <v>509</v>
      </c>
      <c r="I6155" s="84" t="s">
        <v>9942</v>
      </c>
    </row>
    <row r="6156" spans="1:9" ht="15" customHeight="1" x14ac:dyDescent="0.25">
      <c r="A6156" s="33" t="s">
        <v>3405</v>
      </c>
      <c r="B6156" s="269" t="s">
        <v>3416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48"/>
        <v>30000</v>
      </c>
      <c r="H6156" s="84" t="s">
        <v>509</v>
      </c>
      <c r="I6156" s="84" t="s">
        <v>9942</v>
      </c>
    </row>
    <row r="6157" spans="1:9" ht="15" customHeight="1" x14ac:dyDescent="0.25">
      <c r="A6157" s="33" t="s">
        <v>3405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49">D6157*F6157</f>
        <v>56400</v>
      </c>
      <c r="H6157" s="84" t="s">
        <v>509</v>
      </c>
      <c r="I6157" s="84" t="s">
        <v>9942</v>
      </c>
    </row>
    <row r="6158" spans="1:9" ht="15" customHeight="1" x14ac:dyDescent="0.25">
      <c r="A6158" s="33" t="s">
        <v>3405</v>
      </c>
      <c r="B6158" s="390" t="s">
        <v>3419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49"/>
        <v>1500000</v>
      </c>
      <c r="H6158" s="274" t="s">
        <v>2908</v>
      </c>
      <c r="I6158" s="84" t="s">
        <v>9892</v>
      </c>
    </row>
    <row r="6159" spans="1:9" ht="15" customHeight="1" x14ac:dyDescent="0.25">
      <c r="A6159" s="33" t="s">
        <v>3405</v>
      </c>
      <c r="B6159" s="269" t="s">
        <v>3413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49"/>
        <v>240000</v>
      </c>
      <c r="H6159" s="274" t="s">
        <v>1004</v>
      </c>
      <c r="I6159" s="84"/>
    </row>
    <row r="6160" spans="1:9" ht="15" customHeight="1" x14ac:dyDescent="0.25">
      <c r="A6160" s="33" t="s">
        <v>3405</v>
      </c>
      <c r="B6160" s="269" t="s">
        <v>9313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49"/>
        <v>2500000</v>
      </c>
      <c r="H6160" s="274" t="s">
        <v>1004</v>
      </c>
      <c r="I6160" s="84"/>
    </row>
    <row r="6161" spans="1:9" ht="15" customHeight="1" x14ac:dyDescent="0.25">
      <c r="A6161" s="33" t="s">
        <v>3405</v>
      </c>
      <c r="B6161" s="269" t="s">
        <v>3457</v>
      </c>
      <c r="C6161" s="33" t="s">
        <v>9943</v>
      </c>
      <c r="D6161" s="38">
        <v>1</v>
      </c>
      <c r="E6161" s="45" t="s">
        <v>24</v>
      </c>
      <c r="F6161" s="46">
        <v>225000</v>
      </c>
      <c r="G6161" s="172">
        <f t="shared" si="349"/>
        <v>225000</v>
      </c>
      <c r="H6161" s="236" t="s">
        <v>1004</v>
      </c>
      <c r="I6161" s="84"/>
    </row>
    <row r="6162" spans="1:9" ht="15" customHeight="1" x14ac:dyDescent="0.25">
      <c r="A6162" s="33" t="s">
        <v>3405</v>
      </c>
      <c r="B6162" s="390" t="s">
        <v>3421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49"/>
        <v>1550000</v>
      </c>
      <c r="H6162" s="236" t="s">
        <v>577</v>
      </c>
      <c r="I6162" s="84"/>
    </row>
    <row r="6163" spans="1:9" ht="15" customHeight="1" x14ac:dyDescent="0.25">
      <c r="A6163" s="33" t="s">
        <v>3405</v>
      </c>
      <c r="B6163" s="269" t="s">
        <v>3414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49"/>
        <v>300000</v>
      </c>
      <c r="H6163" s="274" t="s">
        <v>577</v>
      </c>
      <c r="I6163" s="84"/>
    </row>
    <row r="6164" spans="1:9" ht="15" customHeight="1" x14ac:dyDescent="0.25">
      <c r="A6164" s="33" t="s">
        <v>3405</v>
      </c>
      <c r="B6164" s="269" t="s">
        <v>2711</v>
      </c>
      <c r="C6164" s="49" t="s">
        <v>9944</v>
      </c>
      <c r="D6164" s="38">
        <v>1</v>
      </c>
      <c r="E6164" s="39" t="s">
        <v>72</v>
      </c>
      <c r="F6164" s="46">
        <v>1825000</v>
      </c>
      <c r="G6164" s="41">
        <f t="shared" si="349"/>
        <v>1825000</v>
      </c>
      <c r="H6164" s="84" t="s">
        <v>488</v>
      </c>
      <c r="I6164" s="84" t="s">
        <v>9945</v>
      </c>
    </row>
    <row r="6165" spans="1:9" ht="15" customHeight="1" x14ac:dyDescent="0.25">
      <c r="A6165" s="33" t="s">
        <v>3405</v>
      </c>
      <c r="B6165" s="269" t="s">
        <v>9303</v>
      </c>
      <c r="C6165" s="281" t="s">
        <v>9331</v>
      </c>
      <c r="D6165" s="38">
        <v>1</v>
      </c>
      <c r="E6165" s="218" t="s">
        <v>24</v>
      </c>
      <c r="F6165" s="55">
        <v>460000</v>
      </c>
      <c r="G6165" s="41">
        <f t="shared" si="349"/>
        <v>460000</v>
      </c>
      <c r="H6165" s="84" t="s">
        <v>488</v>
      </c>
      <c r="I6165" s="84" t="s">
        <v>9945</v>
      </c>
    </row>
    <row r="6166" spans="1:9" ht="15" customHeight="1" x14ac:dyDescent="0.25">
      <c r="A6166" s="33" t="s">
        <v>3405</v>
      </c>
      <c r="B6166" s="269" t="s">
        <v>9303</v>
      </c>
      <c r="C6166" s="281" t="s">
        <v>9331</v>
      </c>
      <c r="D6166" s="38">
        <v>2</v>
      </c>
      <c r="E6166" s="218" t="s">
        <v>24</v>
      </c>
      <c r="F6166" s="55">
        <v>460000</v>
      </c>
      <c r="G6166" s="41">
        <f t="shared" si="349"/>
        <v>920000</v>
      </c>
      <c r="H6166" s="84" t="s">
        <v>2672</v>
      </c>
      <c r="I6166" s="84" t="s">
        <v>9946</v>
      </c>
    </row>
    <row r="6167" spans="1:9" ht="15" customHeight="1" x14ac:dyDescent="0.25">
      <c r="A6167" s="33" t="s">
        <v>3405</v>
      </c>
      <c r="B6167" s="269" t="s">
        <v>9303</v>
      </c>
      <c r="C6167" s="281" t="s">
        <v>9331</v>
      </c>
      <c r="D6167" s="38">
        <v>2</v>
      </c>
      <c r="E6167" s="218" t="s">
        <v>24</v>
      </c>
      <c r="F6167" s="55">
        <v>460000</v>
      </c>
      <c r="G6167" s="41">
        <f t="shared" si="349"/>
        <v>920000</v>
      </c>
      <c r="H6167" s="84" t="s">
        <v>1999</v>
      </c>
      <c r="I6167" s="84" t="s">
        <v>9947</v>
      </c>
    </row>
    <row r="6168" spans="1:9" ht="15" customHeight="1" x14ac:dyDescent="0.25">
      <c r="A6168" s="33" t="s">
        <v>3405</v>
      </c>
      <c r="B6168" s="372" t="s">
        <v>2800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49"/>
        <v>120000</v>
      </c>
      <c r="H6168" s="84" t="s">
        <v>1999</v>
      </c>
      <c r="I6168" s="84" t="s">
        <v>9947</v>
      </c>
    </row>
    <row r="6169" spans="1:9" ht="15" customHeight="1" x14ac:dyDescent="0.25">
      <c r="A6169" s="33" t="s">
        <v>3405</v>
      </c>
      <c r="B6169" s="269" t="s">
        <v>2851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49"/>
        <v>205000</v>
      </c>
      <c r="H6169" s="84" t="s">
        <v>1999</v>
      </c>
      <c r="I6169" s="84" t="s">
        <v>9947</v>
      </c>
    </row>
    <row r="6170" spans="1:9" ht="15" customHeight="1" x14ac:dyDescent="0.25">
      <c r="A6170" s="33" t="s">
        <v>3405</v>
      </c>
      <c r="B6170" s="243" t="s">
        <v>9948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49"/>
        <v>75000</v>
      </c>
      <c r="H6170" s="84" t="s">
        <v>1006</v>
      </c>
      <c r="I6170" s="84" t="s">
        <v>9949</v>
      </c>
    </row>
    <row r="6171" spans="1:9" ht="15" customHeight="1" x14ac:dyDescent="0.25">
      <c r="A6171" s="33" t="s">
        <v>3405</v>
      </c>
      <c r="B6171" s="372" t="s">
        <v>2800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49"/>
        <v>65000</v>
      </c>
      <c r="H6171" s="84" t="s">
        <v>492</v>
      </c>
      <c r="I6171" s="84" t="s">
        <v>9950</v>
      </c>
    </row>
    <row r="6172" spans="1:9" ht="15" customHeight="1" x14ac:dyDescent="0.25">
      <c r="A6172" s="33" t="s">
        <v>3405</v>
      </c>
      <c r="B6172" s="243" t="s">
        <v>2751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49"/>
        <v>60000</v>
      </c>
      <c r="H6172" s="84" t="s">
        <v>492</v>
      </c>
      <c r="I6172" s="84" t="s">
        <v>9950</v>
      </c>
    </row>
    <row r="6173" spans="1:9" ht="15" customHeight="1" x14ac:dyDescent="0.25">
      <c r="A6173" s="33" t="s">
        <v>3405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49"/>
        <v>55000</v>
      </c>
      <c r="H6173" s="84" t="s">
        <v>492</v>
      </c>
      <c r="I6173" s="84" t="s">
        <v>9950</v>
      </c>
    </row>
    <row r="6174" spans="1:9" ht="15" customHeight="1" x14ac:dyDescent="0.25">
      <c r="A6174" s="33" t="s">
        <v>3405</v>
      </c>
      <c r="B6174" s="269" t="s">
        <v>3406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49"/>
        <v>20000</v>
      </c>
      <c r="H6174" s="274" t="s">
        <v>606</v>
      </c>
      <c r="I6174" s="84"/>
    </row>
    <row r="6175" spans="1:9" ht="15" customHeight="1" x14ac:dyDescent="0.25">
      <c r="A6175" s="33" t="s">
        <v>3426</v>
      </c>
      <c r="B6175" s="243" t="s">
        <v>9368</v>
      </c>
      <c r="C6175" s="36" t="s">
        <v>9882</v>
      </c>
      <c r="D6175" s="50">
        <v>1</v>
      </c>
      <c r="E6175" s="56" t="s">
        <v>24</v>
      </c>
      <c r="F6175" s="282">
        <v>885000</v>
      </c>
      <c r="G6175" s="41">
        <f t="shared" si="349"/>
        <v>885000</v>
      </c>
      <c r="H6175" s="236" t="s">
        <v>1106</v>
      </c>
      <c r="I6175" s="236" t="s">
        <v>9951</v>
      </c>
    </row>
    <row r="6176" spans="1:9" ht="15" customHeight="1" x14ac:dyDescent="0.25">
      <c r="A6176" s="33" t="s">
        <v>3426</v>
      </c>
      <c r="B6176" s="399" t="s">
        <v>2678</v>
      </c>
      <c r="C6176" s="33" t="s">
        <v>9952</v>
      </c>
      <c r="D6176" s="33">
        <v>1</v>
      </c>
      <c r="E6176" s="33" t="s">
        <v>24</v>
      </c>
      <c r="F6176" s="46">
        <v>1275000</v>
      </c>
      <c r="G6176" s="41">
        <f t="shared" si="349"/>
        <v>1275000</v>
      </c>
      <c r="H6176" s="236" t="s">
        <v>868</v>
      </c>
      <c r="I6176" s="236" t="s">
        <v>9953</v>
      </c>
    </row>
    <row r="6177" spans="1:9" ht="15" customHeight="1" x14ac:dyDescent="0.25">
      <c r="A6177" s="33" t="s">
        <v>3426</v>
      </c>
      <c r="B6177" s="399" t="s">
        <v>3361</v>
      </c>
      <c r="C6177" s="39" t="s">
        <v>3360</v>
      </c>
      <c r="D6177" s="38">
        <v>1</v>
      </c>
      <c r="E6177" s="45" t="s">
        <v>23</v>
      </c>
      <c r="F6177" s="46">
        <v>150000</v>
      </c>
      <c r="G6177" s="41">
        <f t="shared" si="349"/>
        <v>150000</v>
      </c>
      <c r="H6177" s="274" t="s">
        <v>868</v>
      </c>
      <c r="I6177" s="236" t="s">
        <v>9953</v>
      </c>
    </row>
    <row r="6178" spans="1:9" ht="15" customHeight="1" x14ac:dyDescent="0.25">
      <c r="A6178" s="33" t="s">
        <v>3426</v>
      </c>
      <c r="B6178" s="269" t="s">
        <v>3362</v>
      </c>
      <c r="C6178" s="33" t="s">
        <v>3360</v>
      </c>
      <c r="D6178" s="50">
        <v>1</v>
      </c>
      <c r="E6178" s="56" t="s">
        <v>24</v>
      </c>
      <c r="F6178" s="282">
        <v>50000</v>
      </c>
      <c r="G6178" s="41">
        <f t="shared" si="349"/>
        <v>50000</v>
      </c>
      <c r="H6178" s="274" t="s">
        <v>868</v>
      </c>
      <c r="I6178" s="383" t="s">
        <v>9953</v>
      </c>
    </row>
    <row r="6179" spans="1:9" ht="15" customHeight="1" x14ac:dyDescent="0.25">
      <c r="A6179" s="33" t="s">
        <v>3426</v>
      </c>
      <c r="B6179" s="243" t="s">
        <v>2720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49"/>
        <v>594000</v>
      </c>
      <c r="H6179" s="274" t="s">
        <v>9954</v>
      </c>
      <c r="I6179" s="383" t="s">
        <v>9955</v>
      </c>
    </row>
    <row r="6180" spans="1:9" ht="15" customHeight="1" x14ac:dyDescent="0.25">
      <c r="A6180" s="33" t="s">
        <v>3426</v>
      </c>
      <c r="B6180" s="269" t="s">
        <v>2721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49"/>
        <v>714000</v>
      </c>
      <c r="H6180" s="274" t="s">
        <v>9954</v>
      </c>
      <c r="I6180" s="383" t="s">
        <v>9955</v>
      </c>
    </row>
    <row r="6181" spans="1:9" ht="15" customHeight="1" x14ac:dyDescent="0.25">
      <c r="A6181" s="33" t="s">
        <v>3426</v>
      </c>
      <c r="B6181" s="269" t="s">
        <v>2722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49"/>
        <v>900000</v>
      </c>
      <c r="H6181" s="274" t="s">
        <v>9954</v>
      </c>
      <c r="I6181" s="383" t="s">
        <v>9955</v>
      </c>
    </row>
    <row r="6182" spans="1:9" ht="15" customHeight="1" x14ac:dyDescent="0.25">
      <c r="A6182" s="33" t="s">
        <v>3426</v>
      </c>
      <c r="B6182" s="269" t="s">
        <v>3422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49"/>
        <v>1</v>
      </c>
      <c r="H6182" s="274" t="s">
        <v>9956</v>
      </c>
      <c r="I6182" s="383" t="s">
        <v>9955</v>
      </c>
    </row>
    <row r="6183" spans="1:9" ht="15" customHeight="1" x14ac:dyDescent="0.25">
      <c r="A6183" s="33" t="s">
        <v>3426</v>
      </c>
      <c r="B6183" s="269" t="s">
        <v>3423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49"/>
        <v>1</v>
      </c>
      <c r="H6183" s="274" t="s">
        <v>9956</v>
      </c>
      <c r="I6183" s="383" t="s">
        <v>9955</v>
      </c>
    </row>
    <row r="6184" spans="1:9" ht="15" customHeight="1" x14ac:dyDescent="0.25">
      <c r="A6184" s="33" t="s">
        <v>3426</v>
      </c>
      <c r="B6184" s="390" t="s">
        <v>2719</v>
      </c>
      <c r="C6184" s="36" t="s">
        <v>3006</v>
      </c>
      <c r="D6184" s="38">
        <v>4</v>
      </c>
      <c r="E6184" s="45" t="s">
        <v>23</v>
      </c>
      <c r="F6184" s="46">
        <v>300000</v>
      </c>
      <c r="G6184" s="172">
        <f t="shared" si="349"/>
        <v>1200000</v>
      </c>
      <c r="H6184" s="274" t="s">
        <v>433</v>
      </c>
      <c r="I6184" s="383" t="s">
        <v>9955</v>
      </c>
    </row>
    <row r="6185" spans="1:9" ht="15" customHeight="1" x14ac:dyDescent="0.25">
      <c r="A6185" s="33" t="s">
        <v>3426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49"/>
        <v>510000</v>
      </c>
      <c r="H6185" s="274" t="s">
        <v>9957</v>
      </c>
      <c r="I6185" s="383" t="s">
        <v>9955</v>
      </c>
    </row>
    <row r="6186" spans="1:9" ht="15" customHeight="1" x14ac:dyDescent="0.25">
      <c r="A6186" s="33" t="s">
        <v>3426</v>
      </c>
      <c r="B6186" s="243" t="s">
        <v>9318</v>
      </c>
      <c r="C6186" s="39" t="s">
        <v>9319</v>
      </c>
      <c r="D6186" s="38">
        <v>15</v>
      </c>
      <c r="E6186" s="45" t="s">
        <v>27</v>
      </c>
      <c r="F6186" s="46">
        <v>32000</v>
      </c>
      <c r="G6186" s="172">
        <f t="shared" si="349"/>
        <v>480000</v>
      </c>
      <c r="H6186" s="274" t="s">
        <v>9957</v>
      </c>
      <c r="I6186" s="383" t="s">
        <v>9955</v>
      </c>
    </row>
    <row r="6187" spans="1:9" ht="15" customHeight="1" x14ac:dyDescent="0.25">
      <c r="A6187" s="33" t="s">
        <v>3426</v>
      </c>
      <c r="B6187" s="246" t="s">
        <v>2735</v>
      </c>
      <c r="C6187" s="33" t="s">
        <v>9958</v>
      </c>
      <c r="D6187" s="38">
        <v>1</v>
      </c>
      <c r="E6187" s="45" t="s">
        <v>24</v>
      </c>
      <c r="F6187" s="46">
        <v>1500000</v>
      </c>
      <c r="G6187" s="172">
        <f t="shared" si="349"/>
        <v>1500000</v>
      </c>
      <c r="H6187" s="274" t="s">
        <v>433</v>
      </c>
      <c r="I6187" s="383" t="s">
        <v>9955</v>
      </c>
    </row>
    <row r="6188" spans="1:9" ht="15" customHeight="1" x14ac:dyDescent="0.25">
      <c r="A6188" s="33" t="s">
        <v>3426</v>
      </c>
      <c r="B6188" s="246" t="s">
        <v>2735</v>
      </c>
      <c r="C6188" s="33" t="s">
        <v>9959</v>
      </c>
      <c r="D6188" s="467">
        <v>1</v>
      </c>
      <c r="E6188" s="45" t="s">
        <v>24</v>
      </c>
      <c r="F6188" s="46">
        <v>1500000</v>
      </c>
      <c r="G6188" s="172">
        <f t="shared" si="349"/>
        <v>1500000</v>
      </c>
      <c r="H6188" s="274" t="s">
        <v>433</v>
      </c>
      <c r="I6188" s="383" t="s">
        <v>9955</v>
      </c>
    </row>
    <row r="6189" spans="1:9" ht="15" customHeight="1" x14ac:dyDescent="0.25">
      <c r="A6189" s="33" t="s">
        <v>3426</v>
      </c>
      <c r="B6189" s="246" t="s">
        <v>2735</v>
      </c>
      <c r="C6189" s="33" t="s">
        <v>9960</v>
      </c>
      <c r="D6189" s="38">
        <v>1</v>
      </c>
      <c r="E6189" s="45" t="s">
        <v>24</v>
      </c>
      <c r="F6189" s="46">
        <v>1500000</v>
      </c>
      <c r="G6189" s="172">
        <f t="shared" si="349"/>
        <v>1500000</v>
      </c>
      <c r="H6189" s="274" t="s">
        <v>433</v>
      </c>
      <c r="I6189" s="383" t="s">
        <v>9955</v>
      </c>
    </row>
    <row r="6190" spans="1:9" ht="15" customHeight="1" x14ac:dyDescent="0.25">
      <c r="A6190" s="33" t="s">
        <v>3426</v>
      </c>
      <c r="B6190" s="246" t="s">
        <v>2735</v>
      </c>
      <c r="C6190" s="33" t="s">
        <v>9961</v>
      </c>
      <c r="D6190" s="38">
        <v>1</v>
      </c>
      <c r="E6190" s="45" t="s">
        <v>24</v>
      </c>
      <c r="F6190" s="46">
        <v>1500000</v>
      </c>
      <c r="G6190" s="172">
        <f t="shared" si="349"/>
        <v>1500000</v>
      </c>
      <c r="H6190" s="274" t="s">
        <v>433</v>
      </c>
      <c r="I6190" s="383" t="s">
        <v>9955</v>
      </c>
    </row>
    <row r="6191" spans="1:9" ht="15" customHeight="1" x14ac:dyDescent="0.25">
      <c r="A6191" s="33" t="s">
        <v>3426</v>
      </c>
      <c r="B6191" s="246" t="s">
        <v>9962</v>
      </c>
      <c r="C6191" s="38" t="s">
        <v>9963</v>
      </c>
      <c r="D6191" s="38">
        <v>1</v>
      </c>
      <c r="E6191" s="45" t="s">
        <v>23</v>
      </c>
      <c r="F6191" s="46">
        <v>2900000</v>
      </c>
      <c r="G6191" s="172">
        <f t="shared" si="349"/>
        <v>2900000</v>
      </c>
      <c r="H6191" s="274" t="s">
        <v>433</v>
      </c>
      <c r="I6191" s="383" t="s">
        <v>9955</v>
      </c>
    </row>
    <row r="6192" spans="1:9" ht="15" customHeight="1" x14ac:dyDescent="0.25">
      <c r="A6192" s="33" t="s">
        <v>3426</v>
      </c>
      <c r="B6192" s="246" t="s">
        <v>9962</v>
      </c>
      <c r="C6192" s="38" t="s">
        <v>9964</v>
      </c>
      <c r="D6192" s="38">
        <v>1</v>
      </c>
      <c r="E6192" s="51" t="s">
        <v>23</v>
      </c>
      <c r="F6192" s="46">
        <v>2900000</v>
      </c>
      <c r="G6192" s="172">
        <f t="shared" si="349"/>
        <v>2900000</v>
      </c>
      <c r="H6192" s="274" t="s">
        <v>433</v>
      </c>
      <c r="I6192" s="383" t="s">
        <v>9955</v>
      </c>
    </row>
    <row r="6193" spans="1:9" ht="15" customHeight="1" x14ac:dyDescent="0.25">
      <c r="A6193" s="33" t="s">
        <v>3426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49"/>
        <v>75000</v>
      </c>
      <c r="H6193" s="274" t="s">
        <v>520</v>
      </c>
      <c r="I6193" s="33" t="s">
        <v>9921</v>
      </c>
    </row>
    <row r="6194" spans="1:9" ht="15" customHeight="1" x14ac:dyDescent="0.25">
      <c r="A6194" s="33" t="s">
        <v>3426</v>
      </c>
      <c r="B6194" s="399" t="s">
        <v>5590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49"/>
        <v>1</v>
      </c>
      <c r="H6194" s="274" t="s">
        <v>520</v>
      </c>
      <c r="I6194" s="33" t="s">
        <v>9921</v>
      </c>
    </row>
    <row r="6195" spans="1:9" ht="15" customHeight="1" x14ac:dyDescent="0.25">
      <c r="A6195" s="33" t="s">
        <v>3426</v>
      </c>
      <c r="B6195" s="269" t="s">
        <v>4008</v>
      </c>
      <c r="C6195" s="33" t="s">
        <v>4378</v>
      </c>
      <c r="D6195" s="38">
        <v>5</v>
      </c>
      <c r="E6195" s="51" t="s">
        <v>27</v>
      </c>
      <c r="F6195" s="46">
        <v>23000</v>
      </c>
      <c r="G6195" s="172">
        <f t="shared" si="349"/>
        <v>115000</v>
      </c>
      <c r="H6195" s="274" t="s">
        <v>3204</v>
      </c>
      <c r="I6195" s="33"/>
    </row>
    <row r="6196" spans="1:9" ht="15" customHeight="1" x14ac:dyDescent="0.25">
      <c r="A6196" s="33" t="s">
        <v>3426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49"/>
        <v>56400</v>
      </c>
      <c r="H6196" s="274" t="s">
        <v>827</v>
      </c>
      <c r="I6196" s="383"/>
    </row>
    <row r="6197" spans="1:9" ht="15" customHeight="1" x14ac:dyDescent="0.25">
      <c r="A6197" s="33" t="s">
        <v>3426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49"/>
        <v>18000</v>
      </c>
      <c r="H6197" s="274" t="s">
        <v>742</v>
      </c>
      <c r="I6197" s="33"/>
    </row>
    <row r="6198" spans="1:9" ht="15" customHeight="1" x14ac:dyDescent="0.25">
      <c r="A6198" s="33" t="s">
        <v>3426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49"/>
        <v>27000</v>
      </c>
      <c r="H6198" s="274" t="s">
        <v>2724</v>
      </c>
      <c r="I6198" s="33"/>
    </row>
    <row r="6199" spans="1:9" ht="15" customHeight="1" x14ac:dyDescent="0.25">
      <c r="A6199" s="33" t="s">
        <v>3426</v>
      </c>
      <c r="B6199" s="269" t="s">
        <v>3751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49"/>
        <v>7500</v>
      </c>
      <c r="H6199" s="274" t="s">
        <v>2724</v>
      </c>
      <c r="I6199" s="33"/>
    </row>
    <row r="6200" spans="1:9" ht="15" customHeight="1" x14ac:dyDescent="0.25">
      <c r="A6200" s="33" t="s">
        <v>3426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49"/>
        <v>75000</v>
      </c>
      <c r="H6200" s="236" t="s">
        <v>2724</v>
      </c>
      <c r="I6200" s="33"/>
    </row>
    <row r="6201" spans="1:9" ht="15" customHeight="1" x14ac:dyDescent="0.25">
      <c r="A6201" s="33" t="s">
        <v>3426</v>
      </c>
      <c r="B6201" s="399" t="s">
        <v>9965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49"/>
        <v>35000</v>
      </c>
      <c r="H6201" s="236" t="s">
        <v>1006</v>
      </c>
      <c r="I6201" s="33"/>
    </row>
    <row r="6202" spans="1:9" ht="15" customHeight="1" x14ac:dyDescent="0.25">
      <c r="A6202" s="33" t="s">
        <v>3426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49"/>
        <v>56400</v>
      </c>
      <c r="H6202" s="236" t="s">
        <v>2240</v>
      </c>
      <c r="I6202" s="33"/>
    </row>
    <row r="6203" spans="1:9" ht="15" customHeight="1" x14ac:dyDescent="0.25">
      <c r="A6203" s="33" t="s">
        <v>3426</v>
      </c>
      <c r="B6203" s="269" t="s">
        <v>3235</v>
      </c>
      <c r="C6203" s="33" t="s">
        <v>3596</v>
      </c>
      <c r="D6203" s="39">
        <v>1</v>
      </c>
      <c r="E6203" s="56" t="s">
        <v>23</v>
      </c>
      <c r="F6203" s="46">
        <v>85000</v>
      </c>
      <c r="G6203" s="41">
        <f t="shared" si="349"/>
        <v>85000</v>
      </c>
      <c r="H6203" s="84" t="s">
        <v>673</v>
      </c>
      <c r="I6203" s="33" t="s">
        <v>9966</v>
      </c>
    </row>
    <row r="6204" spans="1:9" ht="15" customHeight="1" x14ac:dyDescent="0.25">
      <c r="A6204" s="33" t="s">
        <v>3426</v>
      </c>
      <c r="B6204" s="269" t="s">
        <v>3333</v>
      </c>
      <c r="C6204" s="33" t="s">
        <v>9299</v>
      </c>
      <c r="D6204" s="33">
        <v>1</v>
      </c>
      <c r="E6204" s="56" t="s">
        <v>23</v>
      </c>
      <c r="F6204" s="46">
        <v>38000</v>
      </c>
      <c r="G6204" s="41">
        <f t="shared" si="349"/>
        <v>38000</v>
      </c>
      <c r="H6204" s="84" t="s">
        <v>673</v>
      </c>
      <c r="I6204" s="33" t="s">
        <v>9966</v>
      </c>
    </row>
    <row r="6205" spans="1:9" ht="15" customHeight="1" x14ac:dyDescent="0.25">
      <c r="A6205" s="33" t="s">
        <v>3426</v>
      </c>
      <c r="B6205" s="243" t="s">
        <v>5176</v>
      </c>
      <c r="C6205" s="39"/>
      <c r="D6205" s="256">
        <v>4</v>
      </c>
      <c r="E6205" s="43" t="s">
        <v>23</v>
      </c>
      <c r="F6205" s="41">
        <v>10000</v>
      </c>
      <c r="G6205" s="41">
        <f t="shared" si="349"/>
        <v>40000</v>
      </c>
      <c r="H6205" s="84" t="s">
        <v>673</v>
      </c>
      <c r="I6205" s="33" t="s">
        <v>9966</v>
      </c>
    </row>
    <row r="6206" spans="1:9" ht="15" customHeight="1" x14ac:dyDescent="0.25">
      <c r="A6206" s="33" t="s">
        <v>3426</v>
      </c>
      <c r="B6206" s="269" t="s">
        <v>9313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49"/>
        <v>2200000</v>
      </c>
      <c r="H6206" s="274" t="s">
        <v>2284</v>
      </c>
      <c r="I6206" s="84" t="s">
        <v>9967</v>
      </c>
    </row>
    <row r="6207" spans="1:9" ht="15" customHeight="1" x14ac:dyDescent="0.25">
      <c r="A6207" s="33" t="s">
        <v>3429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49"/>
        <v>130000</v>
      </c>
      <c r="H6207" s="236" t="s">
        <v>827</v>
      </c>
      <c r="I6207" s="236" t="s">
        <v>9968</v>
      </c>
    </row>
    <row r="6208" spans="1:9" ht="15" customHeight="1" x14ac:dyDescent="0.25">
      <c r="A6208" s="33" t="s">
        <v>3429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49"/>
        <v>23250</v>
      </c>
      <c r="H6208" s="236" t="s">
        <v>827</v>
      </c>
      <c r="I6208" s="236" t="s">
        <v>9968</v>
      </c>
    </row>
    <row r="6209" spans="1:9" ht="15" customHeight="1" x14ac:dyDescent="0.25">
      <c r="A6209" s="33" t="s">
        <v>3429</v>
      </c>
      <c r="B6209" s="399" t="s">
        <v>9737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49"/>
        <v>10000</v>
      </c>
      <c r="H6209" s="274" t="s">
        <v>2096</v>
      </c>
      <c r="I6209" s="236"/>
    </row>
    <row r="6210" spans="1:9" ht="15" customHeight="1" x14ac:dyDescent="0.25">
      <c r="A6210" s="33" t="s">
        <v>3429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49"/>
        <v>253800</v>
      </c>
      <c r="H6210" s="274" t="s">
        <v>2237</v>
      </c>
      <c r="I6210" s="383" t="s">
        <v>9969</v>
      </c>
    </row>
    <row r="6211" spans="1:9" ht="15" customHeight="1" x14ac:dyDescent="0.25">
      <c r="A6211" s="33" t="s">
        <v>3429</v>
      </c>
      <c r="B6211" s="269" t="s">
        <v>2852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49"/>
        <v>87500</v>
      </c>
      <c r="H6211" s="274" t="s">
        <v>2237</v>
      </c>
      <c r="I6211" s="383" t="s">
        <v>9969</v>
      </c>
    </row>
    <row r="6212" spans="1:9" ht="15" customHeight="1" x14ac:dyDescent="0.25">
      <c r="A6212" s="33" t="s">
        <v>3429</v>
      </c>
      <c r="B6212" s="269" t="s">
        <v>3235</v>
      </c>
      <c r="C6212" s="33" t="s">
        <v>3596</v>
      </c>
      <c r="D6212" s="38">
        <v>1</v>
      </c>
      <c r="E6212" s="33" t="s">
        <v>24</v>
      </c>
      <c r="F6212" s="46">
        <v>85000</v>
      </c>
      <c r="G6212" s="172">
        <f t="shared" si="349"/>
        <v>85000</v>
      </c>
      <c r="H6212" s="274" t="s">
        <v>2237</v>
      </c>
      <c r="I6212" s="383" t="s">
        <v>9969</v>
      </c>
    </row>
    <row r="6213" spans="1:9" ht="15" customHeight="1" x14ac:dyDescent="0.25">
      <c r="A6213" s="33" t="s">
        <v>3429</v>
      </c>
      <c r="B6213" s="269" t="s">
        <v>3333</v>
      </c>
      <c r="C6213" s="33" t="s">
        <v>9299</v>
      </c>
      <c r="D6213" s="38">
        <v>1</v>
      </c>
      <c r="E6213" s="45" t="s">
        <v>24</v>
      </c>
      <c r="F6213" s="46">
        <v>38000</v>
      </c>
      <c r="G6213" s="172">
        <f t="shared" si="349"/>
        <v>38000</v>
      </c>
      <c r="H6213" s="274" t="s">
        <v>2237</v>
      </c>
      <c r="I6213" s="383" t="s">
        <v>9969</v>
      </c>
    </row>
    <row r="6214" spans="1:9" ht="15" customHeight="1" x14ac:dyDescent="0.25">
      <c r="A6214" s="33" t="s">
        <v>3429</v>
      </c>
      <c r="B6214" s="243" t="s">
        <v>9318</v>
      </c>
      <c r="C6214" s="39" t="s">
        <v>9319</v>
      </c>
      <c r="D6214" s="38">
        <v>4</v>
      </c>
      <c r="E6214" s="45" t="s">
        <v>27</v>
      </c>
      <c r="F6214" s="46">
        <v>32000</v>
      </c>
      <c r="G6214" s="172">
        <f t="shared" si="349"/>
        <v>128000</v>
      </c>
      <c r="H6214" s="274" t="s">
        <v>2237</v>
      </c>
      <c r="I6214" s="383" t="s">
        <v>9969</v>
      </c>
    </row>
    <row r="6215" spans="1:9" ht="15" customHeight="1" x14ac:dyDescent="0.25">
      <c r="A6215" s="33" t="s">
        <v>3429</v>
      </c>
      <c r="B6215" s="246" t="s">
        <v>3430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49"/>
        <v>1</v>
      </c>
      <c r="H6215" s="274" t="s">
        <v>520</v>
      </c>
      <c r="I6215" s="383" t="s">
        <v>9970</v>
      </c>
    </row>
    <row r="6216" spans="1:9" ht="15" customHeight="1" x14ac:dyDescent="0.25">
      <c r="A6216" s="33" t="s">
        <v>3429</v>
      </c>
      <c r="B6216" s="269" t="s">
        <v>3427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49"/>
        <v>300000</v>
      </c>
      <c r="H6216" s="274" t="s">
        <v>520</v>
      </c>
      <c r="I6216" s="383" t="s">
        <v>9971</v>
      </c>
    </row>
    <row r="6217" spans="1:9" ht="15" customHeight="1" x14ac:dyDescent="0.25">
      <c r="A6217" s="33" t="s">
        <v>3429</v>
      </c>
      <c r="B6217" s="269" t="s">
        <v>3428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49"/>
        <v>300000</v>
      </c>
      <c r="H6217" s="274" t="s">
        <v>520</v>
      </c>
      <c r="I6217" s="383" t="s">
        <v>9971</v>
      </c>
    </row>
    <row r="6218" spans="1:9" ht="15" customHeight="1" x14ac:dyDescent="0.25">
      <c r="A6218" s="33" t="s">
        <v>3429</v>
      </c>
      <c r="B6218" s="269" t="s">
        <v>9972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49"/>
        <v>960000</v>
      </c>
      <c r="H6218" s="274" t="s">
        <v>520</v>
      </c>
      <c r="I6218" s="383" t="s">
        <v>9971</v>
      </c>
    </row>
    <row r="6219" spans="1:9" ht="15" customHeight="1" x14ac:dyDescent="0.25">
      <c r="A6219" s="33" t="s">
        <v>3429</v>
      </c>
      <c r="B6219" s="243" t="s">
        <v>2751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49"/>
        <v>300000</v>
      </c>
      <c r="H6219" s="274" t="s">
        <v>520</v>
      </c>
      <c r="I6219" s="383" t="s">
        <v>9971</v>
      </c>
    </row>
    <row r="6220" spans="1:9" ht="15" customHeight="1" x14ac:dyDescent="0.25">
      <c r="A6220" s="33" t="s">
        <v>3429</v>
      </c>
      <c r="B6220" s="245" t="s">
        <v>9371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49"/>
        <v>85000</v>
      </c>
      <c r="H6220" s="274" t="s">
        <v>520</v>
      </c>
      <c r="I6220" s="383" t="s">
        <v>9971</v>
      </c>
    </row>
    <row r="6221" spans="1:9" ht="15" customHeight="1" x14ac:dyDescent="0.25">
      <c r="A6221" s="33" t="s">
        <v>3429</v>
      </c>
      <c r="B6221" s="269" t="s">
        <v>3431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50">D6221*F6221</f>
        <v>32500</v>
      </c>
      <c r="H6221" s="274" t="s">
        <v>2724</v>
      </c>
      <c r="I6221" s="33"/>
    </row>
    <row r="6222" spans="1:9" ht="15" customHeight="1" x14ac:dyDescent="0.25">
      <c r="A6222" s="33" t="s">
        <v>3429</v>
      </c>
      <c r="B6222" s="246" t="s">
        <v>3432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50"/>
        <v>6250</v>
      </c>
      <c r="H6222" s="274" t="s">
        <v>2724</v>
      </c>
      <c r="I6222" s="383"/>
    </row>
    <row r="6223" spans="1:9" ht="15" customHeight="1" x14ac:dyDescent="0.25">
      <c r="A6223" s="33" t="s">
        <v>3429</v>
      </c>
      <c r="B6223" s="269" t="s">
        <v>3433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50"/>
        <v>3750</v>
      </c>
      <c r="H6223" s="274" t="s">
        <v>2724</v>
      </c>
      <c r="I6223" s="33"/>
    </row>
    <row r="6224" spans="1:9" ht="15" customHeight="1" x14ac:dyDescent="0.25">
      <c r="A6224" s="33" t="s">
        <v>3429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50"/>
        <v>16000</v>
      </c>
      <c r="H6224" s="274" t="s">
        <v>2724</v>
      </c>
      <c r="I6224" s="33"/>
    </row>
    <row r="6225" spans="1:9" ht="15" customHeight="1" x14ac:dyDescent="0.25">
      <c r="A6225" s="33" t="s">
        <v>3429</v>
      </c>
      <c r="B6225" s="269" t="s">
        <v>4524</v>
      </c>
      <c r="C6225" s="56"/>
      <c r="D6225" s="256">
        <v>20</v>
      </c>
      <c r="E6225" s="56" t="s">
        <v>24</v>
      </c>
      <c r="F6225" s="41">
        <v>1550</v>
      </c>
      <c r="G6225" s="41">
        <f t="shared" si="350"/>
        <v>31000</v>
      </c>
      <c r="H6225" s="274" t="s">
        <v>2724</v>
      </c>
      <c r="I6225" s="33"/>
    </row>
    <row r="6226" spans="1:9" ht="15" customHeight="1" x14ac:dyDescent="0.25">
      <c r="A6226" s="33" t="s">
        <v>3429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50"/>
        <v>273000</v>
      </c>
      <c r="H6226" s="236" t="s">
        <v>1106</v>
      </c>
      <c r="I6226" s="33" t="s">
        <v>9973</v>
      </c>
    </row>
    <row r="6227" spans="1:9" ht="15" customHeight="1" x14ac:dyDescent="0.25">
      <c r="A6227" s="33" t="s">
        <v>3429</v>
      </c>
      <c r="B6227" s="246" t="s">
        <v>9763</v>
      </c>
      <c r="C6227" s="33" t="s">
        <v>2726</v>
      </c>
      <c r="D6227" s="50">
        <v>1</v>
      </c>
      <c r="E6227" s="56" t="s">
        <v>23</v>
      </c>
      <c r="F6227" s="179">
        <v>210000</v>
      </c>
      <c r="G6227" s="41">
        <f t="shared" si="350"/>
        <v>210000</v>
      </c>
      <c r="H6227" s="236" t="s">
        <v>1106</v>
      </c>
      <c r="I6227" s="33" t="s">
        <v>9973</v>
      </c>
    </row>
    <row r="6228" spans="1:9" ht="15" customHeight="1" x14ac:dyDescent="0.25">
      <c r="A6228" s="33" t="s">
        <v>3429</v>
      </c>
      <c r="B6228" s="269" t="s">
        <v>2801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50"/>
        <v>11000</v>
      </c>
      <c r="H6228" s="236" t="s">
        <v>1106</v>
      </c>
      <c r="I6228" s="33" t="s">
        <v>9973</v>
      </c>
    </row>
    <row r="6229" spans="1:9" ht="15" customHeight="1" x14ac:dyDescent="0.25">
      <c r="A6229" s="33" t="s">
        <v>3429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50"/>
        <v>131250</v>
      </c>
      <c r="H6229" s="84" t="s">
        <v>2908</v>
      </c>
      <c r="I6229" s="33"/>
    </row>
    <row r="6230" spans="1:9" ht="15" customHeight="1" x14ac:dyDescent="0.25">
      <c r="A6230" s="33" t="s">
        <v>3429</v>
      </c>
      <c r="B6230" s="269" t="s">
        <v>9303</v>
      </c>
      <c r="C6230" s="63" t="s">
        <v>9331</v>
      </c>
      <c r="D6230" s="33">
        <v>1</v>
      </c>
      <c r="E6230" s="56" t="s">
        <v>23</v>
      </c>
      <c r="F6230" s="46">
        <v>460000</v>
      </c>
      <c r="G6230" s="41">
        <f t="shared" si="350"/>
        <v>460000</v>
      </c>
      <c r="H6230" s="84" t="s">
        <v>2018</v>
      </c>
      <c r="I6230" s="33" t="s">
        <v>9974</v>
      </c>
    </row>
    <row r="6231" spans="1:9" ht="15" customHeight="1" x14ac:dyDescent="0.25">
      <c r="A6231" s="33" t="s">
        <v>3429</v>
      </c>
      <c r="B6231" s="445" t="s">
        <v>9975</v>
      </c>
      <c r="C6231" s="33" t="s">
        <v>9976</v>
      </c>
      <c r="D6231" s="38">
        <v>1</v>
      </c>
      <c r="E6231" s="45" t="s">
        <v>23</v>
      </c>
      <c r="F6231" s="40">
        <v>1565000</v>
      </c>
      <c r="G6231" s="46">
        <f t="shared" si="350"/>
        <v>1565000</v>
      </c>
      <c r="H6231" s="274" t="s">
        <v>9977</v>
      </c>
      <c r="I6231" s="84" t="s">
        <v>9978</v>
      </c>
    </row>
    <row r="6232" spans="1:9" ht="15" customHeight="1" x14ac:dyDescent="0.25">
      <c r="A6232" s="33" t="s">
        <v>3429</v>
      </c>
      <c r="B6232" s="445" t="s">
        <v>9975</v>
      </c>
      <c r="C6232" s="39" t="s">
        <v>9979</v>
      </c>
      <c r="D6232" s="38">
        <v>1</v>
      </c>
      <c r="E6232" s="39" t="s">
        <v>23</v>
      </c>
      <c r="F6232" s="40">
        <v>1565000</v>
      </c>
      <c r="G6232" s="46">
        <f t="shared" si="350"/>
        <v>1565000</v>
      </c>
      <c r="H6232" s="274" t="s">
        <v>9977</v>
      </c>
      <c r="I6232" s="84" t="s">
        <v>9978</v>
      </c>
    </row>
    <row r="6233" spans="1:9" ht="15" customHeight="1" x14ac:dyDescent="0.25">
      <c r="A6233" s="33" t="s">
        <v>3429</v>
      </c>
      <c r="B6233" s="246" t="s">
        <v>3263</v>
      </c>
      <c r="C6233" s="39" t="s">
        <v>3360</v>
      </c>
      <c r="D6233" s="50">
        <v>2</v>
      </c>
      <c r="E6233" s="43" t="s">
        <v>24</v>
      </c>
      <c r="F6233" s="179">
        <v>170000</v>
      </c>
      <c r="G6233" s="41">
        <f t="shared" si="350"/>
        <v>340000</v>
      </c>
      <c r="H6233" s="274" t="s">
        <v>1753</v>
      </c>
      <c r="I6233" s="84" t="s">
        <v>9978</v>
      </c>
    </row>
    <row r="6234" spans="1:9" ht="15" customHeight="1" x14ac:dyDescent="0.25">
      <c r="A6234" s="33" t="s">
        <v>3429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50"/>
        <v>253800</v>
      </c>
      <c r="H6234" s="274" t="s">
        <v>1753</v>
      </c>
      <c r="I6234" s="84" t="s">
        <v>9980</v>
      </c>
    </row>
    <row r="6235" spans="1:9" ht="15" customHeight="1" x14ac:dyDescent="0.25">
      <c r="A6235" s="33" t="s">
        <v>3429</v>
      </c>
      <c r="B6235" s="269" t="s">
        <v>2852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50"/>
        <v>87500</v>
      </c>
      <c r="H6235" s="84" t="s">
        <v>1753</v>
      </c>
      <c r="I6235" s="84" t="s">
        <v>9980</v>
      </c>
    </row>
    <row r="6236" spans="1:9" ht="15" customHeight="1" x14ac:dyDescent="0.25">
      <c r="A6236" s="33" t="s">
        <v>3429</v>
      </c>
      <c r="B6236" s="269" t="s">
        <v>3235</v>
      </c>
      <c r="C6236" s="33" t="s">
        <v>3596</v>
      </c>
      <c r="D6236" s="33">
        <v>1</v>
      </c>
      <c r="E6236" s="39" t="s">
        <v>24</v>
      </c>
      <c r="F6236" s="46">
        <v>85000</v>
      </c>
      <c r="G6236" s="41">
        <f t="shared" si="350"/>
        <v>85000</v>
      </c>
      <c r="H6236" s="84" t="s">
        <v>1753</v>
      </c>
      <c r="I6236" s="84" t="s">
        <v>9980</v>
      </c>
    </row>
    <row r="6237" spans="1:9" ht="15" customHeight="1" x14ac:dyDescent="0.25">
      <c r="A6237" s="33" t="s">
        <v>3429</v>
      </c>
      <c r="B6237" s="269" t="s">
        <v>3333</v>
      </c>
      <c r="C6237" s="33" t="s">
        <v>9299</v>
      </c>
      <c r="D6237" s="33">
        <v>1</v>
      </c>
      <c r="E6237" s="39" t="s">
        <v>23</v>
      </c>
      <c r="F6237" s="46">
        <v>38000</v>
      </c>
      <c r="G6237" s="41">
        <f t="shared" si="350"/>
        <v>38000</v>
      </c>
      <c r="H6237" s="84" t="s">
        <v>1753</v>
      </c>
      <c r="I6237" s="84" t="s">
        <v>9980</v>
      </c>
    </row>
    <row r="6238" spans="1:9" ht="15" customHeight="1" x14ac:dyDescent="0.25">
      <c r="A6238" s="33" t="s">
        <v>3429</v>
      </c>
      <c r="B6238" s="269" t="s">
        <v>2851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50"/>
        <v>205000</v>
      </c>
      <c r="H6238" s="84" t="s">
        <v>1753</v>
      </c>
      <c r="I6238" s="84" t="s">
        <v>9980</v>
      </c>
    </row>
    <row r="6239" spans="1:9" ht="15" customHeight="1" x14ac:dyDescent="0.25">
      <c r="A6239" s="33" t="s">
        <v>3429</v>
      </c>
      <c r="B6239" s="269" t="s">
        <v>2711</v>
      </c>
      <c r="C6239" s="33" t="s">
        <v>9866</v>
      </c>
      <c r="D6239" s="50">
        <v>1</v>
      </c>
      <c r="E6239" s="43" t="s">
        <v>72</v>
      </c>
      <c r="F6239" s="41">
        <v>1825000</v>
      </c>
      <c r="G6239" s="41">
        <f t="shared" si="350"/>
        <v>1825000</v>
      </c>
      <c r="H6239" s="84" t="s">
        <v>9981</v>
      </c>
      <c r="I6239" s="84" t="s">
        <v>9982</v>
      </c>
    </row>
    <row r="6240" spans="1:9" ht="15" customHeight="1" x14ac:dyDescent="0.25">
      <c r="A6240" s="33" t="s">
        <v>3429</v>
      </c>
      <c r="B6240" s="269" t="s">
        <v>2711</v>
      </c>
      <c r="C6240" s="33" t="s">
        <v>9983</v>
      </c>
      <c r="D6240" s="50">
        <v>1</v>
      </c>
      <c r="E6240" s="43" t="s">
        <v>72</v>
      </c>
      <c r="F6240" s="41">
        <v>1825000</v>
      </c>
      <c r="G6240" s="41">
        <f t="shared" si="350"/>
        <v>1825000</v>
      </c>
      <c r="H6240" s="84" t="s">
        <v>9981</v>
      </c>
      <c r="I6240" s="84" t="s">
        <v>9982</v>
      </c>
    </row>
    <row r="6241" spans="1:9" ht="15" customHeight="1" x14ac:dyDescent="0.25">
      <c r="A6241" s="33" t="s">
        <v>3429</v>
      </c>
      <c r="B6241" s="269" t="s">
        <v>3434</v>
      </c>
      <c r="C6241" s="33" t="s">
        <v>3435</v>
      </c>
      <c r="D6241" s="38">
        <v>1</v>
      </c>
      <c r="E6241" s="33" t="s">
        <v>23</v>
      </c>
      <c r="F6241" s="46">
        <v>2975000</v>
      </c>
      <c r="G6241" s="46">
        <f t="shared" si="350"/>
        <v>2975000</v>
      </c>
      <c r="H6241" s="274" t="s">
        <v>482</v>
      </c>
      <c r="I6241" s="84" t="s">
        <v>9984</v>
      </c>
    </row>
    <row r="6242" spans="1:9" ht="15" customHeight="1" x14ac:dyDescent="0.25">
      <c r="A6242" s="33" t="s">
        <v>3429</v>
      </c>
      <c r="B6242" s="246" t="s">
        <v>9962</v>
      </c>
      <c r="C6242" s="38" t="s">
        <v>9985</v>
      </c>
      <c r="D6242" s="38">
        <v>1</v>
      </c>
      <c r="E6242" s="45" t="s">
        <v>23</v>
      </c>
      <c r="F6242" s="46">
        <v>2900000</v>
      </c>
      <c r="G6242" s="172">
        <f t="shared" si="350"/>
        <v>2900000</v>
      </c>
      <c r="H6242" s="274" t="s">
        <v>482</v>
      </c>
      <c r="I6242" s="84" t="s">
        <v>9984</v>
      </c>
    </row>
    <row r="6243" spans="1:9" ht="15" customHeight="1" x14ac:dyDescent="0.25">
      <c r="A6243" s="33" t="s">
        <v>3429</v>
      </c>
      <c r="B6243" s="246" t="s">
        <v>9962</v>
      </c>
      <c r="C6243" s="38" t="s">
        <v>9986</v>
      </c>
      <c r="D6243" s="38">
        <v>1</v>
      </c>
      <c r="E6243" s="45" t="s">
        <v>24</v>
      </c>
      <c r="F6243" s="46">
        <v>2900000</v>
      </c>
      <c r="G6243" s="172">
        <f t="shared" si="350"/>
        <v>2900000</v>
      </c>
      <c r="H6243" s="274" t="s">
        <v>482</v>
      </c>
      <c r="I6243" s="84" t="s">
        <v>9984</v>
      </c>
    </row>
    <row r="6244" spans="1:9" ht="15" customHeight="1" x14ac:dyDescent="0.25">
      <c r="A6244" s="33" t="s">
        <v>3429</v>
      </c>
      <c r="B6244" s="246" t="s">
        <v>9962</v>
      </c>
      <c r="C6244" s="38" t="s">
        <v>9987</v>
      </c>
      <c r="D6244" s="38">
        <v>1</v>
      </c>
      <c r="E6244" s="45" t="s">
        <v>24</v>
      </c>
      <c r="F6244" s="46">
        <v>2900000</v>
      </c>
      <c r="G6244" s="172">
        <f t="shared" si="350"/>
        <v>2900000</v>
      </c>
      <c r="H6244" s="274" t="s">
        <v>482</v>
      </c>
      <c r="I6244" s="84" t="s">
        <v>9984</v>
      </c>
    </row>
    <row r="6245" spans="1:9" ht="15" customHeight="1" x14ac:dyDescent="0.25">
      <c r="A6245" s="33" t="s">
        <v>3429</v>
      </c>
      <c r="B6245" s="269" t="s">
        <v>4169</v>
      </c>
      <c r="C6245" s="281" t="s">
        <v>2856</v>
      </c>
      <c r="D6245" s="50">
        <v>4</v>
      </c>
      <c r="E6245" s="56" t="s">
        <v>23</v>
      </c>
      <c r="F6245" s="282">
        <v>105000</v>
      </c>
      <c r="G6245" s="41">
        <f t="shared" si="350"/>
        <v>420000</v>
      </c>
      <c r="H6245" s="274" t="s">
        <v>482</v>
      </c>
      <c r="I6245" s="84" t="s">
        <v>9984</v>
      </c>
    </row>
    <row r="6246" spans="1:9" ht="15" customHeight="1" x14ac:dyDescent="0.25">
      <c r="A6246" s="33" t="s">
        <v>3429</v>
      </c>
      <c r="B6246" s="390" t="s">
        <v>2719</v>
      </c>
      <c r="C6246" s="36" t="s">
        <v>3006</v>
      </c>
      <c r="D6246" s="38">
        <v>4</v>
      </c>
      <c r="E6246" s="39" t="s">
        <v>23</v>
      </c>
      <c r="F6246" s="46">
        <v>300000</v>
      </c>
      <c r="G6246" s="41">
        <f t="shared" si="350"/>
        <v>1200000</v>
      </c>
      <c r="H6246" s="84" t="s">
        <v>482</v>
      </c>
      <c r="I6246" s="84" t="s">
        <v>9984</v>
      </c>
    </row>
    <row r="6247" spans="1:9" ht="15" customHeight="1" x14ac:dyDescent="0.25">
      <c r="A6247" s="33" t="s">
        <v>3429</v>
      </c>
      <c r="B6247" s="399" t="s">
        <v>3330</v>
      </c>
      <c r="C6247" s="56" t="s">
        <v>3331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9984</v>
      </c>
    </row>
    <row r="6248" spans="1:9" ht="15" customHeight="1" x14ac:dyDescent="0.25">
      <c r="A6248" s="33" t="s">
        <v>3429</v>
      </c>
      <c r="B6248" s="269" t="s">
        <v>4008</v>
      </c>
      <c r="C6248" s="56" t="s">
        <v>3331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9984</v>
      </c>
    </row>
    <row r="6249" spans="1:9" ht="15" customHeight="1" x14ac:dyDescent="0.25">
      <c r="A6249" s="33" t="s">
        <v>3429</v>
      </c>
      <c r="B6249" s="246" t="s">
        <v>2735</v>
      </c>
      <c r="C6249" s="33" t="s">
        <v>4578</v>
      </c>
      <c r="D6249" s="38">
        <v>6</v>
      </c>
      <c r="E6249" s="218" t="s">
        <v>24</v>
      </c>
      <c r="F6249" s="55">
        <v>1500000</v>
      </c>
      <c r="G6249" s="41">
        <f t="shared" si="350"/>
        <v>9000000</v>
      </c>
      <c r="H6249" s="84" t="s">
        <v>482</v>
      </c>
      <c r="I6249" s="84" t="s">
        <v>9984</v>
      </c>
    </row>
    <row r="6250" spans="1:9" ht="15" customHeight="1" x14ac:dyDescent="0.25">
      <c r="A6250" s="33" t="s">
        <v>3437</v>
      </c>
      <c r="B6250" s="246" t="s">
        <v>2826</v>
      </c>
      <c r="C6250" s="39" t="s">
        <v>5865</v>
      </c>
      <c r="D6250" s="33">
        <v>1</v>
      </c>
      <c r="E6250" s="33" t="s">
        <v>23</v>
      </c>
      <c r="F6250" s="55">
        <v>265000</v>
      </c>
      <c r="G6250" s="41">
        <f t="shared" si="350"/>
        <v>265000</v>
      </c>
      <c r="H6250" s="236" t="s">
        <v>1065</v>
      </c>
      <c r="I6250" s="236" t="s">
        <v>9988</v>
      </c>
    </row>
    <row r="6251" spans="1:9" ht="15" customHeight="1" x14ac:dyDescent="0.25">
      <c r="A6251" s="33" t="s">
        <v>3437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50"/>
        <v>225600</v>
      </c>
      <c r="H6251" s="236" t="s">
        <v>1065</v>
      </c>
      <c r="I6251" s="236" t="s">
        <v>9988</v>
      </c>
    </row>
    <row r="6252" spans="1:9" ht="15" customHeight="1" x14ac:dyDescent="0.25">
      <c r="A6252" s="33" t="s">
        <v>3437</v>
      </c>
      <c r="B6252" s="399" t="s">
        <v>2801</v>
      </c>
      <c r="C6252" s="39"/>
      <c r="D6252" s="38">
        <v>1</v>
      </c>
      <c r="E6252" s="45" t="s">
        <v>23</v>
      </c>
      <c r="F6252" s="46">
        <v>11000</v>
      </c>
      <c r="G6252" s="41">
        <f t="shared" si="350"/>
        <v>11000</v>
      </c>
      <c r="H6252" s="236" t="s">
        <v>1065</v>
      </c>
      <c r="I6252" s="236" t="s">
        <v>9988</v>
      </c>
    </row>
    <row r="6253" spans="1:9" ht="15" customHeight="1" x14ac:dyDescent="0.25">
      <c r="A6253" s="33" t="s">
        <v>3437</v>
      </c>
      <c r="B6253" s="246" t="s">
        <v>3438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50"/>
        <v>175000</v>
      </c>
      <c r="H6253" s="274" t="s">
        <v>2809</v>
      </c>
      <c r="I6253" s="383"/>
    </row>
    <row r="6254" spans="1:9" ht="15" customHeight="1" x14ac:dyDescent="0.25">
      <c r="A6254" s="33" t="s">
        <v>3437</v>
      </c>
      <c r="B6254" s="269" t="s">
        <v>3439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50"/>
        <v>900000</v>
      </c>
      <c r="H6254" s="274" t="s">
        <v>2809</v>
      </c>
      <c r="I6254" s="383"/>
    </row>
    <row r="6255" spans="1:9" ht="15" customHeight="1" x14ac:dyDescent="0.25">
      <c r="A6255" s="33" t="s">
        <v>3437</v>
      </c>
      <c r="B6255" s="246" t="s">
        <v>3440</v>
      </c>
      <c r="C6255" s="33" t="s">
        <v>2773</v>
      </c>
      <c r="D6255" s="38">
        <v>1</v>
      </c>
      <c r="E6255" s="45" t="s">
        <v>23</v>
      </c>
      <c r="F6255" s="40">
        <v>18000</v>
      </c>
      <c r="G6255" s="46">
        <f t="shared" si="350"/>
        <v>18000</v>
      </c>
      <c r="H6255" s="274" t="s">
        <v>3346</v>
      </c>
      <c r="I6255" s="383"/>
    </row>
    <row r="6256" spans="1:9" ht="15" customHeight="1" x14ac:dyDescent="0.25">
      <c r="A6256" s="33" t="s">
        <v>3437</v>
      </c>
      <c r="B6256" s="269" t="s">
        <v>4524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50"/>
        <v>38750</v>
      </c>
      <c r="H6256" s="274" t="s">
        <v>3346</v>
      </c>
      <c r="I6256" s="383"/>
    </row>
    <row r="6257" spans="1:9" ht="15" customHeight="1" x14ac:dyDescent="0.25">
      <c r="A6257" s="33" t="s">
        <v>3437</v>
      </c>
      <c r="B6257" s="269" t="s">
        <v>4524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50"/>
        <v>77500</v>
      </c>
      <c r="H6257" s="274" t="s">
        <v>930</v>
      </c>
      <c r="I6257" s="383"/>
    </row>
    <row r="6258" spans="1:9" ht="15" customHeight="1" x14ac:dyDescent="0.25">
      <c r="A6258" s="33" t="s">
        <v>3437</v>
      </c>
      <c r="B6258" s="243" t="s">
        <v>2877</v>
      </c>
      <c r="C6258" s="44" t="s">
        <v>9416</v>
      </c>
      <c r="D6258" s="38">
        <v>2</v>
      </c>
      <c r="E6258" s="45" t="s">
        <v>23</v>
      </c>
      <c r="F6258" s="46">
        <v>40000</v>
      </c>
      <c r="G6258" s="46">
        <f t="shared" si="350"/>
        <v>80000</v>
      </c>
      <c r="H6258" s="274" t="s">
        <v>930</v>
      </c>
      <c r="I6258" s="383"/>
    </row>
    <row r="6259" spans="1:9" ht="15" customHeight="1" x14ac:dyDescent="0.25">
      <c r="A6259" s="33" t="s">
        <v>3437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50"/>
        <v>75000</v>
      </c>
      <c r="H6259" s="274" t="s">
        <v>930</v>
      </c>
      <c r="I6259" s="383"/>
    </row>
    <row r="6260" spans="1:9" ht="15" customHeight="1" x14ac:dyDescent="0.25">
      <c r="A6260" s="33" t="s">
        <v>3437</v>
      </c>
      <c r="B6260" s="269" t="s">
        <v>3443</v>
      </c>
      <c r="C6260" s="281" t="s">
        <v>3444</v>
      </c>
      <c r="D6260" s="50">
        <v>2</v>
      </c>
      <c r="E6260" s="56" t="s">
        <v>23</v>
      </c>
      <c r="F6260" s="282">
        <v>1</v>
      </c>
      <c r="G6260" s="41">
        <f t="shared" si="350"/>
        <v>2</v>
      </c>
      <c r="H6260" s="274" t="s">
        <v>930</v>
      </c>
      <c r="I6260" s="383"/>
    </row>
    <row r="6261" spans="1:9" ht="15" customHeight="1" x14ac:dyDescent="0.25">
      <c r="A6261" s="33" t="s">
        <v>3437</v>
      </c>
      <c r="B6261" s="269" t="s">
        <v>4847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50"/>
        <v>3000</v>
      </c>
      <c r="H6261" s="274" t="s">
        <v>930</v>
      </c>
      <c r="I6261" s="383"/>
    </row>
    <row r="6262" spans="1:9" ht="15" customHeight="1" x14ac:dyDescent="0.25">
      <c r="A6262" s="33" t="s">
        <v>3437</v>
      </c>
      <c r="B6262" s="269" t="s">
        <v>9411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50"/>
        <v>60000</v>
      </c>
      <c r="H6262" s="274" t="s">
        <v>488</v>
      </c>
      <c r="I6262" s="33" t="s">
        <v>9989</v>
      </c>
    </row>
    <row r="6263" spans="1:9" ht="15" customHeight="1" x14ac:dyDescent="0.25">
      <c r="A6263" s="33" t="s">
        <v>3437</v>
      </c>
      <c r="B6263" s="372" t="s">
        <v>3664</v>
      </c>
      <c r="C6263" s="33" t="s">
        <v>9345</v>
      </c>
      <c r="D6263" s="50">
        <v>1</v>
      </c>
      <c r="E6263" s="218" t="s">
        <v>23</v>
      </c>
      <c r="F6263" s="185">
        <v>30000</v>
      </c>
      <c r="G6263" s="46">
        <f t="shared" si="350"/>
        <v>30000</v>
      </c>
      <c r="H6263" s="274" t="s">
        <v>488</v>
      </c>
      <c r="I6263" s="33" t="s">
        <v>9989</v>
      </c>
    </row>
    <row r="6264" spans="1:9" ht="15" customHeight="1" x14ac:dyDescent="0.25">
      <c r="A6264" s="33" t="s">
        <v>3437</v>
      </c>
      <c r="B6264" s="269" t="s">
        <v>9990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50"/>
        <v>24000</v>
      </c>
      <c r="H6264" s="274" t="s">
        <v>2908</v>
      </c>
      <c r="I6264" s="33"/>
    </row>
    <row r="6265" spans="1:9" ht="15" customHeight="1" x14ac:dyDescent="0.25">
      <c r="A6265" s="33" t="s">
        <v>3437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50"/>
        <v>56400</v>
      </c>
      <c r="H6265" s="274" t="s">
        <v>509</v>
      </c>
      <c r="I6265" s="383"/>
    </row>
    <row r="6266" spans="1:9" ht="15" customHeight="1" x14ac:dyDescent="0.25">
      <c r="A6266" s="33" t="s">
        <v>3437</v>
      </c>
      <c r="B6266" s="399" t="s">
        <v>9965</v>
      </c>
      <c r="C6266" s="33"/>
      <c r="D6266" s="38">
        <v>1</v>
      </c>
      <c r="E6266" s="45" t="s">
        <v>23</v>
      </c>
      <c r="F6266" s="35">
        <v>35000</v>
      </c>
      <c r="G6266" s="46">
        <f t="shared" si="350"/>
        <v>35000</v>
      </c>
      <c r="H6266" s="274" t="s">
        <v>509</v>
      </c>
      <c r="I6266" s="33"/>
    </row>
    <row r="6267" spans="1:9" ht="15" customHeight="1" x14ac:dyDescent="0.25">
      <c r="A6267" s="33" t="s">
        <v>3437</v>
      </c>
      <c r="B6267" s="372" t="s">
        <v>2800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customHeight="1" x14ac:dyDescent="0.25">
      <c r="A6268" s="33" t="s">
        <v>3437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50"/>
        <v>40000</v>
      </c>
      <c r="H6268" s="274" t="s">
        <v>413</v>
      </c>
      <c r="I6268" s="33"/>
    </row>
    <row r="6269" spans="1:9" ht="15" customHeight="1" x14ac:dyDescent="0.25">
      <c r="A6269" s="33" t="s">
        <v>3437</v>
      </c>
      <c r="B6269" s="269" t="s">
        <v>3618</v>
      </c>
      <c r="C6269" s="33"/>
      <c r="D6269" s="38">
        <v>4</v>
      </c>
      <c r="E6269" s="33" t="s">
        <v>23</v>
      </c>
      <c r="F6269" s="41">
        <v>5000</v>
      </c>
      <c r="G6269" s="46">
        <f t="shared" si="350"/>
        <v>20000</v>
      </c>
      <c r="H6269" s="274" t="s">
        <v>413</v>
      </c>
      <c r="I6269" s="33"/>
    </row>
    <row r="6270" spans="1:9" ht="15" customHeight="1" x14ac:dyDescent="0.25">
      <c r="A6270" s="33" t="s">
        <v>3437</v>
      </c>
      <c r="B6270" s="246" t="s">
        <v>2815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50"/>
        <v>23250</v>
      </c>
      <c r="H6270" s="274" t="s">
        <v>413</v>
      </c>
      <c r="I6270" s="33"/>
    </row>
    <row r="6271" spans="1:9" ht="15" customHeight="1" x14ac:dyDescent="0.25">
      <c r="A6271" s="33" t="s">
        <v>3437</v>
      </c>
      <c r="B6271" s="269" t="s">
        <v>9990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50"/>
        <v>6000</v>
      </c>
      <c r="H6271" s="236" t="s">
        <v>911</v>
      </c>
      <c r="I6271" s="33"/>
    </row>
    <row r="6272" spans="1:9" ht="15" customHeight="1" x14ac:dyDescent="0.25">
      <c r="A6272" s="33" t="s">
        <v>3437</v>
      </c>
      <c r="B6272" s="269" t="s">
        <v>9307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50"/>
        <v>45000</v>
      </c>
      <c r="H6272" s="84" t="s">
        <v>2018</v>
      </c>
      <c r="I6272" s="33"/>
    </row>
    <row r="6273" spans="1:9" ht="15" customHeight="1" x14ac:dyDescent="0.25">
      <c r="A6273" s="33" t="s">
        <v>3437</v>
      </c>
      <c r="B6273" s="269" t="s">
        <v>9770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50"/>
        <v>100000</v>
      </c>
      <c r="H6273" s="84" t="s">
        <v>3447</v>
      </c>
      <c r="I6273" s="33"/>
    </row>
    <row r="6274" spans="1:9" ht="15" customHeight="1" x14ac:dyDescent="0.25">
      <c r="A6274" s="33" t="s">
        <v>3437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50"/>
        <v>37000</v>
      </c>
      <c r="H6274" s="84" t="s">
        <v>3447</v>
      </c>
      <c r="I6274" s="33"/>
    </row>
    <row r="6275" spans="1:9" ht="15" customHeight="1" x14ac:dyDescent="0.25">
      <c r="A6275" s="33" t="s">
        <v>3437</v>
      </c>
      <c r="B6275" s="445" t="s">
        <v>2801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50"/>
        <v>11000</v>
      </c>
      <c r="H6275" s="274" t="s">
        <v>3447</v>
      </c>
      <c r="I6275" s="84"/>
    </row>
    <row r="6276" spans="1:9" ht="15" customHeight="1" x14ac:dyDescent="0.25">
      <c r="A6276" s="33" t="s">
        <v>3437</v>
      </c>
      <c r="B6276" s="246" t="s">
        <v>9763</v>
      </c>
      <c r="C6276" s="33" t="s">
        <v>2726</v>
      </c>
      <c r="D6276" s="38">
        <v>2</v>
      </c>
      <c r="E6276" s="39" t="s">
        <v>23</v>
      </c>
      <c r="F6276" s="40">
        <v>210000</v>
      </c>
      <c r="G6276" s="46">
        <f t="shared" si="350"/>
        <v>420000</v>
      </c>
      <c r="H6276" s="274" t="s">
        <v>3447</v>
      </c>
      <c r="I6276" s="84"/>
    </row>
    <row r="6277" spans="1:9" ht="15" customHeight="1" x14ac:dyDescent="0.25">
      <c r="A6277" s="33" t="s">
        <v>3437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50"/>
        <v>273000</v>
      </c>
      <c r="H6277" s="274" t="s">
        <v>3447</v>
      </c>
      <c r="I6277" s="84"/>
    </row>
    <row r="6278" spans="1:9" ht="15" customHeight="1" x14ac:dyDescent="0.25">
      <c r="A6278" s="33" t="s">
        <v>3437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50"/>
        <v>69750</v>
      </c>
      <c r="H6278" s="274" t="s">
        <v>3447</v>
      </c>
      <c r="I6278" s="84"/>
    </row>
    <row r="6279" spans="1:9" ht="15" customHeight="1" x14ac:dyDescent="0.25">
      <c r="A6279" s="33" t="s">
        <v>3437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50"/>
        <v>136000</v>
      </c>
      <c r="H6279" s="84" t="s">
        <v>3447</v>
      </c>
      <c r="I6279" s="84"/>
    </row>
    <row r="6280" spans="1:9" ht="15" customHeight="1" x14ac:dyDescent="0.25">
      <c r="A6280" s="33" t="s">
        <v>3437</v>
      </c>
      <c r="B6280" s="269" t="s">
        <v>3443</v>
      </c>
      <c r="C6280" s="281" t="s">
        <v>3444</v>
      </c>
      <c r="D6280" s="50">
        <v>1</v>
      </c>
      <c r="E6280" s="56" t="s">
        <v>23</v>
      </c>
      <c r="F6280" s="282">
        <v>800000</v>
      </c>
      <c r="G6280" s="41">
        <f t="shared" si="350"/>
        <v>800000</v>
      </c>
      <c r="H6280" s="274" t="s">
        <v>930</v>
      </c>
      <c r="I6280" s="84"/>
    </row>
    <row r="6281" spans="1:9" ht="15" customHeight="1" x14ac:dyDescent="0.25">
      <c r="A6281" s="33" t="s">
        <v>3437</v>
      </c>
      <c r="B6281" s="269" t="s">
        <v>3445</v>
      </c>
      <c r="C6281" s="56"/>
      <c r="D6281" s="256">
        <v>1</v>
      </c>
      <c r="E6281" s="56" t="s">
        <v>24</v>
      </c>
      <c r="F6281" s="41">
        <v>30000</v>
      </c>
      <c r="G6281" s="41">
        <f t="shared" si="350"/>
        <v>30000</v>
      </c>
      <c r="H6281" s="274" t="s">
        <v>930</v>
      </c>
      <c r="I6281" s="84"/>
    </row>
    <row r="6282" spans="1:9" ht="15" customHeight="1" x14ac:dyDescent="0.25">
      <c r="A6282" s="33" t="s">
        <v>3437</v>
      </c>
      <c r="B6282" s="269" t="s">
        <v>4847</v>
      </c>
      <c r="C6282" s="33"/>
      <c r="D6282" s="33">
        <v>1</v>
      </c>
      <c r="E6282" s="39" t="s">
        <v>24</v>
      </c>
      <c r="F6282" s="46">
        <v>3000</v>
      </c>
      <c r="G6282" s="41">
        <f t="shared" si="350"/>
        <v>3000</v>
      </c>
      <c r="H6282" s="274" t="s">
        <v>930</v>
      </c>
      <c r="I6282" s="84"/>
    </row>
    <row r="6283" spans="1:9" ht="15" customHeight="1" x14ac:dyDescent="0.25">
      <c r="A6283" s="33" t="s">
        <v>3446</v>
      </c>
      <c r="B6283" s="269" t="s">
        <v>4524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50"/>
        <v>93000</v>
      </c>
      <c r="H6283" s="236" t="s">
        <v>3346</v>
      </c>
      <c r="I6283" s="236"/>
    </row>
    <row r="6284" spans="1:9" ht="15" customHeight="1" x14ac:dyDescent="0.25">
      <c r="A6284" s="33" t="s">
        <v>3446</v>
      </c>
      <c r="B6284" s="246" t="s">
        <v>3451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50"/>
        <v>410000</v>
      </c>
      <c r="H6284" s="274" t="s">
        <v>930</v>
      </c>
      <c r="I6284" s="236"/>
    </row>
    <row r="6285" spans="1:9" ht="15" customHeight="1" x14ac:dyDescent="0.25">
      <c r="A6285" s="33" t="s">
        <v>3446</v>
      </c>
      <c r="B6285" s="269" t="s">
        <v>3452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51">D6285*F6285</f>
        <v>105000</v>
      </c>
      <c r="H6285" s="274" t="s">
        <v>930</v>
      </c>
      <c r="I6285" s="236"/>
    </row>
    <row r="6286" spans="1:9" ht="15" customHeight="1" x14ac:dyDescent="0.25">
      <c r="A6286" s="33" t="s">
        <v>3446</v>
      </c>
      <c r="B6286" s="246" t="s">
        <v>2801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51"/>
        <v>11000</v>
      </c>
      <c r="H6286" s="274" t="s">
        <v>1633</v>
      </c>
      <c r="I6286" s="383"/>
    </row>
    <row r="6287" spans="1:9" ht="15" customHeight="1" x14ac:dyDescent="0.25">
      <c r="A6287" s="33" t="s">
        <v>3446</v>
      </c>
      <c r="B6287" s="372" t="s">
        <v>3598</v>
      </c>
      <c r="C6287" s="33" t="s">
        <v>9991</v>
      </c>
      <c r="D6287" s="38">
        <v>2</v>
      </c>
      <c r="E6287" s="45" t="s">
        <v>23</v>
      </c>
      <c r="F6287" s="46">
        <v>1250000</v>
      </c>
      <c r="G6287" s="41">
        <f t="shared" si="351"/>
        <v>2500000</v>
      </c>
      <c r="H6287" s="84" t="s">
        <v>3447</v>
      </c>
      <c r="I6287" s="383"/>
    </row>
    <row r="6288" spans="1:9" ht="15" customHeight="1" x14ac:dyDescent="0.25">
      <c r="A6288" s="33" t="s">
        <v>3446</v>
      </c>
      <c r="B6288" s="269" t="s">
        <v>3448</v>
      </c>
      <c r="C6288" s="33" t="s">
        <v>3449</v>
      </c>
      <c r="D6288" s="38">
        <v>1</v>
      </c>
      <c r="E6288" s="45" t="s">
        <v>23</v>
      </c>
      <c r="F6288" s="41">
        <v>375000</v>
      </c>
      <c r="G6288" s="46">
        <f t="shared" si="351"/>
        <v>375000</v>
      </c>
      <c r="H6288" s="274" t="s">
        <v>536</v>
      </c>
      <c r="I6288" s="383"/>
    </row>
    <row r="6289" spans="1:9" ht="15" customHeight="1" x14ac:dyDescent="0.25">
      <c r="A6289" s="33" t="s">
        <v>3446</v>
      </c>
      <c r="B6289" s="246" t="s">
        <v>7305</v>
      </c>
      <c r="C6289" s="33" t="s">
        <v>3450</v>
      </c>
      <c r="D6289" s="38">
        <v>1</v>
      </c>
      <c r="E6289" s="45" t="s">
        <v>23</v>
      </c>
      <c r="F6289" s="40">
        <v>97500</v>
      </c>
      <c r="G6289" s="46">
        <f t="shared" si="351"/>
        <v>97500</v>
      </c>
      <c r="H6289" s="274" t="s">
        <v>911</v>
      </c>
      <c r="I6289" s="383"/>
    </row>
    <row r="6290" spans="1:9" ht="15" customHeight="1" x14ac:dyDescent="0.25">
      <c r="A6290" s="33" t="s">
        <v>3446</v>
      </c>
      <c r="B6290" s="269" t="s">
        <v>1772</v>
      </c>
      <c r="C6290" s="33" t="s">
        <v>2755</v>
      </c>
      <c r="D6290" s="38">
        <v>8</v>
      </c>
      <c r="E6290" s="51" t="s">
        <v>23</v>
      </c>
      <c r="F6290" s="46">
        <v>10000</v>
      </c>
      <c r="G6290" s="46">
        <f t="shared" si="351"/>
        <v>80000</v>
      </c>
      <c r="H6290" s="274" t="s">
        <v>1999</v>
      </c>
      <c r="I6290" s="383" t="s">
        <v>9992</v>
      </c>
    </row>
    <row r="6291" spans="1:9" ht="15" customHeight="1" x14ac:dyDescent="0.25">
      <c r="A6291" s="33" t="s">
        <v>3446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51"/>
        <v>23250</v>
      </c>
      <c r="H6291" s="274" t="s">
        <v>1999</v>
      </c>
      <c r="I6291" s="383" t="s">
        <v>9992</v>
      </c>
    </row>
    <row r="6292" spans="1:9" ht="15" customHeight="1" x14ac:dyDescent="0.25">
      <c r="A6292" s="33" t="s">
        <v>3446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51"/>
        <v>225600</v>
      </c>
      <c r="H6292" s="274" t="s">
        <v>1999</v>
      </c>
      <c r="I6292" s="383" t="s">
        <v>9992</v>
      </c>
    </row>
    <row r="6293" spans="1:9" ht="15" customHeight="1" x14ac:dyDescent="0.25">
      <c r="A6293" s="33" t="s">
        <v>3446</v>
      </c>
      <c r="B6293" s="269" t="s">
        <v>9303</v>
      </c>
      <c r="C6293" s="33" t="s">
        <v>9331</v>
      </c>
      <c r="D6293" s="50">
        <v>1</v>
      </c>
      <c r="E6293" s="218" t="s">
        <v>23</v>
      </c>
      <c r="F6293" s="185">
        <v>460000</v>
      </c>
      <c r="G6293" s="46">
        <f t="shared" si="351"/>
        <v>460000</v>
      </c>
      <c r="H6293" s="274" t="s">
        <v>468</v>
      </c>
      <c r="I6293" s="33" t="s">
        <v>9993</v>
      </c>
    </row>
    <row r="6294" spans="1:9" ht="15" customHeight="1" x14ac:dyDescent="0.25">
      <c r="A6294" s="33" t="s">
        <v>3446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51"/>
        <v>36783</v>
      </c>
      <c r="H6294" s="274" t="s">
        <v>588</v>
      </c>
      <c r="I6294" s="383"/>
    </row>
    <row r="6295" spans="1:9" ht="15" customHeight="1" x14ac:dyDescent="0.25">
      <c r="A6295" s="33" t="s">
        <v>3446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51"/>
        <v>80000</v>
      </c>
      <c r="H6295" s="274" t="s">
        <v>472</v>
      </c>
      <c r="I6295" s="33" t="s">
        <v>9994</v>
      </c>
    </row>
    <row r="6296" spans="1:9" ht="15" customHeight="1" x14ac:dyDescent="0.25">
      <c r="A6296" s="33" t="s">
        <v>3446</v>
      </c>
      <c r="B6296" s="468" t="s">
        <v>9995</v>
      </c>
      <c r="C6296" s="469" t="s">
        <v>9996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9997</v>
      </c>
    </row>
    <row r="6297" spans="1:9" ht="15" customHeight="1" x14ac:dyDescent="0.25">
      <c r="A6297" s="33" t="s">
        <v>3446</v>
      </c>
      <c r="B6297" s="474" t="s">
        <v>9998</v>
      </c>
      <c r="C6297" s="469" t="s">
        <v>9996</v>
      </c>
      <c r="D6297" s="470">
        <v>2</v>
      </c>
      <c r="E6297" s="475" t="s">
        <v>24</v>
      </c>
      <c r="F6297" s="355">
        <v>1</v>
      </c>
      <c r="G6297" s="471">
        <f t="shared" si="351"/>
        <v>2</v>
      </c>
      <c r="H6297" s="472" t="s">
        <v>413</v>
      </c>
      <c r="I6297" s="473" t="s">
        <v>9997</v>
      </c>
    </row>
    <row r="6298" spans="1:9" x14ac:dyDescent="0.25">
      <c r="A6298" s="33" t="s">
        <v>3455</v>
      </c>
      <c r="B6298" s="269" t="s">
        <v>4524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51"/>
        <v>62000</v>
      </c>
      <c r="H6298" s="236" t="s">
        <v>3346</v>
      </c>
      <c r="I6298" s="236"/>
    </row>
    <row r="6299" spans="1:9" x14ac:dyDescent="0.25">
      <c r="A6299" s="33" t="s">
        <v>3455</v>
      </c>
      <c r="B6299" s="269" t="s">
        <v>3751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3346</v>
      </c>
      <c r="I6299" s="236"/>
    </row>
    <row r="6300" spans="1:9" x14ac:dyDescent="0.25">
      <c r="A6300" s="33" t="s">
        <v>3455</v>
      </c>
      <c r="B6300" s="269" t="s">
        <v>3453</v>
      </c>
      <c r="C6300" s="33" t="s">
        <v>3454</v>
      </c>
      <c r="D6300" s="38">
        <v>1</v>
      </c>
      <c r="E6300" s="45" t="s">
        <v>24</v>
      </c>
      <c r="F6300" s="46">
        <v>261000</v>
      </c>
      <c r="G6300" s="46">
        <f t="shared" si="351"/>
        <v>261000</v>
      </c>
      <c r="H6300" s="274" t="s">
        <v>9999</v>
      </c>
      <c r="I6300" s="236" t="s">
        <v>10000</v>
      </c>
    </row>
    <row r="6301" spans="1:9" x14ac:dyDescent="0.25">
      <c r="A6301" s="33" t="s">
        <v>3455</v>
      </c>
      <c r="B6301" s="269" t="s">
        <v>2768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51"/>
        <v>172000</v>
      </c>
      <c r="H6301" s="274" t="s">
        <v>520</v>
      </c>
      <c r="I6301" s="383" t="s">
        <v>10000</v>
      </c>
    </row>
    <row r="6302" spans="1:9" x14ac:dyDescent="0.25">
      <c r="A6302" s="33" t="s">
        <v>3455</v>
      </c>
      <c r="B6302" s="269" t="s">
        <v>1772</v>
      </c>
      <c r="C6302" s="33" t="s">
        <v>2755</v>
      </c>
      <c r="D6302" s="38">
        <v>10</v>
      </c>
      <c r="E6302" s="45" t="s">
        <v>23</v>
      </c>
      <c r="F6302" s="41">
        <v>10000</v>
      </c>
      <c r="G6302" s="46">
        <f t="shared" si="351"/>
        <v>100000</v>
      </c>
      <c r="H6302" s="274" t="s">
        <v>520</v>
      </c>
      <c r="I6302" s="383" t="s">
        <v>10000</v>
      </c>
    </row>
    <row r="6303" spans="1:9" x14ac:dyDescent="0.25">
      <c r="A6303" s="33" t="s">
        <v>3455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51"/>
        <v>56400</v>
      </c>
      <c r="H6303" s="274" t="s">
        <v>2096</v>
      </c>
      <c r="I6303" s="383"/>
    </row>
    <row r="6304" spans="1:9" x14ac:dyDescent="0.25">
      <c r="A6304" s="33" t="s">
        <v>3455</v>
      </c>
      <c r="B6304" s="372" t="s">
        <v>2800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51"/>
        <v>60000</v>
      </c>
      <c r="H6304" s="274" t="s">
        <v>538</v>
      </c>
      <c r="I6304" s="383" t="s">
        <v>10001</v>
      </c>
    </row>
    <row r="6305" spans="1:9" x14ac:dyDescent="0.25">
      <c r="A6305" s="33" t="s">
        <v>3455</v>
      </c>
      <c r="B6305" s="269" t="s">
        <v>3857</v>
      </c>
      <c r="C6305" s="33" t="s">
        <v>9331</v>
      </c>
      <c r="D6305" s="38">
        <v>1</v>
      </c>
      <c r="E6305" s="51" t="s">
        <v>23</v>
      </c>
      <c r="F6305" s="46">
        <v>460000</v>
      </c>
      <c r="G6305" s="46">
        <f t="shared" si="351"/>
        <v>460000</v>
      </c>
      <c r="H6305" s="274" t="s">
        <v>492</v>
      </c>
      <c r="I6305" s="383" t="s">
        <v>10002</v>
      </c>
    </row>
    <row r="6306" spans="1:9" x14ac:dyDescent="0.25">
      <c r="A6306" s="33" t="s">
        <v>3455</v>
      </c>
      <c r="B6306" s="246" t="s">
        <v>3456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51"/>
        <v>2200000</v>
      </c>
      <c r="H6306" s="84" t="s">
        <v>2908</v>
      </c>
      <c r="I6306" s="33" t="s">
        <v>10003</v>
      </c>
    </row>
    <row r="6307" spans="1:9" x14ac:dyDescent="0.25">
      <c r="A6307" s="33" t="s">
        <v>3455</v>
      </c>
      <c r="B6307" s="246" t="s">
        <v>3457</v>
      </c>
      <c r="C6307" s="33" t="s">
        <v>3458</v>
      </c>
      <c r="D6307" s="38">
        <v>2</v>
      </c>
      <c r="E6307" s="45" t="s">
        <v>23</v>
      </c>
      <c r="F6307" s="40">
        <v>250000</v>
      </c>
      <c r="G6307" s="46">
        <f t="shared" si="351"/>
        <v>500000</v>
      </c>
      <c r="H6307" s="274" t="s">
        <v>2908</v>
      </c>
      <c r="I6307" s="33" t="s">
        <v>10003</v>
      </c>
    </row>
    <row r="6308" spans="1:9" x14ac:dyDescent="0.25">
      <c r="A6308" s="33" t="s">
        <v>3455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51"/>
        <v>136000</v>
      </c>
      <c r="H6308" s="274" t="s">
        <v>2908</v>
      </c>
      <c r="I6308" s="33" t="s">
        <v>10003</v>
      </c>
    </row>
    <row r="6309" spans="1:9" x14ac:dyDescent="0.25">
      <c r="A6309" s="33" t="s">
        <v>3455</v>
      </c>
      <c r="B6309" s="269" t="s">
        <v>2801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51"/>
        <v>11000</v>
      </c>
      <c r="H6309" s="274" t="s">
        <v>2908</v>
      </c>
      <c r="I6309" s="33" t="s">
        <v>10003</v>
      </c>
    </row>
    <row r="6310" spans="1:9" x14ac:dyDescent="0.25">
      <c r="A6310" s="33" t="s">
        <v>3455</v>
      </c>
      <c r="B6310" s="269" t="s">
        <v>3857</v>
      </c>
      <c r="C6310" s="33" t="s">
        <v>9331</v>
      </c>
      <c r="D6310" s="38">
        <v>1</v>
      </c>
      <c r="E6310" s="51" t="s">
        <v>23</v>
      </c>
      <c r="F6310" s="46">
        <v>460000</v>
      </c>
      <c r="G6310" s="46">
        <f t="shared" si="351"/>
        <v>460000</v>
      </c>
      <c r="H6310" s="274" t="s">
        <v>748</v>
      </c>
      <c r="I6310" s="33" t="s">
        <v>10004</v>
      </c>
    </row>
    <row r="6311" spans="1:9" x14ac:dyDescent="0.25">
      <c r="A6311" s="33" t="s">
        <v>3455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51"/>
        <v>2679000</v>
      </c>
      <c r="H6311" s="274" t="s">
        <v>647</v>
      </c>
      <c r="I6311" s="383" t="s">
        <v>10005</v>
      </c>
    </row>
    <row r="6312" spans="1:9" x14ac:dyDescent="0.25">
      <c r="A6312" s="33" t="s">
        <v>3455</v>
      </c>
      <c r="B6312" s="269" t="s">
        <v>3462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2947</v>
      </c>
      <c r="I6312" s="33"/>
    </row>
    <row r="6313" spans="1:9" x14ac:dyDescent="0.25">
      <c r="A6313" s="33" t="s">
        <v>3455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2724</v>
      </c>
      <c r="I6313" s="33"/>
    </row>
    <row r="6314" spans="1:9" x14ac:dyDescent="0.25">
      <c r="A6314" s="33" t="s">
        <v>3455</v>
      </c>
      <c r="B6314" s="269" t="s">
        <v>3463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2947</v>
      </c>
      <c r="I6314" s="33"/>
    </row>
    <row r="6315" spans="1:9" x14ac:dyDescent="0.25">
      <c r="A6315" s="33" t="s">
        <v>3455</v>
      </c>
      <c r="B6315" s="269" t="s">
        <v>3314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51"/>
        <v>26400</v>
      </c>
      <c r="H6315" s="274" t="s">
        <v>930</v>
      </c>
      <c r="I6315" s="33"/>
    </row>
    <row r="6316" spans="1:9" x14ac:dyDescent="0.25">
      <c r="A6316" s="33" t="s">
        <v>3455</v>
      </c>
      <c r="B6316" s="269" t="s">
        <v>3313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51"/>
        <v>103000</v>
      </c>
      <c r="H6316" s="274" t="s">
        <v>930</v>
      </c>
      <c r="I6316" s="33"/>
    </row>
    <row r="6317" spans="1:9" x14ac:dyDescent="0.25">
      <c r="A6317" s="33" t="s">
        <v>3455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51"/>
        <v>141000</v>
      </c>
      <c r="H6317" s="84" t="s">
        <v>1633</v>
      </c>
      <c r="I6317" s="33"/>
    </row>
    <row r="6318" spans="1:9" x14ac:dyDescent="0.25">
      <c r="A6318" s="33" t="s">
        <v>3455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51"/>
        <v>72000</v>
      </c>
      <c r="H6318" s="84" t="s">
        <v>1633</v>
      </c>
      <c r="I6318" s="33"/>
    </row>
    <row r="6319" spans="1:9" x14ac:dyDescent="0.25">
      <c r="A6319" s="33" t="s">
        <v>3455</v>
      </c>
      <c r="B6319" s="269" t="s">
        <v>1159</v>
      </c>
      <c r="C6319" s="33" t="s">
        <v>52</v>
      </c>
      <c r="D6319" s="33">
        <v>2</v>
      </c>
      <c r="E6319" s="39" t="s">
        <v>10006</v>
      </c>
      <c r="F6319" s="46">
        <v>10000</v>
      </c>
      <c r="G6319" s="46">
        <f t="shared" si="351"/>
        <v>20000</v>
      </c>
      <c r="H6319" s="84" t="s">
        <v>1633</v>
      </c>
      <c r="I6319" s="33"/>
    </row>
    <row r="6320" spans="1:9" x14ac:dyDescent="0.25">
      <c r="A6320" s="33" t="s">
        <v>3455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51"/>
        <v>253800</v>
      </c>
      <c r="H6320" s="274" t="s">
        <v>1006</v>
      </c>
      <c r="I6320" s="84" t="s">
        <v>10007</v>
      </c>
    </row>
    <row r="6321" spans="1:9" x14ac:dyDescent="0.25">
      <c r="A6321" s="33" t="s">
        <v>3455</v>
      </c>
      <c r="B6321" s="269" t="s">
        <v>2852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51"/>
        <v>87500</v>
      </c>
      <c r="H6321" s="274" t="s">
        <v>1006</v>
      </c>
      <c r="I6321" s="84" t="s">
        <v>10007</v>
      </c>
    </row>
    <row r="6322" spans="1:9" x14ac:dyDescent="0.25">
      <c r="A6322" s="33" t="s">
        <v>3455</v>
      </c>
      <c r="B6322" s="245" t="s">
        <v>10008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51"/>
        <v>80000</v>
      </c>
      <c r="H6322" s="274" t="s">
        <v>1006</v>
      </c>
      <c r="I6322" s="84" t="s">
        <v>10007</v>
      </c>
    </row>
    <row r="6323" spans="1:9" x14ac:dyDescent="0.25">
      <c r="A6323" s="33" t="s">
        <v>3455</v>
      </c>
      <c r="B6323" s="243" t="s">
        <v>3460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51"/>
        <v>50000</v>
      </c>
      <c r="H6323" s="274" t="s">
        <v>606</v>
      </c>
      <c r="I6323" s="84"/>
    </row>
    <row r="6324" spans="1:9" x14ac:dyDescent="0.25">
      <c r="A6324" s="33" t="s">
        <v>3455</v>
      </c>
      <c r="B6324" s="269" t="s">
        <v>3461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51"/>
        <v>32000</v>
      </c>
      <c r="H6324" s="274" t="s">
        <v>606</v>
      </c>
      <c r="I6324" s="84"/>
    </row>
    <row r="6325" spans="1:9" x14ac:dyDescent="0.25">
      <c r="A6325" s="33" t="s">
        <v>3455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51"/>
        <v>225600</v>
      </c>
      <c r="H6325" s="84" t="s">
        <v>1106</v>
      </c>
      <c r="I6325" s="84" t="s">
        <v>10009</v>
      </c>
    </row>
    <row r="6326" spans="1:9" x14ac:dyDescent="0.25">
      <c r="A6326" s="33" t="s">
        <v>3455</v>
      </c>
      <c r="B6326" s="243" t="s">
        <v>3235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51"/>
        <v>31000</v>
      </c>
      <c r="H6326" s="84" t="s">
        <v>1106</v>
      </c>
      <c r="I6326" s="84" t="s">
        <v>10009</v>
      </c>
    </row>
    <row r="6327" spans="1:9" x14ac:dyDescent="0.25">
      <c r="A6327" s="33" t="s">
        <v>3464</v>
      </c>
      <c r="B6327" s="269" t="s">
        <v>4847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51"/>
        <v>3000</v>
      </c>
      <c r="H6327" s="236" t="s">
        <v>3346</v>
      </c>
      <c r="I6327" s="236"/>
    </row>
    <row r="6328" spans="1:9" x14ac:dyDescent="0.25">
      <c r="A6328" s="33" t="s">
        <v>3464</v>
      </c>
      <c r="B6328" s="269" t="s">
        <v>3751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3346</v>
      </c>
      <c r="I6328" s="236"/>
    </row>
    <row r="6329" spans="1:9" x14ac:dyDescent="0.25">
      <c r="A6329" s="33" t="s">
        <v>3464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51"/>
        <v>75000</v>
      </c>
      <c r="H6329" s="274" t="s">
        <v>3346</v>
      </c>
      <c r="I6329" s="236"/>
    </row>
    <row r="6330" spans="1:9" x14ac:dyDescent="0.25">
      <c r="A6330" s="33" t="s">
        <v>3464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51"/>
        <v>18000</v>
      </c>
      <c r="H6330" s="274" t="s">
        <v>930</v>
      </c>
      <c r="I6330" s="383"/>
    </row>
    <row r="6331" spans="1:9" x14ac:dyDescent="0.25">
      <c r="A6331" s="33" t="s">
        <v>3464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51"/>
        <v>28200</v>
      </c>
      <c r="H6331" s="84" t="s">
        <v>1263</v>
      </c>
      <c r="I6331" s="383"/>
    </row>
    <row r="6332" spans="1:9" x14ac:dyDescent="0.25">
      <c r="A6332" s="33" t="s">
        <v>3464</v>
      </c>
      <c r="B6332" s="269" t="s">
        <v>3857</v>
      </c>
      <c r="C6332" s="33" t="s">
        <v>9331</v>
      </c>
      <c r="D6332" s="38">
        <v>1</v>
      </c>
      <c r="E6332" s="51" t="s">
        <v>23</v>
      </c>
      <c r="F6332" s="46">
        <v>460000</v>
      </c>
      <c r="G6332" s="46">
        <f t="shared" si="351"/>
        <v>460000</v>
      </c>
      <c r="H6332" s="274" t="s">
        <v>3078</v>
      </c>
      <c r="I6332" s="383"/>
    </row>
    <row r="6333" spans="1:9" x14ac:dyDescent="0.25">
      <c r="A6333" s="33" t="s">
        <v>3464</v>
      </c>
      <c r="B6333" s="52" t="s">
        <v>2847</v>
      </c>
      <c r="C6333" s="141" t="s">
        <v>9301</v>
      </c>
      <c r="D6333" s="38">
        <v>10</v>
      </c>
      <c r="E6333" s="51" t="s">
        <v>23</v>
      </c>
      <c r="F6333" s="46">
        <v>750</v>
      </c>
      <c r="G6333" s="46">
        <f t="shared" si="351"/>
        <v>7500</v>
      </c>
      <c r="H6333" s="274" t="s">
        <v>2724</v>
      </c>
      <c r="I6333" s="383"/>
    </row>
    <row r="6334" spans="1:9" x14ac:dyDescent="0.25">
      <c r="A6334" s="33" t="s">
        <v>3464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51"/>
        <v>42300</v>
      </c>
      <c r="H6334" s="274" t="s">
        <v>509</v>
      </c>
      <c r="I6334" s="33"/>
    </row>
    <row r="6335" spans="1:9" x14ac:dyDescent="0.25">
      <c r="A6335" s="33" t="s">
        <v>3464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51"/>
        <v>23250</v>
      </c>
      <c r="H6335" s="274" t="s">
        <v>509</v>
      </c>
      <c r="I6335" s="33"/>
    </row>
    <row r="6336" spans="1:9" x14ac:dyDescent="0.25">
      <c r="A6336" s="33" t="s">
        <v>3464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51"/>
        <v>23250</v>
      </c>
      <c r="H6336" s="274" t="s">
        <v>1263</v>
      </c>
      <c r="I6336" s="383"/>
    </row>
    <row r="6337" spans="1:9" x14ac:dyDescent="0.25">
      <c r="A6337" s="33" t="s">
        <v>3464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10010</v>
      </c>
      <c r="I6337" s="33" t="s">
        <v>10011</v>
      </c>
    </row>
    <row r="6338" spans="1:9" x14ac:dyDescent="0.25">
      <c r="A6338" s="33" t="s">
        <v>3464</v>
      </c>
      <c r="B6338" s="269" t="s">
        <v>2852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10011</v>
      </c>
    </row>
    <row r="6339" spans="1:9" x14ac:dyDescent="0.25">
      <c r="A6339" s="33" t="s">
        <v>3464</v>
      </c>
      <c r="B6339" s="246" t="s">
        <v>2735</v>
      </c>
      <c r="C6339" s="281" t="s">
        <v>10012</v>
      </c>
      <c r="D6339" s="50">
        <v>1</v>
      </c>
      <c r="E6339" s="56" t="s">
        <v>23</v>
      </c>
      <c r="F6339" s="282">
        <v>1500000</v>
      </c>
      <c r="G6339" s="41">
        <f t="shared" si="351"/>
        <v>1500000</v>
      </c>
      <c r="H6339" s="274" t="s">
        <v>433</v>
      </c>
      <c r="I6339" s="33" t="s">
        <v>10013</v>
      </c>
    </row>
    <row r="6340" spans="1:9" x14ac:dyDescent="0.25">
      <c r="A6340" s="33" t="s">
        <v>3464</v>
      </c>
      <c r="B6340" s="246" t="s">
        <v>2735</v>
      </c>
      <c r="C6340" s="56" t="s">
        <v>10014</v>
      </c>
      <c r="D6340" s="256">
        <v>1</v>
      </c>
      <c r="E6340" s="56" t="s">
        <v>23</v>
      </c>
      <c r="F6340" s="282">
        <v>1500000</v>
      </c>
      <c r="G6340" s="41">
        <f t="shared" si="351"/>
        <v>1500000</v>
      </c>
      <c r="H6340" s="274" t="s">
        <v>433</v>
      </c>
      <c r="I6340" s="33" t="s">
        <v>10013</v>
      </c>
    </row>
    <row r="6341" spans="1:9" x14ac:dyDescent="0.25">
      <c r="A6341" s="33" t="s">
        <v>3464</v>
      </c>
      <c r="B6341" s="246" t="s">
        <v>2735</v>
      </c>
      <c r="C6341" s="33" t="s">
        <v>10015</v>
      </c>
      <c r="D6341" s="38">
        <v>1</v>
      </c>
      <c r="E6341" s="45" t="s">
        <v>23</v>
      </c>
      <c r="F6341" s="282">
        <v>1500000</v>
      </c>
      <c r="G6341" s="46">
        <f t="shared" si="351"/>
        <v>1500000</v>
      </c>
      <c r="H6341" s="274" t="s">
        <v>433</v>
      </c>
      <c r="I6341" s="33" t="s">
        <v>10013</v>
      </c>
    </row>
    <row r="6342" spans="1:9" x14ac:dyDescent="0.25">
      <c r="A6342" s="33" t="s">
        <v>3464</v>
      </c>
      <c r="B6342" s="246" t="s">
        <v>2735</v>
      </c>
      <c r="C6342" s="33" t="s">
        <v>10016</v>
      </c>
      <c r="D6342" s="38">
        <v>1</v>
      </c>
      <c r="E6342" s="45" t="s">
        <v>23</v>
      </c>
      <c r="F6342" s="282">
        <v>1500000</v>
      </c>
      <c r="G6342" s="46">
        <f t="shared" si="351"/>
        <v>1500000</v>
      </c>
      <c r="H6342" s="274" t="s">
        <v>433</v>
      </c>
      <c r="I6342" s="33" t="s">
        <v>10013</v>
      </c>
    </row>
    <row r="6343" spans="1:9" x14ac:dyDescent="0.25">
      <c r="A6343" s="33" t="s">
        <v>3464</v>
      </c>
      <c r="B6343" s="246" t="s">
        <v>2735</v>
      </c>
      <c r="C6343" s="33" t="s">
        <v>10017</v>
      </c>
      <c r="D6343" s="33">
        <v>1</v>
      </c>
      <c r="E6343" s="56" t="s">
        <v>23</v>
      </c>
      <c r="F6343" s="282">
        <v>1500000</v>
      </c>
      <c r="G6343" s="46">
        <f t="shared" si="351"/>
        <v>1500000</v>
      </c>
      <c r="H6343" s="274" t="s">
        <v>433</v>
      </c>
      <c r="I6343" s="33" t="s">
        <v>10013</v>
      </c>
    </row>
    <row r="6344" spans="1:9" x14ac:dyDescent="0.25">
      <c r="A6344" s="33" t="s">
        <v>3464</v>
      </c>
      <c r="B6344" s="246" t="s">
        <v>2735</v>
      </c>
      <c r="C6344" s="33" t="s">
        <v>10018</v>
      </c>
      <c r="D6344" s="33">
        <v>1</v>
      </c>
      <c r="E6344" s="39" t="s">
        <v>23</v>
      </c>
      <c r="F6344" s="282">
        <v>1500000</v>
      </c>
      <c r="G6344" s="46">
        <f t="shared" si="351"/>
        <v>1500000</v>
      </c>
      <c r="H6344" s="274" t="s">
        <v>433</v>
      </c>
      <c r="I6344" s="33" t="s">
        <v>10013</v>
      </c>
    </row>
    <row r="6345" spans="1:9" x14ac:dyDescent="0.25">
      <c r="A6345" s="33" t="s">
        <v>3466</v>
      </c>
      <c r="B6345" s="269" t="s">
        <v>2924</v>
      </c>
      <c r="C6345" s="33" t="s">
        <v>3787</v>
      </c>
      <c r="D6345" s="33">
        <v>1</v>
      </c>
      <c r="E6345" s="33" t="s">
        <v>188</v>
      </c>
      <c r="F6345" s="55">
        <v>1261000</v>
      </c>
      <c r="G6345" s="41">
        <f t="shared" si="351"/>
        <v>1261000</v>
      </c>
      <c r="H6345" s="236" t="s">
        <v>930</v>
      </c>
      <c r="I6345" s="236"/>
    </row>
    <row r="6346" spans="1:9" x14ac:dyDescent="0.25">
      <c r="A6346" s="33" t="s">
        <v>3466</v>
      </c>
      <c r="B6346" s="52" t="s">
        <v>2847</v>
      </c>
      <c r="C6346" s="141" t="s">
        <v>9301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x14ac:dyDescent="0.25">
      <c r="A6347" s="33" t="s">
        <v>3466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51"/>
        <v>9000</v>
      </c>
      <c r="H6347" s="274" t="s">
        <v>930</v>
      </c>
      <c r="I6347" s="236"/>
    </row>
    <row r="6348" spans="1:9" x14ac:dyDescent="0.25">
      <c r="A6348" s="33" t="s">
        <v>3466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51"/>
        <v>338400</v>
      </c>
      <c r="H6348" s="236" t="s">
        <v>3777</v>
      </c>
      <c r="I6348" s="383"/>
    </row>
    <row r="6349" spans="1:9" x14ac:dyDescent="0.25">
      <c r="A6349" s="33" t="s">
        <v>3466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52">D6349*F6349</f>
        <v>72000</v>
      </c>
      <c r="H6349" s="236" t="s">
        <v>3777</v>
      </c>
      <c r="I6349" s="383"/>
    </row>
    <row r="6350" spans="1:9" x14ac:dyDescent="0.25">
      <c r="A6350" s="33" t="s">
        <v>3466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52"/>
        <v>68000</v>
      </c>
      <c r="H6350" s="236" t="s">
        <v>3777</v>
      </c>
      <c r="I6350" s="383"/>
    </row>
    <row r="6351" spans="1:9" x14ac:dyDescent="0.25">
      <c r="A6351" s="33" t="s">
        <v>3466</v>
      </c>
      <c r="B6351" s="246" t="s">
        <v>3457</v>
      </c>
      <c r="C6351" s="33" t="s">
        <v>3458</v>
      </c>
      <c r="D6351" s="38">
        <v>2</v>
      </c>
      <c r="E6351" s="45" t="s">
        <v>23</v>
      </c>
      <c r="F6351" s="46">
        <v>235000</v>
      </c>
      <c r="G6351" s="41">
        <f t="shared" si="352"/>
        <v>470000</v>
      </c>
      <c r="H6351" s="84" t="s">
        <v>1106</v>
      </c>
      <c r="I6351" s="383"/>
    </row>
    <row r="6352" spans="1:9" x14ac:dyDescent="0.25">
      <c r="A6352" s="33" t="s">
        <v>3466</v>
      </c>
      <c r="B6352" s="269" t="s">
        <v>10019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52"/>
        <v>40000</v>
      </c>
      <c r="H6352" s="274" t="s">
        <v>1106</v>
      </c>
      <c r="I6352" s="33"/>
    </row>
    <row r="6353" spans="1:9" x14ac:dyDescent="0.25">
      <c r="A6353" s="33" t="s">
        <v>3466</v>
      </c>
      <c r="B6353" s="269" t="s">
        <v>5922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52"/>
        <v>250000</v>
      </c>
      <c r="H6353" s="274" t="s">
        <v>1106</v>
      </c>
      <c r="I6353" s="33"/>
    </row>
    <row r="6354" spans="1:9" x14ac:dyDescent="0.25">
      <c r="A6354" s="33" t="s">
        <v>3466</v>
      </c>
      <c r="B6354" s="269" t="s">
        <v>2801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52"/>
        <v>11000</v>
      </c>
      <c r="H6354" s="274" t="s">
        <v>1106</v>
      </c>
      <c r="I6354" s="383"/>
    </row>
    <row r="6355" spans="1:9" x14ac:dyDescent="0.25">
      <c r="A6355" s="33" t="s">
        <v>3466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x14ac:dyDescent="0.25">
      <c r="A6356" s="33" t="s">
        <v>3466</v>
      </c>
      <c r="B6356" s="269" t="s">
        <v>4008</v>
      </c>
      <c r="C6356" s="33" t="s">
        <v>4378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10020</v>
      </c>
    </row>
    <row r="6357" spans="1:9" x14ac:dyDescent="0.25">
      <c r="A6357" s="33" t="s">
        <v>3466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10021</v>
      </c>
    </row>
    <row r="6358" spans="1:9" x14ac:dyDescent="0.25">
      <c r="A6358" s="33" t="s">
        <v>3466</v>
      </c>
      <c r="B6358" s="269" t="s">
        <v>2852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10021</v>
      </c>
    </row>
    <row r="6359" spans="1:9" x14ac:dyDescent="0.25">
      <c r="A6359" s="33" t="s">
        <v>3466</v>
      </c>
      <c r="B6359" s="269" t="s">
        <v>4524</v>
      </c>
      <c r="C6359" s="33"/>
      <c r="D6359" s="38">
        <v>5</v>
      </c>
      <c r="E6359" s="45" t="s">
        <v>23</v>
      </c>
      <c r="F6359" s="282">
        <v>1550</v>
      </c>
      <c r="G6359" s="46">
        <f t="shared" si="352"/>
        <v>7750</v>
      </c>
      <c r="H6359" s="274" t="s">
        <v>588</v>
      </c>
      <c r="I6359" s="33"/>
    </row>
    <row r="6360" spans="1:9" x14ac:dyDescent="0.25">
      <c r="A6360" s="33" t="s">
        <v>3466</v>
      </c>
      <c r="B6360" s="246" t="s">
        <v>3751</v>
      </c>
      <c r="C6360" s="33"/>
      <c r="D6360" s="38">
        <v>1</v>
      </c>
      <c r="E6360" s="45" t="s">
        <v>23</v>
      </c>
      <c r="F6360" s="282">
        <v>7000</v>
      </c>
      <c r="G6360" s="46">
        <f t="shared" si="352"/>
        <v>7000</v>
      </c>
      <c r="H6360" s="274" t="s">
        <v>588</v>
      </c>
      <c r="I6360" s="33"/>
    </row>
    <row r="6361" spans="1:9" x14ac:dyDescent="0.25">
      <c r="A6361" s="33" t="s">
        <v>3466</v>
      </c>
      <c r="B6361" s="269" t="s">
        <v>2700</v>
      </c>
      <c r="C6361" s="33" t="s">
        <v>10022</v>
      </c>
      <c r="D6361" s="38">
        <v>1</v>
      </c>
      <c r="E6361" s="45" t="s">
        <v>72</v>
      </c>
      <c r="F6361" s="41">
        <v>2200000</v>
      </c>
      <c r="G6361" s="46">
        <f t="shared" si="352"/>
        <v>2200000</v>
      </c>
      <c r="H6361" s="274" t="s">
        <v>588</v>
      </c>
      <c r="I6361" s="33"/>
    </row>
    <row r="6362" spans="1:9" x14ac:dyDescent="0.25">
      <c r="A6362" s="33" t="s">
        <v>3466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52"/>
        <v>34000</v>
      </c>
      <c r="H6362" s="274" t="s">
        <v>538</v>
      </c>
      <c r="I6362" s="33"/>
    </row>
    <row r="6363" spans="1:9" x14ac:dyDescent="0.25">
      <c r="A6363" s="33" t="s">
        <v>3466</v>
      </c>
      <c r="B6363" s="445" t="s">
        <v>2678</v>
      </c>
      <c r="C6363" s="228" t="s">
        <v>10023</v>
      </c>
      <c r="D6363" s="38">
        <v>1</v>
      </c>
      <c r="E6363" s="45" t="s">
        <v>23</v>
      </c>
      <c r="F6363" s="40">
        <v>1275000</v>
      </c>
      <c r="G6363" s="46">
        <f t="shared" si="352"/>
        <v>1275000</v>
      </c>
      <c r="H6363" s="274" t="s">
        <v>1004</v>
      </c>
      <c r="I6363" s="84" t="s">
        <v>10024</v>
      </c>
    </row>
    <row r="6364" spans="1:9" x14ac:dyDescent="0.25">
      <c r="A6364" s="33" t="s">
        <v>3466</v>
      </c>
      <c r="B6364" s="269" t="s">
        <v>4008</v>
      </c>
      <c r="C6364" s="33" t="s">
        <v>4378</v>
      </c>
      <c r="D6364" s="38">
        <v>1</v>
      </c>
      <c r="E6364" s="39" t="s">
        <v>1579</v>
      </c>
      <c r="F6364" s="40">
        <v>4800000</v>
      </c>
      <c r="G6364" s="46">
        <f t="shared" si="352"/>
        <v>4800000</v>
      </c>
      <c r="H6364" s="274" t="s">
        <v>433</v>
      </c>
      <c r="I6364" s="84" t="s">
        <v>10025</v>
      </c>
    </row>
    <row r="6365" spans="1:9" x14ac:dyDescent="0.25">
      <c r="A6365" s="33" t="s">
        <v>3466</v>
      </c>
      <c r="B6365" s="246" t="s">
        <v>2735</v>
      </c>
      <c r="C6365" s="33" t="s">
        <v>10026</v>
      </c>
      <c r="D6365" s="50">
        <v>5</v>
      </c>
      <c r="E6365" s="43" t="s">
        <v>24</v>
      </c>
      <c r="F6365" s="179">
        <v>1500000</v>
      </c>
      <c r="G6365" s="46">
        <f t="shared" si="352"/>
        <v>7500000</v>
      </c>
      <c r="H6365" s="274" t="s">
        <v>433</v>
      </c>
      <c r="I6365" s="84" t="s">
        <v>10025</v>
      </c>
    </row>
    <row r="6366" spans="1:9" x14ac:dyDescent="0.25">
      <c r="A6366" s="33" t="s">
        <v>3466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52"/>
        <v>253800</v>
      </c>
      <c r="H6366" s="274" t="s">
        <v>1756</v>
      </c>
      <c r="I6366" s="84" t="s">
        <v>10027</v>
      </c>
    </row>
    <row r="6367" spans="1:9" x14ac:dyDescent="0.25">
      <c r="A6367" s="33" t="s">
        <v>3466</v>
      </c>
      <c r="B6367" s="269" t="s">
        <v>2852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52"/>
        <v>87500</v>
      </c>
      <c r="H6367" s="274" t="s">
        <v>1756</v>
      </c>
      <c r="I6367" s="84" t="s">
        <v>10027</v>
      </c>
    </row>
    <row r="6368" spans="1:9" x14ac:dyDescent="0.25">
      <c r="A6368" s="33" t="s">
        <v>3466</v>
      </c>
      <c r="B6368" s="269" t="s">
        <v>3235</v>
      </c>
      <c r="C6368" s="33" t="s">
        <v>3596</v>
      </c>
      <c r="D6368" s="38">
        <v>1</v>
      </c>
      <c r="E6368" s="33" t="s">
        <v>24</v>
      </c>
      <c r="F6368" s="46">
        <v>85000</v>
      </c>
      <c r="G6368" s="46">
        <f t="shared" si="352"/>
        <v>85000</v>
      </c>
      <c r="H6368" s="274" t="s">
        <v>1756</v>
      </c>
      <c r="I6368" s="84" t="s">
        <v>10027</v>
      </c>
    </row>
    <row r="6369" spans="1:9" x14ac:dyDescent="0.25">
      <c r="A6369" s="33" t="s">
        <v>3466</v>
      </c>
      <c r="B6369" s="269" t="s">
        <v>3333</v>
      </c>
      <c r="C6369" s="33" t="s">
        <v>9299</v>
      </c>
      <c r="D6369" s="38">
        <v>1</v>
      </c>
      <c r="E6369" s="45" t="s">
        <v>24</v>
      </c>
      <c r="F6369" s="46">
        <v>38000</v>
      </c>
      <c r="G6369" s="46">
        <f t="shared" si="352"/>
        <v>38000</v>
      </c>
      <c r="H6369" s="274" t="s">
        <v>1756</v>
      </c>
      <c r="I6369" s="84" t="s">
        <v>10027</v>
      </c>
    </row>
    <row r="6370" spans="1:9" x14ac:dyDescent="0.25">
      <c r="A6370" s="33" t="s">
        <v>3466</v>
      </c>
      <c r="B6370" s="246" t="s">
        <v>2906</v>
      </c>
      <c r="C6370" s="49" t="s">
        <v>3033</v>
      </c>
      <c r="D6370" s="38">
        <v>2</v>
      </c>
      <c r="E6370" s="33" t="s">
        <v>23</v>
      </c>
      <c r="F6370" s="40">
        <v>175000</v>
      </c>
      <c r="G6370" s="46">
        <f t="shared" si="352"/>
        <v>350000</v>
      </c>
      <c r="H6370" s="294" t="s">
        <v>673</v>
      </c>
      <c r="I6370" s="84" t="s">
        <v>10028</v>
      </c>
    </row>
    <row r="6371" spans="1:9" x14ac:dyDescent="0.25">
      <c r="A6371" s="33" t="s">
        <v>3466</v>
      </c>
      <c r="B6371" s="246" t="s">
        <v>2265</v>
      </c>
      <c r="C6371" s="33" t="s">
        <v>3191</v>
      </c>
      <c r="D6371" s="38">
        <v>3</v>
      </c>
      <c r="E6371" s="45" t="s">
        <v>843</v>
      </c>
      <c r="F6371" s="40">
        <v>3115000</v>
      </c>
      <c r="G6371" s="46">
        <f t="shared" si="352"/>
        <v>9345000</v>
      </c>
      <c r="H6371" s="274" t="s">
        <v>647</v>
      </c>
      <c r="I6371" s="84"/>
    </row>
    <row r="6372" spans="1:9" x14ac:dyDescent="0.25">
      <c r="A6372" s="33" t="s">
        <v>3466</v>
      </c>
      <c r="B6372" s="269" t="s">
        <v>841</v>
      </c>
      <c r="C6372" s="33" t="s">
        <v>3191</v>
      </c>
      <c r="D6372" s="38">
        <v>2</v>
      </c>
      <c r="E6372" s="45" t="s">
        <v>83</v>
      </c>
      <c r="F6372" s="35">
        <v>677500</v>
      </c>
      <c r="G6372" s="46">
        <f t="shared" si="352"/>
        <v>1355000</v>
      </c>
      <c r="H6372" s="274" t="s">
        <v>647</v>
      </c>
      <c r="I6372" s="84"/>
    </row>
    <row r="6373" spans="1:9" x14ac:dyDescent="0.25">
      <c r="A6373" s="33" t="s">
        <v>3466</v>
      </c>
      <c r="B6373" s="246" t="s">
        <v>3467</v>
      </c>
      <c r="C6373" s="63" t="s">
        <v>3191</v>
      </c>
      <c r="D6373" s="38">
        <v>2</v>
      </c>
      <c r="E6373" s="45" t="s">
        <v>83</v>
      </c>
      <c r="F6373" s="46">
        <v>292500</v>
      </c>
      <c r="G6373" s="46">
        <f t="shared" si="352"/>
        <v>585000</v>
      </c>
      <c r="H6373" s="274" t="s">
        <v>647</v>
      </c>
      <c r="I6373" s="84"/>
    </row>
    <row r="6374" spans="1:9" x14ac:dyDescent="0.25">
      <c r="A6374" s="33" t="s">
        <v>3466</v>
      </c>
      <c r="B6374" s="269" t="s">
        <v>3468</v>
      </c>
      <c r="C6374" s="63" t="s">
        <v>3191</v>
      </c>
      <c r="D6374" s="38">
        <v>4</v>
      </c>
      <c r="E6374" s="33" t="s">
        <v>843</v>
      </c>
      <c r="F6374" s="46">
        <v>2398000</v>
      </c>
      <c r="G6374" s="46">
        <f t="shared" si="352"/>
        <v>9592000</v>
      </c>
      <c r="H6374" s="274" t="s">
        <v>647</v>
      </c>
      <c r="I6374" s="84"/>
    </row>
    <row r="6375" spans="1:9" x14ac:dyDescent="0.25">
      <c r="A6375" s="33" t="s">
        <v>3469</v>
      </c>
      <c r="B6375" s="243" t="s">
        <v>5922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52"/>
        <v>218000</v>
      </c>
      <c r="H6375" s="236" t="s">
        <v>588</v>
      </c>
      <c r="I6375" s="236"/>
    </row>
    <row r="6376" spans="1:9" x14ac:dyDescent="0.25">
      <c r="A6376" s="33" t="s">
        <v>3469</v>
      </c>
      <c r="B6376" s="269" t="s">
        <v>10029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x14ac:dyDescent="0.25">
      <c r="A6377" s="33" t="s">
        <v>3469</v>
      </c>
      <c r="B6377" s="269" t="s">
        <v>2801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52"/>
        <v>11000</v>
      </c>
      <c r="H6377" s="274" t="s">
        <v>588</v>
      </c>
      <c r="I6377" s="236"/>
    </row>
    <row r="6378" spans="1:9" x14ac:dyDescent="0.25">
      <c r="A6378" s="33" t="s">
        <v>3469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52"/>
        <v>153000</v>
      </c>
      <c r="H6378" s="274" t="s">
        <v>588</v>
      </c>
      <c r="I6378" s="383"/>
    </row>
    <row r="6379" spans="1:9" x14ac:dyDescent="0.25">
      <c r="A6379" s="33" t="s">
        <v>3469</v>
      </c>
      <c r="B6379" s="269" t="s">
        <v>9387</v>
      </c>
      <c r="C6379" s="33"/>
      <c r="D6379" s="50">
        <v>0.3</v>
      </c>
      <c r="E6379" s="39" t="s">
        <v>217</v>
      </c>
      <c r="F6379" s="41">
        <v>77500</v>
      </c>
      <c r="G6379" s="41">
        <f t="shared" si="352"/>
        <v>23250</v>
      </c>
      <c r="H6379" s="274" t="s">
        <v>588</v>
      </c>
      <c r="I6379" s="383"/>
    </row>
    <row r="6380" spans="1:9" x14ac:dyDescent="0.25">
      <c r="A6380" s="33" t="s">
        <v>3469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52"/>
        <v>16000</v>
      </c>
      <c r="H6380" s="236" t="s">
        <v>930</v>
      </c>
      <c r="I6380" s="383"/>
    </row>
    <row r="6381" spans="1:9" x14ac:dyDescent="0.25">
      <c r="A6381" s="33" t="s">
        <v>3469</v>
      </c>
      <c r="B6381" s="269" t="s">
        <v>4847</v>
      </c>
      <c r="C6381" s="33"/>
      <c r="D6381" s="38">
        <v>1</v>
      </c>
      <c r="E6381" s="45" t="s">
        <v>23</v>
      </c>
      <c r="F6381" s="46">
        <v>3000</v>
      </c>
      <c r="G6381" s="41">
        <f t="shared" si="352"/>
        <v>3000</v>
      </c>
      <c r="H6381" s="84" t="s">
        <v>1177</v>
      </c>
      <c r="I6381" s="383"/>
    </row>
    <row r="6382" spans="1:9" x14ac:dyDescent="0.25">
      <c r="A6382" s="33" t="s">
        <v>3469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52"/>
        <v>84600</v>
      </c>
      <c r="H6382" s="274" t="s">
        <v>1263</v>
      </c>
      <c r="I6382" s="33"/>
    </row>
    <row r="6383" spans="1:9" x14ac:dyDescent="0.25">
      <c r="A6383" s="33" t="s">
        <v>3469</v>
      </c>
      <c r="B6383" s="269" t="s">
        <v>4847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52"/>
        <v>6000</v>
      </c>
      <c r="H6383" s="274" t="s">
        <v>3346</v>
      </c>
      <c r="I6383" s="383"/>
    </row>
    <row r="6384" spans="1:9" x14ac:dyDescent="0.25">
      <c r="A6384" s="33" t="s">
        <v>3469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3346</v>
      </c>
      <c r="I6384" s="33"/>
    </row>
    <row r="6385" spans="1:9" x14ac:dyDescent="0.25">
      <c r="A6385" s="33" t="s">
        <v>3469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3078</v>
      </c>
      <c r="I6385" s="33" t="s">
        <v>10030</v>
      </c>
    </row>
    <row r="6386" spans="1:9" x14ac:dyDescent="0.25">
      <c r="A6386" s="33" t="s">
        <v>3469</v>
      </c>
      <c r="B6386" s="269" t="s">
        <v>3235</v>
      </c>
      <c r="C6386" s="33" t="s">
        <v>3596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3078</v>
      </c>
      <c r="I6386" s="33" t="s">
        <v>10030</v>
      </c>
    </row>
    <row r="6387" spans="1:9" x14ac:dyDescent="0.25">
      <c r="A6387" s="33" t="s">
        <v>3469</v>
      </c>
      <c r="B6387" s="269" t="s">
        <v>3333</v>
      </c>
      <c r="C6387" s="33" t="s">
        <v>9299</v>
      </c>
      <c r="D6387" s="38">
        <v>1</v>
      </c>
      <c r="E6387" s="45" t="s">
        <v>24</v>
      </c>
      <c r="F6387" s="46">
        <v>38000</v>
      </c>
      <c r="G6387" s="46">
        <f t="shared" si="352"/>
        <v>38000</v>
      </c>
      <c r="H6387" s="274" t="s">
        <v>3078</v>
      </c>
      <c r="I6387" s="33" t="s">
        <v>10030</v>
      </c>
    </row>
    <row r="6388" spans="1:9" x14ac:dyDescent="0.25">
      <c r="A6388" s="33" t="s">
        <v>3469</v>
      </c>
      <c r="B6388" s="372" t="s">
        <v>2800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52"/>
        <v>60000</v>
      </c>
      <c r="H6388" s="274" t="s">
        <v>3078</v>
      </c>
      <c r="I6388" s="33" t="s">
        <v>10030</v>
      </c>
    </row>
    <row r="6389" spans="1:9" x14ac:dyDescent="0.25">
      <c r="A6389" s="33" t="s">
        <v>3469</v>
      </c>
      <c r="B6389" s="399" t="s">
        <v>3707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52"/>
        <v>1833480</v>
      </c>
      <c r="H6389" s="274" t="s">
        <v>10031</v>
      </c>
      <c r="I6389" s="84" t="s">
        <v>10032</v>
      </c>
    </row>
    <row r="6390" spans="1:9" x14ac:dyDescent="0.25">
      <c r="A6390" s="33" t="s">
        <v>3469</v>
      </c>
      <c r="B6390" s="52" t="s">
        <v>2847</v>
      </c>
      <c r="C6390" s="141" t="s">
        <v>9301</v>
      </c>
      <c r="D6390" s="50">
        <v>10</v>
      </c>
      <c r="E6390" s="43" t="s">
        <v>24</v>
      </c>
      <c r="F6390" s="179">
        <v>750</v>
      </c>
      <c r="G6390" s="46">
        <f t="shared" si="352"/>
        <v>7500</v>
      </c>
      <c r="H6390" s="274" t="s">
        <v>2724</v>
      </c>
      <c r="I6390" s="84"/>
    </row>
    <row r="6391" spans="1:9" x14ac:dyDescent="0.25">
      <c r="A6391" s="33" t="s">
        <v>3469</v>
      </c>
      <c r="B6391" s="269" t="s">
        <v>753</v>
      </c>
      <c r="C6391" s="33" t="s">
        <v>10033</v>
      </c>
      <c r="D6391" s="50">
        <v>1</v>
      </c>
      <c r="E6391" s="56" t="s">
        <v>23</v>
      </c>
      <c r="F6391" s="46">
        <v>55000</v>
      </c>
      <c r="G6391" s="41">
        <f t="shared" si="352"/>
        <v>55000</v>
      </c>
      <c r="H6391" s="274" t="s">
        <v>507</v>
      </c>
      <c r="I6391" s="84"/>
    </row>
    <row r="6392" spans="1:9" x14ac:dyDescent="0.25">
      <c r="A6392" s="33" t="s">
        <v>3469</v>
      </c>
      <c r="B6392" s="269" t="s">
        <v>10034</v>
      </c>
      <c r="C6392" s="33" t="s">
        <v>10035</v>
      </c>
      <c r="D6392" s="38">
        <v>1</v>
      </c>
      <c r="E6392" s="56" t="s">
        <v>23</v>
      </c>
      <c r="F6392" s="46">
        <v>35000</v>
      </c>
      <c r="G6392" s="46">
        <f t="shared" si="352"/>
        <v>35000</v>
      </c>
      <c r="H6392" s="274" t="s">
        <v>465</v>
      </c>
      <c r="I6392" s="84"/>
    </row>
    <row r="6393" spans="1:9" x14ac:dyDescent="0.25">
      <c r="A6393" s="33" t="s">
        <v>3469</v>
      </c>
      <c r="B6393" s="269" t="s">
        <v>3470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52"/>
        <v>700000</v>
      </c>
      <c r="H6393" s="274" t="s">
        <v>3471</v>
      </c>
      <c r="I6393" s="84" t="s">
        <v>10036</v>
      </c>
    </row>
    <row r="6394" spans="1:9" x14ac:dyDescent="0.25">
      <c r="A6394" s="33" t="s">
        <v>3469</v>
      </c>
      <c r="B6394" s="246" t="s">
        <v>3472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52"/>
        <v>450000</v>
      </c>
      <c r="H6394" s="274" t="s">
        <v>930</v>
      </c>
      <c r="I6394" s="84"/>
    </row>
    <row r="6395" spans="1:9" x14ac:dyDescent="0.25">
      <c r="A6395" s="33" t="s">
        <v>3469</v>
      </c>
      <c r="B6395" s="269" t="s">
        <v>3473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52"/>
        <v>410000</v>
      </c>
      <c r="H6395" s="274" t="s">
        <v>930</v>
      </c>
      <c r="I6395" s="84"/>
    </row>
    <row r="6396" spans="1:9" x14ac:dyDescent="0.25">
      <c r="A6396" s="33" t="s">
        <v>3469</v>
      </c>
      <c r="B6396" s="246" t="s">
        <v>3474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52"/>
        <v>43500</v>
      </c>
      <c r="H6396" s="274" t="s">
        <v>930</v>
      </c>
      <c r="I6396" s="84"/>
    </row>
    <row r="6397" spans="1:9" x14ac:dyDescent="0.25">
      <c r="A6397" s="33" t="s">
        <v>3469</v>
      </c>
      <c r="B6397" s="269" t="s">
        <v>3475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52"/>
        <v>1500</v>
      </c>
      <c r="H6397" s="274" t="s">
        <v>930</v>
      </c>
      <c r="I6397" s="84"/>
    </row>
    <row r="6398" spans="1:9" x14ac:dyDescent="0.25">
      <c r="A6398" s="33" t="s">
        <v>3469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52"/>
        <v>50000</v>
      </c>
      <c r="H6398" s="84" t="s">
        <v>1604</v>
      </c>
      <c r="I6398" s="84" t="s">
        <v>10037</v>
      </c>
    </row>
    <row r="6399" spans="1:9" x14ac:dyDescent="0.25">
      <c r="A6399" s="33" t="s">
        <v>3469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52"/>
        <v>55000</v>
      </c>
      <c r="H6399" s="274" t="s">
        <v>1604</v>
      </c>
      <c r="I6399" s="84" t="s">
        <v>10037</v>
      </c>
    </row>
    <row r="6400" spans="1:9" x14ac:dyDescent="0.25">
      <c r="A6400" s="33" t="s">
        <v>3469</v>
      </c>
      <c r="B6400" s="269" t="s">
        <v>114</v>
      </c>
      <c r="C6400" s="33" t="s">
        <v>2725</v>
      </c>
      <c r="D6400" s="38">
        <v>1</v>
      </c>
      <c r="E6400" s="45" t="s">
        <v>24</v>
      </c>
      <c r="F6400" s="46">
        <v>195000</v>
      </c>
      <c r="G6400" s="172">
        <f t="shared" si="352"/>
        <v>195000</v>
      </c>
      <c r="H6400" s="274" t="s">
        <v>1604</v>
      </c>
      <c r="I6400" s="84" t="s">
        <v>10037</v>
      </c>
    </row>
    <row r="6401" spans="1:9" x14ac:dyDescent="0.25">
      <c r="A6401" s="33" t="s">
        <v>3469</v>
      </c>
      <c r="B6401" s="246" t="s">
        <v>4772</v>
      </c>
      <c r="C6401" s="33" t="s">
        <v>2726</v>
      </c>
      <c r="D6401" s="38">
        <v>1</v>
      </c>
      <c r="E6401" s="45" t="s">
        <v>24</v>
      </c>
      <c r="F6401" s="46">
        <v>210000</v>
      </c>
      <c r="G6401" s="172">
        <f t="shared" si="352"/>
        <v>210000</v>
      </c>
      <c r="H6401" s="236" t="s">
        <v>1604</v>
      </c>
      <c r="I6401" s="84" t="s">
        <v>10037</v>
      </c>
    </row>
    <row r="6402" spans="1:9" x14ac:dyDescent="0.25">
      <c r="A6402" s="33" t="s">
        <v>3469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52"/>
        <v>46500</v>
      </c>
      <c r="H6402" s="236" t="s">
        <v>1604</v>
      </c>
      <c r="I6402" s="84" t="s">
        <v>10037</v>
      </c>
    </row>
    <row r="6403" spans="1:9" x14ac:dyDescent="0.25">
      <c r="A6403" s="33" t="s">
        <v>3469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52"/>
        <v>68000</v>
      </c>
      <c r="H6403" s="274" t="s">
        <v>1604</v>
      </c>
      <c r="I6403" s="84" t="s">
        <v>10037</v>
      </c>
    </row>
    <row r="6404" spans="1:9" x14ac:dyDescent="0.25">
      <c r="A6404" s="33" t="s">
        <v>3469</v>
      </c>
      <c r="B6404" s="269" t="s">
        <v>2801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52"/>
        <v>11000</v>
      </c>
      <c r="H6404" s="84" t="s">
        <v>1604</v>
      </c>
      <c r="I6404" s="84" t="s">
        <v>10037</v>
      </c>
    </row>
    <row r="6405" spans="1:9" x14ac:dyDescent="0.25">
      <c r="A6405" s="33" t="s">
        <v>3469</v>
      </c>
      <c r="B6405" s="269" t="s">
        <v>3476</v>
      </c>
      <c r="C6405" s="281" t="s">
        <v>10038</v>
      </c>
      <c r="D6405" s="50">
        <v>1</v>
      </c>
      <c r="E6405" s="56" t="s">
        <v>23</v>
      </c>
      <c r="F6405" s="282">
        <v>1560000</v>
      </c>
      <c r="G6405" s="41">
        <f t="shared" si="352"/>
        <v>1560000</v>
      </c>
      <c r="H6405" s="274" t="s">
        <v>551</v>
      </c>
      <c r="I6405" s="84" t="s">
        <v>10039</v>
      </c>
    </row>
    <row r="6406" spans="1:9" x14ac:dyDescent="0.25">
      <c r="A6406" s="33" t="s">
        <v>3469</v>
      </c>
      <c r="B6406" s="269" t="s">
        <v>3476</v>
      </c>
      <c r="C6406" s="281" t="s">
        <v>10040</v>
      </c>
      <c r="D6406" s="256">
        <v>1</v>
      </c>
      <c r="E6406" s="56" t="s">
        <v>24</v>
      </c>
      <c r="F6406" s="282">
        <v>1560000</v>
      </c>
      <c r="G6406" s="41">
        <f t="shared" si="352"/>
        <v>1560000</v>
      </c>
      <c r="H6406" s="274" t="s">
        <v>551</v>
      </c>
      <c r="I6406" s="84" t="s">
        <v>10039</v>
      </c>
    </row>
    <row r="6407" spans="1:9" x14ac:dyDescent="0.25">
      <c r="A6407" s="33" t="s">
        <v>3469</v>
      </c>
      <c r="B6407" s="269" t="s">
        <v>10041</v>
      </c>
      <c r="C6407" s="56" t="s">
        <v>2856</v>
      </c>
      <c r="D6407" s="256">
        <v>2</v>
      </c>
      <c r="E6407" s="56" t="s">
        <v>23</v>
      </c>
      <c r="F6407" s="41">
        <v>170000</v>
      </c>
      <c r="G6407" s="41">
        <f t="shared" si="352"/>
        <v>340000</v>
      </c>
      <c r="H6407" s="274" t="s">
        <v>551</v>
      </c>
      <c r="I6407" s="84" t="s">
        <v>10039</v>
      </c>
    </row>
    <row r="6408" spans="1:9" x14ac:dyDescent="0.25">
      <c r="A6408" s="33" t="s">
        <v>3469</v>
      </c>
      <c r="B6408" s="243" t="s">
        <v>3221</v>
      </c>
      <c r="C6408" s="44" t="s">
        <v>2856</v>
      </c>
      <c r="D6408" s="38">
        <v>2</v>
      </c>
      <c r="E6408" s="56" t="s">
        <v>23</v>
      </c>
      <c r="F6408" s="179">
        <v>50000</v>
      </c>
      <c r="G6408" s="41">
        <f t="shared" si="352"/>
        <v>100000</v>
      </c>
      <c r="H6408" s="274" t="s">
        <v>551</v>
      </c>
      <c r="I6408" s="84" t="s">
        <v>10039</v>
      </c>
    </row>
    <row r="6409" spans="1:9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52"/>
        <v>56400</v>
      </c>
      <c r="H6409" s="236" t="s">
        <v>2096</v>
      </c>
      <c r="I6409" s="236"/>
    </row>
    <row r="6410" spans="1:9" x14ac:dyDescent="0.25">
      <c r="A6410" s="33" t="s">
        <v>154</v>
      </c>
      <c r="B6410" s="243" t="s">
        <v>10042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10043</v>
      </c>
    </row>
    <row r="6411" spans="1:9" x14ac:dyDescent="0.25">
      <c r="A6411" s="33" t="s">
        <v>154</v>
      </c>
      <c r="B6411" s="269" t="s">
        <v>3235</v>
      </c>
      <c r="C6411" s="33" t="s">
        <v>3596</v>
      </c>
      <c r="D6411" s="38">
        <v>1</v>
      </c>
      <c r="E6411" s="45" t="s">
        <v>23</v>
      </c>
      <c r="F6411" s="46">
        <v>85000</v>
      </c>
      <c r="G6411" s="46">
        <f t="shared" si="352"/>
        <v>85000</v>
      </c>
      <c r="H6411" s="274" t="s">
        <v>968</v>
      </c>
      <c r="I6411" s="236"/>
    </row>
    <row r="6412" spans="1:9" x14ac:dyDescent="0.25">
      <c r="A6412" s="33" t="s">
        <v>154</v>
      </c>
      <c r="B6412" s="269" t="s">
        <v>10044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52"/>
        <v>141000</v>
      </c>
      <c r="H6412" s="274" t="s">
        <v>968</v>
      </c>
      <c r="I6412" s="383"/>
    </row>
    <row r="6413" spans="1:9" x14ac:dyDescent="0.25">
      <c r="A6413" s="33" t="s">
        <v>154</v>
      </c>
      <c r="B6413" s="246" t="s">
        <v>3477</v>
      </c>
      <c r="C6413" s="33" t="s">
        <v>3478</v>
      </c>
      <c r="D6413" s="38">
        <v>1</v>
      </c>
      <c r="E6413" s="45" t="s">
        <v>24</v>
      </c>
      <c r="F6413" s="46">
        <v>950000</v>
      </c>
      <c r="G6413" s="41">
        <f t="shared" ref="G6413:G6476" si="353">D6413*F6413</f>
        <v>950000</v>
      </c>
      <c r="H6413" s="84" t="s">
        <v>1604</v>
      </c>
      <c r="I6413" s="383"/>
    </row>
    <row r="6414" spans="1:9" x14ac:dyDescent="0.25">
      <c r="A6414" s="33" t="s">
        <v>154</v>
      </c>
      <c r="B6414" s="269" t="s">
        <v>3479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53"/>
        <v>34000</v>
      </c>
      <c r="H6414" s="274" t="s">
        <v>490</v>
      </c>
      <c r="I6414" s="383"/>
    </row>
    <row r="6415" spans="1:9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53"/>
        <v>225600</v>
      </c>
      <c r="H6415" s="274" t="s">
        <v>827</v>
      </c>
      <c r="I6415" s="33" t="s">
        <v>10045</v>
      </c>
    </row>
    <row r="6416" spans="1:9" x14ac:dyDescent="0.25">
      <c r="A6416" s="33" t="s">
        <v>154</v>
      </c>
      <c r="B6416" s="269" t="s">
        <v>2878</v>
      </c>
      <c r="C6416" s="63" t="s">
        <v>3442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3101</v>
      </c>
      <c r="I6416" s="33"/>
    </row>
    <row r="6417" spans="1:9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3346</v>
      </c>
      <c r="I6417" s="33"/>
    </row>
    <row r="6418" spans="1:9" x14ac:dyDescent="0.25">
      <c r="A6418" s="33" t="s">
        <v>154</v>
      </c>
      <c r="B6418" s="269" t="s">
        <v>3491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53"/>
        <v>960000</v>
      </c>
      <c r="H6418" s="274" t="s">
        <v>930</v>
      </c>
      <c r="I6418" s="84"/>
    </row>
    <row r="6419" spans="1:9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53"/>
        <v>27000</v>
      </c>
      <c r="H6419" s="274" t="s">
        <v>930</v>
      </c>
      <c r="I6419" s="84"/>
    </row>
    <row r="6420" spans="1:9" x14ac:dyDescent="0.25">
      <c r="A6420" s="33" t="s">
        <v>154</v>
      </c>
      <c r="B6420" s="269" t="s">
        <v>4524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53"/>
        <v>31000</v>
      </c>
      <c r="H6420" s="274" t="s">
        <v>930</v>
      </c>
      <c r="I6420" s="84"/>
    </row>
    <row r="6421" spans="1:9" x14ac:dyDescent="0.25">
      <c r="A6421" s="33" t="s">
        <v>154</v>
      </c>
      <c r="B6421" s="246" t="s">
        <v>3481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53"/>
        <v>120000</v>
      </c>
      <c r="H6421" s="274" t="s">
        <v>930</v>
      </c>
      <c r="I6421" s="84"/>
    </row>
    <row r="6422" spans="1:9" x14ac:dyDescent="0.25">
      <c r="A6422" s="33" t="s">
        <v>154</v>
      </c>
      <c r="B6422" s="269" t="s">
        <v>2744</v>
      </c>
      <c r="C6422" s="281" t="s">
        <v>9331</v>
      </c>
      <c r="D6422" s="38">
        <v>1</v>
      </c>
      <c r="E6422" s="45" t="s">
        <v>24</v>
      </c>
      <c r="F6422" s="41">
        <v>100000</v>
      </c>
      <c r="G6422" s="46">
        <f t="shared" si="353"/>
        <v>100000</v>
      </c>
      <c r="H6422" s="274" t="s">
        <v>783</v>
      </c>
      <c r="I6422" s="84" t="s">
        <v>10046</v>
      </c>
    </row>
    <row r="6423" spans="1:9" x14ac:dyDescent="0.25">
      <c r="A6423" s="33" t="s">
        <v>154</v>
      </c>
      <c r="B6423" s="269" t="s">
        <v>2895</v>
      </c>
      <c r="C6423" s="281" t="s">
        <v>9331</v>
      </c>
      <c r="D6423" s="38">
        <v>1</v>
      </c>
      <c r="E6423" s="45" t="s">
        <v>23</v>
      </c>
      <c r="F6423" s="40">
        <v>150000</v>
      </c>
      <c r="G6423" s="46">
        <f t="shared" si="353"/>
        <v>150000</v>
      </c>
      <c r="H6423" s="274" t="s">
        <v>2018</v>
      </c>
      <c r="I6423" s="84" t="s">
        <v>10047</v>
      </c>
    </row>
    <row r="6424" spans="1:9" x14ac:dyDescent="0.25">
      <c r="A6424" s="33" t="s">
        <v>154</v>
      </c>
      <c r="B6424" s="269" t="s">
        <v>3482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53"/>
        <v>1000000</v>
      </c>
      <c r="H6424" s="274" t="s">
        <v>2908</v>
      </c>
      <c r="I6424" s="84"/>
    </row>
    <row r="6425" spans="1:9" x14ac:dyDescent="0.25">
      <c r="A6425" s="33" t="s">
        <v>154</v>
      </c>
      <c r="B6425" s="269" t="s">
        <v>3483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53"/>
        <v>100000</v>
      </c>
      <c r="H6425" s="274" t="s">
        <v>2884</v>
      </c>
      <c r="I6425" s="84"/>
    </row>
    <row r="6426" spans="1:9" x14ac:dyDescent="0.25">
      <c r="A6426" s="33" t="s">
        <v>154</v>
      </c>
      <c r="B6426" s="269" t="s">
        <v>3484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53"/>
        <v>400000</v>
      </c>
      <c r="H6426" s="274" t="s">
        <v>2884</v>
      </c>
      <c r="I6426" s="84"/>
    </row>
    <row r="6427" spans="1:9" x14ac:dyDescent="0.25">
      <c r="A6427" s="33" t="s">
        <v>154</v>
      </c>
      <c r="B6427" s="269" t="s">
        <v>3488</v>
      </c>
      <c r="C6427" s="44" t="s">
        <v>3486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x14ac:dyDescent="0.25">
      <c r="A6428" s="33" t="s">
        <v>154</v>
      </c>
      <c r="B6428" s="269" t="s">
        <v>3489</v>
      </c>
      <c r="C6428" s="33" t="s">
        <v>3486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x14ac:dyDescent="0.25">
      <c r="A6429" s="33" t="s">
        <v>154</v>
      </c>
      <c r="B6429" s="269" t="s">
        <v>3492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53"/>
        <v>685000</v>
      </c>
      <c r="H6429" s="274" t="s">
        <v>3493</v>
      </c>
      <c r="I6429" s="84"/>
    </row>
    <row r="6430" spans="1:9" x14ac:dyDescent="0.25">
      <c r="A6430" s="33" t="s">
        <v>154</v>
      </c>
      <c r="B6430" s="269" t="s">
        <v>10048</v>
      </c>
      <c r="C6430" s="33" t="s">
        <v>9299</v>
      </c>
      <c r="D6430" s="38">
        <v>2</v>
      </c>
      <c r="E6430" s="39" t="s">
        <v>23</v>
      </c>
      <c r="F6430" s="46"/>
      <c r="G6430" s="41">
        <f t="shared" si="353"/>
        <v>0</v>
      </c>
      <c r="H6430" s="84" t="s">
        <v>882</v>
      </c>
      <c r="I6430" s="84" t="s">
        <v>10049</v>
      </c>
    </row>
    <row r="6431" spans="1:9" x14ac:dyDescent="0.25">
      <c r="A6431" s="33" t="s">
        <v>154</v>
      </c>
      <c r="B6431" s="243" t="s">
        <v>9318</v>
      </c>
      <c r="C6431" s="39" t="s">
        <v>9319</v>
      </c>
      <c r="D6431" s="38">
        <v>3.5</v>
      </c>
      <c r="E6431" s="218" t="s">
        <v>27</v>
      </c>
      <c r="F6431" s="55">
        <v>32000</v>
      </c>
      <c r="G6431" s="41">
        <f t="shared" si="353"/>
        <v>112000</v>
      </c>
      <c r="H6431" s="84" t="s">
        <v>882</v>
      </c>
      <c r="I6431" s="84" t="s">
        <v>10049</v>
      </c>
    </row>
    <row r="6432" spans="1:9" x14ac:dyDescent="0.25">
      <c r="A6432" s="33" t="s">
        <v>3497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53"/>
        <v>56400</v>
      </c>
      <c r="H6432" s="236" t="s">
        <v>827</v>
      </c>
      <c r="I6432" s="236"/>
    </row>
    <row r="6433" spans="1:9" x14ac:dyDescent="0.25">
      <c r="A6433" s="33" t="s">
        <v>3497</v>
      </c>
      <c r="B6433" s="269" t="s">
        <v>4524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3346</v>
      </c>
      <c r="I6433" s="236"/>
    </row>
    <row r="6434" spans="1:9" x14ac:dyDescent="0.25">
      <c r="A6434" s="33" t="s">
        <v>3497</v>
      </c>
      <c r="B6434" s="52" t="s">
        <v>2847</v>
      </c>
      <c r="C6434" s="141" t="s">
        <v>9301</v>
      </c>
      <c r="D6434" s="39">
        <v>10</v>
      </c>
      <c r="E6434" s="39" t="s">
        <v>23</v>
      </c>
      <c r="F6434" s="46">
        <v>800</v>
      </c>
      <c r="G6434" s="41">
        <f t="shared" si="353"/>
        <v>8000</v>
      </c>
      <c r="H6434" s="274" t="s">
        <v>3101</v>
      </c>
      <c r="I6434" s="383"/>
    </row>
    <row r="6435" spans="1:9" x14ac:dyDescent="0.25">
      <c r="A6435" s="33" t="s">
        <v>3497</v>
      </c>
      <c r="B6435" s="269" t="s">
        <v>3498</v>
      </c>
      <c r="C6435" s="281" t="s">
        <v>3499</v>
      </c>
      <c r="D6435" s="38">
        <v>1</v>
      </c>
      <c r="E6435" s="45" t="s">
        <v>24</v>
      </c>
      <c r="F6435" s="41">
        <v>97500</v>
      </c>
      <c r="G6435" s="46">
        <f t="shared" si="353"/>
        <v>97500</v>
      </c>
      <c r="H6435" s="274" t="s">
        <v>538</v>
      </c>
      <c r="I6435" s="383"/>
    </row>
    <row r="6436" spans="1:9" x14ac:dyDescent="0.25">
      <c r="A6436" s="33" t="s">
        <v>3497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53"/>
        <v>56400</v>
      </c>
      <c r="H6436" s="274" t="s">
        <v>911</v>
      </c>
      <c r="I6436" s="33"/>
    </row>
    <row r="6437" spans="1:9" x14ac:dyDescent="0.25">
      <c r="A6437" s="33" t="s">
        <v>3497</v>
      </c>
      <c r="B6437" s="269" t="s">
        <v>4524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53"/>
        <v>20150</v>
      </c>
      <c r="H6437" s="274" t="s">
        <v>930</v>
      </c>
      <c r="I6437" s="383"/>
    </row>
    <row r="6438" spans="1:9" x14ac:dyDescent="0.25">
      <c r="A6438" s="33" t="s">
        <v>3497</v>
      </c>
      <c r="B6438" s="52" t="s">
        <v>2847</v>
      </c>
      <c r="C6438" s="141" t="s">
        <v>9301</v>
      </c>
      <c r="D6438" s="38">
        <v>10</v>
      </c>
      <c r="E6438" s="45" t="s">
        <v>23</v>
      </c>
      <c r="F6438" s="46">
        <v>800</v>
      </c>
      <c r="G6438" s="46">
        <f t="shared" si="353"/>
        <v>8000</v>
      </c>
      <c r="H6438" s="274" t="s">
        <v>930</v>
      </c>
      <c r="I6438" s="33"/>
    </row>
    <row r="6439" spans="1:9" x14ac:dyDescent="0.25">
      <c r="A6439" s="33" t="s">
        <v>3497</v>
      </c>
      <c r="B6439" s="246" t="s">
        <v>3502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53"/>
        <v>48000</v>
      </c>
      <c r="H6439" s="274" t="s">
        <v>3503</v>
      </c>
      <c r="I6439" s="33"/>
    </row>
    <row r="6440" spans="1:9" x14ac:dyDescent="0.25">
      <c r="A6440" s="33" t="s">
        <v>3497</v>
      </c>
      <c r="B6440" s="269" t="s">
        <v>3504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53"/>
        <v>6000</v>
      </c>
      <c r="H6440" s="274" t="s">
        <v>3503</v>
      </c>
      <c r="I6440" s="33"/>
    </row>
    <row r="6441" spans="1:9" x14ac:dyDescent="0.25">
      <c r="A6441" s="33" t="s">
        <v>3497</v>
      </c>
      <c r="B6441" s="269" t="s">
        <v>3505</v>
      </c>
      <c r="C6441" s="281" t="s">
        <v>2941</v>
      </c>
      <c r="D6441" s="50">
        <v>1</v>
      </c>
      <c r="E6441" s="56" t="s">
        <v>23</v>
      </c>
      <c r="F6441" s="282">
        <v>600000</v>
      </c>
      <c r="G6441" s="41">
        <f t="shared" si="353"/>
        <v>600000</v>
      </c>
      <c r="H6441" s="274" t="s">
        <v>3503</v>
      </c>
      <c r="I6441" s="33"/>
    </row>
    <row r="6442" spans="1:9" x14ac:dyDescent="0.25">
      <c r="A6442" s="33" t="s">
        <v>3497</v>
      </c>
      <c r="B6442" s="269" t="s">
        <v>3506</v>
      </c>
      <c r="C6442" s="56" t="s">
        <v>2941</v>
      </c>
      <c r="D6442" s="256">
        <v>1</v>
      </c>
      <c r="E6442" s="56" t="s">
        <v>23</v>
      </c>
      <c r="F6442" s="41">
        <v>225000</v>
      </c>
      <c r="G6442" s="41">
        <f t="shared" si="353"/>
        <v>225000</v>
      </c>
      <c r="H6442" s="274" t="s">
        <v>3503</v>
      </c>
      <c r="I6442" s="33"/>
    </row>
    <row r="6443" spans="1:9" x14ac:dyDescent="0.25">
      <c r="A6443" s="33" t="s">
        <v>3497</v>
      </c>
      <c r="B6443" s="243" t="s">
        <v>3507</v>
      </c>
      <c r="C6443" s="44" t="s">
        <v>2941</v>
      </c>
      <c r="D6443" s="38">
        <v>2</v>
      </c>
      <c r="E6443" s="56" t="s">
        <v>23</v>
      </c>
      <c r="F6443" s="179">
        <v>18000</v>
      </c>
      <c r="G6443" s="41">
        <f t="shared" si="353"/>
        <v>36000</v>
      </c>
      <c r="H6443" s="274" t="s">
        <v>2724</v>
      </c>
      <c r="I6443" s="84"/>
    </row>
    <row r="6444" spans="1:9" x14ac:dyDescent="0.25">
      <c r="A6444" s="33" t="s">
        <v>3497</v>
      </c>
      <c r="B6444" s="269" t="s">
        <v>3453</v>
      </c>
      <c r="C6444" s="33" t="s">
        <v>3454</v>
      </c>
      <c r="D6444" s="38">
        <v>1</v>
      </c>
      <c r="E6444" s="45" t="s">
        <v>24</v>
      </c>
      <c r="F6444" s="46">
        <v>261000</v>
      </c>
      <c r="G6444" s="172">
        <f t="shared" si="353"/>
        <v>261000</v>
      </c>
      <c r="H6444" s="236" t="s">
        <v>520</v>
      </c>
      <c r="I6444" s="84"/>
    </row>
    <row r="6445" spans="1:9" x14ac:dyDescent="0.25">
      <c r="A6445" s="33" t="s">
        <v>3497</v>
      </c>
      <c r="B6445" s="246" t="s">
        <v>10050</v>
      </c>
      <c r="C6445" s="33" t="s">
        <v>10051</v>
      </c>
      <c r="D6445" s="50">
        <v>1</v>
      </c>
      <c r="E6445" s="56" t="s">
        <v>23</v>
      </c>
      <c r="F6445" s="46">
        <v>1545000</v>
      </c>
      <c r="G6445" s="41">
        <f t="shared" si="353"/>
        <v>1545000</v>
      </c>
      <c r="H6445" s="274" t="s">
        <v>2701</v>
      </c>
      <c r="I6445" s="84" t="s">
        <v>10052</v>
      </c>
    </row>
    <row r="6446" spans="1:9" x14ac:dyDescent="0.25">
      <c r="A6446" s="33" t="s">
        <v>3497</v>
      </c>
      <c r="B6446" s="246" t="s">
        <v>10050</v>
      </c>
      <c r="C6446" s="476" t="s">
        <v>10053</v>
      </c>
      <c r="D6446" s="38">
        <v>1</v>
      </c>
      <c r="E6446" s="45" t="s">
        <v>23</v>
      </c>
      <c r="F6446" s="46">
        <v>1545000</v>
      </c>
      <c r="G6446" s="46">
        <f t="shared" si="353"/>
        <v>1545000</v>
      </c>
      <c r="H6446" s="274" t="s">
        <v>2701</v>
      </c>
      <c r="I6446" s="84" t="s">
        <v>10052</v>
      </c>
    </row>
    <row r="6447" spans="1:9" x14ac:dyDescent="0.25">
      <c r="A6447" s="33" t="s">
        <v>3497</v>
      </c>
      <c r="B6447" s="269" t="s">
        <v>10054</v>
      </c>
      <c r="C6447" s="33"/>
      <c r="D6447" s="38">
        <v>2</v>
      </c>
      <c r="E6447" s="45" t="s">
        <v>23</v>
      </c>
      <c r="F6447" s="46">
        <v>155000</v>
      </c>
      <c r="G6447" s="46">
        <f t="shared" si="353"/>
        <v>310000</v>
      </c>
      <c r="H6447" s="274" t="s">
        <v>2701</v>
      </c>
      <c r="I6447" s="84" t="s">
        <v>10052</v>
      </c>
    </row>
    <row r="6448" spans="1:9" x14ac:dyDescent="0.25">
      <c r="A6448" s="33" t="s">
        <v>3497</v>
      </c>
      <c r="B6448" s="269" t="s">
        <v>10055</v>
      </c>
      <c r="C6448" s="281"/>
      <c r="D6448" s="38">
        <v>2</v>
      </c>
      <c r="E6448" s="45" t="s">
        <v>24</v>
      </c>
      <c r="F6448" s="41">
        <v>45000</v>
      </c>
      <c r="G6448" s="46">
        <f t="shared" si="353"/>
        <v>90000</v>
      </c>
      <c r="H6448" s="274" t="s">
        <v>2701</v>
      </c>
      <c r="I6448" s="84" t="s">
        <v>10052</v>
      </c>
    </row>
    <row r="6449" spans="1:9" x14ac:dyDescent="0.25">
      <c r="A6449" s="33" t="s">
        <v>3497</v>
      </c>
      <c r="B6449" s="269" t="s">
        <v>4211</v>
      </c>
      <c r="C6449" s="33" t="s">
        <v>9331</v>
      </c>
      <c r="D6449" s="38">
        <v>1</v>
      </c>
      <c r="E6449" s="45" t="s">
        <v>23</v>
      </c>
      <c r="F6449" s="46">
        <v>460000</v>
      </c>
      <c r="G6449" s="46">
        <f t="shared" si="353"/>
        <v>460000</v>
      </c>
      <c r="H6449" s="274" t="s">
        <v>2701</v>
      </c>
      <c r="I6449" s="84" t="s">
        <v>10052</v>
      </c>
    </row>
    <row r="6450" spans="1:9" x14ac:dyDescent="0.25">
      <c r="A6450" s="33" t="s">
        <v>3497</v>
      </c>
      <c r="B6450" s="269" t="s">
        <v>3508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x14ac:dyDescent="0.25">
      <c r="A6451" s="33" t="s">
        <v>3497</v>
      </c>
      <c r="B6451" s="269" t="s">
        <v>3509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x14ac:dyDescent="0.25">
      <c r="A6452" s="33" t="s">
        <v>3497</v>
      </c>
      <c r="B6452" s="269" t="s">
        <v>3510</v>
      </c>
      <c r="C6452" s="33" t="s">
        <v>9331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x14ac:dyDescent="0.25">
      <c r="A6453" s="33" t="s">
        <v>3497</v>
      </c>
      <c r="B6453" s="269" t="s">
        <v>3511</v>
      </c>
      <c r="C6453" s="33" t="s">
        <v>9331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x14ac:dyDescent="0.25">
      <c r="A6454" s="33" t="s">
        <v>3497</v>
      </c>
      <c r="B6454" s="246" t="s">
        <v>10050</v>
      </c>
      <c r="C6454" s="33" t="s">
        <v>10056</v>
      </c>
      <c r="D6454" s="50">
        <v>1</v>
      </c>
      <c r="E6454" s="56" t="s">
        <v>23</v>
      </c>
      <c r="F6454" s="46">
        <v>1545000</v>
      </c>
      <c r="G6454" s="172">
        <f t="shared" si="353"/>
        <v>1545000</v>
      </c>
      <c r="H6454" s="236" t="s">
        <v>1756</v>
      </c>
      <c r="I6454" s="84" t="s">
        <v>10057</v>
      </c>
    </row>
    <row r="6455" spans="1:9" x14ac:dyDescent="0.25">
      <c r="A6455" s="33" t="s">
        <v>3497</v>
      </c>
      <c r="B6455" s="246" t="s">
        <v>10050</v>
      </c>
      <c r="C6455" s="476" t="s">
        <v>10058</v>
      </c>
      <c r="D6455" s="38">
        <v>1</v>
      </c>
      <c r="E6455" s="45" t="s">
        <v>23</v>
      </c>
      <c r="F6455" s="46">
        <v>1545000</v>
      </c>
      <c r="G6455" s="172">
        <f t="shared" si="353"/>
        <v>1545000</v>
      </c>
      <c r="H6455" s="274" t="s">
        <v>1756</v>
      </c>
      <c r="I6455" s="84" t="s">
        <v>10057</v>
      </c>
    </row>
    <row r="6456" spans="1:9" x14ac:dyDescent="0.25">
      <c r="A6456" s="33" t="s">
        <v>3497</v>
      </c>
      <c r="B6456" s="269" t="s">
        <v>10054</v>
      </c>
      <c r="C6456" s="33"/>
      <c r="D6456" s="38">
        <v>2</v>
      </c>
      <c r="E6456" s="45" t="s">
        <v>23</v>
      </c>
      <c r="F6456" s="46">
        <v>155000</v>
      </c>
      <c r="G6456" s="41">
        <f t="shared" si="353"/>
        <v>310000</v>
      </c>
      <c r="H6456" s="84" t="s">
        <v>1756</v>
      </c>
      <c r="I6456" s="84" t="s">
        <v>10057</v>
      </c>
    </row>
    <row r="6457" spans="1:9" x14ac:dyDescent="0.25">
      <c r="A6457" s="33" t="s">
        <v>3497</v>
      </c>
      <c r="B6457" s="269" t="s">
        <v>3512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53"/>
        <v>1500000</v>
      </c>
      <c r="H6457" s="274" t="s">
        <v>1604</v>
      </c>
      <c r="I6457" s="84"/>
    </row>
    <row r="6458" spans="1:9" x14ac:dyDescent="0.25">
      <c r="A6458" s="33" t="s">
        <v>3497</v>
      </c>
      <c r="B6458" s="390" t="s">
        <v>3513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53"/>
        <v>500000</v>
      </c>
      <c r="H6458" s="236" t="s">
        <v>1604</v>
      </c>
      <c r="I6458" s="84"/>
    </row>
    <row r="6459" spans="1:9" x14ac:dyDescent="0.25">
      <c r="A6459" s="33" t="s">
        <v>3497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53"/>
        <v>204000</v>
      </c>
      <c r="H6459" s="84" t="s">
        <v>465</v>
      </c>
      <c r="I6459" s="84"/>
    </row>
    <row r="6460" spans="1:9" x14ac:dyDescent="0.25">
      <c r="A6460" s="33" t="s">
        <v>3497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53"/>
        <v>46500</v>
      </c>
      <c r="H6460" s="84" t="s">
        <v>465</v>
      </c>
      <c r="I6460" s="84"/>
    </row>
    <row r="6461" spans="1:9" x14ac:dyDescent="0.25">
      <c r="A6461" s="33" t="s">
        <v>3497</v>
      </c>
      <c r="B6461" s="243" t="s">
        <v>2801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53"/>
        <v>11000</v>
      </c>
      <c r="H6461" s="84" t="s">
        <v>465</v>
      </c>
      <c r="I6461" s="84"/>
    </row>
    <row r="6462" spans="1:9" x14ac:dyDescent="0.25">
      <c r="A6462" s="33" t="s">
        <v>3497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53"/>
        <v>110000</v>
      </c>
      <c r="H6462" s="84" t="s">
        <v>465</v>
      </c>
      <c r="I6462" s="84"/>
    </row>
    <row r="6463" spans="1:9" x14ac:dyDescent="0.25">
      <c r="A6463" s="33" t="s">
        <v>3497</v>
      </c>
      <c r="B6463" s="269" t="s">
        <v>1772</v>
      </c>
      <c r="C6463" s="33" t="s">
        <v>2755</v>
      </c>
      <c r="D6463" s="38">
        <v>4</v>
      </c>
      <c r="E6463" s="39" t="s">
        <v>24</v>
      </c>
      <c r="F6463" s="46">
        <v>10000</v>
      </c>
      <c r="G6463" s="41">
        <f t="shared" si="353"/>
        <v>40000</v>
      </c>
      <c r="H6463" s="274" t="s">
        <v>2672</v>
      </c>
      <c r="I6463" s="84"/>
    </row>
    <row r="6464" spans="1:9" x14ac:dyDescent="0.25">
      <c r="A6464" s="33" t="s">
        <v>3497</v>
      </c>
      <c r="B6464" s="269" t="s">
        <v>4841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53"/>
        <v>10000</v>
      </c>
      <c r="H6464" s="274" t="s">
        <v>2672</v>
      </c>
      <c r="I6464" s="84"/>
    </row>
    <row r="6465" spans="1:9" x14ac:dyDescent="0.25">
      <c r="A6465" s="477">
        <v>44206</v>
      </c>
      <c r="B6465" s="269" t="s">
        <v>10059</v>
      </c>
      <c r="C6465" s="478" t="s">
        <v>10060</v>
      </c>
      <c r="D6465" s="33">
        <v>1</v>
      </c>
      <c r="E6465" s="33" t="s">
        <v>23</v>
      </c>
      <c r="F6465" s="55">
        <v>3425000</v>
      </c>
      <c r="G6465" s="41">
        <f t="shared" si="353"/>
        <v>3425000</v>
      </c>
      <c r="H6465" s="236" t="s">
        <v>2667</v>
      </c>
      <c r="I6465" s="383" t="s">
        <v>10061</v>
      </c>
    </row>
    <row r="6466" spans="1:9" x14ac:dyDescent="0.25">
      <c r="A6466" s="479">
        <v>44206</v>
      </c>
      <c r="B6466" s="243" t="s">
        <v>10059</v>
      </c>
      <c r="C6466" s="36" t="s">
        <v>10062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10061</v>
      </c>
    </row>
    <row r="6467" spans="1:9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53"/>
        <v>75000</v>
      </c>
      <c r="H6467" s="274" t="s">
        <v>433</v>
      </c>
      <c r="I6467" s="383" t="s">
        <v>10061</v>
      </c>
    </row>
    <row r="6468" spans="1:9" x14ac:dyDescent="0.25">
      <c r="A6468" s="479">
        <v>44206</v>
      </c>
      <c r="B6468" s="269" t="s">
        <v>3517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53"/>
        <v>312000</v>
      </c>
      <c r="H6468" s="274" t="s">
        <v>3518</v>
      </c>
      <c r="I6468" s="383"/>
    </row>
    <row r="6469" spans="1:9" x14ac:dyDescent="0.25">
      <c r="A6469" s="479">
        <v>44206</v>
      </c>
      <c r="B6469" s="269" t="s">
        <v>3751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53"/>
        <v>15000</v>
      </c>
      <c r="H6469" s="274" t="s">
        <v>3346</v>
      </c>
      <c r="I6469" s="33"/>
    </row>
    <row r="6470" spans="1:9" x14ac:dyDescent="0.25">
      <c r="A6470" s="479">
        <v>44206</v>
      </c>
      <c r="B6470" s="243" t="s">
        <v>3163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53"/>
        <v>180000</v>
      </c>
      <c r="H6470" s="274" t="s">
        <v>3346</v>
      </c>
      <c r="I6470" s="383"/>
    </row>
    <row r="6471" spans="1:9" x14ac:dyDescent="0.25">
      <c r="A6471" s="479">
        <v>44206</v>
      </c>
      <c r="B6471" s="269" t="s">
        <v>120</v>
      </c>
      <c r="C6471" s="33" t="s">
        <v>10063</v>
      </c>
      <c r="D6471" s="38">
        <v>1</v>
      </c>
      <c r="E6471" s="45" t="s">
        <v>23</v>
      </c>
      <c r="F6471" s="46">
        <v>100000</v>
      </c>
      <c r="G6471" s="46">
        <f t="shared" si="353"/>
        <v>100000</v>
      </c>
      <c r="H6471" s="274" t="s">
        <v>2672</v>
      </c>
      <c r="I6471" s="33" t="s">
        <v>10064</v>
      </c>
    </row>
    <row r="6472" spans="1:9" x14ac:dyDescent="0.25">
      <c r="A6472" s="479">
        <v>44206</v>
      </c>
      <c r="B6472" s="269" t="s">
        <v>1772</v>
      </c>
      <c r="C6472" s="33" t="s">
        <v>2755</v>
      </c>
      <c r="D6472" s="38">
        <v>8</v>
      </c>
      <c r="E6472" s="33" t="s">
        <v>23</v>
      </c>
      <c r="F6472" s="46">
        <v>10000</v>
      </c>
      <c r="G6472" s="46">
        <f t="shared" si="353"/>
        <v>80000</v>
      </c>
      <c r="H6472" s="274" t="s">
        <v>2672</v>
      </c>
      <c r="I6472" s="33" t="s">
        <v>10064</v>
      </c>
    </row>
    <row r="6473" spans="1:9" x14ac:dyDescent="0.25">
      <c r="A6473" s="479">
        <v>44206</v>
      </c>
      <c r="B6473" s="246" t="s">
        <v>3514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53"/>
        <v>112500</v>
      </c>
      <c r="H6473" s="84" t="s">
        <v>2628</v>
      </c>
      <c r="I6473" s="33"/>
    </row>
    <row r="6474" spans="1:9" x14ac:dyDescent="0.25">
      <c r="A6474" s="479">
        <v>44206</v>
      </c>
      <c r="B6474" s="269" t="s">
        <v>3515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53"/>
        <v>36000</v>
      </c>
      <c r="H6474" s="274" t="s">
        <v>2628</v>
      </c>
      <c r="I6474" s="84"/>
    </row>
    <row r="6475" spans="1:9" x14ac:dyDescent="0.25">
      <c r="A6475" s="479">
        <v>44206</v>
      </c>
      <c r="B6475" s="269" t="s">
        <v>3516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53"/>
        <v>20000</v>
      </c>
      <c r="H6475" s="274" t="s">
        <v>2628</v>
      </c>
      <c r="I6475" s="84"/>
    </row>
    <row r="6476" spans="1:9" x14ac:dyDescent="0.25">
      <c r="A6476" s="479">
        <v>44206</v>
      </c>
      <c r="B6476" s="269" t="s">
        <v>4524</v>
      </c>
      <c r="C6476" s="63" t="s">
        <v>2965</v>
      </c>
      <c r="D6476" s="38">
        <v>20</v>
      </c>
      <c r="E6476" s="45" t="s">
        <v>96</v>
      </c>
      <c r="F6476" s="46">
        <v>25250</v>
      </c>
      <c r="G6476" s="46">
        <f t="shared" si="353"/>
        <v>505000</v>
      </c>
      <c r="H6476" s="274" t="s">
        <v>2628</v>
      </c>
      <c r="I6476" s="84"/>
    </row>
    <row r="6477" spans="1:9" x14ac:dyDescent="0.25">
      <c r="A6477" s="479">
        <v>44206</v>
      </c>
      <c r="B6477" s="269" t="s">
        <v>846</v>
      </c>
      <c r="C6477" s="63" t="s">
        <v>2965</v>
      </c>
      <c r="D6477" s="38">
        <v>10</v>
      </c>
      <c r="E6477" s="33" t="s">
        <v>96</v>
      </c>
      <c r="F6477" s="46">
        <v>25250</v>
      </c>
      <c r="G6477" s="46">
        <f t="shared" ref="G6477:G6521" si="354">D6477*F6477</f>
        <v>252500</v>
      </c>
      <c r="H6477" s="274" t="s">
        <v>2628</v>
      </c>
      <c r="I6477" s="84"/>
    </row>
    <row r="6478" spans="1:9" x14ac:dyDescent="0.25">
      <c r="A6478" s="479">
        <v>44206</v>
      </c>
      <c r="B6478" s="269" t="s">
        <v>3519</v>
      </c>
      <c r="C6478" s="281" t="s">
        <v>2965</v>
      </c>
      <c r="D6478" s="50">
        <v>2</v>
      </c>
      <c r="E6478" s="56" t="s">
        <v>773</v>
      </c>
      <c r="F6478" s="282">
        <v>1544000</v>
      </c>
      <c r="G6478" s="41">
        <f t="shared" si="354"/>
        <v>3088000</v>
      </c>
      <c r="H6478" s="274" t="s">
        <v>2628</v>
      </c>
      <c r="I6478" s="84"/>
    </row>
    <row r="6479" spans="1:9" x14ac:dyDescent="0.25">
      <c r="A6479" s="479">
        <v>44206</v>
      </c>
      <c r="B6479" s="269" t="s">
        <v>3520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54"/>
        <v>525000</v>
      </c>
      <c r="H6479" s="274" t="s">
        <v>2628</v>
      </c>
      <c r="I6479" s="84"/>
    </row>
    <row r="6480" spans="1:9" x14ac:dyDescent="0.25">
      <c r="A6480" s="479">
        <v>44206</v>
      </c>
      <c r="B6480" s="269" t="s">
        <v>4524</v>
      </c>
      <c r="C6480" s="33"/>
      <c r="D6480" s="38">
        <v>10</v>
      </c>
      <c r="E6480" s="51" t="s">
        <v>23</v>
      </c>
      <c r="F6480" s="46">
        <v>1550</v>
      </c>
      <c r="G6480" s="46">
        <f t="shared" si="354"/>
        <v>15500</v>
      </c>
      <c r="H6480" s="274" t="s">
        <v>2628</v>
      </c>
      <c r="I6480" s="84"/>
    </row>
    <row r="6481" spans="1:9" x14ac:dyDescent="0.25">
      <c r="A6481" s="479">
        <v>44206</v>
      </c>
      <c r="B6481" s="269" t="s">
        <v>3521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54"/>
        <v>30000</v>
      </c>
      <c r="H6481" s="236" t="s">
        <v>2628</v>
      </c>
      <c r="I6481" s="84"/>
    </row>
    <row r="6482" spans="1:9" x14ac:dyDescent="0.25">
      <c r="A6482" s="479">
        <v>44206</v>
      </c>
      <c r="B6482" s="269" t="s">
        <v>3522</v>
      </c>
      <c r="C6482" s="44" t="s">
        <v>3523</v>
      </c>
      <c r="D6482" s="38">
        <v>20</v>
      </c>
      <c r="E6482" s="56" t="s">
        <v>107</v>
      </c>
      <c r="F6482" s="179">
        <v>16500</v>
      </c>
      <c r="G6482" s="41">
        <f t="shared" si="354"/>
        <v>330000</v>
      </c>
      <c r="H6482" s="274" t="s">
        <v>2628</v>
      </c>
      <c r="I6482" s="84"/>
    </row>
    <row r="6483" spans="1:9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54"/>
        <v>147132</v>
      </c>
      <c r="H6483" s="236" t="s">
        <v>2406</v>
      </c>
      <c r="I6483" s="383"/>
    </row>
    <row r="6484" spans="1:9" x14ac:dyDescent="0.25">
      <c r="A6484" s="479">
        <v>44237</v>
      </c>
      <c r="B6484" s="246" t="s">
        <v>3527</v>
      </c>
      <c r="C6484" s="63" t="s">
        <v>3307</v>
      </c>
      <c r="D6484" s="38">
        <v>1</v>
      </c>
      <c r="E6484" s="45" t="s">
        <v>96</v>
      </c>
      <c r="F6484" s="46">
        <v>90000</v>
      </c>
      <c r="G6484" s="46">
        <f t="shared" si="354"/>
        <v>90000</v>
      </c>
      <c r="H6484" s="274" t="s">
        <v>1633</v>
      </c>
      <c r="I6484" s="383"/>
    </row>
    <row r="6485" spans="1:9" x14ac:dyDescent="0.25">
      <c r="A6485" s="479"/>
      <c r="B6485" s="269"/>
      <c r="C6485" s="33"/>
      <c r="D6485" s="38"/>
      <c r="E6485" s="45"/>
      <c r="F6485" s="35"/>
      <c r="G6485" s="46">
        <f t="shared" si="354"/>
        <v>0</v>
      </c>
      <c r="H6485" s="274"/>
      <c r="I6485" s="383"/>
    </row>
    <row r="6486" spans="1:9" x14ac:dyDescent="0.25">
      <c r="A6486" s="479">
        <v>44237</v>
      </c>
      <c r="B6486" s="269" t="s">
        <v>10065</v>
      </c>
      <c r="C6486" s="33" t="s">
        <v>10066</v>
      </c>
      <c r="D6486" s="33">
        <v>1</v>
      </c>
      <c r="E6486" s="33" t="s">
        <v>23</v>
      </c>
      <c r="F6486" s="55">
        <v>1275000</v>
      </c>
      <c r="G6486" s="46">
        <f t="shared" si="354"/>
        <v>1275000</v>
      </c>
      <c r="H6486" s="274" t="s">
        <v>673</v>
      </c>
      <c r="I6486" s="33"/>
    </row>
    <row r="6487" spans="1:9" x14ac:dyDescent="0.25">
      <c r="A6487" s="479">
        <v>44237</v>
      </c>
      <c r="B6487" s="269" t="s">
        <v>5590</v>
      </c>
      <c r="C6487" s="63" t="s">
        <v>3529</v>
      </c>
      <c r="D6487" s="38">
        <v>1</v>
      </c>
      <c r="E6487" s="33" t="s">
        <v>1629</v>
      </c>
      <c r="F6487" s="46">
        <v>400000</v>
      </c>
      <c r="G6487" s="46">
        <f t="shared" si="354"/>
        <v>400000</v>
      </c>
      <c r="H6487" s="274" t="s">
        <v>520</v>
      </c>
      <c r="I6487" s="383"/>
    </row>
    <row r="6488" spans="1:9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54"/>
        <v>150000</v>
      </c>
      <c r="H6488" s="274" t="s">
        <v>930</v>
      </c>
      <c r="I6488" s="33"/>
    </row>
    <row r="6489" spans="1:9" x14ac:dyDescent="0.25">
      <c r="A6489" s="479">
        <v>44237</v>
      </c>
      <c r="B6489" s="269" t="s">
        <v>3524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54"/>
        <v>140000</v>
      </c>
      <c r="H6489" s="274" t="s">
        <v>930</v>
      </c>
      <c r="I6489" s="33"/>
    </row>
    <row r="6490" spans="1:9" x14ac:dyDescent="0.25">
      <c r="A6490" s="479">
        <v>44237</v>
      </c>
      <c r="B6490" s="269" t="s">
        <v>3525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54"/>
        <v>10000</v>
      </c>
      <c r="H6490" s="274" t="s">
        <v>930</v>
      </c>
      <c r="I6490" s="33"/>
    </row>
    <row r="6491" spans="1:9" x14ac:dyDescent="0.25">
      <c r="A6491" s="479">
        <v>44237</v>
      </c>
      <c r="B6491" s="269" t="s">
        <v>3526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54"/>
        <v>10000</v>
      </c>
      <c r="H6491" s="274" t="s">
        <v>930</v>
      </c>
      <c r="I6491" s="33"/>
    </row>
    <row r="6492" spans="1:9" x14ac:dyDescent="0.25">
      <c r="A6492" s="479">
        <v>44237</v>
      </c>
      <c r="B6492" s="246" t="s">
        <v>3264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54"/>
        <v>44000</v>
      </c>
      <c r="H6492" s="84" t="s">
        <v>930</v>
      </c>
      <c r="I6492" s="33"/>
    </row>
    <row r="6493" spans="1:9" x14ac:dyDescent="0.25">
      <c r="A6493" s="479">
        <v>44237</v>
      </c>
      <c r="B6493" s="269" t="s">
        <v>4524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54"/>
        <v>134850</v>
      </c>
      <c r="H6493" s="274" t="s">
        <v>930</v>
      </c>
      <c r="I6493" s="84"/>
    </row>
    <row r="6494" spans="1:9" x14ac:dyDescent="0.25">
      <c r="A6494" s="479">
        <v>44237</v>
      </c>
      <c r="B6494" s="269" t="s">
        <v>5176</v>
      </c>
      <c r="C6494" s="281"/>
      <c r="D6494" s="38">
        <v>4</v>
      </c>
      <c r="E6494" s="45" t="s">
        <v>24</v>
      </c>
      <c r="F6494" s="40">
        <v>10000</v>
      </c>
      <c r="G6494" s="46">
        <f t="shared" si="354"/>
        <v>40000</v>
      </c>
      <c r="H6494" s="274" t="s">
        <v>1006</v>
      </c>
      <c r="I6494" s="84" t="s">
        <v>10067</v>
      </c>
    </row>
    <row r="6495" spans="1:9" x14ac:dyDescent="0.25">
      <c r="A6495" s="479">
        <v>44237</v>
      </c>
      <c r="B6495" s="246" t="s">
        <v>4240</v>
      </c>
      <c r="C6495" s="63"/>
      <c r="D6495" s="38">
        <v>4</v>
      </c>
      <c r="E6495" s="45" t="s">
        <v>96</v>
      </c>
      <c r="F6495" s="46">
        <v>5000</v>
      </c>
      <c r="G6495" s="46">
        <f t="shared" si="354"/>
        <v>20000</v>
      </c>
      <c r="H6495" s="274" t="s">
        <v>1006</v>
      </c>
      <c r="I6495" s="84" t="s">
        <v>10067</v>
      </c>
    </row>
    <row r="6496" spans="1:9" x14ac:dyDescent="0.25">
      <c r="A6496" s="479">
        <v>44237</v>
      </c>
      <c r="B6496" s="269" t="s">
        <v>2678</v>
      </c>
      <c r="C6496" s="476" t="s">
        <v>10068</v>
      </c>
      <c r="D6496" s="38">
        <v>1</v>
      </c>
      <c r="E6496" s="33" t="s">
        <v>96</v>
      </c>
      <c r="F6496" s="46">
        <v>1275000</v>
      </c>
      <c r="G6496" s="46">
        <f t="shared" si="354"/>
        <v>1275000</v>
      </c>
      <c r="H6496" s="274" t="s">
        <v>1006</v>
      </c>
      <c r="I6496" s="84" t="s">
        <v>10067</v>
      </c>
    </row>
    <row r="6497" spans="1:9" x14ac:dyDescent="0.25">
      <c r="A6497" s="479">
        <v>44237</v>
      </c>
      <c r="B6497" s="269" t="s">
        <v>10069</v>
      </c>
      <c r="C6497" s="281"/>
      <c r="D6497" s="50">
        <v>1</v>
      </c>
      <c r="E6497" s="56" t="s">
        <v>23</v>
      </c>
      <c r="F6497" s="282">
        <v>150000</v>
      </c>
      <c r="G6497" s="41">
        <f t="shared" si="354"/>
        <v>150000</v>
      </c>
      <c r="H6497" s="274" t="s">
        <v>1006</v>
      </c>
      <c r="I6497" s="84" t="s">
        <v>10067</v>
      </c>
    </row>
    <row r="6498" spans="1:9" x14ac:dyDescent="0.25">
      <c r="A6498" s="479">
        <v>44237</v>
      </c>
      <c r="B6498" s="269" t="s">
        <v>4037</v>
      </c>
      <c r="C6498" s="56"/>
      <c r="D6498" s="256">
        <v>1</v>
      </c>
      <c r="E6498" s="56" t="s">
        <v>23</v>
      </c>
      <c r="F6498" s="41">
        <v>50000</v>
      </c>
      <c r="G6498" s="41">
        <f t="shared" si="354"/>
        <v>50000</v>
      </c>
      <c r="H6498" s="274" t="s">
        <v>1006</v>
      </c>
      <c r="I6498" s="84" t="s">
        <v>10067</v>
      </c>
    </row>
    <row r="6499" spans="1:9" x14ac:dyDescent="0.25">
      <c r="A6499" s="479">
        <v>44237</v>
      </c>
      <c r="B6499" s="269" t="s">
        <v>3530</v>
      </c>
      <c r="C6499" s="56" t="s">
        <v>3307</v>
      </c>
      <c r="D6499" s="256">
        <v>1</v>
      </c>
      <c r="E6499" s="56" t="s">
        <v>23</v>
      </c>
      <c r="F6499" s="41">
        <v>400000</v>
      </c>
      <c r="G6499" s="41">
        <f t="shared" si="354"/>
        <v>400000</v>
      </c>
      <c r="H6499" s="274" t="s">
        <v>930</v>
      </c>
      <c r="I6499" s="84"/>
    </row>
    <row r="6500" spans="1:9" x14ac:dyDescent="0.25">
      <c r="A6500" s="479">
        <v>44237</v>
      </c>
      <c r="B6500" s="269" t="s">
        <v>10070</v>
      </c>
      <c r="C6500" s="36" t="s">
        <v>3195</v>
      </c>
      <c r="D6500" s="38">
        <v>1</v>
      </c>
      <c r="E6500" s="45" t="s">
        <v>23</v>
      </c>
      <c r="F6500" s="46">
        <v>200000</v>
      </c>
      <c r="G6500" s="172">
        <f t="shared" si="354"/>
        <v>200000</v>
      </c>
      <c r="H6500" s="236" t="s">
        <v>627</v>
      </c>
      <c r="I6500" s="84" t="s">
        <v>10071</v>
      </c>
    </row>
    <row r="6501" spans="1:9" x14ac:dyDescent="0.25">
      <c r="A6501" s="479">
        <v>44237</v>
      </c>
      <c r="B6501" s="269" t="s">
        <v>4108</v>
      </c>
      <c r="C6501" s="281" t="s">
        <v>2745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10071</v>
      </c>
    </row>
    <row r="6502" spans="1:9" x14ac:dyDescent="0.25">
      <c r="A6502" s="479">
        <v>44237</v>
      </c>
      <c r="B6502" s="269" t="s">
        <v>3338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10071</v>
      </c>
    </row>
    <row r="6503" spans="1:9" x14ac:dyDescent="0.25">
      <c r="A6503" s="479">
        <v>44237</v>
      </c>
      <c r="B6503" s="269" t="s">
        <v>2956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54"/>
        <v>42300</v>
      </c>
      <c r="H6504" s="236" t="s">
        <v>2908</v>
      </c>
      <c r="I6504" s="84" t="s">
        <v>10072</v>
      </c>
    </row>
    <row r="6505" spans="1:9" x14ac:dyDescent="0.25">
      <c r="A6505" s="479">
        <v>44237</v>
      </c>
      <c r="B6505" s="246" t="s">
        <v>10073</v>
      </c>
      <c r="C6505" s="476"/>
      <c r="D6505" s="38">
        <v>1</v>
      </c>
      <c r="E6505" s="45" t="s">
        <v>23</v>
      </c>
      <c r="F6505" s="46">
        <v>155000</v>
      </c>
      <c r="G6505" s="172">
        <f t="shared" si="354"/>
        <v>155000</v>
      </c>
      <c r="H6505" s="236" t="s">
        <v>2908</v>
      </c>
      <c r="I6505" s="84" t="s">
        <v>10072</v>
      </c>
    </row>
    <row r="6506" spans="1:9" x14ac:dyDescent="0.25">
      <c r="A6506" s="479">
        <v>44237</v>
      </c>
      <c r="B6506" s="269" t="s">
        <v>4037</v>
      </c>
      <c r="C6506" s="33"/>
      <c r="D6506" s="38">
        <v>1</v>
      </c>
      <c r="E6506" s="45" t="s">
        <v>23</v>
      </c>
      <c r="F6506" s="46">
        <v>50000</v>
      </c>
      <c r="G6506" s="41">
        <f t="shared" si="354"/>
        <v>50000</v>
      </c>
      <c r="H6506" s="236" t="s">
        <v>2908</v>
      </c>
      <c r="I6506" s="84" t="s">
        <v>10072</v>
      </c>
    </row>
    <row r="6507" spans="1:9" x14ac:dyDescent="0.25">
      <c r="A6507" s="479">
        <v>44237</v>
      </c>
      <c r="B6507" s="269" t="s">
        <v>4108</v>
      </c>
      <c r="C6507" s="281" t="s">
        <v>2745</v>
      </c>
      <c r="D6507" s="38">
        <v>1</v>
      </c>
      <c r="E6507" s="45" t="s">
        <v>24</v>
      </c>
      <c r="F6507" s="46">
        <v>460000</v>
      </c>
      <c r="G6507" s="41">
        <f t="shared" si="354"/>
        <v>460000</v>
      </c>
      <c r="H6507" s="236" t="s">
        <v>2908</v>
      </c>
      <c r="I6507" s="84" t="s">
        <v>10074</v>
      </c>
    </row>
    <row r="6508" spans="1:9" x14ac:dyDescent="0.25">
      <c r="A6508" s="479">
        <v>44237</v>
      </c>
      <c r="B6508" s="269" t="s">
        <v>4847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54"/>
        <v>6000</v>
      </c>
      <c r="H6508" s="274" t="s">
        <v>930</v>
      </c>
      <c r="I6508" s="84"/>
    </row>
    <row r="6509" spans="1:9" x14ac:dyDescent="0.25">
      <c r="A6509" s="479">
        <v>44237</v>
      </c>
      <c r="B6509" s="390" t="s">
        <v>2801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54"/>
        <v>22000</v>
      </c>
      <c r="H6509" s="236" t="s">
        <v>10075</v>
      </c>
      <c r="I6509" s="84"/>
    </row>
    <row r="6510" spans="1:9" x14ac:dyDescent="0.25">
      <c r="A6510" s="479">
        <v>44237</v>
      </c>
      <c r="B6510" s="269" t="s">
        <v>4008</v>
      </c>
      <c r="C6510" s="33" t="s">
        <v>4378</v>
      </c>
      <c r="D6510" s="38">
        <v>3</v>
      </c>
      <c r="E6510" s="39" t="s">
        <v>27</v>
      </c>
      <c r="F6510" s="46">
        <v>23000</v>
      </c>
      <c r="G6510" s="41">
        <f t="shared" si="354"/>
        <v>69000</v>
      </c>
      <c r="H6510" s="84" t="s">
        <v>509</v>
      </c>
      <c r="I6510" s="84"/>
    </row>
    <row r="6511" spans="1:9" x14ac:dyDescent="0.25">
      <c r="A6511" s="479">
        <v>44237</v>
      </c>
      <c r="B6511" s="269" t="s">
        <v>4108</v>
      </c>
      <c r="C6511" s="281" t="s">
        <v>2745</v>
      </c>
      <c r="D6511" s="38">
        <v>1</v>
      </c>
      <c r="E6511" s="45" t="s">
        <v>24</v>
      </c>
      <c r="F6511" s="46">
        <v>460000</v>
      </c>
      <c r="G6511" s="41">
        <f t="shared" si="354"/>
        <v>460000</v>
      </c>
      <c r="H6511" s="84" t="s">
        <v>509</v>
      </c>
      <c r="I6511" s="84"/>
    </row>
    <row r="6512" spans="1:9" x14ac:dyDescent="0.25">
      <c r="A6512" s="479">
        <v>44237</v>
      </c>
      <c r="B6512" s="269" t="s">
        <v>4108</v>
      </c>
      <c r="C6512" s="281" t="s">
        <v>2745</v>
      </c>
      <c r="D6512" s="38">
        <v>1</v>
      </c>
      <c r="E6512" s="45" t="s">
        <v>24</v>
      </c>
      <c r="F6512" s="46">
        <v>460000</v>
      </c>
      <c r="G6512" s="41">
        <f t="shared" si="354"/>
        <v>460000</v>
      </c>
      <c r="H6512" s="84" t="s">
        <v>1106</v>
      </c>
      <c r="I6512" s="84" t="s">
        <v>10076</v>
      </c>
    </row>
    <row r="6513" spans="1:9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54"/>
        <v>253800</v>
      </c>
      <c r="H6513" s="84" t="s">
        <v>2672</v>
      </c>
      <c r="I6513" s="84"/>
    </row>
    <row r="6514" spans="1:9" x14ac:dyDescent="0.25">
      <c r="A6514" s="479">
        <v>44237</v>
      </c>
      <c r="B6514" s="269" t="s">
        <v>2852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54"/>
        <v>87500</v>
      </c>
      <c r="H6514" s="274" t="s">
        <v>2672</v>
      </c>
      <c r="I6514" s="84"/>
    </row>
    <row r="6515" spans="1:9" x14ac:dyDescent="0.25">
      <c r="A6515" s="479">
        <v>44237</v>
      </c>
      <c r="B6515" s="269" t="s">
        <v>3333</v>
      </c>
      <c r="C6515" s="33" t="s">
        <v>9299</v>
      </c>
      <c r="D6515" s="38">
        <v>1</v>
      </c>
      <c r="E6515" s="39" t="s">
        <v>23</v>
      </c>
      <c r="F6515" s="46">
        <v>45000</v>
      </c>
      <c r="G6515" s="41">
        <f t="shared" si="354"/>
        <v>45000</v>
      </c>
      <c r="H6515" s="274" t="s">
        <v>2672</v>
      </c>
      <c r="I6515" s="84"/>
    </row>
    <row r="6516" spans="1:9" x14ac:dyDescent="0.25">
      <c r="A6516" s="479">
        <v>44237</v>
      </c>
      <c r="B6516" s="269" t="s">
        <v>3235</v>
      </c>
      <c r="C6516" s="33" t="s">
        <v>3596</v>
      </c>
      <c r="D6516" s="38">
        <v>1</v>
      </c>
      <c r="E6516" s="39" t="s">
        <v>23</v>
      </c>
      <c r="F6516" s="46">
        <v>85000</v>
      </c>
      <c r="G6516" s="41">
        <f t="shared" si="354"/>
        <v>85000</v>
      </c>
      <c r="H6516" s="84" t="s">
        <v>2672</v>
      </c>
      <c r="I6516" s="84"/>
    </row>
    <row r="6517" spans="1:9" x14ac:dyDescent="0.25">
      <c r="A6517" s="479">
        <v>44237</v>
      </c>
      <c r="B6517" s="269" t="s">
        <v>3459</v>
      </c>
      <c r="C6517" s="84" t="s">
        <v>9983</v>
      </c>
      <c r="D6517" s="38">
        <v>1</v>
      </c>
      <c r="E6517" s="39" t="s">
        <v>72</v>
      </c>
      <c r="F6517" s="46">
        <v>1825000</v>
      </c>
      <c r="G6517" s="41">
        <f t="shared" si="354"/>
        <v>1825000</v>
      </c>
      <c r="H6517" s="84" t="s">
        <v>2177</v>
      </c>
      <c r="I6517" s="84" t="s">
        <v>10077</v>
      </c>
    </row>
    <row r="6518" spans="1:9" x14ac:dyDescent="0.25">
      <c r="A6518" s="479">
        <v>44237</v>
      </c>
      <c r="B6518" s="269" t="s">
        <v>3459</v>
      </c>
      <c r="C6518" s="84" t="s">
        <v>10078</v>
      </c>
      <c r="D6518" s="38">
        <v>1</v>
      </c>
      <c r="E6518" s="39" t="s">
        <v>72</v>
      </c>
      <c r="F6518" s="46">
        <v>1825000</v>
      </c>
      <c r="G6518" s="41">
        <f t="shared" si="354"/>
        <v>1825000</v>
      </c>
      <c r="H6518" s="84" t="s">
        <v>2177</v>
      </c>
      <c r="I6518" s="84" t="s">
        <v>10077</v>
      </c>
    </row>
    <row r="6519" spans="1:9" x14ac:dyDescent="0.25">
      <c r="A6519" s="479">
        <v>44237</v>
      </c>
      <c r="B6519" s="269" t="s">
        <v>10065</v>
      </c>
      <c r="C6519" s="84" t="s">
        <v>10079</v>
      </c>
      <c r="D6519" s="38">
        <v>1</v>
      </c>
      <c r="E6519" s="39" t="s">
        <v>23</v>
      </c>
      <c r="F6519" s="46">
        <v>1275000</v>
      </c>
      <c r="G6519" s="41">
        <f t="shared" si="354"/>
        <v>1275000</v>
      </c>
      <c r="H6519" s="84" t="s">
        <v>10080</v>
      </c>
      <c r="I6519" s="84" t="s">
        <v>10077</v>
      </c>
    </row>
    <row r="6520" spans="1:9" x14ac:dyDescent="0.25">
      <c r="A6520" s="479">
        <v>44237</v>
      </c>
      <c r="B6520" s="243" t="s">
        <v>3531</v>
      </c>
      <c r="C6520" s="44" t="s">
        <v>10081</v>
      </c>
      <c r="D6520" s="38">
        <v>1</v>
      </c>
      <c r="E6520" s="56" t="s">
        <v>24</v>
      </c>
      <c r="F6520" s="179">
        <v>175000</v>
      </c>
      <c r="G6520" s="41">
        <f t="shared" si="354"/>
        <v>175000</v>
      </c>
      <c r="H6520" s="274" t="s">
        <v>1004</v>
      </c>
      <c r="I6520" s="84"/>
    </row>
    <row r="6521" spans="1:9" x14ac:dyDescent="0.25">
      <c r="A6521" s="479">
        <v>44237</v>
      </c>
      <c r="B6521" s="269" t="s">
        <v>2891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54"/>
        <v>40000</v>
      </c>
      <c r="H6521" s="236" t="s">
        <v>2908</v>
      </c>
      <c r="I6521" s="84"/>
    </row>
    <row r="6522" spans="1:9" x14ac:dyDescent="0.25">
      <c r="A6522" s="479">
        <v>44237</v>
      </c>
      <c r="B6522" s="269" t="s">
        <v>3532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2908</v>
      </c>
      <c r="I6522" s="84"/>
    </row>
    <row r="6523" spans="1:9" x14ac:dyDescent="0.25">
      <c r="A6523" s="479">
        <v>44237</v>
      </c>
      <c r="B6523" s="269" t="s">
        <v>3533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55">D6523*F6523</f>
        <v>500000</v>
      </c>
      <c r="H6523" s="236" t="s">
        <v>2908</v>
      </c>
      <c r="I6523" s="84"/>
    </row>
    <row r="6524" spans="1:9" x14ac:dyDescent="0.25">
      <c r="A6524" s="479">
        <v>44237</v>
      </c>
      <c r="B6524" s="269" t="s">
        <v>2921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55"/>
        <v>150000</v>
      </c>
      <c r="H6524" s="236" t="s">
        <v>2908</v>
      </c>
      <c r="I6524" s="84"/>
    </row>
    <row r="6525" spans="1:9" x14ac:dyDescent="0.25">
      <c r="A6525" s="479">
        <v>44296</v>
      </c>
      <c r="B6525" s="269" t="s">
        <v>4847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55"/>
        <v>12000</v>
      </c>
      <c r="H6525" s="274" t="s">
        <v>930</v>
      </c>
      <c r="I6525" s="383"/>
    </row>
    <row r="6526" spans="1:9" x14ac:dyDescent="0.25">
      <c r="A6526" s="479">
        <v>44296</v>
      </c>
      <c r="B6526" s="269" t="s">
        <v>3751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55"/>
        <v>7500</v>
      </c>
      <c r="H6526" s="274" t="s">
        <v>3346</v>
      </c>
      <c r="I6526" s="383"/>
    </row>
    <row r="6527" spans="1:9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55"/>
        <v>75000</v>
      </c>
      <c r="H6527" s="274" t="s">
        <v>930</v>
      </c>
      <c r="I6527" s="383"/>
    </row>
    <row r="6528" spans="1:9" x14ac:dyDescent="0.25">
      <c r="A6528" s="479">
        <v>44296</v>
      </c>
      <c r="B6528" s="269" t="s">
        <v>4008</v>
      </c>
      <c r="C6528" s="33" t="s">
        <v>4378</v>
      </c>
      <c r="D6528" s="38">
        <v>1.5</v>
      </c>
      <c r="E6528" s="39" t="s">
        <v>217</v>
      </c>
      <c r="F6528" s="46">
        <v>23000</v>
      </c>
      <c r="G6528" s="46">
        <f t="shared" si="355"/>
        <v>34500</v>
      </c>
      <c r="H6528" s="274" t="s">
        <v>2701</v>
      </c>
      <c r="I6528" s="33"/>
    </row>
    <row r="6529" spans="1:9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55"/>
        <v>36783</v>
      </c>
      <c r="H6529" s="274" t="s">
        <v>2096</v>
      </c>
      <c r="I6529" s="383"/>
    </row>
    <row r="6530" spans="1:9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55"/>
        <v>28200</v>
      </c>
      <c r="H6530" s="274" t="s">
        <v>2096</v>
      </c>
      <c r="I6530" s="33"/>
    </row>
    <row r="6531" spans="1:9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55"/>
        <v>68000</v>
      </c>
      <c r="H6531" s="274" t="s">
        <v>3777</v>
      </c>
      <c r="I6531" s="33"/>
    </row>
    <row r="6532" spans="1:9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3777</v>
      </c>
      <c r="I6532" s="33"/>
    </row>
    <row r="6533" spans="1:9" x14ac:dyDescent="0.25">
      <c r="A6533" s="479">
        <v>44296</v>
      </c>
      <c r="B6533" s="246" t="s">
        <v>2973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55"/>
        <v>6000</v>
      </c>
      <c r="H6533" s="84" t="s">
        <v>3777</v>
      </c>
      <c r="I6533" s="33"/>
    </row>
    <row r="6534" spans="1:9" x14ac:dyDescent="0.25">
      <c r="A6534" s="479">
        <v>44296</v>
      </c>
      <c r="B6534" s="246" t="s">
        <v>3487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55"/>
        <v>50000</v>
      </c>
      <c r="H6534" s="84" t="s">
        <v>3777</v>
      </c>
      <c r="I6534" s="33"/>
    </row>
    <row r="6535" spans="1:9" x14ac:dyDescent="0.25">
      <c r="A6535" s="479">
        <v>44296</v>
      </c>
      <c r="B6535" s="269" t="s">
        <v>10082</v>
      </c>
      <c r="C6535" s="281"/>
      <c r="D6535" s="38">
        <v>2</v>
      </c>
      <c r="E6535" s="45" t="s">
        <v>217</v>
      </c>
      <c r="F6535" s="41">
        <v>62500</v>
      </c>
      <c r="G6535" s="46">
        <f t="shared" si="355"/>
        <v>125000</v>
      </c>
      <c r="H6535" s="84" t="s">
        <v>3777</v>
      </c>
      <c r="I6535" s="84"/>
    </row>
    <row r="6536" spans="1:9" x14ac:dyDescent="0.25">
      <c r="A6536" s="479">
        <v>44296</v>
      </c>
      <c r="B6536" s="269" t="s">
        <v>4108</v>
      </c>
      <c r="C6536" s="281" t="s">
        <v>2745</v>
      </c>
      <c r="D6536" s="38">
        <v>1</v>
      </c>
      <c r="E6536" s="45" t="s">
        <v>24</v>
      </c>
      <c r="F6536" s="46">
        <v>460000</v>
      </c>
      <c r="G6536" s="46">
        <f t="shared" si="355"/>
        <v>460000</v>
      </c>
      <c r="H6536" s="84" t="s">
        <v>486</v>
      </c>
      <c r="I6536" s="84" t="s">
        <v>10083</v>
      </c>
    </row>
    <row r="6537" spans="1:9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55"/>
        <v>253800</v>
      </c>
      <c r="H6537" s="274" t="s">
        <v>486</v>
      </c>
      <c r="I6537" s="84" t="s">
        <v>10083</v>
      </c>
    </row>
    <row r="6538" spans="1:9" x14ac:dyDescent="0.25">
      <c r="A6538" s="479">
        <v>44296</v>
      </c>
      <c r="B6538" s="269" t="s">
        <v>2852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55"/>
        <v>87500</v>
      </c>
      <c r="H6538" s="274" t="s">
        <v>486</v>
      </c>
      <c r="I6538" s="84" t="s">
        <v>10083</v>
      </c>
    </row>
    <row r="6539" spans="1:9" x14ac:dyDescent="0.25">
      <c r="A6539" s="479">
        <v>44296</v>
      </c>
      <c r="B6539" s="269" t="s">
        <v>3333</v>
      </c>
      <c r="C6539" s="33" t="s">
        <v>9299</v>
      </c>
      <c r="D6539" s="38">
        <v>1</v>
      </c>
      <c r="E6539" s="33" t="s">
        <v>24</v>
      </c>
      <c r="F6539" s="46">
        <v>45000</v>
      </c>
      <c r="G6539" s="46">
        <f t="shared" si="355"/>
        <v>45000</v>
      </c>
      <c r="H6539" s="274" t="s">
        <v>486</v>
      </c>
      <c r="I6539" s="84" t="s">
        <v>10083</v>
      </c>
    </row>
    <row r="6540" spans="1:9" x14ac:dyDescent="0.25">
      <c r="A6540" s="479">
        <v>44296</v>
      </c>
      <c r="B6540" s="269" t="s">
        <v>114</v>
      </c>
      <c r="C6540" s="33" t="s">
        <v>2725</v>
      </c>
      <c r="D6540" s="50">
        <v>1</v>
      </c>
      <c r="E6540" s="56" t="s">
        <v>23</v>
      </c>
      <c r="F6540" s="282">
        <v>195000</v>
      </c>
      <c r="G6540" s="41">
        <f t="shared" si="355"/>
        <v>195000</v>
      </c>
      <c r="H6540" s="274" t="s">
        <v>486</v>
      </c>
      <c r="I6540" s="84" t="s">
        <v>10083</v>
      </c>
    </row>
    <row r="6541" spans="1:9" x14ac:dyDescent="0.25">
      <c r="A6541" s="479">
        <v>44296</v>
      </c>
      <c r="B6541" s="246" t="s">
        <v>4772</v>
      </c>
      <c r="C6541" s="33" t="s">
        <v>2726</v>
      </c>
      <c r="D6541" s="256">
        <v>1</v>
      </c>
      <c r="E6541" s="56" t="s">
        <v>24</v>
      </c>
      <c r="F6541" s="41">
        <v>210000</v>
      </c>
      <c r="G6541" s="41">
        <f t="shared" si="355"/>
        <v>210000</v>
      </c>
      <c r="H6541" s="274" t="s">
        <v>486</v>
      </c>
      <c r="I6541" s="84" t="s">
        <v>10083</v>
      </c>
    </row>
    <row r="6542" spans="1:9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55"/>
        <v>42300</v>
      </c>
      <c r="H6542" s="274" t="s">
        <v>509</v>
      </c>
      <c r="I6542" s="84"/>
    </row>
    <row r="6543" spans="1:9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55"/>
        <v>36783</v>
      </c>
      <c r="H6543" s="236" t="s">
        <v>509</v>
      </c>
      <c r="I6543" s="84"/>
    </row>
    <row r="6544" spans="1:9" x14ac:dyDescent="0.25">
      <c r="A6544" s="479">
        <v>44296</v>
      </c>
      <c r="B6544" s="269" t="s">
        <v>4870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55"/>
        <v>135000</v>
      </c>
      <c r="H6544" s="274" t="s">
        <v>509</v>
      </c>
      <c r="I6544" s="84"/>
    </row>
    <row r="6545" spans="1:9" x14ac:dyDescent="0.25">
      <c r="A6545" s="479">
        <v>44296</v>
      </c>
      <c r="B6545" s="269" t="s">
        <v>4108</v>
      </c>
      <c r="C6545" s="281" t="s">
        <v>2745</v>
      </c>
      <c r="D6545" s="38">
        <v>1</v>
      </c>
      <c r="E6545" s="45" t="s">
        <v>24</v>
      </c>
      <c r="F6545" s="46">
        <v>460000</v>
      </c>
      <c r="G6545" s="172">
        <f t="shared" si="355"/>
        <v>460000</v>
      </c>
      <c r="H6545" s="236" t="s">
        <v>1753</v>
      </c>
      <c r="I6545" s="84" t="s">
        <v>10084</v>
      </c>
    </row>
    <row r="6546" spans="1:9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55"/>
        <v>564000</v>
      </c>
      <c r="H6546" s="274" t="s">
        <v>2628</v>
      </c>
      <c r="I6546" s="84"/>
    </row>
    <row r="6547" spans="1:9" x14ac:dyDescent="0.25">
      <c r="A6547" s="479">
        <v>44296</v>
      </c>
      <c r="B6547" s="269" t="s">
        <v>4008</v>
      </c>
      <c r="C6547" s="33" t="s">
        <v>4378</v>
      </c>
      <c r="D6547" s="33">
        <v>6</v>
      </c>
      <c r="E6547" s="33" t="s">
        <v>27</v>
      </c>
      <c r="F6547" s="55">
        <v>23000</v>
      </c>
      <c r="G6547" s="172">
        <f t="shared" si="355"/>
        <v>138000</v>
      </c>
      <c r="H6547" s="236" t="s">
        <v>3638</v>
      </c>
      <c r="I6547" s="84"/>
    </row>
    <row r="6548" spans="1:9" x14ac:dyDescent="0.25">
      <c r="A6548" s="479">
        <v>44296</v>
      </c>
      <c r="B6548" s="269" t="s">
        <v>3535</v>
      </c>
      <c r="C6548" s="33" t="s">
        <v>3536</v>
      </c>
      <c r="D6548" s="38">
        <v>1</v>
      </c>
      <c r="E6548" s="45" t="s">
        <v>23</v>
      </c>
      <c r="F6548" s="35">
        <v>750000</v>
      </c>
      <c r="G6548" s="46">
        <f t="shared" si="355"/>
        <v>750000</v>
      </c>
      <c r="H6548" s="274" t="s">
        <v>2628</v>
      </c>
      <c r="I6548" s="84"/>
    </row>
    <row r="6549" spans="1:9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55"/>
        <v>340000</v>
      </c>
      <c r="H6549" s="236" t="s">
        <v>5245</v>
      </c>
      <c r="I6549" s="84" t="s">
        <v>10085</v>
      </c>
    </row>
    <row r="6550" spans="1:9" x14ac:dyDescent="0.25">
      <c r="A6550" s="479">
        <v>44296</v>
      </c>
      <c r="B6550" s="390" t="s">
        <v>3494</v>
      </c>
      <c r="C6550" s="33" t="s">
        <v>10086</v>
      </c>
      <c r="D6550" s="33">
        <v>1</v>
      </c>
      <c r="E6550" s="39" t="s">
        <v>24</v>
      </c>
      <c r="F6550" s="46">
        <v>1545000</v>
      </c>
      <c r="G6550" s="41">
        <f t="shared" si="355"/>
        <v>1545000</v>
      </c>
      <c r="H6550" s="274" t="s">
        <v>868</v>
      </c>
      <c r="I6550" s="84" t="s">
        <v>10087</v>
      </c>
    </row>
    <row r="6551" spans="1:9" x14ac:dyDescent="0.25">
      <c r="A6551" s="479">
        <v>44296</v>
      </c>
      <c r="B6551" s="390" t="s">
        <v>3494</v>
      </c>
      <c r="C6551" s="33" t="s">
        <v>10088</v>
      </c>
      <c r="D6551" s="38">
        <v>1</v>
      </c>
      <c r="E6551" s="45" t="s">
        <v>24</v>
      </c>
      <c r="F6551" s="46">
        <v>1545000</v>
      </c>
      <c r="G6551" s="172">
        <f t="shared" si="355"/>
        <v>1545000</v>
      </c>
      <c r="H6551" s="236" t="s">
        <v>868</v>
      </c>
      <c r="I6551" s="84" t="s">
        <v>10087</v>
      </c>
    </row>
    <row r="6552" spans="1:9" x14ac:dyDescent="0.25">
      <c r="A6552" s="479">
        <v>44296</v>
      </c>
      <c r="B6552" s="246" t="s">
        <v>10089</v>
      </c>
      <c r="C6552" s="39" t="s">
        <v>3360</v>
      </c>
      <c r="D6552" s="38">
        <v>2</v>
      </c>
      <c r="E6552" s="39" t="s">
        <v>24</v>
      </c>
      <c r="F6552" s="46">
        <v>155000</v>
      </c>
      <c r="G6552" s="41">
        <f t="shared" si="355"/>
        <v>310000</v>
      </c>
      <c r="H6552" s="84" t="s">
        <v>868</v>
      </c>
      <c r="I6552" s="84"/>
    </row>
    <row r="6553" spans="1:9" x14ac:dyDescent="0.25">
      <c r="A6553" s="479">
        <v>44296</v>
      </c>
      <c r="B6553" s="269" t="s">
        <v>3459</v>
      </c>
      <c r="C6553" s="281" t="s">
        <v>9983</v>
      </c>
      <c r="D6553" s="38">
        <v>1</v>
      </c>
      <c r="E6553" s="45" t="s">
        <v>72</v>
      </c>
      <c r="F6553" s="46">
        <v>1825000</v>
      </c>
      <c r="G6553" s="41">
        <f t="shared" si="355"/>
        <v>1825000</v>
      </c>
      <c r="H6553" s="84" t="s">
        <v>1268</v>
      </c>
      <c r="I6553" s="84" t="s">
        <v>10090</v>
      </c>
    </row>
    <row r="6554" spans="1:9" x14ac:dyDescent="0.25">
      <c r="A6554" s="479">
        <v>44296</v>
      </c>
      <c r="B6554" s="269" t="s">
        <v>3459</v>
      </c>
      <c r="C6554" s="281" t="s">
        <v>9944</v>
      </c>
      <c r="D6554" s="38">
        <v>1</v>
      </c>
      <c r="E6554" s="45" t="s">
        <v>72</v>
      </c>
      <c r="F6554" s="46">
        <v>1825000</v>
      </c>
      <c r="G6554" s="41">
        <f t="shared" si="355"/>
        <v>1825000</v>
      </c>
      <c r="H6554" s="84" t="s">
        <v>1268</v>
      </c>
      <c r="I6554" s="84" t="s">
        <v>10090</v>
      </c>
    </row>
    <row r="6555" spans="1:9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55"/>
        <v>56400</v>
      </c>
      <c r="H6555" s="274" t="s">
        <v>911</v>
      </c>
      <c r="I6555" s="383"/>
    </row>
    <row r="6556" spans="1:9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55"/>
        <v>28200</v>
      </c>
      <c r="H6556" s="274" t="s">
        <v>2908</v>
      </c>
      <c r="I6556" s="383"/>
    </row>
    <row r="6557" spans="1:9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55"/>
        <v>28200</v>
      </c>
      <c r="H6557" s="274" t="s">
        <v>1268</v>
      </c>
      <c r="I6557" s="383"/>
    </row>
    <row r="6558" spans="1:9" x14ac:dyDescent="0.25">
      <c r="A6558" s="479">
        <v>44326</v>
      </c>
      <c r="B6558" s="243" t="s">
        <v>2932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55"/>
        <v>6000</v>
      </c>
      <c r="H6558" s="274" t="s">
        <v>3553</v>
      </c>
      <c r="I6558" s="383"/>
    </row>
    <row r="6559" spans="1:9" x14ac:dyDescent="0.25">
      <c r="A6559" s="479">
        <v>44326</v>
      </c>
      <c r="B6559" s="269" t="s">
        <v>4524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55"/>
        <v>31000</v>
      </c>
      <c r="H6559" s="274" t="s">
        <v>3553</v>
      </c>
      <c r="I6559" s="33"/>
    </row>
    <row r="6560" spans="1:9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55"/>
        <v>27000</v>
      </c>
      <c r="H6560" s="274" t="s">
        <v>930</v>
      </c>
      <c r="I6560" s="383"/>
    </row>
    <row r="6561" spans="1:9" x14ac:dyDescent="0.25">
      <c r="A6561" s="479">
        <v>44326</v>
      </c>
      <c r="B6561" s="246" t="s">
        <v>3537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55"/>
        <v>275000</v>
      </c>
      <c r="H6561" s="84" t="s">
        <v>2628</v>
      </c>
      <c r="I6561" s="33"/>
    </row>
    <row r="6562" spans="1:9" x14ac:dyDescent="0.25">
      <c r="A6562" s="479">
        <v>44326</v>
      </c>
      <c r="B6562" s="269" t="s">
        <v>3538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55"/>
        <v>140000</v>
      </c>
      <c r="H6562" s="274" t="s">
        <v>930</v>
      </c>
      <c r="I6562" s="33"/>
    </row>
    <row r="6563" spans="1:9" x14ac:dyDescent="0.25">
      <c r="A6563" s="479">
        <v>44326</v>
      </c>
      <c r="B6563" s="269" t="s">
        <v>3539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55"/>
        <v>110000</v>
      </c>
      <c r="H6563" s="274" t="s">
        <v>2628</v>
      </c>
      <c r="I6563" s="33"/>
    </row>
    <row r="6564" spans="1:9" x14ac:dyDescent="0.25">
      <c r="A6564" s="479">
        <v>44326</v>
      </c>
      <c r="B6564" s="269" t="s">
        <v>3540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55"/>
        <v>12800</v>
      </c>
      <c r="H6564" s="274" t="s">
        <v>2628</v>
      </c>
      <c r="I6564" s="33"/>
    </row>
    <row r="6565" spans="1:9" x14ac:dyDescent="0.25">
      <c r="A6565" s="479">
        <v>44326</v>
      </c>
      <c r="B6565" s="246" t="s">
        <v>3541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55"/>
        <v>3300</v>
      </c>
      <c r="H6565" s="274" t="s">
        <v>2628</v>
      </c>
      <c r="I6565" s="33"/>
    </row>
    <row r="6566" spans="1:9" x14ac:dyDescent="0.25">
      <c r="A6566" s="479">
        <v>44326</v>
      </c>
      <c r="B6566" s="243" t="s">
        <v>10091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55"/>
        <v>80000</v>
      </c>
      <c r="H6566" s="274" t="s">
        <v>3101</v>
      </c>
      <c r="I6566" s="84"/>
    </row>
    <row r="6567" spans="1:9" x14ac:dyDescent="0.25">
      <c r="A6567" s="479">
        <v>44326</v>
      </c>
      <c r="B6567" s="269" t="s">
        <v>3751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3346</v>
      </c>
      <c r="I6567" s="84"/>
    </row>
    <row r="6568" spans="1:9" x14ac:dyDescent="0.25">
      <c r="A6568" s="479">
        <v>44326</v>
      </c>
      <c r="B6568" s="269" t="s">
        <v>4524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55"/>
        <v>31000</v>
      </c>
      <c r="H6568" s="84" t="s">
        <v>930</v>
      </c>
      <c r="I6568" s="84"/>
    </row>
    <row r="6569" spans="1:9" x14ac:dyDescent="0.25">
      <c r="A6569" s="479">
        <v>44326</v>
      </c>
      <c r="B6569" s="246" t="s">
        <v>8960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55"/>
        <v>11000</v>
      </c>
      <c r="H6569" s="84" t="s">
        <v>930</v>
      </c>
      <c r="I6569" s="84"/>
    </row>
    <row r="6570" spans="1:9" x14ac:dyDescent="0.25">
      <c r="A6570" s="479">
        <v>44326</v>
      </c>
      <c r="B6570" s="269" t="s">
        <v>3751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55"/>
        <v>7500</v>
      </c>
      <c r="H6570" s="84" t="s">
        <v>490</v>
      </c>
      <c r="I6570" s="33"/>
    </row>
    <row r="6571" spans="1:9" x14ac:dyDescent="0.25">
      <c r="A6571" s="479">
        <v>44326</v>
      </c>
      <c r="B6571" s="269" t="s">
        <v>4847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55"/>
        <v>3000</v>
      </c>
      <c r="H6571" s="84" t="s">
        <v>490</v>
      </c>
      <c r="I6571" s="84"/>
    </row>
    <row r="6572" spans="1:9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55"/>
        <v>5400</v>
      </c>
      <c r="H6572" s="274" t="s">
        <v>490</v>
      </c>
      <c r="I6572" s="84"/>
    </row>
    <row r="6573" spans="1:9" x14ac:dyDescent="0.25">
      <c r="A6573" s="479">
        <v>44326</v>
      </c>
      <c r="B6573" s="269" t="s">
        <v>3545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55"/>
        <v>24000</v>
      </c>
      <c r="H6573" s="274" t="s">
        <v>2628</v>
      </c>
      <c r="I6573" s="84"/>
    </row>
    <row r="6574" spans="1:9" x14ac:dyDescent="0.25">
      <c r="A6574" s="479">
        <v>44326</v>
      </c>
      <c r="B6574" s="269" t="s">
        <v>4108</v>
      </c>
      <c r="C6574" s="281" t="s">
        <v>2745</v>
      </c>
      <c r="D6574" s="38">
        <v>2</v>
      </c>
      <c r="E6574" s="45" t="s">
        <v>24</v>
      </c>
      <c r="F6574" s="46">
        <v>460000</v>
      </c>
      <c r="G6574" s="46">
        <f t="shared" si="355"/>
        <v>920000</v>
      </c>
      <c r="H6574" s="274" t="s">
        <v>492</v>
      </c>
      <c r="I6574" s="84" t="s">
        <v>10092</v>
      </c>
    </row>
    <row r="6575" spans="1:9" x14ac:dyDescent="0.25">
      <c r="A6575" s="479">
        <v>44326</v>
      </c>
      <c r="B6575" s="269" t="s">
        <v>10093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55"/>
        <v>250000</v>
      </c>
      <c r="H6575" s="274" t="s">
        <v>827</v>
      </c>
      <c r="I6575" s="84" t="s">
        <v>10094</v>
      </c>
    </row>
    <row r="6576" spans="1:9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55"/>
        <v>46500</v>
      </c>
      <c r="H6576" s="274" t="s">
        <v>827</v>
      </c>
      <c r="I6576" s="84" t="s">
        <v>10094</v>
      </c>
    </row>
    <row r="6577" spans="1:9" x14ac:dyDescent="0.25">
      <c r="A6577" s="479">
        <v>44326</v>
      </c>
      <c r="B6577" s="269" t="s">
        <v>3545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55"/>
        <v>24000</v>
      </c>
      <c r="H6577" s="274" t="s">
        <v>2628</v>
      </c>
      <c r="I6577" s="84"/>
    </row>
    <row r="6578" spans="1:9" x14ac:dyDescent="0.25">
      <c r="A6578" s="479">
        <v>44326</v>
      </c>
      <c r="B6578" s="269" t="s">
        <v>3546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55"/>
        <v>900</v>
      </c>
      <c r="H6578" s="274" t="s">
        <v>2628</v>
      </c>
      <c r="I6578" s="84"/>
    </row>
    <row r="6579" spans="1:9" x14ac:dyDescent="0.25">
      <c r="A6579" s="479">
        <v>44326</v>
      </c>
      <c r="B6579" s="390" t="s">
        <v>3547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55"/>
        <v>7800</v>
      </c>
      <c r="H6579" s="274" t="s">
        <v>2628</v>
      </c>
      <c r="I6579" s="84"/>
    </row>
    <row r="6580" spans="1:9" x14ac:dyDescent="0.25">
      <c r="A6580" s="479">
        <v>44326</v>
      </c>
      <c r="B6580" s="269" t="s">
        <v>3548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55"/>
        <v>900</v>
      </c>
      <c r="H6580" s="274" t="s">
        <v>2628</v>
      </c>
      <c r="I6580" s="84"/>
    </row>
    <row r="6581" spans="1:9" x14ac:dyDescent="0.25">
      <c r="A6581" s="479">
        <v>44326</v>
      </c>
      <c r="B6581" s="269" t="s">
        <v>3549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55"/>
        <v>2100</v>
      </c>
      <c r="H6581" s="274" t="s">
        <v>2628</v>
      </c>
      <c r="I6581" s="84"/>
    </row>
    <row r="6582" spans="1:9" x14ac:dyDescent="0.25">
      <c r="A6582" s="479">
        <v>44326</v>
      </c>
      <c r="B6582" s="269" t="s">
        <v>3550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55"/>
        <v>3000000</v>
      </c>
      <c r="H6582" s="236" t="s">
        <v>465</v>
      </c>
      <c r="I6582" s="84"/>
    </row>
    <row r="6583" spans="1:9" x14ac:dyDescent="0.25">
      <c r="A6583" s="479">
        <v>44326</v>
      </c>
      <c r="B6583" s="269" t="s">
        <v>3459</v>
      </c>
      <c r="C6583" s="33" t="s">
        <v>9863</v>
      </c>
      <c r="D6583" s="38">
        <v>1</v>
      </c>
      <c r="E6583" s="45" t="s">
        <v>72</v>
      </c>
      <c r="F6583" s="35">
        <v>1825000</v>
      </c>
      <c r="G6583" s="46">
        <f t="shared" si="355"/>
        <v>1825000</v>
      </c>
      <c r="H6583" s="274" t="s">
        <v>1004</v>
      </c>
      <c r="I6583" s="84" t="s">
        <v>10095</v>
      </c>
    </row>
    <row r="6584" spans="1:9" x14ac:dyDescent="0.25">
      <c r="A6584" s="479">
        <v>44326</v>
      </c>
      <c r="B6584" s="269" t="s">
        <v>10096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55"/>
        <v>45000</v>
      </c>
      <c r="H6584" s="236" t="s">
        <v>551</v>
      </c>
      <c r="I6584" s="84"/>
    </row>
    <row r="6585" spans="1:9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55"/>
        <v>218000</v>
      </c>
      <c r="H6585" s="274" t="s">
        <v>1268</v>
      </c>
      <c r="I6585" s="84"/>
    </row>
    <row r="6586" spans="1:9" x14ac:dyDescent="0.25">
      <c r="A6586" s="479">
        <v>44326</v>
      </c>
      <c r="B6586" s="246" t="s">
        <v>8960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55"/>
        <v>22000</v>
      </c>
      <c r="H6586" s="274" t="s">
        <v>1268</v>
      </c>
      <c r="I6586" s="84"/>
    </row>
    <row r="6587" spans="1:9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56">D6587*F6587</f>
        <v>136000</v>
      </c>
      <c r="H6587" s="274" t="s">
        <v>1268</v>
      </c>
      <c r="I6587" s="84"/>
    </row>
    <row r="6588" spans="1:9" x14ac:dyDescent="0.25">
      <c r="A6588" s="479">
        <v>44326</v>
      </c>
      <c r="B6588" s="372" t="s">
        <v>2800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56"/>
        <v>120000</v>
      </c>
      <c r="H6588" s="84" t="s">
        <v>1604</v>
      </c>
      <c r="I6588" s="84" t="s">
        <v>10097</v>
      </c>
    </row>
    <row r="6589" spans="1:9" x14ac:dyDescent="0.25">
      <c r="A6589" s="479">
        <v>44326</v>
      </c>
      <c r="B6589" s="269" t="s">
        <v>3551</v>
      </c>
      <c r="C6589" s="33" t="s">
        <v>3552</v>
      </c>
      <c r="D6589" s="38">
        <v>1</v>
      </c>
      <c r="E6589" s="45" t="s">
        <v>24</v>
      </c>
      <c r="F6589" s="46">
        <v>573000</v>
      </c>
      <c r="G6589" s="41">
        <f t="shared" si="356"/>
        <v>573000</v>
      </c>
      <c r="H6589" s="84" t="s">
        <v>3553</v>
      </c>
      <c r="I6589" s="84"/>
    </row>
    <row r="6590" spans="1:9" x14ac:dyDescent="0.25">
      <c r="A6590" s="479">
        <v>44326</v>
      </c>
      <c r="B6590" s="246" t="s">
        <v>3554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56"/>
        <v>44000</v>
      </c>
      <c r="H6590" s="84" t="s">
        <v>490</v>
      </c>
      <c r="I6590" s="84"/>
    </row>
    <row r="6591" spans="1:9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56"/>
        <v>564000</v>
      </c>
      <c r="H6591" s="274" t="s">
        <v>2628</v>
      </c>
      <c r="I6591" s="84"/>
    </row>
    <row r="6592" spans="1:9" x14ac:dyDescent="0.25">
      <c r="A6592" s="479">
        <v>44357</v>
      </c>
      <c r="B6592" s="269" t="s">
        <v>4008</v>
      </c>
      <c r="C6592" s="33" t="s">
        <v>4378</v>
      </c>
      <c r="D6592" s="33">
        <v>5</v>
      </c>
      <c r="E6592" s="39" t="s">
        <v>217</v>
      </c>
      <c r="F6592" s="46">
        <v>23000</v>
      </c>
      <c r="G6592" s="41">
        <f t="shared" si="356"/>
        <v>115000</v>
      </c>
      <c r="H6592" s="274" t="s">
        <v>3777</v>
      </c>
      <c r="I6592" s="383"/>
    </row>
    <row r="6593" spans="1:9" x14ac:dyDescent="0.25">
      <c r="A6593" s="479">
        <v>44357</v>
      </c>
      <c r="B6593" s="246" t="s">
        <v>3556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56"/>
        <v>60000</v>
      </c>
      <c r="H6593" s="84" t="s">
        <v>3557</v>
      </c>
      <c r="I6593" s="383"/>
    </row>
    <row r="6594" spans="1:9" x14ac:dyDescent="0.25">
      <c r="A6594" s="479">
        <v>44357</v>
      </c>
      <c r="B6594" s="246" t="s">
        <v>5203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56"/>
        <v>45000</v>
      </c>
      <c r="H6594" s="84" t="s">
        <v>3557</v>
      </c>
      <c r="I6594" s="383"/>
    </row>
    <row r="6595" spans="1:9" x14ac:dyDescent="0.25">
      <c r="A6595" s="479">
        <v>44357</v>
      </c>
      <c r="B6595" s="52" t="s">
        <v>2847</v>
      </c>
      <c r="C6595" s="141" t="s">
        <v>9301</v>
      </c>
      <c r="D6595" s="38">
        <v>10</v>
      </c>
      <c r="E6595" s="45" t="s">
        <v>24</v>
      </c>
      <c r="F6595" s="35">
        <v>800</v>
      </c>
      <c r="G6595" s="46">
        <f t="shared" si="356"/>
        <v>8000</v>
      </c>
      <c r="H6595" s="274" t="s">
        <v>930</v>
      </c>
      <c r="I6595" s="383"/>
    </row>
    <row r="6596" spans="1:9" x14ac:dyDescent="0.25">
      <c r="A6596" s="479">
        <v>44357</v>
      </c>
      <c r="B6596" s="269" t="s">
        <v>3563</v>
      </c>
      <c r="C6596" s="281"/>
      <c r="D6596" s="50">
        <v>1</v>
      </c>
      <c r="E6596" s="56" t="s">
        <v>23</v>
      </c>
      <c r="F6596" s="282">
        <v>275000</v>
      </c>
      <c r="G6596" s="46">
        <f t="shared" si="356"/>
        <v>275000</v>
      </c>
      <c r="H6596" s="274" t="s">
        <v>2701</v>
      </c>
      <c r="I6596" s="383"/>
    </row>
    <row r="6597" spans="1:9" x14ac:dyDescent="0.25">
      <c r="A6597" s="479">
        <v>44357</v>
      </c>
      <c r="B6597" s="269" t="s">
        <v>114</v>
      </c>
      <c r="C6597" s="33" t="s">
        <v>2725</v>
      </c>
      <c r="D6597" s="38">
        <v>1</v>
      </c>
      <c r="E6597" s="45" t="s">
        <v>24</v>
      </c>
      <c r="F6597" s="46">
        <v>195000</v>
      </c>
      <c r="G6597" s="46">
        <f t="shared" si="356"/>
        <v>195000</v>
      </c>
      <c r="H6597" s="274" t="s">
        <v>2237</v>
      </c>
      <c r="I6597" s="383" t="s">
        <v>10098</v>
      </c>
    </row>
    <row r="6598" spans="1:9" x14ac:dyDescent="0.25">
      <c r="A6598" s="479">
        <v>44357</v>
      </c>
      <c r="B6598" s="246" t="s">
        <v>9344</v>
      </c>
      <c r="C6598" s="33" t="s">
        <v>2726</v>
      </c>
      <c r="D6598" s="50">
        <v>1</v>
      </c>
      <c r="E6598" s="39" t="s">
        <v>23</v>
      </c>
      <c r="F6598" s="282">
        <v>210000</v>
      </c>
      <c r="G6598" s="46">
        <f t="shared" si="356"/>
        <v>210000</v>
      </c>
      <c r="H6598" s="274" t="s">
        <v>2237</v>
      </c>
      <c r="I6598" s="383" t="s">
        <v>10098</v>
      </c>
    </row>
    <row r="6599" spans="1:9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56"/>
        <v>110000</v>
      </c>
      <c r="H6599" s="274" t="s">
        <v>2237</v>
      </c>
      <c r="I6599" s="383" t="s">
        <v>10098</v>
      </c>
    </row>
    <row r="6600" spans="1:9" x14ac:dyDescent="0.25">
      <c r="A6600" s="479">
        <v>44357</v>
      </c>
      <c r="B6600" s="269" t="s">
        <v>3563</v>
      </c>
      <c r="C6600" s="281"/>
      <c r="D6600" s="50">
        <v>1</v>
      </c>
      <c r="E6600" s="56" t="s">
        <v>23</v>
      </c>
      <c r="F6600" s="282">
        <v>275000</v>
      </c>
      <c r="G6600" s="41">
        <f t="shared" si="356"/>
        <v>275000</v>
      </c>
      <c r="H6600" s="274" t="s">
        <v>1263</v>
      </c>
      <c r="I6600" s="383" t="s">
        <v>10099</v>
      </c>
    </row>
    <row r="6601" spans="1:9" x14ac:dyDescent="0.25">
      <c r="A6601" s="479">
        <v>44357</v>
      </c>
      <c r="B6601" s="269" t="s">
        <v>3416</v>
      </c>
      <c r="C6601" s="281"/>
      <c r="D6601" s="38">
        <v>4</v>
      </c>
      <c r="E6601" s="45" t="s">
        <v>24</v>
      </c>
      <c r="F6601" s="40">
        <v>15000</v>
      </c>
      <c r="G6601" s="46">
        <f t="shared" si="356"/>
        <v>60000</v>
      </c>
      <c r="H6601" s="274" t="s">
        <v>1263</v>
      </c>
      <c r="I6601" s="383" t="s">
        <v>10099</v>
      </c>
    </row>
    <row r="6602" spans="1:9" x14ac:dyDescent="0.25">
      <c r="A6602" s="479">
        <v>44357</v>
      </c>
      <c r="B6602" s="269" t="s">
        <v>3751</v>
      </c>
      <c r="C6602" s="281"/>
      <c r="D6602" s="38">
        <v>1</v>
      </c>
      <c r="E6602" s="45" t="s">
        <v>24</v>
      </c>
      <c r="F6602" s="40">
        <v>7500</v>
      </c>
      <c r="G6602" s="46">
        <f t="shared" si="356"/>
        <v>7500</v>
      </c>
      <c r="H6602" s="274" t="s">
        <v>3346</v>
      </c>
      <c r="I6602" s="33"/>
    </row>
    <row r="6603" spans="1:9" x14ac:dyDescent="0.25">
      <c r="A6603" s="479">
        <v>44357</v>
      </c>
      <c r="B6603" s="246" t="s">
        <v>2801</v>
      </c>
      <c r="C6603" s="63"/>
      <c r="D6603" s="38">
        <v>2</v>
      </c>
      <c r="E6603" s="45" t="s">
        <v>24</v>
      </c>
      <c r="F6603" s="46">
        <v>11000</v>
      </c>
      <c r="G6603" s="46">
        <f t="shared" si="356"/>
        <v>22000</v>
      </c>
      <c r="H6603" s="274" t="s">
        <v>631</v>
      </c>
      <c r="I6603" s="33" t="s">
        <v>10100</v>
      </c>
    </row>
    <row r="6604" spans="1:9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56"/>
        <v>170000</v>
      </c>
      <c r="H6604" s="274" t="s">
        <v>631</v>
      </c>
      <c r="I6604" s="33" t="s">
        <v>10100</v>
      </c>
    </row>
    <row r="6605" spans="1:9" x14ac:dyDescent="0.25">
      <c r="A6605" s="479">
        <v>44357</v>
      </c>
      <c r="B6605" s="269" t="s">
        <v>2877</v>
      </c>
      <c r="C6605" s="281" t="s">
        <v>3558</v>
      </c>
      <c r="D6605" s="38">
        <v>1</v>
      </c>
      <c r="E6605" s="45" t="s">
        <v>24</v>
      </c>
      <c r="F6605" s="46">
        <v>61000</v>
      </c>
      <c r="G6605" s="41">
        <f t="shared" si="356"/>
        <v>61000</v>
      </c>
      <c r="H6605" s="84" t="s">
        <v>742</v>
      </c>
      <c r="I6605" s="84"/>
    </row>
    <row r="6606" spans="1:9" x14ac:dyDescent="0.25">
      <c r="A6606" s="479">
        <v>44357</v>
      </c>
      <c r="B6606" s="269" t="s">
        <v>2692</v>
      </c>
      <c r="C6606" s="281"/>
      <c r="D6606" s="38">
        <v>1</v>
      </c>
      <c r="E6606" s="45" t="s">
        <v>2666</v>
      </c>
      <c r="F6606" s="46">
        <v>75000</v>
      </c>
      <c r="G6606" s="41">
        <f t="shared" si="356"/>
        <v>75000</v>
      </c>
      <c r="H6606" s="274" t="s">
        <v>2628</v>
      </c>
      <c r="I6606" s="84"/>
    </row>
    <row r="6607" spans="1:9" x14ac:dyDescent="0.25">
      <c r="A6607" s="479">
        <v>44357</v>
      </c>
      <c r="B6607" s="269" t="s">
        <v>3559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56"/>
        <v>65000</v>
      </c>
      <c r="H6607" s="274" t="s">
        <v>2628</v>
      </c>
      <c r="I6607" s="33"/>
    </row>
    <row r="6608" spans="1:9" x14ac:dyDescent="0.25">
      <c r="A6608" s="479">
        <v>44357</v>
      </c>
      <c r="B6608" s="269" t="s">
        <v>10101</v>
      </c>
      <c r="C6608" s="33" t="s">
        <v>10102</v>
      </c>
      <c r="D6608" s="64">
        <v>1</v>
      </c>
      <c r="E6608" s="39" t="s">
        <v>23</v>
      </c>
      <c r="F6608" s="62">
        <v>22000</v>
      </c>
      <c r="G6608" s="46">
        <f t="shared" si="356"/>
        <v>22000</v>
      </c>
      <c r="H6608" s="274" t="s">
        <v>2628</v>
      </c>
      <c r="I6608" s="84"/>
    </row>
    <row r="6609" spans="1:9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56"/>
        <v>253800</v>
      </c>
      <c r="H6609" s="274" t="s">
        <v>468</v>
      </c>
      <c r="I6609" s="84" t="s">
        <v>10103</v>
      </c>
    </row>
    <row r="6610" spans="1:9" x14ac:dyDescent="0.25">
      <c r="A6610" s="479">
        <v>44357</v>
      </c>
      <c r="B6610" s="269" t="s">
        <v>2852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56"/>
        <v>87500</v>
      </c>
      <c r="H6610" s="274" t="s">
        <v>468</v>
      </c>
      <c r="I6610" s="84" t="s">
        <v>10103</v>
      </c>
    </row>
    <row r="6611" spans="1:9" x14ac:dyDescent="0.25">
      <c r="A6611" s="479">
        <v>44357</v>
      </c>
      <c r="B6611" s="269" t="s">
        <v>3235</v>
      </c>
      <c r="C6611" s="33" t="s">
        <v>3596</v>
      </c>
      <c r="D6611" s="38">
        <v>1</v>
      </c>
      <c r="E6611" s="45" t="s">
        <v>23</v>
      </c>
      <c r="F6611" s="46">
        <v>85000</v>
      </c>
      <c r="G6611" s="46">
        <f t="shared" si="356"/>
        <v>85000</v>
      </c>
      <c r="H6611" s="274" t="s">
        <v>468</v>
      </c>
      <c r="I6611" s="84" t="s">
        <v>10103</v>
      </c>
    </row>
    <row r="6612" spans="1:9" x14ac:dyDescent="0.25">
      <c r="A6612" s="479">
        <v>44357</v>
      </c>
      <c r="B6612" s="243" t="s">
        <v>3235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56"/>
        <v>31000</v>
      </c>
      <c r="H6612" s="274" t="s">
        <v>468</v>
      </c>
      <c r="I6612" s="84" t="s">
        <v>10103</v>
      </c>
    </row>
    <row r="6613" spans="1:9" x14ac:dyDescent="0.25">
      <c r="A6613" s="479">
        <v>44357</v>
      </c>
      <c r="B6613" s="269" t="s">
        <v>4008</v>
      </c>
      <c r="C6613" s="33" t="s">
        <v>4378</v>
      </c>
      <c r="D6613" s="33">
        <v>1</v>
      </c>
      <c r="E6613" s="39" t="s">
        <v>217</v>
      </c>
      <c r="F6613" s="46">
        <v>23000</v>
      </c>
      <c r="G6613" s="41">
        <f t="shared" si="356"/>
        <v>23000</v>
      </c>
      <c r="H6613" s="274" t="s">
        <v>468</v>
      </c>
      <c r="I6613" s="84" t="s">
        <v>10103</v>
      </c>
    </row>
    <row r="6614" spans="1:9" x14ac:dyDescent="0.25">
      <c r="A6614" s="479">
        <v>44357</v>
      </c>
      <c r="B6614" s="269" t="s">
        <v>4008</v>
      </c>
      <c r="C6614" s="56" t="s">
        <v>3331</v>
      </c>
      <c r="D6614" s="38">
        <v>1</v>
      </c>
      <c r="E6614" s="45" t="s">
        <v>601</v>
      </c>
      <c r="F6614" s="46">
        <v>5500000</v>
      </c>
      <c r="G6614" s="172">
        <f t="shared" si="356"/>
        <v>5500000</v>
      </c>
      <c r="H6614" s="274" t="s">
        <v>433</v>
      </c>
      <c r="I6614" s="84" t="s">
        <v>10104</v>
      </c>
    </row>
    <row r="6615" spans="1:9" x14ac:dyDescent="0.25">
      <c r="A6615" s="479">
        <v>44357</v>
      </c>
      <c r="B6615" s="269" t="s">
        <v>3566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56"/>
        <v>170000</v>
      </c>
      <c r="H6615" s="274" t="s">
        <v>3518</v>
      </c>
      <c r="I6615" s="84"/>
    </row>
    <row r="6616" spans="1:9" x14ac:dyDescent="0.25">
      <c r="A6616" s="479">
        <v>44357</v>
      </c>
      <c r="B6616" s="269" t="s">
        <v>3567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56"/>
        <v>44000</v>
      </c>
      <c r="H6616" s="274" t="s">
        <v>930</v>
      </c>
      <c r="I6616" s="84"/>
    </row>
    <row r="6617" spans="1:9" x14ac:dyDescent="0.25">
      <c r="A6617" s="479">
        <v>44357</v>
      </c>
      <c r="B6617" s="269" t="s">
        <v>3568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56"/>
        <v>33000</v>
      </c>
      <c r="H6617" s="274" t="s">
        <v>930</v>
      </c>
      <c r="I6617" s="84"/>
    </row>
    <row r="6618" spans="1:9" x14ac:dyDescent="0.25">
      <c r="A6618" s="479">
        <v>44357</v>
      </c>
      <c r="B6618" s="390" t="s">
        <v>3569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56"/>
        <v>24000</v>
      </c>
      <c r="H6618" s="274" t="s">
        <v>930</v>
      </c>
      <c r="I6618" s="84"/>
    </row>
    <row r="6619" spans="1:9" x14ac:dyDescent="0.25">
      <c r="A6619" s="479">
        <v>44357</v>
      </c>
      <c r="B6619" s="269" t="s">
        <v>3570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56"/>
        <v>10000</v>
      </c>
      <c r="H6619" s="274" t="s">
        <v>930</v>
      </c>
      <c r="I6619" s="84"/>
    </row>
    <row r="6620" spans="1:9" x14ac:dyDescent="0.25">
      <c r="A6620" s="479">
        <v>44357</v>
      </c>
      <c r="B6620" s="269" t="s">
        <v>3571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56"/>
        <v>2000</v>
      </c>
      <c r="H6620" s="274" t="s">
        <v>930</v>
      </c>
      <c r="I6620" s="84"/>
    </row>
    <row r="6621" spans="1:9" x14ac:dyDescent="0.25">
      <c r="A6621" s="479">
        <v>44357</v>
      </c>
      <c r="B6621" s="269" t="s">
        <v>3560</v>
      </c>
      <c r="C6621" s="33" t="s">
        <v>3561</v>
      </c>
      <c r="D6621" s="38">
        <v>1</v>
      </c>
      <c r="E6621" s="45" t="s">
        <v>23</v>
      </c>
      <c r="F6621" s="35">
        <v>600000</v>
      </c>
      <c r="G6621" s="46">
        <f t="shared" si="356"/>
        <v>600000</v>
      </c>
      <c r="H6621" s="274" t="s">
        <v>3214</v>
      </c>
      <c r="I6621" s="84"/>
    </row>
    <row r="6622" spans="1:9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56"/>
        <v>42300</v>
      </c>
      <c r="H6622" s="274" t="s">
        <v>827</v>
      </c>
      <c r="I6622" s="383"/>
    </row>
    <row r="6623" spans="1:9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56"/>
        <v>28200</v>
      </c>
      <c r="H6623" s="84" t="s">
        <v>538</v>
      </c>
      <c r="I6623" s="383"/>
    </row>
    <row r="6624" spans="1:9" x14ac:dyDescent="0.25">
      <c r="A6624" s="180">
        <v>44387</v>
      </c>
      <c r="B6624" s="269" t="s">
        <v>4524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56"/>
        <v>65100</v>
      </c>
      <c r="H6624" s="84" t="s">
        <v>930</v>
      </c>
      <c r="I6624" s="383"/>
    </row>
    <row r="6625" spans="1:9" x14ac:dyDescent="0.25">
      <c r="A6625" s="180">
        <v>44387</v>
      </c>
      <c r="B6625" s="269" t="s">
        <v>9880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56"/>
        <v>35000</v>
      </c>
      <c r="H6625" s="274" t="s">
        <v>930</v>
      </c>
      <c r="I6625" s="383"/>
    </row>
    <row r="6626" spans="1:9" x14ac:dyDescent="0.25">
      <c r="A6626" s="180">
        <v>44387</v>
      </c>
      <c r="B6626" s="269" t="s">
        <v>4847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56"/>
        <v>6000</v>
      </c>
      <c r="H6626" s="274" t="s">
        <v>930</v>
      </c>
      <c r="I6626" s="383"/>
    </row>
    <row r="6627" spans="1:9" x14ac:dyDescent="0.25">
      <c r="A6627" s="180">
        <v>44387</v>
      </c>
      <c r="B6627" s="269" t="s">
        <v>2946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56"/>
        <v>240000</v>
      </c>
      <c r="H6627" s="274" t="s">
        <v>3553</v>
      </c>
      <c r="I6627" s="383"/>
    </row>
    <row r="6628" spans="1:9" x14ac:dyDescent="0.25">
      <c r="A6628" s="180">
        <v>44387</v>
      </c>
      <c r="B6628" s="269" t="s">
        <v>2948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56"/>
        <v>5000</v>
      </c>
      <c r="H6628" s="274" t="s">
        <v>3553</v>
      </c>
      <c r="I6628" s="383"/>
    </row>
    <row r="6629" spans="1:9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56"/>
        <v>225600</v>
      </c>
      <c r="H6629" s="236" t="s">
        <v>627</v>
      </c>
      <c r="I6629" s="383" t="s">
        <v>10105</v>
      </c>
    </row>
    <row r="6630" spans="1:9" x14ac:dyDescent="0.25">
      <c r="A6630" s="180">
        <v>44387</v>
      </c>
      <c r="B6630" s="269" t="s">
        <v>3235</v>
      </c>
      <c r="C6630" s="33" t="s">
        <v>3596</v>
      </c>
      <c r="D6630" s="50">
        <v>1</v>
      </c>
      <c r="E6630" s="56" t="s">
        <v>23</v>
      </c>
      <c r="F6630" s="282">
        <v>85000</v>
      </c>
      <c r="G6630" s="41">
        <f t="shared" si="356"/>
        <v>85000</v>
      </c>
      <c r="H6630" s="236" t="s">
        <v>627</v>
      </c>
      <c r="I6630" s="383" t="s">
        <v>10105</v>
      </c>
    </row>
    <row r="6631" spans="1:9" x14ac:dyDescent="0.25">
      <c r="A6631" s="180">
        <v>44387</v>
      </c>
      <c r="B6631" s="269" t="s">
        <v>3333</v>
      </c>
      <c r="C6631" s="33" t="s">
        <v>9299</v>
      </c>
      <c r="D6631" s="38">
        <v>1</v>
      </c>
      <c r="E6631" s="45" t="s">
        <v>24</v>
      </c>
      <c r="F6631" s="40">
        <v>45000</v>
      </c>
      <c r="G6631" s="46">
        <f t="shared" si="356"/>
        <v>45000</v>
      </c>
      <c r="H6631" s="236" t="s">
        <v>627</v>
      </c>
      <c r="I6631" s="383" t="s">
        <v>10105</v>
      </c>
    </row>
    <row r="6632" spans="1:9" x14ac:dyDescent="0.25">
      <c r="A6632" s="180">
        <v>44387</v>
      </c>
      <c r="B6632" s="246" t="s">
        <v>3572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56"/>
        <v>85000</v>
      </c>
      <c r="H6632" s="274" t="s">
        <v>930</v>
      </c>
      <c r="I6632" s="33"/>
    </row>
    <row r="6633" spans="1:9" x14ac:dyDescent="0.25">
      <c r="A6633" s="180">
        <v>44387</v>
      </c>
      <c r="B6633" s="269" t="s">
        <v>3574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56"/>
        <v>2000</v>
      </c>
      <c r="H6633" s="274" t="s">
        <v>930</v>
      </c>
      <c r="I6633" s="33"/>
    </row>
    <row r="6634" spans="1:9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56"/>
        <v>253800</v>
      </c>
      <c r="H6634" s="267" t="s">
        <v>9556</v>
      </c>
      <c r="I6634" s="84"/>
    </row>
    <row r="6635" spans="1:9" x14ac:dyDescent="0.25">
      <c r="A6635" s="180">
        <v>44387</v>
      </c>
      <c r="B6635" s="269" t="s">
        <v>3573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56"/>
        <v>6000</v>
      </c>
      <c r="H6635" s="274" t="s">
        <v>742</v>
      </c>
      <c r="I6635" s="33"/>
    </row>
    <row r="6636" spans="1:9" x14ac:dyDescent="0.25">
      <c r="A6636" s="180">
        <v>44387</v>
      </c>
      <c r="B6636" s="269" t="s">
        <v>3575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56"/>
        <v>33000</v>
      </c>
      <c r="H6636" s="274" t="s">
        <v>930</v>
      </c>
      <c r="I6636" s="84"/>
    </row>
    <row r="6637" spans="1:9" x14ac:dyDescent="0.25">
      <c r="A6637" s="180">
        <v>44387</v>
      </c>
      <c r="B6637" s="269" t="s">
        <v>2744</v>
      </c>
      <c r="C6637" s="281" t="s">
        <v>9331</v>
      </c>
      <c r="D6637" s="256">
        <v>1</v>
      </c>
      <c r="E6637" s="56" t="s">
        <v>24</v>
      </c>
      <c r="F6637" s="41">
        <v>460000</v>
      </c>
      <c r="G6637" s="41">
        <f t="shared" si="356"/>
        <v>460000</v>
      </c>
      <c r="H6637" s="274" t="s">
        <v>1065</v>
      </c>
      <c r="I6637" s="84" t="s">
        <v>10106</v>
      </c>
    </row>
    <row r="6638" spans="1:9" x14ac:dyDescent="0.25">
      <c r="A6638" s="180">
        <v>44387</v>
      </c>
      <c r="B6638" s="269" t="s">
        <v>10096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56"/>
        <v>45000</v>
      </c>
      <c r="H6638" s="274" t="s">
        <v>1065</v>
      </c>
      <c r="I6638" s="84" t="s">
        <v>10106</v>
      </c>
    </row>
    <row r="6639" spans="1:9" x14ac:dyDescent="0.25">
      <c r="A6639" s="180">
        <v>44387</v>
      </c>
      <c r="B6639" s="269" t="s">
        <v>3563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56"/>
        <v>275000</v>
      </c>
      <c r="H6639" s="274" t="s">
        <v>2701</v>
      </c>
      <c r="I6639" s="84" t="s">
        <v>10107</v>
      </c>
    </row>
    <row r="6640" spans="1:9" x14ac:dyDescent="0.25">
      <c r="A6640" s="180">
        <v>44387</v>
      </c>
      <c r="B6640" s="243" t="s">
        <v>2797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56"/>
        <v>100000</v>
      </c>
      <c r="H6640" s="274" t="s">
        <v>2701</v>
      </c>
      <c r="I6640" s="84" t="s">
        <v>10107</v>
      </c>
    </row>
    <row r="6641" spans="1:9" x14ac:dyDescent="0.25">
      <c r="A6641" s="180">
        <v>44387</v>
      </c>
      <c r="B6641" s="269" t="s">
        <v>10096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56"/>
        <v>45000</v>
      </c>
      <c r="H6641" s="274" t="s">
        <v>1006</v>
      </c>
      <c r="I6641" s="84"/>
    </row>
    <row r="6642" spans="1:9" x14ac:dyDescent="0.25">
      <c r="A6642" s="180">
        <v>44387</v>
      </c>
      <c r="B6642" s="269" t="s">
        <v>2780</v>
      </c>
      <c r="C6642" s="33" t="s">
        <v>2781</v>
      </c>
      <c r="D6642" s="33">
        <v>1</v>
      </c>
      <c r="E6642" s="39" t="s">
        <v>24</v>
      </c>
      <c r="F6642" s="46">
        <v>125000</v>
      </c>
      <c r="G6642" s="41">
        <f t="shared" si="356"/>
        <v>125000</v>
      </c>
      <c r="H6642" s="274" t="s">
        <v>1006</v>
      </c>
      <c r="I6642" s="84"/>
    </row>
    <row r="6643" spans="1:9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56"/>
        <v>60000</v>
      </c>
      <c r="H6643" s="274" t="s">
        <v>520</v>
      </c>
      <c r="I6643" s="33" t="s">
        <v>10108</v>
      </c>
    </row>
    <row r="6644" spans="1:9" x14ac:dyDescent="0.25">
      <c r="A6644" s="180">
        <v>44387</v>
      </c>
      <c r="B6644" s="399" t="s">
        <v>3576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56"/>
        <v>600000</v>
      </c>
      <c r="H6644" s="236" t="s">
        <v>520</v>
      </c>
      <c r="I6644" s="84" t="s">
        <v>10109</v>
      </c>
    </row>
    <row r="6645" spans="1:9" x14ac:dyDescent="0.25">
      <c r="A6645" s="180">
        <v>44387</v>
      </c>
      <c r="B6645" s="269" t="s">
        <v>2719</v>
      </c>
      <c r="C6645" s="56" t="s">
        <v>3564</v>
      </c>
      <c r="D6645" s="256">
        <v>10</v>
      </c>
      <c r="E6645" s="56" t="s">
        <v>23</v>
      </c>
      <c r="F6645" s="41">
        <v>300000</v>
      </c>
      <c r="G6645" s="41">
        <f t="shared" si="356"/>
        <v>3000000</v>
      </c>
      <c r="H6645" s="236" t="s">
        <v>520</v>
      </c>
      <c r="I6645" s="84" t="s">
        <v>10108</v>
      </c>
    </row>
    <row r="6646" spans="1:9" x14ac:dyDescent="0.25">
      <c r="A6646" s="180">
        <v>44387</v>
      </c>
      <c r="B6646" s="243" t="s">
        <v>3565</v>
      </c>
      <c r="C6646" s="56" t="s">
        <v>3564</v>
      </c>
      <c r="D6646" s="38">
        <v>10</v>
      </c>
      <c r="E6646" s="56" t="s">
        <v>24</v>
      </c>
      <c r="F6646" s="179">
        <v>105000</v>
      </c>
      <c r="G6646" s="41">
        <f t="shared" si="356"/>
        <v>1050000</v>
      </c>
      <c r="H6646" s="236" t="s">
        <v>520</v>
      </c>
      <c r="I6646" s="84" t="s">
        <v>10108</v>
      </c>
    </row>
    <row r="6647" spans="1:9" x14ac:dyDescent="0.25">
      <c r="A6647" s="180">
        <v>44387</v>
      </c>
      <c r="B6647" s="246" t="s">
        <v>3278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56"/>
        <v>220000</v>
      </c>
      <c r="H6647" s="236" t="s">
        <v>520</v>
      </c>
      <c r="I6647" s="84" t="s">
        <v>10108</v>
      </c>
    </row>
    <row r="6648" spans="1:9" x14ac:dyDescent="0.25">
      <c r="A6648" s="180">
        <v>44387</v>
      </c>
      <c r="B6648" s="269" t="s">
        <v>3708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56"/>
        <v>965250</v>
      </c>
      <c r="H6648" s="274" t="s">
        <v>520</v>
      </c>
      <c r="I6648" s="84" t="s">
        <v>10108</v>
      </c>
    </row>
    <row r="6649" spans="1:9" x14ac:dyDescent="0.25">
      <c r="A6649" s="180">
        <v>44387</v>
      </c>
      <c r="B6649" s="269" t="s">
        <v>2852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56"/>
        <v>175000</v>
      </c>
      <c r="H6649" s="236" t="s">
        <v>520</v>
      </c>
      <c r="I6649" s="84" t="s">
        <v>10108</v>
      </c>
    </row>
    <row r="6650" spans="1:9" x14ac:dyDescent="0.25">
      <c r="A6650" s="180">
        <v>44387</v>
      </c>
      <c r="B6650" s="243" t="s">
        <v>3235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56"/>
        <v>124000</v>
      </c>
      <c r="H6650" s="274" t="s">
        <v>520</v>
      </c>
      <c r="I6650" s="84" t="s">
        <v>10108</v>
      </c>
    </row>
    <row r="6651" spans="1:9" x14ac:dyDescent="0.25">
      <c r="A6651" s="180">
        <v>44387</v>
      </c>
      <c r="B6651" s="269" t="s">
        <v>3235</v>
      </c>
      <c r="C6651" s="33" t="s">
        <v>3596</v>
      </c>
      <c r="D6651" s="38">
        <v>1</v>
      </c>
      <c r="E6651" s="45" t="s">
        <v>24</v>
      </c>
      <c r="F6651" s="46">
        <v>85000</v>
      </c>
      <c r="G6651" s="172">
        <f t="shared" ref="G6651:G6714" si="357">D6651*F6651</f>
        <v>85000</v>
      </c>
      <c r="H6651" s="274" t="s">
        <v>520</v>
      </c>
      <c r="I6651" s="84" t="s">
        <v>10108</v>
      </c>
    </row>
    <row r="6652" spans="1:9" x14ac:dyDescent="0.25">
      <c r="A6652" s="180">
        <v>44387</v>
      </c>
      <c r="B6652" s="269" t="s">
        <v>2780</v>
      </c>
      <c r="C6652" s="33" t="s">
        <v>2781</v>
      </c>
      <c r="D6652" s="38">
        <v>2</v>
      </c>
      <c r="E6652" s="39" t="s">
        <v>24</v>
      </c>
      <c r="F6652" s="46">
        <v>125000</v>
      </c>
      <c r="G6652" s="41">
        <f t="shared" si="357"/>
        <v>250000</v>
      </c>
      <c r="H6652" s="274" t="s">
        <v>520</v>
      </c>
      <c r="I6652" s="84" t="s">
        <v>10108</v>
      </c>
    </row>
    <row r="6653" spans="1:9" x14ac:dyDescent="0.25">
      <c r="A6653" s="180">
        <v>44387</v>
      </c>
      <c r="B6653" s="269" t="s">
        <v>10065</v>
      </c>
      <c r="C6653" s="81" t="s">
        <v>10110</v>
      </c>
      <c r="D6653" s="38">
        <v>1</v>
      </c>
      <c r="E6653" s="45" t="s">
        <v>24</v>
      </c>
      <c r="F6653" s="46">
        <v>1275000</v>
      </c>
      <c r="G6653" s="41">
        <f t="shared" si="357"/>
        <v>1275000</v>
      </c>
      <c r="H6653" s="84" t="s">
        <v>520</v>
      </c>
      <c r="I6653" s="84" t="s">
        <v>10108</v>
      </c>
    </row>
    <row r="6654" spans="1:9" x14ac:dyDescent="0.25">
      <c r="A6654" s="180">
        <v>44387</v>
      </c>
      <c r="B6654" s="269" t="s">
        <v>10065</v>
      </c>
      <c r="C6654" s="33" t="s">
        <v>10111</v>
      </c>
      <c r="D6654" s="38">
        <v>1</v>
      </c>
      <c r="E6654" s="45" t="s">
        <v>24</v>
      </c>
      <c r="F6654" s="46">
        <v>1275000</v>
      </c>
      <c r="G6654" s="41">
        <f t="shared" si="357"/>
        <v>1275000</v>
      </c>
      <c r="H6654" s="84" t="s">
        <v>520</v>
      </c>
      <c r="I6654" s="84" t="s">
        <v>10108</v>
      </c>
    </row>
    <row r="6655" spans="1:9" x14ac:dyDescent="0.25">
      <c r="A6655" s="180">
        <v>44387</v>
      </c>
      <c r="B6655" s="399" t="s">
        <v>10112</v>
      </c>
      <c r="C6655" s="44" t="s">
        <v>6001</v>
      </c>
      <c r="D6655" s="38">
        <v>2</v>
      </c>
      <c r="E6655" s="45" t="s">
        <v>24</v>
      </c>
      <c r="F6655" s="46">
        <v>140000</v>
      </c>
      <c r="G6655" s="41">
        <f t="shared" si="357"/>
        <v>280000</v>
      </c>
      <c r="H6655" s="84" t="s">
        <v>520</v>
      </c>
      <c r="I6655" s="84" t="s">
        <v>10108</v>
      </c>
    </row>
    <row r="6656" spans="1:9" x14ac:dyDescent="0.25">
      <c r="A6656" s="180">
        <v>44387</v>
      </c>
      <c r="B6656" s="269" t="s">
        <v>3496</v>
      </c>
      <c r="C6656" s="33" t="s">
        <v>3360</v>
      </c>
      <c r="D6656" s="38">
        <v>2</v>
      </c>
      <c r="E6656" s="39" t="s">
        <v>24</v>
      </c>
      <c r="F6656" s="46">
        <v>50000</v>
      </c>
      <c r="G6656" s="41">
        <f t="shared" si="357"/>
        <v>100000</v>
      </c>
      <c r="H6656" s="274" t="s">
        <v>520</v>
      </c>
      <c r="I6656" s="84" t="s">
        <v>10108</v>
      </c>
    </row>
    <row r="6657" spans="1:9" x14ac:dyDescent="0.25">
      <c r="A6657" s="180">
        <v>44387</v>
      </c>
      <c r="B6657" s="269" t="s">
        <v>2744</v>
      </c>
      <c r="C6657" s="281" t="s">
        <v>9331</v>
      </c>
      <c r="D6657" s="38">
        <v>2</v>
      </c>
      <c r="E6657" s="39" t="s">
        <v>24</v>
      </c>
      <c r="F6657" s="46">
        <v>460000</v>
      </c>
      <c r="G6657" s="41">
        <f t="shared" si="357"/>
        <v>920000</v>
      </c>
      <c r="H6657" s="274" t="s">
        <v>520</v>
      </c>
      <c r="I6657" s="84" t="s">
        <v>10109</v>
      </c>
    </row>
    <row r="6658" spans="1:9" x14ac:dyDescent="0.25">
      <c r="A6658" s="180">
        <v>44387</v>
      </c>
      <c r="B6658" s="269" t="s">
        <v>6397</v>
      </c>
      <c r="C6658" s="33" t="s">
        <v>9331</v>
      </c>
      <c r="D6658" s="33">
        <v>2</v>
      </c>
      <c r="E6658" s="33" t="s">
        <v>24</v>
      </c>
      <c r="F6658" s="46">
        <v>850000</v>
      </c>
      <c r="G6658" s="41">
        <f t="shared" si="357"/>
        <v>1700000</v>
      </c>
      <c r="H6658" s="84" t="s">
        <v>520</v>
      </c>
      <c r="I6658" s="84" t="s">
        <v>10109</v>
      </c>
    </row>
    <row r="6659" spans="1:9" x14ac:dyDescent="0.25">
      <c r="A6659" s="180">
        <v>44387</v>
      </c>
      <c r="B6659" s="243" t="s">
        <v>2862</v>
      </c>
      <c r="C6659" s="33" t="s">
        <v>2863</v>
      </c>
      <c r="D6659" s="38">
        <v>1</v>
      </c>
      <c r="E6659" s="39" t="s">
        <v>24</v>
      </c>
      <c r="F6659" s="46">
        <v>1500000</v>
      </c>
      <c r="G6659" s="41">
        <f t="shared" si="357"/>
        <v>1500000</v>
      </c>
      <c r="H6659" s="84" t="s">
        <v>520</v>
      </c>
      <c r="I6659" s="84" t="s">
        <v>10109</v>
      </c>
    </row>
    <row r="6660" spans="1:9" x14ac:dyDescent="0.25">
      <c r="A6660" s="180">
        <v>44387</v>
      </c>
      <c r="B6660" s="269" t="s">
        <v>10113</v>
      </c>
      <c r="C6660" s="84" t="s">
        <v>10114</v>
      </c>
      <c r="D6660" s="38">
        <v>1</v>
      </c>
      <c r="E6660" s="39" t="s">
        <v>24</v>
      </c>
      <c r="F6660" s="46">
        <v>3425000</v>
      </c>
      <c r="G6660" s="41">
        <f t="shared" si="357"/>
        <v>3425000</v>
      </c>
      <c r="H6660" s="84" t="s">
        <v>520</v>
      </c>
      <c r="I6660" s="84" t="s">
        <v>10115</v>
      </c>
    </row>
    <row r="6661" spans="1:9" x14ac:dyDescent="0.25">
      <c r="A6661" s="180">
        <v>44387</v>
      </c>
      <c r="B6661" s="269" t="s">
        <v>10113</v>
      </c>
      <c r="C6661" s="84" t="s">
        <v>10116</v>
      </c>
      <c r="D6661" s="38">
        <v>1</v>
      </c>
      <c r="E6661" s="39" t="s">
        <v>24</v>
      </c>
      <c r="F6661" s="46">
        <v>3425000</v>
      </c>
      <c r="G6661" s="41">
        <f t="shared" si="357"/>
        <v>3425000</v>
      </c>
      <c r="H6661" s="84" t="s">
        <v>520</v>
      </c>
      <c r="I6661" s="84" t="s">
        <v>10115</v>
      </c>
    </row>
    <row r="6662" spans="1:9" x14ac:dyDescent="0.25">
      <c r="A6662" s="180">
        <v>44387</v>
      </c>
      <c r="B6662" s="269" t="s">
        <v>10113</v>
      </c>
      <c r="C6662" s="33" t="s">
        <v>10117</v>
      </c>
      <c r="D6662" s="38">
        <v>1</v>
      </c>
      <c r="E6662" s="39" t="s">
        <v>24</v>
      </c>
      <c r="F6662" s="46">
        <v>3425000</v>
      </c>
      <c r="G6662" s="41">
        <f t="shared" si="357"/>
        <v>3425000</v>
      </c>
      <c r="H6662" s="84" t="s">
        <v>520</v>
      </c>
      <c r="I6662" s="84" t="s">
        <v>10115</v>
      </c>
    </row>
    <row r="6663" spans="1:9" x14ac:dyDescent="0.25">
      <c r="A6663" s="180">
        <v>44387</v>
      </c>
      <c r="B6663" s="269" t="s">
        <v>10113</v>
      </c>
      <c r="C6663" s="84" t="s">
        <v>10118</v>
      </c>
      <c r="D6663" s="38">
        <v>1</v>
      </c>
      <c r="E6663" s="39" t="s">
        <v>24</v>
      </c>
      <c r="F6663" s="46">
        <v>3425000</v>
      </c>
      <c r="G6663" s="41">
        <f t="shared" si="357"/>
        <v>3425000</v>
      </c>
      <c r="H6663" s="84" t="s">
        <v>520</v>
      </c>
      <c r="I6663" s="84" t="s">
        <v>10115</v>
      </c>
    </row>
    <row r="6664" spans="1:9" x14ac:dyDescent="0.25">
      <c r="A6664" s="180">
        <v>44387</v>
      </c>
      <c r="B6664" s="269" t="s">
        <v>10113</v>
      </c>
      <c r="C6664" s="84" t="s">
        <v>10119</v>
      </c>
      <c r="D6664" s="38">
        <v>1</v>
      </c>
      <c r="E6664" s="39" t="s">
        <v>24</v>
      </c>
      <c r="F6664" s="46">
        <v>3425000</v>
      </c>
      <c r="G6664" s="41">
        <f t="shared" si="357"/>
        <v>3425000</v>
      </c>
      <c r="H6664" s="84" t="s">
        <v>520</v>
      </c>
      <c r="I6664" s="84" t="s">
        <v>10115</v>
      </c>
    </row>
    <row r="6665" spans="1:9" x14ac:dyDescent="0.25">
      <c r="A6665" s="180">
        <v>44387</v>
      </c>
      <c r="B6665" s="269" t="s">
        <v>10113</v>
      </c>
      <c r="C6665" s="84" t="s">
        <v>10120</v>
      </c>
      <c r="D6665" s="38">
        <v>1</v>
      </c>
      <c r="E6665" s="39" t="s">
        <v>24</v>
      </c>
      <c r="F6665" s="46">
        <v>3425000</v>
      </c>
      <c r="G6665" s="41">
        <f t="shared" si="357"/>
        <v>3425000</v>
      </c>
      <c r="H6665" s="84" t="s">
        <v>520</v>
      </c>
      <c r="I6665" s="84" t="s">
        <v>10115</v>
      </c>
    </row>
    <row r="6666" spans="1:9" x14ac:dyDescent="0.25">
      <c r="A6666" s="180">
        <v>44387</v>
      </c>
      <c r="B6666" s="269" t="s">
        <v>10113</v>
      </c>
      <c r="C6666" s="84" t="s">
        <v>10121</v>
      </c>
      <c r="D6666" s="38">
        <v>1</v>
      </c>
      <c r="E6666" s="39" t="s">
        <v>24</v>
      </c>
      <c r="F6666" s="46">
        <v>3425000</v>
      </c>
      <c r="G6666" s="41">
        <f t="shared" si="357"/>
        <v>3425000</v>
      </c>
      <c r="H6666" s="84" t="s">
        <v>520</v>
      </c>
      <c r="I6666" s="84" t="s">
        <v>10115</v>
      </c>
    </row>
    <row r="6667" spans="1:9" x14ac:dyDescent="0.25">
      <c r="A6667" s="180">
        <v>44387</v>
      </c>
      <c r="B6667" s="246" t="s">
        <v>10122</v>
      </c>
      <c r="C6667" s="84" t="s">
        <v>10123</v>
      </c>
      <c r="D6667" s="38">
        <v>1</v>
      </c>
      <c r="E6667" s="39" t="s">
        <v>24</v>
      </c>
      <c r="F6667" s="46">
        <v>1500000</v>
      </c>
      <c r="G6667" s="41">
        <f t="shared" si="357"/>
        <v>1500000</v>
      </c>
      <c r="H6667" s="84" t="s">
        <v>520</v>
      </c>
      <c r="I6667" s="84" t="s">
        <v>10115</v>
      </c>
    </row>
    <row r="6668" spans="1:9" x14ac:dyDescent="0.25">
      <c r="A6668" s="180">
        <v>44387</v>
      </c>
      <c r="B6668" s="480" t="s">
        <v>10122</v>
      </c>
      <c r="C6668" s="481" t="s">
        <v>10124</v>
      </c>
      <c r="D6668" s="482">
        <v>1</v>
      </c>
      <c r="E6668" s="483" t="s">
        <v>24</v>
      </c>
      <c r="F6668" s="484" t="s">
        <v>10125</v>
      </c>
      <c r="G6668" s="485">
        <v>0</v>
      </c>
      <c r="H6668" s="481" t="s">
        <v>520</v>
      </c>
      <c r="I6668" s="481" t="s">
        <v>10115</v>
      </c>
    </row>
    <row r="6669" spans="1:9" x14ac:dyDescent="0.25">
      <c r="A6669" s="180">
        <v>44387</v>
      </c>
      <c r="B6669" s="480" t="s">
        <v>10122</v>
      </c>
      <c r="C6669" s="481" t="s">
        <v>10126</v>
      </c>
      <c r="D6669" s="482">
        <v>1</v>
      </c>
      <c r="E6669" s="483" t="s">
        <v>24</v>
      </c>
      <c r="F6669" s="484" t="s">
        <v>10125</v>
      </c>
      <c r="G6669" s="485"/>
      <c r="H6669" s="481" t="s">
        <v>520</v>
      </c>
      <c r="I6669" s="481" t="s">
        <v>10115</v>
      </c>
    </row>
    <row r="6670" spans="1:9" x14ac:dyDescent="0.25">
      <c r="A6670" s="180">
        <v>44387</v>
      </c>
      <c r="B6670" s="246" t="s">
        <v>10122</v>
      </c>
      <c r="C6670" s="84" t="s">
        <v>10127</v>
      </c>
      <c r="D6670" s="38">
        <v>1</v>
      </c>
      <c r="E6670" s="39" t="s">
        <v>24</v>
      </c>
      <c r="F6670" s="46">
        <v>1500000</v>
      </c>
      <c r="G6670" s="41">
        <f t="shared" si="357"/>
        <v>1500000</v>
      </c>
      <c r="H6670" s="84" t="s">
        <v>520</v>
      </c>
      <c r="I6670" s="84" t="s">
        <v>10115</v>
      </c>
    </row>
    <row r="6671" spans="1:9" x14ac:dyDescent="0.25">
      <c r="A6671" s="180">
        <v>44387</v>
      </c>
      <c r="B6671" s="246" t="s">
        <v>10122</v>
      </c>
      <c r="C6671" s="84" t="s">
        <v>10128</v>
      </c>
      <c r="D6671" s="38">
        <v>1</v>
      </c>
      <c r="E6671" s="39" t="s">
        <v>24</v>
      </c>
      <c r="F6671" s="46">
        <v>1500000</v>
      </c>
      <c r="G6671" s="41">
        <f t="shared" si="357"/>
        <v>1500000</v>
      </c>
      <c r="H6671" s="84" t="s">
        <v>520</v>
      </c>
      <c r="I6671" s="84" t="s">
        <v>10115</v>
      </c>
    </row>
    <row r="6672" spans="1:9" x14ac:dyDescent="0.25">
      <c r="A6672" s="180">
        <v>44387</v>
      </c>
      <c r="B6672" s="246" t="s">
        <v>10122</v>
      </c>
      <c r="C6672" s="84" t="s">
        <v>10129</v>
      </c>
      <c r="D6672" s="38">
        <v>1</v>
      </c>
      <c r="E6672" s="39" t="s">
        <v>24</v>
      </c>
      <c r="F6672" s="46">
        <v>1500000</v>
      </c>
      <c r="G6672" s="41">
        <f t="shared" si="357"/>
        <v>1500000</v>
      </c>
      <c r="H6672" s="84" t="s">
        <v>520</v>
      </c>
      <c r="I6672" s="84" t="s">
        <v>10115</v>
      </c>
    </row>
    <row r="6673" spans="1:9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57"/>
        <v>36783</v>
      </c>
      <c r="H6673" s="84" t="s">
        <v>588</v>
      </c>
      <c r="I6673" s="84"/>
    </row>
    <row r="6674" spans="1:9" x14ac:dyDescent="0.25">
      <c r="A6674" s="180">
        <v>44418</v>
      </c>
      <c r="B6674" s="269" t="s">
        <v>2970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57"/>
        <v>200000</v>
      </c>
      <c r="H6674" s="274" t="s">
        <v>827</v>
      </c>
      <c r="I6674" s="383"/>
    </row>
    <row r="6675" spans="1:9" x14ac:dyDescent="0.25">
      <c r="A6675" s="180">
        <v>44418</v>
      </c>
      <c r="B6675" s="373" t="s">
        <v>2749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57"/>
        <v>20000</v>
      </c>
      <c r="H6675" s="84" t="s">
        <v>827</v>
      </c>
      <c r="I6675" s="383"/>
    </row>
    <row r="6676" spans="1:9" x14ac:dyDescent="0.25">
      <c r="A6676" s="180">
        <v>44418</v>
      </c>
      <c r="B6676" s="52" t="s">
        <v>2847</v>
      </c>
      <c r="C6676" s="141" t="s">
        <v>9301</v>
      </c>
      <c r="D6676" s="38">
        <v>20</v>
      </c>
      <c r="E6676" s="45" t="s">
        <v>24</v>
      </c>
      <c r="F6676" s="35">
        <v>800</v>
      </c>
      <c r="G6676" s="46">
        <f t="shared" si="357"/>
        <v>16000</v>
      </c>
      <c r="H6676" s="274" t="s">
        <v>2628</v>
      </c>
      <c r="I6676" s="383"/>
    </row>
    <row r="6677" spans="1:9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57"/>
        <v>200000</v>
      </c>
      <c r="H6677" s="274" t="s">
        <v>509</v>
      </c>
      <c r="I6677" s="383" t="s">
        <v>10130</v>
      </c>
    </row>
    <row r="6678" spans="1:9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57"/>
        <v>350000</v>
      </c>
      <c r="H6678" s="274" t="s">
        <v>509</v>
      </c>
      <c r="I6678" s="383" t="s">
        <v>10130</v>
      </c>
    </row>
    <row r="6679" spans="1:9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57"/>
        <v>42300</v>
      </c>
      <c r="H6679" s="274" t="s">
        <v>509</v>
      </c>
      <c r="I6679" s="383"/>
    </row>
    <row r="6680" spans="1:9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57"/>
        <v>36783</v>
      </c>
      <c r="H6680" s="274" t="s">
        <v>509</v>
      </c>
      <c r="I6680" s="383"/>
    </row>
    <row r="6681" spans="1:9" x14ac:dyDescent="0.25">
      <c r="A6681" s="180">
        <v>44418</v>
      </c>
      <c r="B6681" s="269" t="s">
        <v>2852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57"/>
        <v>87500</v>
      </c>
      <c r="H6681" s="274" t="s">
        <v>2018</v>
      </c>
      <c r="I6681" s="383"/>
    </row>
    <row r="6682" spans="1:9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57"/>
        <v>253800</v>
      </c>
      <c r="H6682" s="274" t="s">
        <v>2018</v>
      </c>
      <c r="I6682" s="383" t="s">
        <v>10131</v>
      </c>
    </row>
    <row r="6683" spans="1:9" x14ac:dyDescent="0.25">
      <c r="A6683" s="180">
        <v>44418</v>
      </c>
      <c r="B6683" s="269" t="s">
        <v>3235</v>
      </c>
      <c r="C6683" s="33" t="s">
        <v>3596</v>
      </c>
      <c r="D6683" s="50">
        <v>1</v>
      </c>
      <c r="E6683" s="56" t="s">
        <v>23</v>
      </c>
      <c r="F6683" s="282">
        <v>85000</v>
      </c>
      <c r="G6683" s="46">
        <f t="shared" si="357"/>
        <v>85000</v>
      </c>
      <c r="H6683" s="274" t="s">
        <v>2018</v>
      </c>
      <c r="I6683" s="383" t="s">
        <v>10131</v>
      </c>
    </row>
    <row r="6684" spans="1:9" x14ac:dyDescent="0.25">
      <c r="A6684" s="180">
        <v>44418</v>
      </c>
      <c r="B6684" s="269" t="s">
        <v>3333</v>
      </c>
      <c r="C6684" s="33" t="s">
        <v>9299</v>
      </c>
      <c r="D6684" s="38">
        <v>1</v>
      </c>
      <c r="E6684" s="45" t="s">
        <v>24</v>
      </c>
      <c r="F6684" s="40">
        <v>45000</v>
      </c>
      <c r="G6684" s="46">
        <f t="shared" si="357"/>
        <v>45000</v>
      </c>
      <c r="H6684" s="274" t="s">
        <v>2018</v>
      </c>
      <c r="I6684" s="383" t="s">
        <v>10131</v>
      </c>
    </row>
    <row r="6685" spans="1:9" x14ac:dyDescent="0.25">
      <c r="A6685" s="180">
        <v>44418</v>
      </c>
      <c r="B6685" s="269" t="s">
        <v>3338</v>
      </c>
      <c r="C6685" s="281"/>
      <c r="D6685" s="38">
        <v>2</v>
      </c>
      <c r="E6685" s="45" t="s">
        <v>23</v>
      </c>
      <c r="F6685" s="41">
        <v>60000</v>
      </c>
      <c r="G6685" s="46">
        <f t="shared" si="357"/>
        <v>120000</v>
      </c>
      <c r="H6685" s="274" t="s">
        <v>2018</v>
      </c>
      <c r="I6685" s="383" t="s">
        <v>10131</v>
      </c>
    </row>
    <row r="6686" spans="1:9" x14ac:dyDescent="0.25">
      <c r="A6686" s="180">
        <v>44418</v>
      </c>
      <c r="B6686" s="246" t="s">
        <v>3857</v>
      </c>
      <c r="C6686" s="63" t="s">
        <v>2745</v>
      </c>
      <c r="D6686" s="38">
        <v>1</v>
      </c>
      <c r="E6686" s="45" t="s">
        <v>24</v>
      </c>
      <c r="F6686" s="46">
        <v>460000</v>
      </c>
      <c r="G6686" s="46">
        <f t="shared" si="357"/>
        <v>460000</v>
      </c>
      <c r="H6686" s="274" t="s">
        <v>2018</v>
      </c>
      <c r="I6686" s="383" t="s">
        <v>10131</v>
      </c>
    </row>
    <row r="6687" spans="1:9" x14ac:dyDescent="0.25">
      <c r="A6687" s="180">
        <v>44418</v>
      </c>
      <c r="B6687" s="269" t="s">
        <v>9315</v>
      </c>
      <c r="C6687" s="33" t="s">
        <v>2752</v>
      </c>
      <c r="D6687" s="50">
        <v>1</v>
      </c>
      <c r="E6687" s="56" t="s">
        <v>23</v>
      </c>
      <c r="F6687" s="282">
        <v>40000</v>
      </c>
      <c r="G6687" s="41">
        <f t="shared" si="357"/>
        <v>40000</v>
      </c>
      <c r="H6687" s="274" t="s">
        <v>631</v>
      </c>
      <c r="I6687" s="33" t="s">
        <v>10132</v>
      </c>
    </row>
    <row r="6688" spans="1:9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57"/>
        <v>51000</v>
      </c>
      <c r="H6688" s="274" t="s">
        <v>631</v>
      </c>
      <c r="I6688" s="33" t="s">
        <v>10132</v>
      </c>
    </row>
    <row r="6689" spans="1:9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57"/>
        <v>225600</v>
      </c>
      <c r="H6689" s="274" t="s">
        <v>631</v>
      </c>
      <c r="I6689" s="33" t="s">
        <v>10100</v>
      </c>
    </row>
    <row r="6690" spans="1:9" x14ac:dyDescent="0.25">
      <c r="A6690" s="180">
        <v>44418</v>
      </c>
      <c r="B6690" s="269" t="s">
        <v>3577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57"/>
        <v>875000</v>
      </c>
      <c r="H6690" s="274" t="s">
        <v>673</v>
      </c>
      <c r="I6690" s="84" t="s">
        <v>10133</v>
      </c>
    </row>
    <row r="6691" spans="1:9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57"/>
        <v>375000</v>
      </c>
      <c r="H6691" s="274" t="s">
        <v>673</v>
      </c>
      <c r="I6691" s="84" t="s">
        <v>10133</v>
      </c>
    </row>
    <row r="6692" spans="1:9" x14ac:dyDescent="0.25">
      <c r="A6692" s="180">
        <v>44418</v>
      </c>
      <c r="B6692" s="269" t="s">
        <v>2702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57"/>
        <v>950000</v>
      </c>
      <c r="H6692" s="274" t="s">
        <v>673</v>
      </c>
      <c r="I6692" s="84" t="s">
        <v>10133</v>
      </c>
    </row>
    <row r="6693" spans="1:9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57"/>
        <v>320000</v>
      </c>
      <c r="H6693" s="274" t="s">
        <v>673</v>
      </c>
      <c r="I6693" s="84" t="s">
        <v>10133</v>
      </c>
    </row>
    <row r="6694" spans="1:9" x14ac:dyDescent="0.25">
      <c r="A6694" s="180">
        <v>44418</v>
      </c>
      <c r="B6694" s="269" t="s">
        <v>10113</v>
      </c>
      <c r="C6694" s="478" t="s">
        <v>10134</v>
      </c>
      <c r="D6694" s="33">
        <v>2</v>
      </c>
      <c r="E6694" s="39" t="s">
        <v>24</v>
      </c>
      <c r="F6694" s="46">
        <v>3425000</v>
      </c>
      <c r="G6694" s="41">
        <f t="shared" si="357"/>
        <v>6850000</v>
      </c>
      <c r="H6694" s="274" t="s">
        <v>433</v>
      </c>
      <c r="I6694" s="84" t="s">
        <v>10135</v>
      </c>
    </row>
    <row r="6695" spans="1:9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57"/>
        <v>210000</v>
      </c>
      <c r="H6695" s="274" t="s">
        <v>433</v>
      </c>
      <c r="I6695" s="84" t="s">
        <v>10135</v>
      </c>
    </row>
    <row r="6696" spans="1:9" x14ac:dyDescent="0.25">
      <c r="A6696" s="180">
        <v>44418</v>
      </c>
      <c r="B6696" s="243" t="s">
        <v>9318</v>
      </c>
      <c r="C6696" s="39" t="s">
        <v>9319</v>
      </c>
      <c r="D6696" s="38">
        <v>2</v>
      </c>
      <c r="E6696" s="45" t="s">
        <v>217</v>
      </c>
      <c r="F6696" s="46">
        <v>32000</v>
      </c>
      <c r="G6696" s="172">
        <f t="shared" si="357"/>
        <v>64000</v>
      </c>
      <c r="H6696" s="274" t="s">
        <v>2240</v>
      </c>
      <c r="I6696" s="84"/>
    </row>
    <row r="6697" spans="1:9" x14ac:dyDescent="0.25">
      <c r="A6697" s="180">
        <v>44418</v>
      </c>
      <c r="B6697" s="269" t="s">
        <v>4008</v>
      </c>
      <c r="C6697" s="33" t="s">
        <v>4378</v>
      </c>
      <c r="D6697" s="38">
        <v>4</v>
      </c>
      <c r="E6697" s="45" t="s">
        <v>217</v>
      </c>
      <c r="F6697" s="46">
        <v>23000</v>
      </c>
      <c r="G6697" s="172">
        <f t="shared" si="357"/>
        <v>92000</v>
      </c>
      <c r="H6697" s="274" t="s">
        <v>2240</v>
      </c>
      <c r="I6697" s="84"/>
    </row>
    <row r="6698" spans="1:9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57"/>
        <v>24522</v>
      </c>
      <c r="H6698" s="236" t="s">
        <v>2240</v>
      </c>
      <c r="I6698" s="84"/>
    </row>
    <row r="6699" spans="1:9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57"/>
        <v>42300</v>
      </c>
      <c r="H6699" s="236" t="s">
        <v>2096</v>
      </c>
      <c r="I6699" s="84"/>
    </row>
    <row r="6700" spans="1:9" x14ac:dyDescent="0.25">
      <c r="A6700" s="180">
        <v>44418</v>
      </c>
      <c r="B6700" s="269" t="s">
        <v>3579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57"/>
        <v>12000</v>
      </c>
      <c r="H6700" s="274" t="s">
        <v>2628</v>
      </c>
      <c r="I6700" s="84"/>
    </row>
    <row r="6701" spans="1:9" x14ac:dyDescent="0.25">
      <c r="A6701" s="180">
        <v>44418</v>
      </c>
      <c r="B6701" s="246" t="s">
        <v>10136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57"/>
        <v>12000</v>
      </c>
      <c r="H6701" s="274" t="s">
        <v>2628</v>
      </c>
      <c r="I6701" s="84"/>
    </row>
    <row r="6702" spans="1:9" x14ac:dyDescent="0.25">
      <c r="A6702" s="180">
        <v>44418</v>
      </c>
      <c r="B6702" s="269" t="s">
        <v>3580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57"/>
        <v>7500</v>
      </c>
      <c r="H6702" s="274" t="s">
        <v>2628</v>
      </c>
      <c r="I6702" s="84"/>
    </row>
    <row r="6703" spans="1:9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57"/>
        <v>42300</v>
      </c>
      <c r="H6703" s="84" t="s">
        <v>2908</v>
      </c>
      <c r="I6703" s="84"/>
    </row>
    <row r="6704" spans="1:9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57"/>
        <v>46500</v>
      </c>
      <c r="H6704" s="274" t="s">
        <v>2908</v>
      </c>
      <c r="I6704" s="84"/>
    </row>
    <row r="6705" spans="1:9" x14ac:dyDescent="0.25">
      <c r="A6705" s="180">
        <v>44418</v>
      </c>
      <c r="B6705" s="269" t="s">
        <v>4847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57"/>
        <v>9000</v>
      </c>
      <c r="H6705" s="84" t="s">
        <v>10137</v>
      </c>
      <c r="I6705" s="84"/>
    </row>
    <row r="6706" spans="1:9" x14ac:dyDescent="0.25">
      <c r="A6706" s="180">
        <v>44418</v>
      </c>
      <c r="B6706" s="269" t="s">
        <v>3156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57"/>
        <v>80000</v>
      </c>
      <c r="H6706" s="84" t="s">
        <v>631</v>
      </c>
      <c r="I6706" s="84" t="s">
        <v>10138</v>
      </c>
    </row>
    <row r="6707" spans="1:9" x14ac:dyDescent="0.25">
      <c r="A6707" s="180">
        <v>44449</v>
      </c>
      <c r="B6707" s="269" t="s">
        <v>3751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57"/>
        <v>7500</v>
      </c>
      <c r="H6707" s="274" t="s">
        <v>3346</v>
      </c>
      <c r="I6707" s="383"/>
    </row>
    <row r="6708" spans="1:9" x14ac:dyDescent="0.25">
      <c r="A6708" s="180">
        <v>44449</v>
      </c>
      <c r="B6708" s="269" t="s">
        <v>3584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57"/>
        <v>150000</v>
      </c>
      <c r="H6708" s="274" t="s">
        <v>3346</v>
      </c>
      <c r="I6708" s="383"/>
    </row>
    <row r="6709" spans="1:9" x14ac:dyDescent="0.25">
      <c r="A6709" s="180">
        <v>44449</v>
      </c>
      <c r="B6709" s="243" t="s">
        <v>3585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57"/>
        <v>120000</v>
      </c>
      <c r="H6709" s="274" t="s">
        <v>3346</v>
      </c>
      <c r="I6709" s="383"/>
    </row>
    <row r="6710" spans="1:9" x14ac:dyDescent="0.25">
      <c r="A6710" s="180">
        <v>44449</v>
      </c>
      <c r="B6710" s="269" t="s">
        <v>3586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x14ac:dyDescent="0.25">
      <c r="A6711" s="180">
        <v>44449</v>
      </c>
      <c r="B6711" s="399" t="s">
        <v>2684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57"/>
        <v>20000</v>
      </c>
      <c r="H6711" s="236" t="s">
        <v>2628</v>
      </c>
      <c r="I6711" s="383"/>
    </row>
    <row r="6712" spans="1:9" x14ac:dyDescent="0.25">
      <c r="A6712" s="180">
        <v>44449</v>
      </c>
      <c r="B6712" s="269" t="s">
        <v>4524</v>
      </c>
      <c r="C6712" s="237"/>
      <c r="D6712" s="38">
        <v>15</v>
      </c>
      <c r="E6712" s="45" t="s">
        <v>24</v>
      </c>
      <c r="F6712" s="46">
        <v>1550</v>
      </c>
      <c r="G6712" s="46">
        <f t="shared" si="357"/>
        <v>23250</v>
      </c>
      <c r="H6712" s="274" t="s">
        <v>930</v>
      </c>
      <c r="I6712" s="383"/>
    </row>
    <row r="6713" spans="1:9" x14ac:dyDescent="0.25">
      <c r="A6713" s="180">
        <v>44449</v>
      </c>
      <c r="B6713" s="269" t="s">
        <v>2692</v>
      </c>
      <c r="C6713" s="109"/>
      <c r="D6713" s="38">
        <v>1</v>
      </c>
      <c r="E6713" s="45" t="s">
        <v>24</v>
      </c>
      <c r="F6713" s="46">
        <v>75000</v>
      </c>
      <c r="G6713" s="46">
        <f t="shared" si="357"/>
        <v>75000</v>
      </c>
      <c r="H6713" s="274" t="s">
        <v>930</v>
      </c>
      <c r="I6713" s="383"/>
    </row>
    <row r="6714" spans="1:9" x14ac:dyDescent="0.25">
      <c r="A6714" s="180">
        <v>44449</v>
      </c>
      <c r="B6714" s="390" t="s">
        <v>3494</v>
      </c>
      <c r="C6714" s="237" t="s">
        <v>10139</v>
      </c>
      <c r="D6714" s="38">
        <v>2</v>
      </c>
      <c r="E6714" s="45" t="s">
        <v>24</v>
      </c>
      <c r="F6714" s="46">
        <v>1545000</v>
      </c>
      <c r="G6714" s="46">
        <f t="shared" si="357"/>
        <v>3090000</v>
      </c>
      <c r="H6714" s="274" t="s">
        <v>486</v>
      </c>
      <c r="I6714" s="383" t="s">
        <v>10140</v>
      </c>
    </row>
    <row r="6715" spans="1:9" x14ac:dyDescent="0.25">
      <c r="A6715" s="180">
        <v>44449</v>
      </c>
      <c r="B6715" s="269" t="s">
        <v>4036</v>
      </c>
      <c r="C6715" s="109" t="s">
        <v>6001</v>
      </c>
      <c r="D6715" s="38">
        <v>2</v>
      </c>
      <c r="E6715" s="45" t="s">
        <v>24</v>
      </c>
      <c r="F6715" s="46">
        <v>155000</v>
      </c>
      <c r="G6715" s="46">
        <f t="shared" ref="G6715:G6778" si="358">D6715*F6715</f>
        <v>310000</v>
      </c>
      <c r="H6715" s="274" t="s">
        <v>486</v>
      </c>
      <c r="I6715" s="383" t="s">
        <v>10140</v>
      </c>
    </row>
    <row r="6716" spans="1:9" x14ac:dyDescent="0.25">
      <c r="A6716" s="180">
        <v>44449</v>
      </c>
      <c r="B6716" s="246" t="s">
        <v>2737</v>
      </c>
      <c r="C6716" s="33" t="s">
        <v>6001</v>
      </c>
      <c r="D6716" s="38">
        <v>2</v>
      </c>
      <c r="E6716" s="33" t="s">
        <v>23</v>
      </c>
      <c r="F6716" s="46">
        <v>45000</v>
      </c>
      <c r="G6716" s="46">
        <f t="shared" si="358"/>
        <v>90000</v>
      </c>
      <c r="H6716" s="274" t="s">
        <v>486</v>
      </c>
      <c r="I6716" s="383" t="s">
        <v>10140</v>
      </c>
    </row>
    <row r="6717" spans="1:9" x14ac:dyDescent="0.25">
      <c r="A6717" s="180">
        <v>44449</v>
      </c>
      <c r="B6717" s="269" t="s">
        <v>3582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58"/>
        <v>2400000</v>
      </c>
      <c r="H6717" s="274" t="s">
        <v>631</v>
      </c>
      <c r="I6717" s="383" t="s">
        <v>10141</v>
      </c>
    </row>
    <row r="6718" spans="1:9" x14ac:dyDescent="0.25">
      <c r="A6718" s="180">
        <v>44449</v>
      </c>
      <c r="B6718" s="269" t="s">
        <v>3583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58"/>
        <v>285000</v>
      </c>
      <c r="H6718" s="274" t="s">
        <v>631</v>
      </c>
      <c r="I6718" s="383" t="s">
        <v>10141</v>
      </c>
    </row>
    <row r="6719" spans="1:9" x14ac:dyDescent="0.25">
      <c r="A6719" s="180">
        <v>44449</v>
      </c>
      <c r="B6719" s="246" t="s">
        <v>3857</v>
      </c>
      <c r="C6719" s="63" t="s">
        <v>2745</v>
      </c>
      <c r="D6719" s="38">
        <v>1</v>
      </c>
      <c r="E6719" s="45" t="s">
        <v>24</v>
      </c>
      <c r="F6719" s="46">
        <v>460000</v>
      </c>
      <c r="G6719" s="41">
        <f t="shared" si="358"/>
        <v>460000</v>
      </c>
      <c r="H6719" s="274" t="s">
        <v>1800</v>
      </c>
      <c r="I6719" s="33"/>
    </row>
    <row r="6720" spans="1:9" x14ac:dyDescent="0.25">
      <c r="A6720" s="180">
        <v>44449</v>
      </c>
      <c r="B6720" s="269" t="s">
        <v>1772</v>
      </c>
      <c r="C6720" s="33" t="s">
        <v>2755</v>
      </c>
      <c r="D6720" s="38">
        <v>4</v>
      </c>
      <c r="E6720" s="39" t="s">
        <v>24</v>
      </c>
      <c r="F6720" s="46">
        <v>10000</v>
      </c>
      <c r="G6720" s="41">
        <f t="shared" si="358"/>
        <v>40000</v>
      </c>
      <c r="H6720" s="274" t="s">
        <v>995</v>
      </c>
      <c r="I6720" s="33" t="s">
        <v>10142</v>
      </c>
    </row>
    <row r="6721" spans="1:9" x14ac:dyDescent="0.25">
      <c r="A6721" s="180">
        <v>44449</v>
      </c>
      <c r="B6721" s="447" t="s">
        <v>2800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58"/>
        <v>65000</v>
      </c>
      <c r="H6721" s="274" t="s">
        <v>507</v>
      </c>
      <c r="I6721" s="84" t="s">
        <v>10143</v>
      </c>
    </row>
    <row r="6722" spans="1:9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58"/>
        <v>870000</v>
      </c>
      <c r="H6722" s="274" t="s">
        <v>507</v>
      </c>
      <c r="I6722" s="84" t="s">
        <v>10143</v>
      </c>
    </row>
    <row r="6723" spans="1:9" x14ac:dyDescent="0.25">
      <c r="A6723" s="180">
        <v>44449</v>
      </c>
      <c r="B6723" s="399" t="s">
        <v>10144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58"/>
        <v>800000</v>
      </c>
      <c r="H6723" s="274" t="s">
        <v>507</v>
      </c>
      <c r="I6723" s="84" t="s">
        <v>10143</v>
      </c>
    </row>
    <row r="6724" spans="1:9" x14ac:dyDescent="0.25">
      <c r="A6724" s="180">
        <v>44449</v>
      </c>
      <c r="B6724" s="399" t="s">
        <v>1772</v>
      </c>
      <c r="C6724" s="56" t="s">
        <v>2755</v>
      </c>
      <c r="D6724" s="50">
        <v>4</v>
      </c>
      <c r="E6724" s="273" t="s">
        <v>23</v>
      </c>
      <c r="F6724" s="41">
        <v>10000</v>
      </c>
      <c r="G6724" s="41">
        <f t="shared" si="358"/>
        <v>40000</v>
      </c>
      <c r="H6724" s="274" t="s">
        <v>507</v>
      </c>
      <c r="I6724" s="84" t="s">
        <v>10143</v>
      </c>
    </row>
    <row r="6725" spans="1:9" x14ac:dyDescent="0.25">
      <c r="A6725" s="180">
        <v>44449</v>
      </c>
      <c r="B6725" s="399" t="s">
        <v>4841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58"/>
        <v>10000</v>
      </c>
      <c r="H6725" s="274" t="s">
        <v>507</v>
      </c>
      <c r="I6725" s="84" t="s">
        <v>10143</v>
      </c>
    </row>
    <row r="6726" spans="1:9" x14ac:dyDescent="0.25">
      <c r="A6726" s="180">
        <v>44449</v>
      </c>
      <c r="B6726" s="399" t="s">
        <v>10112</v>
      </c>
      <c r="C6726" s="43" t="s">
        <v>3360</v>
      </c>
      <c r="D6726" s="50">
        <v>1</v>
      </c>
      <c r="E6726" s="273" t="s">
        <v>24</v>
      </c>
      <c r="F6726" s="41">
        <v>140000</v>
      </c>
      <c r="G6726" s="179">
        <f t="shared" si="358"/>
        <v>140000</v>
      </c>
      <c r="H6726" s="274" t="s">
        <v>507</v>
      </c>
      <c r="I6726" s="84" t="s">
        <v>10143</v>
      </c>
    </row>
    <row r="6727" spans="1:9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58"/>
        <v>225600</v>
      </c>
      <c r="H6727" s="274" t="s">
        <v>507</v>
      </c>
      <c r="I6727" s="84" t="s">
        <v>10143</v>
      </c>
    </row>
    <row r="6728" spans="1:9" x14ac:dyDescent="0.25">
      <c r="A6728" s="180">
        <v>44449</v>
      </c>
      <c r="B6728" s="243" t="s">
        <v>2751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58"/>
        <v>65000</v>
      </c>
      <c r="H6728" s="274" t="s">
        <v>465</v>
      </c>
      <c r="I6728" s="84" t="s">
        <v>10145</v>
      </c>
    </row>
    <row r="6729" spans="1:9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58"/>
        <v>225600</v>
      </c>
      <c r="H6729" s="236" t="s">
        <v>465</v>
      </c>
      <c r="I6729" s="84" t="s">
        <v>10145</v>
      </c>
    </row>
    <row r="6730" spans="1:9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58"/>
        <v>34000</v>
      </c>
      <c r="H6730" s="236" t="s">
        <v>1268</v>
      </c>
      <c r="I6730" s="84"/>
    </row>
    <row r="6731" spans="1:9" x14ac:dyDescent="0.25">
      <c r="A6731" s="180">
        <v>44510</v>
      </c>
      <c r="B6731" s="246" t="s">
        <v>3857</v>
      </c>
      <c r="C6731" s="63" t="s">
        <v>2745</v>
      </c>
      <c r="D6731" s="38">
        <v>1</v>
      </c>
      <c r="E6731" s="45" t="s">
        <v>24</v>
      </c>
      <c r="F6731" s="46">
        <v>460000</v>
      </c>
      <c r="G6731" s="41">
        <f t="shared" si="358"/>
        <v>460000</v>
      </c>
      <c r="H6731" s="274" t="s">
        <v>1999</v>
      </c>
      <c r="I6731" s="383" t="s">
        <v>10146</v>
      </c>
    </row>
    <row r="6732" spans="1:9" x14ac:dyDescent="0.25">
      <c r="A6732" s="180">
        <v>44510</v>
      </c>
      <c r="B6732" s="269" t="s">
        <v>2687</v>
      </c>
      <c r="C6732" s="336" t="s">
        <v>10147</v>
      </c>
      <c r="D6732" s="50">
        <v>4</v>
      </c>
      <c r="E6732" s="56" t="s">
        <v>23</v>
      </c>
      <c r="F6732" s="41">
        <v>1545000</v>
      </c>
      <c r="G6732" s="41">
        <f t="shared" si="358"/>
        <v>6180000</v>
      </c>
      <c r="H6732" s="274" t="s">
        <v>1999</v>
      </c>
      <c r="I6732" s="383" t="s">
        <v>10148</v>
      </c>
    </row>
    <row r="6733" spans="1:9" x14ac:dyDescent="0.25">
      <c r="A6733" s="180">
        <v>44510</v>
      </c>
      <c r="B6733" s="243" t="s">
        <v>4036</v>
      </c>
      <c r="C6733" s="56"/>
      <c r="D6733" s="38">
        <v>4</v>
      </c>
      <c r="E6733" s="56" t="s">
        <v>23</v>
      </c>
      <c r="F6733" s="179">
        <v>155000</v>
      </c>
      <c r="G6733" s="41">
        <f t="shared" si="358"/>
        <v>620000</v>
      </c>
      <c r="H6733" s="274" t="s">
        <v>1999</v>
      </c>
      <c r="I6733" s="383" t="s">
        <v>10148</v>
      </c>
    </row>
    <row r="6734" spans="1:9" x14ac:dyDescent="0.25">
      <c r="A6734" s="180">
        <v>44510</v>
      </c>
      <c r="B6734" s="269" t="s">
        <v>4037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10148</v>
      </c>
    </row>
    <row r="6735" spans="1:9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58"/>
        <v>40000</v>
      </c>
      <c r="H6735" s="274" t="s">
        <v>1999</v>
      </c>
      <c r="I6735" s="383" t="s">
        <v>10148</v>
      </c>
    </row>
    <row r="6736" spans="1:9" x14ac:dyDescent="0.25">
      <c r="A6736" s="180">
        <v>44510</v>
      </c>
      <c r="B6736" s="269" t="s">
        <v>2815</v>
      </c>
      <c r="C6736" s="237"/>
      <c r="D6736" s="38">
        <v>0.6</v>
      </c>
      <c r="E6736" s="45" t="s">
        <v>217</v>
      </c>
      <c r="F6736" s="46">
        <v>67500</v>
      </c>
      <c r="G6736" s="46">
        <f t="shared" si="358"/>
        <v>40500</v>
      </c>
      <c r="H6736" s="274" t="s">
        <v>1999</v>
      </c>
      <c r="I6736" s="383" t="s">
        <v>10148</v>
      </c>
    </row>
    <row r="6737" spans="1:9" x14ac:dyDescent="0.25">
      <c r="A6737" s="180">
        <v>44510</v>
      </c>
      <c r="B6737" s="269" t="s">
        <v>3235</v>
      </c>
      <c r="C6737" s="33" t="s">
        <v>3596</v>
      </c>
      <c r="D6737" s="50">
        <v>1</v>
      </c>
      <c r="E6737" s="56" t="s">
        <v>23</v>
      </c>
      <c r="F6737" s="46">
        <v>82000</v>
      </c>
      <c r="G6737" s="46">
        <f t="shared" si="358"/>
        <v>82000</v>
      </c>
      <c r="H6737" s="274" t="s">
        <v>1999</v>
      </c>
      <c r="I6737" s="383" t="s">
        <v>10148</v>
      </c>
    </row>
    <row r="6738" spans="1:9" x14ac:dyDescent="0.25">
      <c r="A6738" s="180">
        <v>44510</v>
      </c>
      <c r="B6738" s="269" t="s">
        <v>3333</v>
      </c>
      <c r="C6738" s="109" t="s">
        <v>9299</v>
      </c>
      <c r="D6738" s="38">
        <v>1</v>
      </c>
      <c r="E6738" s="273" t="s">
        <v>23</v>
      </c>
      <c r="F6738" s="41">
        <v>45000</v>
      </c>
      <c r="G6738" s="46">
        <f t="shared" si="358"/>
        <v>45000</v>
      </c>
      <c r="H6738" s="274" t="s">
        <v>1999</v>
      </c>
      <c r="I6738" s="383" t="s">
        <v>10148</v>
      </c>
    </row>
    <row r="6739" spans="1:9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58"/>
        <v>169200</v>
      </c>
      <c r="H6739" s="274" t="s">
        <v>9324</v>
      </c>
      <c r="I6739" s="383"/>
    </row>
    <row r="6740" spans="1:9" x14ac:dyDescent="0.25">
      <c r="A6740" s="180">
        <v>44510</v>
      </c>
      <c r="B6740" s="390" t="s">
        <v>2815</v>
      </c>
      <c r="C6740" s="237"/>
      <c r="D6740" s="38">
        <v>0.6</v>
      </c>
      <c r="E6740" s="45" t="s">
        <v>217</v>
      </c>
      <c r="F6740" s="46">
        <v>67500</v>
      </c>
      <c r="G6740" s="46">
        <f t="shared" si="358"/>
        <v>40500</v>
      </c>
      <c r="H6740" s="274" t="s">
        <v>2701</v>
      </c>
      <c r="I6740" s="383"/>
    </row>
    <row r="6741" spans="1:9" x14ac:dyDescent="0.25">
      <c r="A6741" s="180">
        <v>44510</v>
      </c>
      <c r="B6741" s="269" t="s">
        <v>9315</v>
      </c>
      <c r="C6741" s="33" t="s">
        <v>2752</v>
      </c>
      <c r="D6741" s="38">
        <v>1</v>
      </c>
      <c r="E6741" s="39" t="s">
        <v>23</v>
      </c>
      <c r="F6741" s="46">
        <v>40000</v>
      </c>
      <c r="G6741" s="46">
        <f t="shared" si="358"/>
        <v>40000</v>
      </c>
      <c r="H6741" s="274" t="s">
        <v>631</v>
      </c>
      <c r="I6741" s="383"/>
    </row>
    <row r="6742" spans="1:9" x14ac:dyDescent="0.25">
      <c r="A6742" s="180">
        <v>44510</v>
      </c>
      <c r="B6742" s="246" t="s">
        <v>4479</v>
      </c>
      <c r="C6742" s="33"/>
      <c r="D6742" s="38">
        <v>1</v>
      </c>
      <c r="E6742" s="33" t="s">
        <v>23</v>
      </c>
      <c r="F6742" s="46">
        <v>11000</v>
      </c>
      <c r="G6742" s="46">
        <f t="shared" si="358"/>
        <v>11000</v>
      </c>
      <c r="H6742" s="274" t="s">
        <v>631</v>
      </c>
      <c r="I6742" s="383"/>
    </row>
    <row r="6743" spans="1:9" x14ac:dyDescent="0.25">
      <c r="A6743" s="180">
        <v>44510</v>
      </c>
      <c r="B6743" s="246" t="s">
        <v>10149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58"/>
        <v>4000</v>
      </c>
      <c r="H6743" s="274" t="s">
        <v>1065</v>
      </c>
      <c r="I6743" s="383" t="s">
        <v>10150</v>
      </c>
    </row>
    <row r="6744" spans="1:9" x14ac:dyDescent="0.25">
      <c r="A6744" s="180">
        <v>44510</v>
      </c>
      <c r="B6744" s="269" t="s">
        <v>10151</v>
      </c>
      <c r="C6744" s="33" t="s">
        <v>10152</v>
      </c>
      <c r="D6744" s="38">
        <v>1</v>
      </c>
      <c r="E6744" s="39" t="s">
        <v>23</v>
      </c>
      <c r="F6744" s="46">
        <v>455000</v>
      </c>
      <c r="G6744" s="46">
        <f t="shared" si="358"/>
        <v>455000</v>
      </c>
      <c r="H6744" s="274" t="s">
        <v>1065</v>
      </c>
      <c r="I6744" s="383" t="s">
        <v>10153</v>
      </c>
    </row>
    <row r="6745" spans="1:9" x14ac:dyDescent="0.25">
      <c r="A6745" s="180">
        <v>44510</v>
      </c>
      <c r="B6745" s="246" t="s">
        <v>2905</v>
      </c>
      <c r="C6745" s="33"/>
      <c r="D6745" s="38">
        <v>1</v>
      </c>
      <c r="E6745" s="33" t="s">
        <v>23</v>
      </c>
      <c r="F6745" s="46">
        <v>10000</v>
      </c>
      <c r="G6745" s="46">
        <f t="shared" si="358"/>
        <v>10000</v>
      </c>
      <c r="H6745" s="274" t="s">
        <v>1065</v>
      </c>
      <c r="I6745" s="383" t="s">
        <v>10153</v>
      </c>
    </row>
    <row r="6746" spans="1:9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58"/>
        <v>40000</v>
      </c>
      <c r="H6746" s="274" t="s">
        <v>10154</v>
      </c>
      <c r="I6746" s="383" t="s">
        <v>10155</v>
      </c>
    </row>
    <row r="6747" spans="1:9" x14ac:dyDescent="0.25">
      <c r="A6747" s="180">
        <v>44510</v>
      </c>
      <c r="B6747" s="269" t="s">
        <v>4240</v>
      </c>
      <c r="C6747" s="281"/>
      <c r="D6747" s="38">
        <v>4</v>
      </c>
      <c r="E6747" s="33" t="s">
        <v>23</v>
      </c>
      <c r="F6747" s="40">
        <v>5000</v>
      </c>
      <c r="G6747" s="46">
        <f t="shared" si="358"/>
        <v>20000</v>
      </c>
      <c r="H6747" s="274" t="s">
        <v>10154</v>
      </c>
      <c r="I6747" s="383" t="s">
        <v>10155</v>
      </c>
    </row>
    <row r="6748" spans="1:9" x14ac:dyDescent="0.25">
      <c r="A6748" s="180">
        <v>44510</v>
      </c>
      <c r="B6748" s="372" t="s">
        <v>120</v>
      </c>
      <c r="C6748" s="81" t="s">
        <v>10156</v>
      </c>
      <c r="D6748" s="256">
        <v>1</v>
      </c>
      <c r="E6748" s="56" t="s">
        <v>23</v>
      </c>
      <c r="F6748" s="41">
        <v>83500</v>
      </c>
      <c r="G6748" s="41">
        <f t="shared" si="358"/>
        <v>83500</v>
      </c>
      <c r="H6748" s="274" t="s">
        <v>2736</v>
      </c>
      <c r="I6748" s="84" t="s">
        <v>10157</v>
      </c>
    </row>
    <row r="6749" spans="1:9" x14ac:dyDescent="0.25">
      <c r="A6749" s="180">
        <v>44510</v>
      </c>
      <c r="B6749" s="372" t="s">
        <v>118</v>
      </c>
      <c r="C6749" s="52" t="s">
        <v>9363</v>
      </c>
      <c r="D6749" s="38">
        <v>1</v>
      </c>
      <c r="E6749" s="33" t="s">
        <v>24</v>
      </c>
      <c r="F6749" s="46">
        <v>150000</v>
      </c>
      <c r="G6749" s="46">
        <f t="shared" si="358"/>
        <v>150000</v>
      </c>
      <c r="H6749" s="274" t="s">
        <v>2736</v>
      </c>
      <c r="I6749" s="84" t="s">
        <v>10157</v>
      </c>
    </row>
    <row r="6750" spans="1:9" x14ac:dyDescent="0.25">
      <c r="A6750" s="180">
        <v>44510</v>
      </c>
      <c r="B6750" s="269" t="s">
        <v>2687</v>
      </c>
      <c r="C6750" s="476" t="s">
        <v>10158</v>
      </c>
      <c r="D6750" s="38">
        <v>2</v>
      </c>
      <c r="E6750" s="33" t="s">
        <v>24</v>
      </c>
      <c r="F6750" s="46">
        <v>1545000</v>
      </c>
      <c r="G6750" s="46">
        <f t="shared" si="358"/>
        <v>3090000</v>
      </c>
      <c r="H6750" s="274" t="s">
        <v>2736</v>
      </c>
      <c r="I6750" s="84" t="s">
        <v>10157</v>
      </c>
    </row>
    <row r="6751" spans="1:9" x14ac:dyDescent="0.25">
      <c r="A6751" s="180">
        <v>44510</v>
      </c>
      <c r="B6751" s="243" t="s">
        <v>4036</v>
      </c>
      <c r="C6751" s="56"/>
      <c r="D6751" s="38">
        <v>2</v>
      </c>
      <c r="E6751" s="56" t="s">
        <v>23</v>
      </c>
      <c r="F6751" s="179">
        <v>155000</v>
      </c>
      <c r="G6751" s="46">
        <f t="shared" si="358"/>
        <v>310000</v>
      </c>
      <c r="H6751" s="274" t="s">
        <v>2736</v>
      </c>
      <c r="I6751" s="84" t="s">
        <v>10157</v>
      </c>
    </row>
    <row r="6752" spans="1:9" x14ac:dyDescent="0.25">
      <c r="A6752" s="180">
        <v>44510</v>
      </c>
      <c r="B6752" s="269" t="s">
        <v>4037</v>
      </c>
      <c r="C6752" s="56"/>
      <c r="D6752" s="38">
        <v>2</v>
      </c>
      <c r="E6752" s="56" t="s">
        <v>23</v>
      </c>
      <c r="F6752" s="46">
        <v>45000</v>
      </c>
      <c r="G6752" s="41">
        <f t="shared" si="358"/>
        <v>90000</v>
      </c>
      <c r="H6752" s="274" t="s">
        <v>2736</v>
      </c>
      <c r="I6752" s="84" t="s">
        <v>10157</v>
      </c>
    </row>
    <row r="6753" spans="1:9" x14ac:dyDescent="0.25">
      <c r="A6753" s="180">
        <v>44510</v>
      </c>
      <c r="B6753" s="269" t="s">
        <v>2924</v>
      </c>
      <c r="C6753" s="33" t="s">
        <v>3787</v>
      </c>
      <c r="D6753" s="38">
        <v>1</v>
      </c>
      <c r="E6753" s="56" t="s">
        <v>1470</v>
      </c>
      <c r="F6753" s="46">
        <v>1261000</v>
      </c>
      <c r="G6753" s="41">
        <f t="shared" si="358"/>
        <v>1261000</v>
      </c>
      <c r="H6753" s="274" t="s">
        <v>2628</v>
      </c>
      <c r="I6753" s="84"/>
    </row>
    <row r="6754" spans="1:9" x14ac:dyDescent="0.25">
      <c r="A6754" s="180">
        <v>44510</v>
      </c>
      <c r="B6754" s="269" t="s">
        <v>3595</v>
      </c>
      <c r="C6754" s="56" t="s">
        <v>2870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x14ac:dyDescent="0.25">
      <c r="A6755" s="180">
        <v>44510</v>
      </c>
      <c r="B6755" s="269" t="s">
        <v>4847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x14ac:dyDescent="0.25">
      <c r="A6756" s="180">
        <v>44510</v>
      </c>
      <c r="B6756" s="399" t="s">
        <v>4479</v>
      </c>
      <c r="C6756" s="39"/>
      <c r="D6756" s="38">
        <v>1</v>
      </c>
      <c r="E6756" s="45" t="s">
        <v>24</v>
      </c>
      <c r="F6756" s="46">
        <v>11000</v>
      </c>
      <c r="G6756" s="172">
        <f t="shared" si="358"/>
        <v>11000</v>
      </c>
      <c r="H6756" s="274" t="s">
        <v>2628</v>
      </c>
      <c r="I6756" s="84"/>
    </row>
    <row r="6757" spans="1:9" x14ac:dyDescent="0.25">
      <c r="A6757" s="180">
        <v>44510</v>
      </c>
      <c r="B6757" s="269" t="s">
        <v>3587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58"/>
        <v>70000</v>
      </c>
      <c r="H6757" s="84" t="s">
        <v>2628</v>
      </c>
      <c r="I6757" s="84"/>
    </row>
    <row r="6758" spans="1:9" x14ac:dyDescent="0.25">
      <c r="A6758" s="180">
        <v>44510</v>
      </c>
      <c r="B6758" s="269" t="s">
        <v>3588</v>
      </c>
      <c r="C6758" s="281" t="s">
        <v>2812</v>
      </c>
      <c r="D6758" s="38">
        <v>95</v>
      </c>
      <c r="E6758" s="45" t="s">
        <v>3589</v>
      </c>
      <c r="F6758" s="41">
        <v>1474</v>
      </c>
      <c r="G6758" s="46">
        <f t="shared" si="358"/>
        <v>140030</v>
      </c>
      <c r="H6758" s="274" t="s">
        <v>2628</v>
      </c>
      <c r="I6758" s="84"/>
    </row>
    <row r="6759" spans="1:9" x14ac:dyDescent="0.25">
      <c r="A6759" s="180">
        <v>44510</v>
      </c>
      <c r="B6759" s="269" t="s">
        <v>3751</v>
      </c>
      <c r="C6759" s="281"/>
      <c r="D6759" s="38">
        <v>1</v>
      </c>
      <c r="E6759" s="45" t="s">
        <v>23</v>
      </c>
      <c r="F6759" s="40">
        <v>7500</v>
      </c>
      <c r="G6759" s="46">
        <f t="shared" si="358"/>
        <v>7500</v>
      </c>
      <c r="H6759" s="274" t="s">
        <v>2628</v>
      </c>
      <c r="I6759" s="84"/>
    </row>
    <row r="6760" spans="1:9" x14ac:dyDescent="0.25">
      <c r="A6760" s="180">
        <v>44510</v>
      </c>
      <c r="B6760" s="269" t="s">
        <v>3590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58"/>
        <v>250000</v>
      </c>
      <c r="H6760" s="274" t="s">
        <v>2820</v>
      </c>
      <c r="I6760" s="84"/>
    </row>
    <row r="6761" spans="1:9" x14ac:dyDescent="0.25">
      <c r="A6761" s="180">
        <v>44510</v>
      </c>
      <c r="B6761" s="269" t="s">
        <v>3591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58"/>
        <v>100000</v>
      </c>
      <c r="H6761" s="274" t="s">
        <v>2820</v>
      </c>
      <c r="I6761" s="84"/>
    </row>
    <row r="6762" spans="1:9" x14ac:dyDescent="0.25">
      <c r="A6762" s="180">
        <v>44510</v>
      </c>
      <c r="B6762" s="269" t="s">
        <v>10159</v>
      </c>
      <c r="C6762" s="281" t="s">
        <v>3592</v>
      </c>
      <c r="D6762" s="38">
        <v>1</v>
      </c>
      <c r="E6762" s="45" t="s">
        <v>24</v>
      </c>
      <c r="F6762" s="40">
        <v>8000</v>
      </c>
      <c r="G6762" s="46">
        <f t="shared" si="358"/>
        <v>8000</v>
      </c>
      <c r="H6762" s="274" t="s">
        <v>2820</v>
      </c>
      <c r="I6762" s="84"/>
    </row>
    <row r="6763" spans="1:9" x14ac:dyDescent="0.25">
      <c r="A6763" s="180">
        <v>44510</v>
      </c>
      <c r="B6763" s="269" t="s">
        <v>3593</v>
      </c>
      <c r="C6763" s="63" t="s">
        <v>3592</v>
      </c>
      <c r="D6763" s="38">
        <v>1</v>
      </c>
      <c r="E6763" s="33" t="s">
        <v>24</v>
      </c>
      <c r="F6763" s="46">
        <v>3000</v>
      </c>
      <c r="G6763" s="46">
        <f t="shared" si="358"/>
        <v>3000</v>
      </c>
      <c r="H6763" s="274" t="s">
        <v>2820</v>
      </c>
      <c r="I6763" s="84"/>
    </row>
    <row r="6764" spans="1:9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58"/>
        <v>200000</v>
      </c>
      <c r="H6764" s="274" t="s">
        <v>520</v>
      </c>
      <c r="I6764" s="84" t="s">
        <v>10160</v>
      </c>
    </row>
    <row r="6765" spans="1:9" x14ac:dyDescent="0.25">
      <c r="A6765" s="180">
        <v>44510</v>
      </c>
      <c r="B6765" s="243" t="s">
        <v>3594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58"/>
        <v>350000</v>
      </c>
      <c r="H6765" s="274" t="s">
        <v>631</v>
      </c>
      <c r="I6765" s="383" t="s">
        <v>10141</v>
      </c>
    </row>
    <row r="6766" spans="1:9" x14ac:dyDescent="0.25">
      <c r="A6766" s="180">
        <v>44510</v>
      </c>
      <c r="B6766" s="245" t="s">
        <v>3599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58"/>
        <v>1300000</v>
      </c>
      <c r="H6766" s="42" t="s">
        <v>1633</v>
      </c>
      <c r="I6766" s="84"/>
    </row>
    <row r="6767" spans="1:9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58"/>
        <v>225600</v>
      </c>
      <c r="H6767" s="401" t="s">
        <v>882</v>
      </c>
      <c r="I6767" s="401" t="s">
        <v>10161</v>
      </c>
    </row>
    <row r="6768" spans="1:9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58"/>
        <v>253800</v>
      </c>
      <c r="H6768" s="84" t="s">
        <v>783</v>
      </c>
      <c r="I6768" s="84" t="s">
        <v>10162</v>
      </c>
    </row>
    <row r="6769" spans="1:9" x14ac:dyDescent="0.25">
      <c r="A6769" s="180">
        <v>44510</v>
      </c>
      <c r="B6769" s="269" t="s">
        <v>2852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58"/>
        <v>87500</v>
      </c>
      <c r="H6769" s="84" t="s">
        <v>783</v>
      </c>
      <c r="I6769" s="84" t="s">
        <v>10162</v>
      </c>
    </row>
    <row r="6770" spans="1:9" x14ac:dyDescent="0.25">
      <c r="A6770" s="180">
        <v>44510</v>
      </c>
      <c r="B6770" s="269" t="s">
        <v>3333</v>
      </c>
      <c r="C6770" s="33" t="s">
        <v>9299</v>
      </c>
      <c r="D6770" s="38">
        <v>1</v>
      </c>
      <c r="E6770" s="39" t="s">
        <v>24</v>
      </c>
      <c r="F6770" s="46">
        <v>45000</v>
      </c>
      <c r="G6770" s="41">
        <f t="shared" si="358"/>
        <v>45000</v>
      </c>
      <c r="H6770" s="84" t="s">
        <v>783</v>
      </c>
      <c r="I6770" s="84" t="s">
        <v>10162</v>
      </c>
    </row>
    <row r="6771" spans="1:9" x14ac:dyDescent="0.25">
      <c r="A6771" s="180">
        <v>44510</v>
      </c>
      <c r="B6771" s="269" t="s">
        <v>3235</v>
      </c>
      <c r="C6771" s="33" t="s">
        <v>3596</v>
      </c>
      <c r="D6771" s="38">
        <v>1</v>
      </c>
      <c r="E6771" s="39" t="s">
        <v>24</v>
      </c>
      <c r="F6771" s="46">
        <v>85000</v>
      </c>
      <c r="G6771" s="41">
        <f t="shared" si="358"/>
        <v>85000</v>
      </c>
      <c r="H6771" s="84" t="s">
        <v>783</v>
      </c>
      <c r="I6771" s="84" t="s">
        <v>10162</v>
      </c>
    </row>
    <row r="6772" spans="1:9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58"/>
        <v>56400</v>
      </c>
      <c r="H6772" s="274" t="s">
        <v>911</v>
      </c>
      <c r="I6772" s="383"/>
    </row>
    <row r="6773" spans="1:9" x14ac:dyDescent="0.25">
      <c r="A6773" s="180">
        <v>44540</v>
      </c>
      <c r="B6773" s="269" t="s">
        <v>4008</v>
      </c>
      <c r="C6773" s="33" t="s">
        <v>4378</v>
      </c>
      <c r="D6773" s="50">
        <v>2</v>
      </c>
      <c r="E6773" s="56" t="s">
        <v>217</v>
      </c>
      <c r="F6773" s="41">
        <v>23000</v>
      </c>
      <c r="G6773" s="41">
        <f t="shared" si="358"/>
        <v>46000</v>
      </c>
      <c r="H6773" s="274" t="s">
        <v>2240</v>
      </c>
      <c r="I6773" s="383"/>
    </row>
    <row r="6774" spans="1:9" x14ac:dyDescent="0.25">
      <c r="A6774" s="180">
        <v>44540</v>
      </c>
      <c r="B6774" s="269" t="s">
        <v>10065</v>
      </c>
      <c r="C6774" s="56" t="s">
        <v>10163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10164</v>
      </c>
    </row>
    <row r="6775" spans="1:9" x14ac:dyDescent="0.25">
      <c r="A6775" s="180">
        <v>44540</v>
      </c>
      <c r="B6775" s="269" t="s">
        <v>4008</v>
      </c>
      <c r="C6775" s="33" t="s">
        <v>4378</v>
      </c>
      <c r="D6775" s="38">
        <v>5</v>
      </c>
      <c r="E6775" s="45" t="s">
        <v>217</v>
      </c>
      <c r="F6775" s="46">
        <v>23000</v>
      </c>
      <c r="G6775" s="46">
        <f t="shared" si="358"/>
        <v>115000</v>
      </c>
      <c r="H6775" s="274" t="s">
        <v>3101</v>
      </c>
      <c r="I6775" s="383"/>
    </row>
    <row r="6776" spans="1:9" x14ac:dyDescent="0.25">
      <c r="A6776" s="180">
        <v>44540</v>
      </c>
      <c r="B6776" s="269" t="s">
        <v>4008</v>
      </c>
      <c r="C6776" s="33" t="s">
        <v>4378</v>
      </c>
      <c r="D6776" s="38">
        <v>1</v>
      </c>
      <c r="E6776" s="45" t="s">
        <v>217</v>
      </c>
      <c r="F6776" s="46">
        <v>23000</v>
      </c>
      <c r="G6776" s="46">
        <f t="shared" si="358"/>
        <v>23000</v>
      </c>
      <c r="H6776" s="274" t="s">
        <v>2701</v>
      </c>
      <c r="I6776" s="383"/>
    </row>
    <row r="6777" spans="1:9" x14ac:dyDescent="0.25">
      <c r="A6777" s="180">
        <v>44540</v>
      </c>
      <c r="B6777" s="269" t="s">
        <v>10065</v>
      </c>
      <c r="C6777" s="228" t="s">
        <v>10165</v>
      </c>
      <c r="D6777" s="38">
        <v>1</v>
      </c>
      <c r="E6777" s="45" t="s">
        <v>23</v>
      </c>
      <c r="F6777" s="46">
        <v>1275000</v>
      </c>
      <c r="G6777" s="46">
        <f t="shared" si="358"/>
        <v>1275000</v>
      </c>
      <c r="H6777" s="274" t="s">
        <v>2240</v>
      </c>
      <c r="I6777" s="383" t="s">
        <v>10166</v>
      </c>
    </row>
    <row r="6778" spans="1:9" x14ac:dyDescent="0.25">
      <c r="A6778" s="180">
        <v>44540</v>
      </c>
      <c r="B6778" s="390" t="s">
        <v>4124</v>
      </c>
      <c r="C6778" s="237"/>
      <c r="D6778" s="38">
        <v>1</v>
      </c>
      <c r="E6778" s="45" t="s">
        <v>23</v>
      </c>
      <c r="F6778" s="46">
        <v>140000</v>
      </c>
      <c r="G6778" s="46">
        <f t="shared" si="358"/>
        <v>140000</v>
      </c>
      <c r="H6778" s="274" t="s">
        <v>2240</v>
      </c>
      <c r="I6778" s="383" t="s">
        <v>10166</v>
      </c>
    </row>
    <row r="6779" spans="1:9" x14ac:dyDescent="0.25">
      <c r="A6779" s="180">
        <v>44540</v>
      </c>
      <c r="B6779" s="269" t="s">
        <v>4037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59">D6779*F6779</f>
        <v>45000</v>
      </c>
      <c r="H6779" s="274" t="s">
        <v>2240</v>
      </c>
      <c r="I6779" s="383" t="s">
        <v>10166</v>
      </c>
    </row>
    <row r="6780" spans="1:9" x14ac:dyDescent="0.25">
      <c r="A6780" s="180">
        <v>44540</v>
      </c>
      <c r="B6780" s="243" t="s">
        <v>9318</v>
      </c>
      <c r="C6780" s="39" t="s">
        <v>9319</v>
      </c>
      <c r="D6780" s="38">
        <v>3.5</v>
      </c>
      <c r="E6780" s="218" t="s">
        <v>217</v>
      </c>
      <c r="F6780" s="55">
        <v>32000</v>
      </c>
      <c r="G6780" s="46">
        <f t="shared" si="359"/>
        <v>112000</v>
      </c>
      <c r="H6780" s="84" t="s">
        <v>783</v>
      </c>
      <c r="I6780" s="84" t="s">
        <v>10162</v>
      </c>
    </row>
    <row r="6781" spans="1:9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59"/>
        <v>102000</v>
      </c>
      <c r="H6781" s="84" t="s">
        <v>783</v>
      </c>
      <c r="I6781" s="84" t="s">
        <v>10162</v>
      </c>
    </row>
    <row r="6782" spans="1:9" x14ac:dyDescent="0.25">
      <c r="A6782" s="180">
        <v>44540</v>
      </c>
      <c r="B6782" s="269" t="s">
        <v>3600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59"/>
        <v>18000</v>
      </c>
      <c r="H6782" s="84" t="s">
        <v>2986</v>
      </c>
      <c r="I6782" s="383"/>
    </row>
    <row r="6783" spans="1:9" x14ac:dyDescent="0.25">
      <c r="A6783" s="180">
        <v>44540</v>
      </c>
      <c r="B6783" s="269" t="s">
        <v>4521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59"/>
        <v>55000</v>
      </c>
      <c r="H6783" s="274" t="s">
        <v>3553</v>
      </c>
      <c r="I6783" s="84"/>
    </row>
    <row r="6784" spans="1:9" x14ac:dyDescent="0.25">
      <c r="A6784" s="180">
        <v>44540</v>
      </c>
      <c r="B6784" s="269" t="s">
        <v>3602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59"/>
        <v>80000</v>
      </c>
      <c r="H6784" s="274" t="s">
        <v>911</v>
      </c>
      <c r="I6784" s="84"/>
    </row>
    <row r="6785" spans="1:9" x14ac:dyDescent="0.25">
      <c r="A6785" s="180">
        <v>44540</v>
      </c>
      <c r="B6785" s="269" t="s">
        <v>3604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59"/>
        <v>75000</v>
      </c>
      <c r="H6785" s="274" t="s">
        <v>911</v>
      </c>
      <c r="I6785" s="84"/>
    </row>
    <row r="6786" spans="1:9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59"/>
        <v>60000</v>
      </c>
      <c r="H6786" s="267" t="s">
        <v>551</v>
      </c>
      <c r="I6786" s="401" t="s">
        <v>10167</v>
      </c>
    </row>
    <row r="6787" spans="1:9" x14ac:dyDescent="0.25">
      <c r="A6787" s="180">
        <v>44540</v>
      </c>
      <c r="B6787" s="374" t="s">
        <v>1772</v>
      </c>
      <c r="C6787" s="247" t="s">
        <v>3597</v>
      </c>
      <c r="D6787" s="248">
        <v>10</v>
      </c>
      <c r="E6787" s="247" t="s">
        <v>24</v>
      </c>
      <c r="F6787" s="265">
        <v>20000</v>
      </c>
      <c r="G6787" s="265">
        <f t="shared" si="359"/>
        <v>200000</v>
      </c>
      <c r="H6787" s="267" t="s">
        <v>551</v>
      </c>
      <c r="I6787" s="401" t="s">
        <v>10167</v>
      </c>
    </row>
    <row r="6788" spans="1:9" x14ac:dyDescent="0.25">
      <c r="A6788" s="180">
        <v>44540</v>
      </c>
      <c r="B6788" s="374" t="s">
        <v>118</v>
      </c>
      <c r="C6788" s="487" t="s">
        <v>9783</v>
      </c>
      <c r="D6788" s="248">
        <v>1</v>
      </c>
      <c r="E6788" s="247" t="s">
        <v>23</v>
      </c>
      <c r="F6788" s="265">
        <v>131500</v>
      </c>
      <c r="G6788" s="265">
        <f t="shared" si="359"/>
        <v>131500</v>
      </c>
      <c r="H6788" s="267" t="s">
        <v>551</v>
      </c>
      <c r="I6788" s="401" t="s">
        <v>10167</v>
      </c>
    </row>
    <row r="6789" spans="1:9" x14ac:dyDescent="0.25">
      <c r="A6789" s="180">
        <v>44540</v>
      </c>
      <c r="B6789" s="374" t="s">
        <v>2815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59"/>
        <v>20250</v>
      </c>
      <c r="H6789" s="267" t="s">
        <v>551</v>
      </c>
      <c r="I6789" s="401" t="s">
        <v>10167</v>
      </c>
    </row>
    <row r="6790" spans="1:9" x14ac:dyDescent="0.25">
      <c r="A6790" s="180">
        <v>44540</v>
      </c>
      <c r="B6790" s="269" t="s">
        <v>3338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59"/>
        <v>10000</v>
      </c>
      <c r="H6791" s="274" t="s">
        <v>1268</v>
      </c>
      <c r="I6791" s="84"/>
    </row>
    <row r="6792" spans="1:9" x14ac:dyDescent="0.25">
      <c r="A6792" s="180">
        <v>44540</v>
      </c>
      <c r="B6792" s="269" t="s">
        <v>4524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59"/>
        <v>31000</v>
      </c>
      <c r="H6792" s="274" t="s">
        <v>930</v>
      </c>
      <c r="I6792" s="84"/>
    </row>
    <row r="6793" spans="1:9" x14ac:dyDescent="0.25">
      <c r="A6793" s="180">
        <v>44540</v>
      </c>
      <c r="B6793" s="269" t="s">
        <v>3605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3606</v>
      </c>
      <c r="I6793" s="84"/>
    </row>
    <row r="6794" spans="1:9" x14ac:dyDescent="0.25">
      <c r="A6794" s="180">
        <v>44540</v>
      </c>
      <c r="B6794" s="269" t="s">
        <v>3607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60">D6794*F6794</f>
        <v>35000</v>
      </c>
      <c r="H6794" s="236" t="s">
        <v>3606</v>
      </c>
      <c r="I6794" s="84"/>
    </row>
    <row r="6795" spans="1:9" x14ac:dyDescent="0.25">
      <c r="A6795" s="180">
        <v>44540</v>
      </c>
      <c r="B6795" s="269" t="s">
        <v>3608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60"/>
        <v>12000</v>
      </c>
      <c r="H6795" s="236" t="s">
        <v>3606</v>
      </c>
      <c r="I6795" s="84"/>
    </row>
    <row r="6796" spans="1:9" x14ac:dyDescent="0.25">
      <c r="A6796" s="33" t="s">
        <v>178</v>
      </c>
      <c r="B6796" s="269" t="s">
        <v>4524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60"/>
        <v>46500</v>
      </c>
      <c r="H6796" s="274" t="s">
        <v>930</v>
      </c>
      <c r="I6796" s="383"/>
    </row>
    <row r="6797" spans="1:9" x14ac:dyDescent="0.25">
      <c r="A6797" s="33" t="s">
        <v>178</v>
      </c>
      <c r="B6797" s="52" t="s">
        <v>2847</v>
      </c>
      <c r="C6797" s="141" t="s">
        <v>9301</v>
      </c>
      <c r="D6797" s="50">
        <v>10</v>
      </c>
      <c r="E6797" s="56" t="s">
        <v>23</v>
      </c>
      <c r="F6797" s="41">
        <v>800</v>
      </c>
      <c r="G6797" s="41">
        <f t="shared" si="360"/>
        <v>8000</v>
      </c>
      <c r="H6797" s="274" t="s">
        <v>606</v>
      </c>
      <c r="I6797" s="383"/>
    </row>
    <row r="6798" spans="1:9" x14ac:dyDescent="0.25">
      <c r="A6798" s="33" t="s">
        <v>178</v>
      </c>
      <c r="B6798" s="269" t="s">
        <v>2801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8493</v>
      </c>
    </row>
    <row r="6799" spans="1:9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60"/>
        <v>170000</v>
      </c>
      <c r="H6799" s="274" t="s">
        <v>783</v>
      </c>
      <c r="I6799" s="383" t="s">
        <v>8493</v>
      </c>
    </row>
    <row r="6800" spans="1:9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60"/>
        <v>30000</v>
      </c>
      <c r="H6800" s="274" t="s">
        <v>783</v>
      </c>
      <c r="I6800" s="383" t="s">
        <v>8493</v>
      </c>
    </row>
    <row r="6801" spans="1:9" x14ac:dyDescent="0.25">
      <c r="A6801" s="33" t="s">
        <v>178</v>
      </c>
      <c r="B6801" s="243" t="s">
        <v>3609</v>
      </c>
      <c r="C6801" s="56" t="s">
        <v>3610</v>
      </c>
      <c r="D6801" s="38">
        <v>1</v>
      </c>
      <c r="E6801" s="45" t="s">
        <v>72</v>
      </c>
      <c r="F6801" s="179">
        <v>600000</v>
      </c>
      <c r="G6801" s="41">
        <f t="shared" si="360"/>
        <v>600000</v>
      </c>
      <c r="H6801" s="274" t="s">
        <v>3611</v>
      </c>
      <c r="I6801" s="383"/>
    </row>
    <row r="6802" spans="1:9" x14ac:dyDescent="0.25">
      <c r="A6802" s="33" t="s">
        <v>178</v>
      </c>
      <c r="B6802" s="243" t="s">
        <v>3612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60"/>
        <v>20000</v>
      </c>
      <c r="H6802" s="274" t="s">
        <v>930</v>
      </c>
      <c r="I6802" s="383"/>
    </row>
    <row r="6803" spans="1:9" x14ac:dyDescent="0.25">
      <c r="A6803" s="33" t="s">
        <v>178</v>
      </c>
      <c r="B6803" s="269" t="s">
        <v>3613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x14ac:dyDescent="0.25">
      <c r="A6804" s="33" t="s">
        <v>178</v>
      </c>
      <c r="B6804" s="269" t="s">
        <v>3614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x14ac:dyDescent="0.25">
      <c r="A6805" s="33" t="s">
        <v>178</v>
      </c>
      <c r="B6805" s="269" t="s">
        <v>3615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x14ac:dyDescent="0.25">
      <c r="A6806" s="33" t="s">
        <v>178</v>
      </c>
      <c r="B6806" s="269" t="s">
        <v>3616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x14ac:dyDescent="0.25">
      <c r="A6807" s="33" t="s">
        <v>178</v>
      </c>
      <c r="B6807" s="269" t="s">
        <v>3617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60"/>
        <v>45000</v>
      </c>
      <c r="H6808" s="274" t="s">
        <v>930</v>
      </c>
      <c r="I6808" s="84"/>
    </row>
    <row r="6809" spans="1:9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60"/>
        <v>75000</v>
      </c>
      <c r="H6809" s="274" t="s">
        <v>930</v>
      </c>
      <c r="I6809" s="84"/>
    </row>
    <row r="6810" spans="1:9" x14ac:dyDescent="0.25">
      <c r="A6810" s="33" t="s">
        <v>178</v>
      </c>
      <c r="B6810" s="269" t="s">
        <v>4847</v>
      </c>
      <c r="C6810" s="33"/>
      <c r="D6810" s="50">
        <v>1</v>
      </c>
      <c r="E6810" s="56" t="s">
        <v>23</v>
      </c>
      <c r="F6810" s="41">
        <v>3000</v>
      </c>
      <c r="G6810" s="41">
        <f t="shared" si="360"/>
        <v>3000</v>
      </c>
      <c r="H6810" s="274" t="s">
        <v>930</v>
      </c>
      <c r="I6810" s="294"/>
    </row>
    <row r="6811" spans="1:9" x14ac:dyDescent="0.25">
      <c r="A6811" s="33" t="s">
        <v>178</v>
      </c>
      <c r="B6811" s="269" t="s">
        <v>2924</v>
      </c>
      <c r="C6811" s="33" t="s">
        <v>3787</v>
      </c>
      <c r="D6811" s="50">
        <v>1</v>
      </c>
      <c r="E6811" s="56" t="s">
        <v>188</v>
      </c>
      <c r="F6811" s="41">
        <v>1261000</v>
      </c>
      <c r="G6811" s="41">
        <f t="shared" si="360"/>
        <v>1261000</v>
      </c>
      <c r="H6811" s="274" t="s">
        <v>647</v>
      </c>
      <c r="I6811" s="294" t="s">
        <v>10168</v>
      </c>
    </row>
    <row r="6812" spans="1:9" x14ac:dyDescent="0.25">
      <c r="A6812" s="33" t="s">
        <v>178</v>
      </c>
      <c r="B6812" s="269" t="s">
        <v>3260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60"/>
        <v>1500000</v>
      </c>
      <c r="H6812" s="274" t="s">
        <v>433</v>
      </c>
      <c r="I6812" s="294" t="s">
        <v>10169</v>
      </c>
    </row>
    <row r="6813" spans="1:9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60"/>
        <v>1050000</v>
      </c>
      <c r="H6813" s="274" t="s">
        <v>433</v>
      </c>
      <c r="I6813" s="294" t="s">
        <v>10169</v>
      </c>
    </row>
    <row r="6814" spans="1:9" x14ac:dyDescent="0.25">
      <c r="A6814" s="33" t="s">
        <v>178</v>
      </c>
      <c r="B6814" s="243" t="s">
        <v>9318</v>
      </c>
      <c r="C6814" s="39" t="s">
        <v>9319</v>
      </c>
      <c r="D6814" s="50">
        <v>10</v>
      </c>
      <c r="E6814" s="56" t="s">
        <v>217</v>
      </c>
      <c r="F6814" s="41">
        <v>32000</v>
      </c>
      <c r="G6814" s="41">
        <f t="shared" si="360"/>
        <v>320000</v>
      </c>
      <c r="H6814" s="274" t="s">
        <v>433</v>
      </c>
      <c r="I6814" s="294" t="s">
        <v>10169</v>
      </c>
    </row>
    <row r="6815" spans="1:9" x14ac:dyDescent="0.25">
      <c r="A6815" s="33" t="s">
        <v>178</v>
      </c>
      <c r="B6815" s="243" t="s">
        <v>3619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60"/>
        <v>20000</v>
      </c>
      <c r="H6815" s="236" t="s">
        <v>606</v>
      </c>
      <c r="I6815" s="84"/>
    </row>
    <row r="6816" spans="1:9" x14ac:dyDescent="0.25">
      <c r="A6816" s="33" t="s">
        <v>178</v>
      </c>
      <c r="B6816" s="269" t="s">
        <v>3620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60"/>
        <v>6600</v>
      </c>
      <c r="H6816" s="236" t="s">
        <v>3553</v>
      </c>
      <c r="I6816" s="84"/>
    </row>
    <row r="6817" spans="1:9" x14ac:dyDescent="0.25">
      <c r="A6817" s="33" t="s">
        <v>178</v>
      </c>
      <c r="B6817" s="269" t="s">
        <v>3621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60"/>
        <v>1500</v>
      </c>
      <c r="H6817" s="236" t="s">
        <v>3553</v>
      </c>
      <c r="I6817" s="84"/>
    </row>
    <row r="6818" spans="1:9" x14ac:dyDescent="0.25">
      <c r="A6818" s="33" t="s">
        <v>178</v>
      </c>
      <c r="B6818" s="243" t="s">
        <v>2709</v>
      </c>
      <c r="C6818" s="56" t="s">
        <v>2745</v>
      </c>
      <c r="D6818" s="38">
        <v>1</v>
      </c>
      <c r="E6818" s="45" t="s">
        <v>24</v>
      </c>
      <c r="F6818" s="40">
        <v>460000</v>
      </c>
      <c r="G6818" s="46">
        <f t="shared" si="360"/>
        <v>460000</v>
      </c>
      <c r="H6818" s="274" t="s">
        <v>2237</v>
      </c>
      <c r="I6818" s="84"/>
    </row>
    <row r="6819" spans="1:9" x14ac:dyDescent="0.25">
      <c r="A6819" s="33" t="s">
        <v>178</v>
      </c>
      <c r="B6819" s="243" t="s">
        <v>10170</v>
      </c>
      <c r="C6819" s="56" t="s">
        <v>2745</v>
      </c>
      <c r="D6819" s="38">
        <v>1</v>
      </c>
      <c r="E6819" s="45" t="s">
        <v>24</v>
      </c>
      <c r="F6819" s="35">
        <v>150000</v>
      </c>
      <c r="G6819" s="46">
        <f t="shared" si="360"/>
        <v>150000</v>
      </c>
      <c r="H6819" s="274" t="s">
        <v>1004</v>
      </c>
      <c r="I6819" s="84" t="s">
        <v>10171</v>
      </c>
    </row>
    <row r="6820" spans="1:9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60"/>
        <v>75000</v>
      </c>
      <c r="H6820" s="274" t="s">
        <v>930</v>
      </c>
      <c r="I6820" s="84"/>
    </row>
    <row r="6821" spans="1:9" x14ac:dyDescent="0.25">
      <c r="A6821" s="33" t="s">
        <v>178</v>
      </c>
      <c r="B6821" s="269" t="s">
        <v>3622</v>
      </c>
      <c r="C6821" s="44" t="s">
        <v>3623</v>
      </c>
      <c r="D6821" s="38">
        <v>1</v>
      </c>
      <c r="E6821" s="45" t="s">
        <v>1629</v>
      </c>
      <c r="F6821" s="46">
        <v>18500</v>
      </c>
      <c r="G6821" s="172">
        <f t="shared" si="360"/>
        <v>18500</v>
      </c>
      <c r="H6821" s="236" t="s">
        <v>930</v>
      </c>
      <c r="I6821" s="383"/>
    </row>
    <row r="6822" spans="1:9" x14ac:dyDescent="0.25">
      <c r="A6822" s="33" t="s">
        <v>3624</v>
      </c>
      <c r="B6822" s="243" t="s">
        <v>2709</v>
      </c>
      <c r="C6822" s="56" t="s">
        <v>2745</v>
      </c>
      <c r="D6822" s="38">
        <v>1</v>
      </c>
      <c r="E6822" s="45" t="s">
        <v>24</v>
      </c>
      <c r="F6822" s="40">
        <v>460000</v>
      </c>
      <c r="G6822" s="46">
        <f t="shared" si="360"/>
        <v>460000</v>
      </c>
      <c r="H6822" s="274" t="s">
        <v>631</v>
      </c>
      <c r="I6822" s="383" t="s">
        <v>10172</v>
      </c>
    </row>
    <row r="6823" spans="1:9" x14ac:dyDescent="0.25">
      <c r="A6823" s="33" t="s">
        <v>3624</v>
      </c>
      <c r="B6823" s="269" t="s">
        <v>2780</v>
      </c>
      <c r="C6823" s="33" t="s">
        <v>2781</v>
      </c>
      <c r="D6823" s="50">
        <v>1</v>
      </c>
      <c r="E6823" s="56" t="s">
        <v>23</v>
      </c>
      <c r="F6823" s="41">
        <v>125000</v>
      </c>
      <c r="G6823" s="41">
        <f t="shared" si="360"/>
        <v>125000</v>
      </c>
      <c r="H6823" s="274" t="s">
        <v>1263</v>
      </c>
      <c r="I6823" s="383" t="s">
        <v>10173</v>
      </c>
    </row>
    <row r="6824" spans="1:9" x14ac:dyDescent="0.25">
      <c r="A6824" s="33" t="s">
        <v>3624</v>
      </c>
      <c r="B6824" s="269" t="s">
        <v>2851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10174</v>
      </c>
    </row>
    <row r="6825" spans="1:9" x14ac:dyDescent="0.25">
      <c r="A6825" s="33" t="s">
        <v>3624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60"/>
        <v>225600</v>
      </c>
      <c r="H6825" s="274" t="s">
        <v>577</v>
      </c>
      <c r="I6825" s="383" t="s">
        <v>10174</v>
      </c>
    </row>
    <row r="6826" spans="1:9" x14ac:dyDescent="0.25">
      <c r="A6826" s="33" t="s">
        <v>3624</v>
      </c>
      <c r="B6826" s="269" t="s">
        <v>2795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60"/>
        <v>850000</v>
      </c>
      <c r="H6826" s="274" t="s">
        <v>577</v>
      </c>
      <c r="I6826" s="383" t="s">
        <v>10174</v>
      </c>
    </row>
    <row r="6827" spans="1:9" x14ac:dyDescent="0.25">
      <c r="A6827" s="33" t="s">
        <v>3624</v>
      </c>
      <c r="B6827" s="269" t="s">
        <v>3625</v>
      </c>
      <c r="C6827" s="281"/>
      <c r="D6827" s="38">
        <v>10</v>
      </c>
      <c r="E6827" s="45" t="s">
        <v>23</v>
      </c>
      <c r="F6827" s="46">
        <v>13000</v>
      </c>
      <c r="G6827" s="41">
        <f t="shared" si="360"/>
        <v>130000</v>
      </c>
      <c r="H6827" s="84" t="s">
        <v>3553</v>
      </c>
      <c r="I6827" s="383"/>
    </row>
    <row r="6828" spans="1:9" x14ac:dyDescent="0.25">
      <c r="A6828" s="33" t="s">
        <v>3624</v>
      </c>
      <c r="B6828" s="488" t="s">
        <v>3628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60"/>
        <v>1310000</v>
      </c>
      <c r="H6828" s="274" t="s">
        <v>3553</v>
      </c>
      <c r="I6828" s="383"/>
    </row>
    <row r="6829" spans="1:9" x14ac:dyDescent="0.25">
      <c r="A6829" s="33" t="s">
        <v>3624</v>
      </c>
      <c r="B6829" s="391" t="s">
        <v>3629</v>
      </c>
      <c r="C6829" s="285"/>
      <c r="D6829" s="38"/>
      <c r="E6829" s="45"/>
      <c r="F6829" s="35"/>
      <c r="G6829" s="46"/>
      <c r="H6829" s="274"/>
      <c r="I6829" s="84"/>
    </row>
    <row r="6830" spans="1:9" x14ac:dyDescent="0.25">
      <c r="A6830" s="33" t="s">
        <v>3624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x14ac:dyDescent="0.25">
      <c r="A6831" s="33" t="s">
        <v>3624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10175</v>
      </c>
    </row>
    <row r="6832" spans="1:9" x14ac:dyDescent="0.25">
      <c r="A6832" s="33" t="s">
        <v>3624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10175</v>
      </c>
    </row>
    <row r="6833" spans="1:9" x14ac:dyDescent="0.25">
      <c r="A6833" s="33" t="s">
        <v>3624</v>
      </c>
      <c r="B6833" s="269" t="s">
        <v>3626</v>
      </c>
      <c r="C6833" s="281" t="s">
        <v>3627</v>
      </c>
      <c r="D6833" s="38">
        <v>1</v>
      </c>
      <c r="E6833" s="45" t="s">
        <v>23</v>
      </c>
      <c r="F6833" s="41">
        <v>18000</v>
      </c>
      <c r="G6833" s="46">
        <f t="shared" si="360"/>
        <v>18000</v>
      </c>
      <c r="H6833" s="274" t="s">
        <v>1585</v>
      </c>
      <c r="I6833" s="84"/>
    </row>
    <row r="6834" spans="1:9" x14ac:dyDescent="0.25">
      <c r="A6834" s="33" t="s">
        <v>3624</v>
      </c>
      <c r="B6834" s="243" t="s">
        <v>3631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60"/>
        <v>180000</v>
      </c>
      <c r="H6834" s="274" t="s">
        <v>606</v>
      </c>
      <c r="I6834" s="294"/>
    </row>
    <row r="6835" spans="1:9" x14ac:dyDescent="0.25">
      <c r="A6835" s="33" t="s">
        <v>3624</v>
      </c>
      <c r="B6835" s="269" t="s">
        <v>4847</v>
      </c>
      <c r="C6835" s="33"/>
      <c r="D6835" s="50">
        <v>2</v>
      </c>
      <c r="E6835" s="56" t="s">
        <v>188</v>
      </c>
      <c r="F6835" s="41">
        <v>3000</v>
      </c>
      <c r="G6835" s="41">
        <f t="shared" si="360"/>
        <v>6000</v>
      </c>
      <c r="H6835" s="274" t="s">
        <v>606</v>
      </c>
      <c r="I6835" s="294"/>
    </row>
    <row r="6836" spans="1:9" x14ac:dyDescent="0.25">
      <c r="A6836" s="33" t="s">
        <v>3624</v>
      </c>
      <c r="B6836" s="269" t="s">
        <v>3751</v>
      </c>
      <c r="C6836" s="281"/>
      <c r="D6836" s="38">
        <v>1</v>
      </c>
      <c r="E6836" s="45" t="s">
        <v>24</v>
      </c>
      <c r="F6836" s="41">
        <v>7500</v>
      </c>
      <c r="G6836" s="41">
        <f t="shared" si="360"/>
        <v>7500</v>
      </c>
      <c r="H6836" s="274" t="s">
        <v>606</v>
      </c>
      <c r="I6836" s="294"/>
    </row>
    <row r="6837" spans="1:9" x14ac:dyDescent="0.25">
      <c r="A6837" s="33" t="s">
        <v>3624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60"/>
        <v>42300</v>
      </c>
      <c r="H6837" s="274" t="s">
        <v>538</v>
      </c>
      <c r="I6837" s="294"/>
    </row>
    <row r="6838" spans="1:9" x14ac:dyDescent="0.25">
      <c r="A6838" s="33" t="s">
        <v>3624</v>
      </c>
      <c r="B6838" s="269" t="s">
        <v>9837</v>
      </c>
      <c r="C6838" s="33"/>
      <c r="D6838" s="38">
        <v>4</v>
      </c>
      <c r="E6838" s="45" t="s">
        <v>24</v>
      </c>
      <c r="F6838" s="46">
        <v>10000</v>
      </c>
      <c r="G6838" s="172">
        <f t="shared" si="360"/>
        <v>40000</v>
      </c>
      <c r="H6838" s="236" t="s">
        <v>472</v>
      </c>
      <c r="I6838" s="84" t="s">
        <v>10176</v>
      </c>
    </row>
    <row r="6839" spans="1:9" x14ac:dyDescent="0.25">
      <c r="A6839" s="33" t="s">
        <v>3624</v>
      </c>
      <c r="B6839" s="269" t="s">
        <v>2815</v>
      </c>
      <c r="C6839" s="33"/>
      <c r="D6839" s="38">
        <v>0.3</v>
      </c>
      <c r="E6839" s="45" t="s">
        <v>217</v>
      </c>
      <c r="F6839" s="46">
        <v>67500</v>
      </c>
      <c r="G6839" s="172">
        <f t="shared" si="360"/>
        <v>20250</v>
      </c>
      <c r="H6839" s="236" t="s">
        <v>472</v>
      </c>
      <c r="I6839" s="84" t="s">
        <v>10177</v>
      </c>
    </row>
    <row r="6840" spans="1:9" x14ac:dyDescent="0.25">
      <c r="A6840" s="33" t="s">
        <v>3624</v>
      </c>
      <c r="B6840" s="269" t="s">
        <v>3633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60"/>
        <v>425000</v>
      </c>
      <c r="H6840" s="236" t="s">
        <v>3634</v>
      </c>
      <c r="I6840" s="84"/>
    </row>
    <row r="6841" spans="1:9" x14ac:dyDescent="0.25">
      <c r="A6841" s="33" t="s">
        <v>3624</v>
      </c>
      <c r="B6841" s="269" t="s">
        <v>3635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60"/>
        <v>700000</v>
      </c>
      <c r="H6841" s="236" t="s">
        <v>911</v>
      </c>
      <c r="I6841" s="84"/>
    </row>
    <row r="6842" spans="1:9" x14ac:dyDescent="0.25">
      <c r="A6842" s="33" t="s">
        <v>3624</v>
      </c>
      <c r="B6842" s="269" t="s">
        <v>10065</v>
      </c>
      <c r="C6842" s="44" t="s">
        <v>10178</v>
      </c>
      <c r="D6842" s="38">
        <v>1</v>
      </c>
      <c r="E6842" s="45" t="s">
        <v>24</v>
      </c>
      <c r="F6842" s="46">
        <v>1275000</v>
      </c>
      <c r="G6842" s="172">
        <f t="shared" si="360"/>
        <v>1275000</v>
      </c>
      <c r="H6842" s="236" t="s">
        <v>2736</v>
      </c>
      <c r="I6842" s="383" t="s">
        <v>10179</v>
      </c>
    </row>
    <row r="6843" spans="1:9" x14ac:dyDescent="0.25">
      <c r="A6843" s="33" t="s">
        <v>3624</v>
      </c>
      <c r="B6843" s="399" t="s">
        <v>10112</v>
      </c>
      <c r="C6843" s="39" t="s">
        <v>3360</v>
      </c>
      <c r="D6843" s="38">
        <v>1</v>
      </c>
      <c r="E6843" s="51" t="s">
        <v>24</v>
      </c>
      <c r="F6843" s="46">
        <v>140000</v>
      </c>
      <c r="G6843" s="46">
        <f t="shared" si="360"/>
        <v>140000</v>
      </c>
      <c r="H6843" s="42" t="s">
        <v>2736</v>
      </c>
      <c r="I6843" s="84" t="s">
        <v>10179</v>
      </c>
    </row>
    <row r="6844" spans="1:9" x14ac:dyDescent="0.25">
      <c r="A6844" s="33" t="s">
        <v>3636</v>
      </c>
      <c r="B6844" s="269" t="s">
        <v>4008</v>
      </c>
      <c r="C6844" s="33" t="s">
        <v>4378</v>
      </c>
      <c r="D6844" s="38">
        <v>3</v>
      </c>
      <c r="E6844" s="45" t="s">
        <v>217</v>
      </c>
      <c r="F6844" s="40">
        <v>23000</v>
      </c>
      <c r="G6844" s="46">
        <f t="shared" si="360"/>
        <v>69000</v>
      </c>
      <c r="H6844" s="274" t="s">
        <v>2240</v>
      </c>
      <c r="I6844" s="383"/>
    </row>
    <row r="6845" spans="1:9" x14ac:dyDescent="0.25">
      <c r="A6845" s="33" t="s">
        <v>3636</v>
      </c>
      <c r="B6845" s="269" t="s">
        <v>10180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3638</v>
      </c>
      <c r="I6845" s="383"/>
    </row>
    <row r="6846" spans="1:9" x14ac:dyDescent="0.25">
      <c r="A6846" s="33" t="s">
        <v>3636</v>
      </c>
      <c r="B6846" s="243" t="s">
        <v>2968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3638</v>
      </c>
      <c r="I6846" s="383"/>
    </row>
    <row r="6847" spans="1:9" x14ac:dyDescent="0.25">
      <c r="A6847" s="33" t="s">
        <v>3636</v>
      </c>
      <c r="B6847" s="269" t="s">
        <v>948</v>
      </c>
      <c r="C6847" s="281" t="s">
        <v>3637</v>
      </c>
      <c r="D6847" s="38">
        <v>4</v>
      </c>
      <c r="E6847" s="45" t="s">
        <v>23</v>
      </c>
      <c r="F6847" s="46">
        <v>7500</v>
      </c>
      <c r="G6847" s="41">
        <f t="shared" si="360"/>
        <v>30000</v>
      </c>
      <c r="H6847" s="84" t="s">
        <v>3638</v>
      </c>
      <c r="I6847" s="383"/>
    </row>
    <row r="6848" spans="1:9" x14ac:dyDescent="0.25">
      <c r="A6848" s="33" t="s">
        <v>3636</v>
      </c>
      <c r="B6848" s="488" t="s">
        <v>948</v>
      </c>
      <c r="C6848" s="281" t="s">
        <v>3637</v>
      </c>
      <c r="D6848" s="38">
        <v>2</v>
      </c>
      <c r="E6848" s="45" t="s">
        <v>23</v>
      </c>
      <c r="F6848" s="41">
        <v>7500</v>
      </c>
      <c r="G6848" s="46">
        <f t="shared" si="360"/>
        <v>15000</v>
      </c>
      <c r="H6848" s="274" t="s">
        <v>3638</v>
      </c>
      <c r="I6848" s="383"/>
    </row>
    <row r="6849" spans="1:9" x14ac:dyDescent="0.25">
      <c r="A6849" s="33" t="s">
        <v>3636</v>
      </c>
      <c r="B6849" s="269" t="s">
        <v>3639</v>
      </c>
      <c r="C6849" s="43" t="s">
        <v>3637</v>
      </c>
      <c r="D6849" s="38">
        <v>1</v>
      </c>
      <c r="E6849" s="45" t="s">
        <v>23</v>
      </c>
      <c r="F6849" s="40">
        <v>30000</v>
      </c>
      <c r="G6849" s="46">
        <f t="shared" si="360"/>
        <v>30000</v>
      </c>
      <c r="H6849" s="274" t="s">
        <v>3638</v>
      </c>
      <c r="I6849" s="383"/>
    </row>
    <row r="6850" spans="1:9" x14ac:dyDescent="0.25">
      <c r="A6850" s="33" t="s">
        <v>3636</v>
      </c>
      <c r="B6850" s="269" t="s">
        <v>3640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60"/>
        <v>152500</v>
      </c>
      <c r="H6850" s="274" t="s">
        <v>2794</v>
      </c>
      <c r="I6850" s="84"/>
    </row>
    <row r="6851" spans="1:9" x14ac:dyDescent="0.25">
      <c r="A6851" s="33" t="s">
        <v>3636</v>
      </c>
      <c r="B6851" s="391" t="s">
        <v>3641</v>
      </c>
      <c r="C6851" s="281" t="s">
        <v>3642</v>
      </c>
      <c r="D6851" s="38">
        <v>1</v>
      </c>
      <c r="E6851" s="45" t="s">
        <v>23</v>
      </c>
      <c r="F6851" s="40">
        <v>43000</v>
      </c>
      <c r="G6851" s="46">
        <f t="shared" si="360"/>
        <v>43000</v>
      </c>
      <c r="H6851" s="274" t="s">
        <v>2794</v>
      </c>
      <c r="I6851" s="84"/>
    </row>
    <row r="6852" spans="1:9" x14ac:dyDescent="0.25">
      <c r="A6852" s="33" t="s">
        <v>3636</v>
      </c>
      <c r="B6852" s="269" t="s">
        <v>3643</v>
      </c>
      <c r="C6852" s="63" t="s">
        <v>3642</v>
      </c>
      <c r="D6852" s="38">
        <v>1</v>
      </c>
      <c r="E6852" s="45" t="s">
        <v>23</v>
      </c>
      <c r="F6852" s="46">
        <v>15000</v>
      </c>
      <c r="G6852" s="46">
        <f t="shared" si="360"/>
        <v>15000</v>
      </c>
      <c r="H6852" s="274" t="s">
        <v>2794</v>
      </c>
      <c r="I6852" s="383"/>
    </row>
    <row r="6853" spans="1:9" x14ac:dyDescent="0.25">
      <c r="A6853" s="33" t="s">
        <v>3636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60"/>
        <v>56400</v>
      </c>
      <c r="H6853" s="236" t="s">
        <v>827</v>
      </c>
      <c r="I6853" s="84"/>
    </row>
    <row r="6854" spans="1:9" x14ac:dyDescent="0.25">
      <c r="A6854" s="33" t="s">
        <v>3636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60"/>
        <v>56400</v>
      </c>
      <c r="H6854" s="274" t="s">
        <v>3777</v>
      </c>
      <c r="I6854" s="84"/>
    </row>
    <row r="6855" spans="1:9" x14ac:dyDescent="0.25">
      <c r="A6855" s="33" t="s">
        <v>3636</v>
      </c>
      <c r="B6855" s="269" t="s">
        <v>3459</v>
      </c>
      <c r="C6855" s="56" t="s">
        <v>10181</v>
      </c>
      <c r="D6855" s="284">
        <v>1</v>
      </c>
      <c r="E6855" s="45" t="s">
        <v>72</v>
      </c>
      <c r="F6855" s="179">
        <v>1825000</v>
      </c>
      <c r="G6855" s="172">
        <f t="shared" si="360"/>
        <v>1825000</v>
      </c>
      <c r="H6855" s="274" t="s">
        <v>1004</v>
      </c>
      <c r="I6855" s="294" t="s">
        <v>10095</v>
      </c>
    </row>
    <row r="6856" spans="1:9" x14ac:dyDescent="0.25">
      <c r="A6856" s="33" t="s">
        <v>3636</v>
      </c>
      <c r="B6856" s="269" t="s">
        <v>3644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x14ac:dyDescent="0.25">
      <c r="A6857" s="33" t="s">
        <v>3636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60"/>
        <v>225600</v>
      </c>
      <c r="H6857" s="274" t="s">
        <v>2406</v>
      </c>
      <c r="I6857" s="294"/>
    </row>
    <row r="6858" spans="1:9" x14ac:dyDescent="0.25">
      <c r="A6858" s="33" t="s">
        <v>3636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61">D6858*F6858</f>
        <v>282000</v>
      </c>
      <c r="H6858" s="274" t="s">
        <v>748</v>
      </c>
      <c r="I6858" s="294" t="s">
        <v>8234</v>
      </c>
    </row>
    <row r="6859" spans="1:9" x14ac:dyDescent="0.25">
      <c r="A6859" s="33" t="s">
        <v>3636</v>
      </c>
      <c r="B6859" s="269" t="s">
        <v>2852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61"/>
        <v>87500</v>
      </c>
      <c r="H6859" s="236" t="s">
        <v>748</v>
      </c>
      <c r="I6859" s="294" t="s">
        <v>8234</v>
      </c>
    </row>
    <row r="6860" spans="1:9" x14ac:dyDescent="0.25">
      <c r="A6860" s="33" t="s">
        <v>3636</v>
      </c>
      <c r="B6860" s="269" t="s">
        <v>3235</v>
      </c>
      <c r="C6860" s="33" t="s">
        <v>3596</v>
      </c>
      <c r="D6860" s="38">
        <v>1</v>
      </c>
      <c r="E6860" s="45" t="s">
        <v>23</v>
      </c>
      <c r="F6860" s="46">
        <v>85000</v>
      </c>
      <c r="G6860" s="172">
        <f t="shared" si="361"/>
        <v>85000</v>
      </c>
      <c r="H6860" s="236" t="s">
        <v>748</v>
      </c>
      <c r="I6860" s="294" t="s">
        <v>8234</v>
      </c>
    </row>
    <row r="6861" spans="1:9" x14ac:dyDescent="0.25">
      <c r="A6861" s="33" t="s">
        <v>3636</v>
      </c>
      <c r="B6861" s="269" t="s">
        <v>3333</v>
      </c>
      <c r="C6861" s="33" t="s">
        <v>9299</v>
      </c>
      <c r="D6861" s="38">
        <v>1</v>
      </c>
      <c r="E6861" s="45" t="s">
        <v>23</v>
      </c>
      <c r="F6861" s="46">
        <v>45000</v>
      </c>
      <c r="G6861" s="172">
        <f t="shared" si="361"/>
        <v>45000</v>
      </c>
      <c r="H6861" s="236" t="s">
        <v>748</v>
      </c>
      <c r="I6861" s="294" t="s">
        <v>8234</v>
      </c>
    </row>
    <row r="6862" spans="1:9" x14ac:dyDescent="0.25">
      <c r="A6862" s="33" t="s">
        <v>3636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61"/>
        <v>46500</v>
      </c>
      <c r="H6862" s="236" t="s">
        <v>748</v>
      </c>
      <c r="I6862" s="294" t="s">
        <v>8234</v>
      </c>
    </row>
    <row r="6863" spans="1:9" x14ac:dyDescent="0.25">
      <c r="A6863" s="33" t="s">
        <v>3636</v>
      </c>
      <c r="B6863" s="243" t="s">
        <v>9318</v>
      </c>
      <c r="C6863" s="39" t="s">
        <v>9319</v>
      </c>
      <c r="D6863" s="38">
        <v>3</v>
      </c>
      <c r="E6863" s="45" t="s">
        <v>217</v>
      </c>
      <c r="F6863" s="46">
        <v>32000</v>
      </c>
      <c r="G6863" s="172">
        <f t="shared" si="361"/>
        <v>96000</v>
      </c>
      <c r="H6863" s="236" t="s">
        <v>748</v>
      </c>
      <c r="I6863" s="294" t="s">
        <v>8234</v>
      </c>
    </row>
    <row r="6864" spans="1:9" x14ac:dyDescent="0.25">
      <c r="A6864" s="33" t="s">
        <v>3645</v>
      </c>
      <c r="B6864" s="269" t="s">
        <v>2774</v>
      </c>
      <c r="C6864" s="281" t="s">
        <v>3450</v>
      </c>
      <c r="D6864" s="38">
        <v>10</v>
      </c>
      <c r="E6864" s="45" t="s">
        <v>23</v>
      </c>
      <c r="F6864" s="46">
        <v>13500</v>
      </c>
      <c r="G6864" s="41">
        <f t="shared" si="361"/>
        <v>135000</v>
      </c>
      <c r="H6864" s="84" t="s">
        <v>894</v>
      </c>
      <c r="I6864" s="383"/>
    </row>
    <row r="6865" spans="1:9" x14ac:dyDescent="0.25">
      <c r="A6865" s="33" t="s">
        <v>3645</v>
      </c>
      <c r="B6865" s="488" t="s">
        <v>3163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61"/>
        <v>110000</v>
      </c>
      <c r="H6865" s="274" t="s">
        <v>3638</v>
      </c>
      <c r="I6865" s="383"/>
    </row>
    <row r="6866" spans="1:9" x14ac:dyDescent="0.25">
      <c r="A6866" s="33" t="s">
        <v>3645</v>
      </c>
      <c r="B6866" s="269" t="s">
        <v>3646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61"/>
        <v>300000</v>
      </c>
      <c r="H6866" s="274" t="s">
        <v>2406</v>
      </c>
      <c r="I6866" s="383"/>
    </row>
    <row r="6867" spans="1:9" x14ac:dyDescent="0.25">
      <c r="A6867" s="33" t="s">
        <v>3645</v>
      </c>
      <c r="B6867" s="269" t="s">
        <v>3708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61"/>
        <v>965250</v>
      </c>
      <c r="H6867" s="84" t="s">
        <v>2406</v>
      </c>
      <c r="I6867" s="383"/>
    </row>
    <row r="6868" spans="1:9" x14ac:dyDescent="0.25">
      <c r="A6868" s="33" t="s">
        <v>3645</v>
      </c>
      <c r="B6868" s="269" t="s">
        <v>3647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61"/>
        <v>35000</v>
      </c>
      <c r="H6868" s="274" t="s">
        <v>2406</v>
      </c>
      <c r="I6868" s="383"/>
    </row>
    <row r="6869" spans="1:9" x14ac:dyDescent="0.25">
      <c r="A6869" s="33" t="s">
        <v>3645</v>
      </c>
      <c r="B6869" s="489" t="s">
        <v>3330</v>
      </c>
      <c r="C6869" s="490" t="s">
        <v>3331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61"/>
        <v>5890000</v>
      </c>
      <c r="H6869" s="494" t="s">
        <v>4160</v>
      </c>
      <c r="I6869" s="495" t="s">
        <v>10182</v>
      </c>
    </row>
    <row r="6870" spans="1:9" x14ac:dyDescent="0.25">
      <c r="A6870" s="33" t="s">
        <v>3645</v>
      </c>
      <c r="B6870" s="269" t="s">
        <v>4008</v>
      </c>
      <c r="C6870" s="490" t="s">
        <v>3331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61"/>
        <v>2346889.9521531099</v>
      </c>
      <c r="H6870" s="494" t="s">
        <v>4160</v>
      </c>
      <c r="I6870" s="495" t="s">
        <v>10182</v>
      </c>
    </row>
    <row r="6871" spans="1:9" x14ac:dyDescent="0.25">
      <c r="A6871" s="33" t="s">
        <v>3645</v>
      </c>
      <c r="B6871" s="243" t="s">
        <v>4149</v>
      </c>
      <c r="C6871" s="33" t="s">
        <v>2752</v>
      </c>
      <c r="D6871" s="38">
        <v>1</v>
      </c>
      <c r="E6871" s="45" t="s">
        <v>23</v>
      </c>
      <c r="F6871" s="35">
        <v>75000</v>
      </c>
      <c r="G6871" s="46">
        <f t="shared" si="361"/>
        <v>75000</v>
      </c>
      <c r="H6871" s="274" t="s">
        <v>588</v>
      </c>
      <c r="I6871" s="84" t="s">
        <v>8246</v>
      </c>
    </row>
    <row r="6872" spans="1:9" x14ac:dyDescent="0.25">
      <c r="A6872" s="33" t="s">
        <v>3645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61"/>
        <v>68000</v>
      </c>
      <c r="H6872" s="274" t="s">
        <v>490</v>
      </c>
      <c r="I6872" s="84"/>
    </row>
    <row r="6873" spans="1:9" x14ac:dyDescent="0.25">
      <c r="A6873" s="33" t="s">
        <v>3645</v>
      </c>
      <c r="B6873" s="374" t="s">
        <v>10183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61"/>
        <v>650000</v>
      </c>
      <c r="H6873" s="267" t="s">
        <v>882</v>
      </c>
      <c r="I6873" s="497" t="s">
        <v>8493</v>
      </c>
    </row>
    <row r="6874" spans="1:9" x14ac:dyDescent="0.25">
      <c r="A6874" s="33" t="s">
        <v>3645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61"/>
        <v>46500</v>
      </c>
      <c r="H6874" s="267" t="s">
        <v>882</v>
      </c>
      <c r="I6874" s="401" t="s">
        <v>8493</v>
      </c>
    </row>
    <row r="6875" spans="1:9" x14ac:dyDescent="0.25">
      <c r="A6875" s="33" t="s">
        <v>3645</v>
      </c>
      <c r="B6875" s="374" t="s">
        <v>3562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61"/>
        <v>190000</v>
      </c>
      <c r="H6875" s="267" t="s">
        <v>882</v>
      </c>
      <c r="I6875" s="401" t="s">
        <v>8493</v>
      </c>
    </row>
    <row r="6876" spans="1:9" x14ac:dyDescent="0.25">
      <c r="A6876" s="33" t="s">
        <v>3645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61"/>
        <v>50000</v>
      </c>
      <c r="H6876" s="267" t="s">
        <v>882</v>
      </c>
      <c r="I6876" s="401" t="s">
        <v>8493</v>
      </c>
    </row>
    <row r="6877" spans="1:9" x14ac:dyDescent="0.25">
      <c r="A6877" s="33" t="s">
        <v>3645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8493</v>
      </c>
    </row>
    <row r="6878" spans="1:9" x14ac:dyDescent="0.25">
      <c r="A6878" s="33" t="s">
        <v>3645</v>
      </c>
      <c r="B6878" s="374" t="s">
        <v>2801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61"/>
        <v>22000</v>
      </c>
      <c r="H6878" s="267" t="s">
        <v>882</v>
      </c>
      <c r="I6878" s="401" t="s">
        <v>8493</v>
      </c>
    </row>
    <row r="6879" spans="1:9" x14ac:dyDescent="0.25">
      <c r="A6879" s="33" t="s">
        <v>3645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61"/>
        <v>136000</v>
      </c>
      <c r="H6879" s="267" t="s">
        <v>882</v>
      </c>
      <c r="I6879" s="401" t="s">
        <v>8493</v>
      </c>
    </row>
    <row r="6880" spans="1:9" x14ac:dyDescent="0.25">
      <c r="A6880" s="33" t="s">
        <v>3645</v>
      </c>
      <c r="B6880" s="269" t="s">
        <v>3632</v>
      </c>
      <c r="C6880" s="33" t="s">
        <v>3937</v>
      </c>
      <c r="D6880" s="38">
        <v>6</v>
      </c>
      <c r="E6880" s="45" t="s">
        <v>24</v>
      </c>
      <c r="F6880" s="46">
        <v>800000</v>
      </c>
      <c r="G6880" s="172">
        <f t="shared" si="361"/>
        <v>4800000</v>
      </c>
      <c r="H6880" s="236" t="s">
        <v>520</v>
      </c>
      <c r="I6880" s="294" t="s">
        <v>10184</v>
      </c>
    </row>
    <row r="6881" spans="1:9" x14ac:dyDescent="0.25">
      <c r="A6881" s="33" t="s">
        <v>3645</v>
      </c>
      <c r="B6881" s="390" t="s">
        <v>3260</v>
      </c>
      <c r="C6881" s="33" t="s">
        <v>2856</v>
      </c>
      <c r="D6881" s="38">
        <v>5</v>
      </c>
      <c r="E6881" s="45" t="s">
        <v>23</v>
      </c>
      <c r="F6881" s="46">
        <v>300000</v>
      </c>
      <c r="G6881" s="172">
        <f t="shared" si="361"/>
        <v>1500000</v>
      </c>
      <c r="H6881" s="236" t="s">
        <v>520</v>
      </c>
      <c r="I6881" s="294" t="s">
        <v>10184</v>
      </c>
    </row>
    <row r="6882" spans="1:9" x14ac:dyDescent="0.25">
      <c r="A6882" s="33" t="s">
        <v>3648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61"/>
        <v>18000</v>
      </c>
      <c r="H6882" s="84" t="s">
        <v>930</v>
      </c>
      <c r="I6882" s="383"/>
    </row>
    <row r="6883" spans="1:9" x14ac:dyDescent="0.25">
      <c r="A6883" s="33" t="s">
        <v>3648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61"/>
        <v>75000</v>
      </c>
      <c r="H6883" s="274" t="s">
        <v>930</v>
      </c>
      <c r="I6883" s="383"/>
    </row>
    <row r="6884" spans="1:9" x14ac:dyDescent="0.25">
      <c r="A6884" s="33" t="s">
        <v>3648</v>
      </c>
      <c r="B6884" s="269" t="s">
        <v>2782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61"/>
        <v>885000</v>
      </c>
      <c r="H6884" s="274" t="s">
        <v>10185</v>
      </c>
      <c r="I6884" s="383" t="s">
        <v>8259</v>
      </c>
    </row>
    <row r="6885" spans="1:9" x14ac:dyDescent="0.25">
      <c r="A6885" s="33" t="s">
        <v>3648</v>
      </c>
      <c r="B6885" s="399" t="s">
        <v>10112</v>
      </c>
      <c r="C6885" s="39" t="s">
        <v>3360</v>
      </c>
      <c r="D6885" s="38">
        <v>1</v>
      </c>
      <c r="E6885" s="45" t="s">
        <v>23</v>
      </c>
      <c r="F6885" s="46">
        <v>140000</v>
      </c>
      <c r="G6885" s="41">
        <f t="shared" si="361"/>
        <v>140000</v>
      </c>
      <c r="H6885" s="84" t="s">
        <v>10185</v>
      </c>
      <c r="I6885" s="383" t="s">
        <v>8259</v>
      </c>
    </row>
    <row r="6886" spans="1:9" x14ac:dyDescent="0.25">
      <c r="A6886" s="33" t="s">
        <v>3648</v>
      </c>
      <c r="B6886" s="372" t="s">
        <v>2800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61"/>
        <v>180000</v>
      </c>
      <c r="H6886" s="503" t="s">
        <v>1006</v>
      </c>
      <c r="I6886" s="504" t="s">
        <v>10186</v>
      </c>
    </row>
    <row r="6887" spans="1:9" x14ac:dyDescent="0.25">
      <c r="A6887" s="33" t="s">
        <v>3648</v>
      </c>
      <c r="B6887" s="269" t="s">
        <v>1772</v>
      </c>
      <c r="C6887" s="33" t="s">
        <v>2755</v>
      </c>
      <c r="D6887" s="53">
        <v>4</v>
      </c>
      <c r="E6887" s="500" t="s">
        <v>23</v>
      </c>
      <c r="F6887" s="502">
        <v>10000</v>
      </c>
      <c r="G6887" s="502">
        <f t="shared" si="361"/>
        <v>40000</v>
      </c>
      <c r="H6887" s="503" t="s">
        <v>1006</v>
      </c>
      <c r="I6887" s="504" t="s">
        <v>10186</v>
      </c>
    </row>
    <row r="6888" spans="1:9" x14ac:dyDescent="0.25">
      <c r="A6888" s="33" t="s">
        <v>3648</v>
      </c>
      <c r="B6888" s="243" t="s">
        <v>4384</v>
      </c>
      <c r="C6888" s="33" t="s">
        <v>9331</v>
      </c>
      <c r="D6888" s="38">
        <v>1</v>
      </c>
      <c r="E6888" s="45" t="s">
        <v>23</v>
      </c>
      <c r="F6888" s="35">
        <v>460000</v>
      </c>
      <c r="G6888" s="46">
        <f t="shared" si="361"/>
        <v>460000</v>
      </c>
      <c r="H6888" s="274" t="s">
        <v>1006</v>
      </c>
      <c r="I6888" s="504" t="s">
        <v>10186</v>
      </c>
    </row>
    <row r="6889" spans="1:9" x14ac:dyDescent="0.25">
      <c r="A6889" s="33" t="s">
        <v>3648</v>
      </c>
      <c r="B6889" s="372" t="s">
        <v>2815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61"/>
        <v>23250</v>
      </c>
      <c r="H6889" s="274" t="s">
        <v>1006</v>
      </c>
      <c r="I6889" s="504" t="s">
        <v>10186</v>
      </c>
    </row>
    <row r="6890" spans="1:9" x14ac:dyDescent="0.25">
      <c r="A6890" s="33" t="s">
        <v>3648</v>
      </c>
      <c r="B6890" s="399" t="s">
        <v>10187</v>
      </c>
      <c r="C6890" s="56"/>
      <c r="D6890" s="50"/>
      <c r="E6890" s="273" t="s">
        <v>23</v>
      </c>
      <c r="F6890" s="41"/>
      <c r="G6890" s="41">
        <f t="shared" si="361"/>
        <v>0</v>
      </c>
      <c r="H6890" s="274" t="s">
        <v>1006</v>
      </c>
      <c r="I6890" s="504" t="s">
        <v>10186</v>
      </c>
    </row>
    <row r="6891" spans="1:9" x14ac:dyDescent="0.25">
      <c r="A6891" s="33" t="s">
        <v>3648</v>
      </c>
      <c r="B6891" s="269" t="s">
        <v>1772</v>
      </c>
      <c r="C6891" s="33" t="s">
        <v>2755</v>
      </c>
      <c r="D6891" s="53">
        <v>4</v>
      </c>
      <c r="E6891" s="500" t="s">
        <v>23</v>
      </c>
      <c r="F6891" s="502">
        <v>10000</v>
      </c>
      <c r="G6891" s="41">
        <f t="shared" si="361"/>
        <v>40000</v>
      </c>
      <c r="H6891" s="274" t="s">
        <v>995</v>
      </c>
      <c r="I6891" s="294" t="s">
        <v>8262</v>
      </c>
    </row>
    <row r="6892" spans="1:9" x14ac:dyDescent="0.25">
      <c r="A6892" s="33" t="s">
        <v>3648</v>
      </c>
      <c r="B6892" s="269" t="s">
        <v>4841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61"/>
        <v>10000</v>
      </c>
      <c r="H6892" s="274" t="s">
        <v>995</v>
      </c>
      <c r="I6892" s="294" t="s">
        <v>8262</v>
      </c>
    </row>
    <row r="6893" spans="1:9" x14ac:dyDescent="0.25">
      <c r="A6893" s="33" t="s">
        <v>3648</v>
      </c>
      <c r="B6893" s="243" t="s">
        <v>4384</v>
      </c>
      <c r="C6893" s="33" t="s">
        <v>9331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8262</v>
      </c>
    </row>
    <row r="6894" spans="1:9" x14ac:dyDescent="0.25">
      <c r="A6894" s="33" t="s">
        <v>3648</v>
      </c>
      <c r="B6894" s="372" t="s">
        <v>2815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61"/>
        <v>23250</v>
      </c>
      <c r="H6894" s="274" t="s">
        <v>995</v>
      </c>
      <c r="I6894" s="294" t="s">
        <v>8262</v>
      </c>
    </row>
    <row r="6895" spans="1:9" x14ac:dyDescent="0.25">
      <c r="A6895" s="33" t="s">
        <v>3648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61"/>
        <v>253800</v>
      </c>
      <c r="H6895" s="274" t="s">
        <v>995</v>
      </c>
      <c r="I6895" s="294" t="s">
        <v>8262</v>
      </c>
    </row>
    <row r="6896" spans="1:9" x14ac:dyDescent="0.25">
      <c r="A6896" s="33" t="s">
        <v>3648</v>
      </c>
      <c r="B6896" s="269" t="s">
        <v>2852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61"/>
        <v>87500</v>
      </c>
      <c r="H6896" s="274" t="s">
        <v>995</v>
      </c>
      <c r="I6896" s="294" t="s">
        <v>8262</v>
      </c>
    </row>
    <row r="6897" spans="1:9" x14ac:dyDescent="0.25">
      <c r="A6897" s="33" t="s">
        <v>3648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61"/>
        <v>18000</v>
      </c>
      <c r="H6897" s="236" t="s">
        <v>3638</v>
      </c>
      <c r="I6897" s="294"/>
    </row>
    <row r="6898" spans="1:9" x14ac:dyDescent="0.25">
      <c r="A6898" s="33" t="s">
        <v>3648</v>
      </c>
      <c r="B6898" s="269" t="s">
        <v>2968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61"/>
        <v>200000</v>
      </c>
      <c r="H6898" s="84" t="s">
        <v>3638</v>
      </c>
      <c r="I6898" s="294"/>
    </row>
    <row r="6899" spans="1:9" x14ac:dyDescent="0.25">
      <c r="A6899" s="33" t="s">
        <v>3648</v>
      </c>
      <c r="B6899" s="488" t="s">
        <v>3649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61"/>
        <v>6000</v>
      </c>
      <c r="H6899" s="274" t="s">
        <v>3638</v>
      </c>
      <c r="I6899" s="294"/>
    </row>
    <row r="6900" spans="1:9" x14ac:dyDescent="0.25">
      <c r="A6900" s="33" t="s">
        <v>3648</v>
      </c>
      <c r="B6900" s="269" t="s">
        <v>3650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61"/>
        <v>22500</v>
      </c>
      <c r="H6900" s="274" t="s">
        <v>3638</v>
      </c>
      <c r="I6900" s="294"/>
    </row>
    <row r="6901" spans="1:9" x14ac:dyDescent="0.25">
      <c r="A6901" s="33" t="s">
        <v>3648</v>
      </c>
      <c r="B6901" s="269" t="s">
        <v>4847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61"/>
        <v>6000</v>
      </c>
      <c r="H6901" s="236" t="s">
        <v>3638</v>
      </c>
      <c r="I6901" s="294"/>
    </row>
    <row r="6902" spans="1:9" x14ac:dyDescent="0.25">
      <c r="A6902" s="33" t="s">
        <v>3648</v>
      </c>
      <c r="B6902" s="399" t="s">
        <v>3707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61"/>
        <v>3666960</v>
      </c>
      <c r="H6902" s="42" t="s">
        <v>2667</v>
      </c>
      <c r="I6902" s="84" t="s">
        <v>10188</v>
      </c>
    </row>
    <row r="6903" spans="1:9" x14ac:dyDescent="0.25">
      <c r="A6903" s="33" t="s">
        <v>3648</v>
      </c>
      <c r="B6903" s="269" t="s">
        <v>2924</v>
      </c>
      <c r="C6903" s="33" t="s">
        <v>3787</v>
      </c>
      <c r="D6903" s="50">
        <v>1</v>
      </c>
      <c r="E6903" s="273" t="s">
        <v>1470</v>
      </c>
      <c r="F6903" s="41">
        <v>1261000</v>
      </c>
      <c r="G6903" s="41">
        <f t="shared" si="361"/>
        <v>1261000</v>
      </c>
      <c r="H6903" s="294" t="s">
        <v>433</v>
      </c>
      <c r="I6903" s="84" t="s">
        <v>10188</v>
      </c>
    </row>
    <row r="6904" spans="1:9" x14ac:dyDescent="0.25">
      <c r="A6904" s="33" t="s">
        <v>3648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61"/>
        <v>40000</v>
      </c>
      <c r="H6904" s="84" t="s">
        <v>2667</v>
      </c>
      <c r="I6904" s="84" t="s">
        <v>10188</v>
      </c>
    </row>
    <row r="6905" spans="1:9" x14ac:dyDescent="0.25">
      <c r="A6905" s="33" t="s">
        <v>3648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61"/>
        <v>65000</v>
      </c>
      <c r="H6905" s="84" t="s">
        <v>2667</v>
      </c>
      <c r="I6905" s="84" t="s">
        <v>10188</v>
      </c>
    </row>
    <row r="6906" spans="1:9" x14ac:dyDescent="0.25">
      <c r="A6906" s="33" t="s">
        <v>3648</v>
      </c>
      <c r="B6906" s="243" t="s">
        <v>4384</v>
      </c>
      <c r="C6906" s="33" t="s">
        <v>9331</v>
      </c>
      <c r="D6906" s="38">
        <v>2</v>
      </c>
      <c r="E6906" s="45" t="s">
        <v>23</v>
      </c>
      <c r="F6906" s="35">
        <v>460000</v>
      </c>
      <c r="G6906" s="41">
        <f t="shared" si="361"/>
        <v>920000</v>
      </c>
      <c r="H6906" s="84" t="s">
        <v>492</v>
      </c>
      <c r="I6906" s="84" t="s">
        <v>8352</v>
      </c>
    </row>
    <row r="6907" spans="1:9" x14ac:dyDescent="0.25">
      <c r="A6907" s="33" t="s">
        <v>3648</v>
      </c>
      <c r="B6907" s="246" t="s">
        <v>2826</v>
      </c>
      <c r="C6907" s="39" t="s">
        <v>5865</v>
      </c>
      <c r="D6907" s="38">
        <v>1</v>
      </c>
      <c r="E6907" s="39" t="s">
        <v>24</v>
      </c>
      <c r="F6907" s="46">
        <v>265000</v>
      </c>
      <c r="G6907" s="41">
        <f t="shared" si="361"/>
        <v>265000</v>
      </c>
      <c r="H6907" s="84" t="s">
        <v>507</v>
      </c>
      <c r="I6907" s="84" t="s">
        <v>8277</v>
      </c>
    </row>
    <row r="6908" spans="1:9" x14ac:dyDescent="0.25">
      <c r="A6908" s="33" t="s">
        <v>3648</v>
      </c>
      <c r="B6908" s="269" t="s">
        <v>3651</v>
      </c>
      <c r="C6908" s="43" t="s">
        <v>3652</v>
      </c>
      <c r="D6908" s="38">
        <v>1</v>
      </c>
      <c r="E6908" s="45" t="s">
        <v>23</v>
      </c>
      <c r="F6908" s="35">
        <v>90000</v>
      </c>
      <c r="G6908" s="46">
        <f t="shared" si="361"/>
        <v>90000</v>
      </c>
      <c r="H6908" s="274" t="s">
        <v>507</v>
      </c>
      <c r="I6908" s="84" t="s">
        <v>8277</v>
      </c>
    </row>
    <row r="6909" spans="1:9" x14ac:dyDescent="0.25">
      <c r="A6909" s="33" t="s">
        <v>3648</v>
      </c>
      <c r="B6909" s="243" t="s">
        <v>4384</v>
      </c>
      <c r="C6909" s="33" t="s">
        <v>9331</v>
      </c>
      <c r="D6909" s="38">
        <v>1</v>
      </c>
      <c r="E6909" s="39" t="s">
        <v>24</v>
      </c>
      <c r="F6909" s="46">
        <v>460000</v>
      </c>
      <c r="G6909" s="41">
        <f t="shared" si="361"/>
        <v>460000</v>
      </c>
      <c r="H6909" s="236" t="s">
        <v>627</v>
      </c>
      <c r="I6909" s="84" t="s">
        <v>8260</v>
      </c>
    </row>
    <row r="6910" spans="1:9" x14ac:dyDescent="0.25">
      <c r="A6910" s="33" t="s">
        <v>3648</v>
      </c>
      <c r="B6910" s="407" t="s">
        <v>9765</v>
      </c>
      <c r="C6910" s="109" t="s">
        <v>9339</v>
      </c>
      <c r="D6910" s="38">
        <v>2</v>
      </c>
      <c r="E6910" s="39" t="s">
        <v>24</v>
      </c>
      <c r="F6910" s="46">
        <v>40000</v>
      </c>
      <c r="G6910" s="41">
        <f t="shared" si="361"/>
        <v>80000</v>
      </c>
      <c r="H6910" s="236" t="s">
        <v>627</v>
      </c>
      <c r="I6910" s="84" t="s">
        <v>8260</v>
      </c>
    </row>
    <row r="6911" spans="1:9" x14ac:dyDescent="0.25">
      <c r="A6911" s="33" t="s">
        <v>3648</v>
      </c>
      <c r="B6911" s="269" t="s">
        <v>2851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61"/>
        <v>205000</v>
      </c>
      <c r="H6911" s="236" t="s">
        <v>627</v>
      </c>
      <c r="I6911" s="84" t="s">
        <v>8260</v>
      </c>
    </row>
    <row r="6912" spans="1:9" x14ac:dyDescent="0.25">
      <c r="A6912" s="33" t="s">
        <v>3648</v>
      </c>
      <c r="B6912" s="269" t="s">
        <v>2702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61"/>
        <v>950000</v>
      </c>
      <c r="H6912" s="84" t="s">
        <v>2736</v>
      </c>
      <c r="I6912" s="84" t="s">
        <v>10189</v>
      </c>
    </row>
    <row r="6913" spans="1:9" x14ac:dyDescent="0.25">
      <c r="A6913" s="33" t="s">
        <v>3648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61"/>
        <v>350000</v>
      </c>
      <c r="H6913" s="84" t="s">
        <v>2736</v>
      </c>
      <c r="I6913" s="84" t="s">
        <v>10189</v>
      </c>
    </row>
    <row r="6914" spans="1:9" x14ac:dyDescent="0.25">
      <c r="A6914" s="33" t="s">
        <v>3648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61"/>
        <v>350000</v>
      </c>
      <c r="H6914" s="84" t="s">
        <v>2736</v>
      </c>
      <c r="I6914" s="84" t="s">
        <v>10189</v>
      </c>
    </row>
    <row r="6915" spans="1:9" x14ac:dyDescent="0.25">
      <c r="A6915" s="33" t="s">
        <v>3648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61"/>
        <v>28200</v>
      </c>
      <c r="H6915" s="84" t="s">
        <v>2736</v>
      </c>
      <c r="I6915" s="84" t="s">
        <v>10189</v>
      </c>
    </row>
    <row r="6916" spans="1:9" x14ac:dyDescent="0.25">
      <c r="A6916" s="33" t="s">
        <v>3648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61"/>
        <v>40000</v>
      </c>
      <c r="H6916" s="84" t="s">
        <v>2701</v>
      </c>
      <c r="I6916" s="84"/>
    </row>
    <row r="6917" spans="1:9" x14ac:dyDescent="0.25">
      <c r="A6917" s="33" t="s">
        <v>3648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61"/>
        <v>253800</v>
      </c>
      <c r="H6917" s="369" t="s">
        <v>673</v>
      </c>
      <c r="I6917" s="84" t="s">
        <v>8285</v>
      </c>
    </row>
    <row r="6918" spans="1:9" x14ac:dyDescent="0.25">
      <c r="A6918" s="33" t="s">
        <v>3648</v>
      </c>
      <c r="B6918" s="269" t="s">
        <v>2852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61"/>
        <v>87500</v>
      </c>
      <c r="H6918" s="274" t="s">
        <v>673</v>
      </c>
      <c r="I6918" s="84" t="s">
        <v>8285</v>
      </c>
    </row>
    <row r="6919" spans="1:9" x14ac:dyDescent="0.25">
      <c r="A6919" s="33" t="s">
        <v>3648</v>
      </c>
      <c r="B6919" s="269" t="s">
        <v>3653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61"/>
        <v>900000</v>
      </c>
      <c r="H6919" s="274" t="s">
        <v>3188</v>
      </c>
      <c r="I6919" s="84"/>
    </row>
    <row r="6920" spans="1:9" x14ac:dyDescent="0.25">
      <c r="A6920" s="33" t="s">
        <v>3648</v>
      </c>
      <c r="B6920" s="269" t="s">
        <v>2782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61"/>
        <v>885000</v>
      </c>
      <c r="H6920" s="274" t="s">
        <v>748</v>
      </c>
      <c r="I6920" s="84" t="s">
        <v>8297</v>
      </c>
    </row>
    <row r="6921" spans="1:9" x14ac:dyDescent="0.25">
      <c r="A6921" s="33" t="s">
        <v>3648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61"/>
        <v>36783</v>
      </c>
      <c r="H6921" s="294" t="s">
        <v>588</v>
      </c>
      <c r="I6921" s="84"/>
    </row>
    <row r="6922" spans="1:9" x14ac:dyDescent="0.25">
      <c r="A6922" s="33" t="s">
        <v>3654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62">D6922*F6922</f>
        <v>9000</v>
      </c>
      <c r="H6922" s="84" t="s">
        <v>930</v>
      </c>
      <c r="I6922" s="383"/>
    </row>
    <row r="6923" spans="1:9" x14ac:dyDescent="0.25">
      <c r="A6923" s="33" t="s">
        <v>3654</v>
      </c>
      <c r="B6923" s="488" t="s">
        <v>10190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62"/>
        <v>3000</v>
      </c>
      <c r="H6923" s="274" t="s">
        <v>930</v>
      </c>
      <c r="I6923" s="383"/>
    </row>
    <row r="6924" spans="1:9" x14ac:dyDescent="0.25">
      <c r="A6924" s="33" t="s">
        <v>3654</v>
      </c>
      <c r="B6924" s="269" t="s">
        <v>2968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62"/>
        <v>208000</v>
      </c>
      <c r="H6924" s="236" t="s">
        <v>3638</v>
      </c>
      <c r="I6924" s="383"/>
    </row>
    <row r="6925" spans="1:9" x14ac:dyDescent="0.25">
      <c r="A6925" s="33" t="s">
        <v>3654</v>
      </c>
      <c r="B6925" s="52" t="s">
        <v>2847</v>
      </c>
      <c r="C6925" s="141" t="s">
        <v>9301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3557</v>
      </c>
      <c r="I6925" s="383"/>
    </row>
    <row r="6926" spans="1:9" x14ac:dyDescent="0.25">
      <c r="A6926" s="33" t="s">
        <v>3654</v>
      </c>
      <c r="B6926" s="269" t="s">
        <v>4008</v>
      </c>
      <c r="C6926" s="33" t="s">
        <v>4378</v>
      </c>
      <c r="D6926" s="499">
        <v>5</v>
      </c>
      <c r="E6926" s="500" t="s">
        <v>27</v>
      </c>
      <c r="F6926" s="501">
        <v>23000</v>
      </c>
      <c r="G6926" s="502">
        <f t="shared" si="362"/>
        <v>115000</v>
      </c>
      <c r="H6926" s="503" t="s">
        <v>3777</v>
      </c>
      <c r="I6926" s="504"/>
    </row>
    <row r="6927" spans="1:9" x14ac:dyDescent="0.25">
      <c r="A6927" s="33" t="s">
        <v>3654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62"/>
        <v>28200</v>
      </c>
      <c r="H6927" s="503" t="s">
        <v>1263</v>
      </c>
      <c r="I6927" s="504"/>
    </row>
    <row r="6928" spans="1:9" x14ac:dyDescent="0.25">
      <c r="A6928" s="33" t="s">
        <v>3654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62"/>
        <v>204000</v>
      </c>
      <c r="H6928" s="274" t="s">
        <v>995</v>
      </c>
      <c r="I6928" s="504" t="s">
        <v>8283</v>
      </c>
    </row>
    <row r="6929" spans="1:9" x14ac:dyDescent="0.25">
      <c r="A6929" s="33" t="s">
        <v>3654</v>
      </c>
      <c r="B6929" s="372" t="s">
        <v>2801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62"/>
        <v>22000</v>
      </c>
      <c r="H6929" s="274" t="s">
        <v>995</v>
      </c>
      <c r="I6929" s="504" t="s">
        <v>8283</v>
      </c>
    </row>
    <row r="6930" spans="1:9" x14ac:dyDescent="0.25">
      <c r="A6930" s="33" t="s">
        <v>3654</v>
      </c>
      <c r="B6930" s="269" t="s">
        <v>3655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62"/>
        <v>520000</v>
      </c>
      <c r="H6930" s="274" t="s">
        <v>995</v>
      </c>
      <c r="I6930" s="504" t="s">
        <v>8283</v>
      </c>
    </row>
    <row r="6931" spans="1:9" x14ac:dyDescent="0.25">
      <c r="A6931" s="33" t="s">
        <v>3654</v>
      </c>
      <c r="B6931" s="391" t="s">
        <v>3656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62"/>
        <v>175000</v>
      </c>
      <c r="H6931" s="274" t="s">
        <v>995</v>
      </c>
      <c r="I6931" s="504" t="s">
        <v>8283</v>
      </c>
    </row>
    <row r="6932" spans="1:9" x14ac:dyDescent="0.25">
      <c r="A6932" s="33" t="s">
        <v>3654</v>
      </c>
      <c r="B6932" s="269" t="s">
        <v>2782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62"/>
        <v>885000</v>
      </c>
      <c r="H6932" s="274" t="s">
        <v>995</v>
      </c>
      <c r="I6932" s="274" t="s">
        <v>8283</v>
      </c>
    </row>
    <row r="6933" spans="1:9" x14ac:dyDescent="0.25">
      <c r="A6933" s="33" t="s">
        <v>3654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62"/>
        <v>225600</v>
      </c>
      <c r="H6933" s="274" t="s">
        <v>509</v>
      </c>
      <c r="I6933" s="504" t="s">
        <v>10191</v>
      </c>
    </row>
    <row r="6934" spans="1:9" x14ac:dyDescent="0.25">
      <c r="A6934" s="33" t="s">
        <v>3654</v>
      </c>
      <c r="B6934" s="269" t="s">
        <v>10183</v>
      </c>
      <c r="C6934" s="33" t="s">
        <v>9511</v>
      </c>
      <c r="D6934" s="50">
        <v>1</v>
      </c>
      <c r="E6934" s="273" t="s">
        <v>23</v>
      </c>
      <c r="F6934" s="41">
        <v>850000</v>
      </c>
      <c r="G6934" s="41">
        <f t="shared" si="362"/>
        <v>850000</v>
      </c>
      <c r="H6934" s="274" t="s">
        <v>868</v>
      </c>
      <c r="I6934" s="504" t="s">
        <v>8290</v>
      </c>
    </row>
    <row r="6935" spans="1:9" x14ac:dyDescent="0.25">
      <c r="A6935" s="33" t="s">
        <v>3654</v>
      </c>
      <c r="B6935" s="372" t="s">
        <v>2800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8290</v>
      </c>
    </row>
    <row r="6936" spans="1:9" x14ac:dyDescent="0.25">
      <c r="A6936" s="33" t="s">
        <v>3654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10192</v>
      </c>
    </row>
    <row r="6937" spans="1:9" x14ac:dyDescent="0.25">
      <c r="A6937" s="33" t="s">
        <v>3654</v>
      </c>
      <c r="B6937" s="269" t="s">
        <v>2795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10193</v>
      </c>
    </row>
    <row r="6938" spans="1:9" x14ac:dyDescent="0.25">
      <c r="A6938" s="33" t="s">
        <v>3654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62"/>
        <v>253800</v>
      </c>
      <c r="H6938" s="274" t="s">
        <v>1065</v>
      </c>
      <c r="I6938" s="294" t="s">
        <v>8286</v>
      </c>
    </row>
    <row r="6939" spans="1:9" x14ac:dyDescent="0.25">
      <c r="A6939" s="33" t="s">
        <v>3654</v>
      </c>
      <c r="B6939" s="269" t="s">
        <v>2852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62"/>
        <v>87500</v>
      </c>
      <c r="H6939" s="274" t="s">
        <v>1065</v>
      </c>
      <c r="I6939" s="294" t="s">
        <v>8286</v>
      </c>
    </row>
    <row r="6940" spans="1:9" x14ac:dyDescent="0.25">
      <c r="A6940" s="33" t="s">
        <v>3654</v>
      </c>
      <c r="B6940" s="269" t="s">
        <v>3235</v>
      </c>
      <c r="C6940" s="33" t="s">
        <v>3596</v>
      </c>
      <c r="D6940" s="50">
        <v>1</v>
      </c>
      <c r="E6940" s="273" t="s">
        <v>23</v>
      </c>
      <c r="F6940" s="41">
        <v>85000</v>
      </c>
      <c r="G6940" s="41">
        <f t="shared" si="362"/>
        <v>85000</v>
      </c>
      <c r="H6940" s="274" t="s">
        <v>1065</v>
      </c>
      <c r="I6940" s="294" t="s">
        <v>8286</v>
      </c>
    </row>
    <row r="6941" spans="1:9" x14ac:dyDescent="0.25">
      <c r="A6941" s="33" t="s">
        <v>3654</v>
      </c>
      <c r="B6941" s="269" t="s">
        <v>3333</v>
      </c>
      <c r="C6941" s="33" t="s">
        <v>9299</v>
      </c>
      <c r="D6941" s="38">
        <v>1</v>
      </c>
      <c r="E6941" s="45" t="s">
        <v>23</v>
      </c>
      <c r="F6941" s="46">
        <v>45000</v>
      </c>
      <c r="G6941" s="172">
        <f t="shared" si="362"/>
        <v>45000</v>
      </c>
      <c r="H6941" s="236" t="s">
        <v>1065</v>
      </c>
      <c r="I6941" s="294" t="s">
        <v>8286</v>
      </c>
    </row>
    <row r="6942" spans="1:9" x14ac:dyDescent="0.25">
      <c r="A6942" s="33" t="s">
        <v>3654</v>
      </c>
      <c r="B6942" s="243" t="s">
        <v>4149</v>
      </c>
      <c r="C6942" s="33" t="s">
        <v>2752</v>
      </c>
      <c r="D6942" s="38">
        <v>1</v>
      </c>
      <c r="E6942" s="45" t="s">
        <v>24</v>
      </c>
      <c r="F6942" s="46">
        <v>75000</v>
      </c>
      <c r="G6942" s="41">
        <f t="shared" si="362"/>
        <v>75000</v>
      </c>
      <c r="H6942" s="84" t="s">
        <v>1065</v>
      </c>
      <c r="I6942" s="294" t="s">
        <v>8286</v>
      </c>
    </row>
    <row r="6943" spans="1:9" x14ac:dyDescent="0.25">
      <c r="A6943" s="33" t="s">
        <v>3654</v>
      </c>
      <c r="B6943" s="269" t="s">
        <v>10194</v>
      </c>
      <c r="C6943" s="43"/>
      <c r="D6943" s="38">
        <v>1</v>
      </c>
      <c r="E6943" s="45" t="s">
        <v>23</v>
      </c>
      <c r="F6943" s="35">
        <v>350000</v>
      </c>
      <c r="G6943" s="46">
        <f t="shared" si="362"/>
        <v>350000</v>
      </c>
      <c r="H6943" s="84" t="s">
        <v>1065</v>
      </c>
      <c r="I6943" s="294" t="s">
        <v>8286</v>
      </c>
    </row>
    <row r="6944" spans="1:9" x14ac:dyDescent="0.25">
      <c r="A6944" s="33" t="s">
        <v>3654</v>
      </c>
      <c r="B6944" s="269" t="s">
        <v>2702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62"/>
        <v>950000</v>
      </c>
      <c r="H6944" s="84" t="s">
        <v>1065</v>
      </c>
      <c r="I6944" s="294" t="s">
        <v>8286</v>
      </c>
    </row>
    <row r="6945" spans="1:9" x14ac:dyDescent="0.25">
      <c r="A6945" s="33" t="s">
        <v>3654</v>
      </c>
      <c r="B6945" s="269" t="s">
        <v>2685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62"/>
        <v>1120000</v>
      </c>
      <c r="H6945" s="42" t="s">
        <v>2667</v>
      </c>
      <c r="I6945" s="84" t="s">
        <v>10195</v>
      </c>
    </row>
    <row r="6946" spans="1:9" x14ac:dyDescent="0.25">
      <c r="A6946" s="33" t="s">
        <v>3654</v>
      </c>
      <c r="B6946" s="269" t="s">
        <v>3422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62"/>
        <v>1975000</v>
      </c>
      <c r="H6946" s="42" t="s">
        <v>4188</v>
      </c>
      <c r="I6946" s="84" t="s">
        <v>10195</v>
      </c>
    </row>
    <row r="6947" spans="1:9" x14ac:dyDescent="0.25">
      <c r="A6947" s="33" t="s">
        <v>3654</v>
      </c>
      <c r="B6947" s="269" t="s">
        <v>10196</v>
      </c>
      <c r="C6947" s="505" t="s">
        <v>10197</v>
      </c>
      <c r="D6947" s="38">
        <v>2</v>
      </c>
      <c r="E6947" s="39" t="s">
        <v>23</v>
      </c>
      <c r="F6947" s="46">
        <v>3425000</v>
      </c>
      <c r="G6947" s="41">
        <f t="shared" si="362"/>
        <v>6850000</v>
      </c>
      <c r="H6947" s="84" t="s">
        <v>2667</v>
      </c>
      <c r="I6947" s="84" t="s">
        <v>10195</v>
      </c>
    </row>
    <row r="6948" spans="1:9" x14ac:dyDescent="0.25">
      <c r="A6948" s="33" t="s">
        <v>3654</v>
      </c>
      <c r="B6948" s="245" t="s">
        <v>2687</v>
      </c>
      <c r="C6948" s="394" t="s">
        <v>10198</v>
      </c>
      <c r="D6948" s="38">
        <v>1</v>
      </c>
      <c r="E6948" s="39" t="s">
        <v>24</v>
      </c>
      <c r="F6948" s="46">
        <v>1545000</v>
      </c>
      <c r="G6948" s="41">
        <f t="shared" si="362"/>
        <v>1545000</v>
      </c>
      <c r="H6948" s="84" t="s">
        <v>10199</v>
      </c>
      <c r="I6948" s="84" t="s">
        <v>10195</v>
      </c>
    </row>
    <row r="6949" spans="1:9" x14ac:dyDescent="0.25">
      <c r="A6949" s="33" t="s">
        <v>3654</v>
      </c>
      <c r="B6949" s="243" t="s">
        <v>4036</v>
      </c>
      <c r="C6949" s="33"/>
      <c r="D6949" s="38">
        <v>1</v>
      </c>
      <c r="E6949" s="45" t="s">
        <v>23</v>
      </c>
      <c r="F6949" s="35">
        <v>155000</v>
      </c>
      <c r="G6949" s="41">
        <f t="shared" si="362"/>
        <v>155000</v>
      </c>
      <c r="H6949" s="84" t="s">
        <v>10199</v>
      </c>
      <c r="I6949" s="84" t="s">
        <v>10195</v>
      </c>
    </row>
    <row r="6950" spans="1:9" x14ac:dyDescent="0.25">
      <c r="A6950" s="33" t="s">
        <v>3654</v>
      </c>
      <c r="B6950" s="246" t="s">
        <v>4037</v>
      </c>
      <c r="C6950" s="39"/>
      <c r="D6950" s="38">
        <v>1</v>
      </c>
      <c r="E6950" s="39" t="s">
        <v>24</v>
      </c>
      <c r="F6950" s="46">
        <v>45000</v>
      </c>
      <c r="G6950" s="41">
        <f t="shared" si="362"/>
        <v>45000</v>
      </c>
      <c r="H6950" s="84" t="s">
        <v>10199</v>
      </c>
      <c r="I6950" s="84" t="s">
        <v>10195</v>
      </c>
    </row>
    <row r="6951" spans="1:9" x14ac:dyDescent="0.25">
      <c r="A6951" s="33" t="s">
        <v>3654</v>
      </c>
      <c r="B6951" s="243" t="s">
        <v>3657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62"/>
        <v>200000</v>
      </c>
      <c r="H6951" s="274" t="s">
        <v>536</v>
      </c>
      <c r="I6951" s="84"/>
    </row>
    <row r="6952" spans="1:9" x14ac:dyDescent="0.25">
      <c r="A6952" s="33" t="s">
        <v>3654</v>
      </c>
      <c r="B6952" s="243" t="s">
        <v>3658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62"/>
        <v>650000</v>
      </c>
      <c r="H6952" s="274" t="s">
        <v>536</v>
      </c>
      <c r="I6952" s="84"/>
    </row>
    <row r="6953" spans="1:9" x14ac:dyDescent="0.25">
      <c r="A6953" s="33" t="s">
        <v>3654</v>
      </c>
      <c r="B6953" s="269" t="s">
        <v>3659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x14ac:dyDescent="0.25">
      <c r="A6954" s="33" t="s">
        <v>3654</v>
      </c>
      <c r="B6954" s="269" t="s">
        <v>118</v>
      </c>
      <c r="C6954" s="49" t="s">
        <v>9783</v>
      </c>
      <c r="D6954" s="38">
        <v>1</v>
      </c>
      <c r="E6954" s="39" t="s">
        <v>24</v>
      </c>
      <c r="F6954" s="46">
        <v>131500</v>
      </c>
      <c r="G6954" s="41">
        <f t="shared" si="362"/>
        <v>131500</v>
      </c>
      <c r="H6954" s="84" t="s">
        <v>3078</v>
      </c>
      <c r="I6954" s="84" t="s">
        <v>10200</v>
      </c>
    </row>
    <row r="6955" spans="1:9" x14ac:dyDescent="0.25">
      <c r="A6955" s="33" t="s">
        <v>3654</v>
      </c>
      <c r="B6955" s="391" t="s">
        <v>2801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62"/>
        <v>11000</v>
      </c>
      <c r="H6955" s="84" t="s">
        <v>3078</v>
      </c>
      <c r="I6955" s="84" t="s">
        <v>10200</v>
      </c>
    </row>
    <row r="6956" spans="1:9" x14ac:dyDescent="0.25">
      <c r="A6956" s="33" t="s">
        <v>3654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62"/>
        <v>40000</v>
      </c>
      <c r="H6956" s="84" t="s">
        <v>3078</v>
      </c>
      <c r="I6956" s="84" t="s">
        <v>10200</v>
      </c>
    </row>
    <row r="6957" spans="1:9" x14ac:dyDescent="0.25">
      <c r="A6957" s="33" t="s">
        <v>3654</v>
      </c>
      <c r="B6957" s="269" t="s">
        <v>4240</v>
      </c>
      <c r="C6957" s="33"/>
      <c r="D6957" s="38">
        <v>4</v>
      </c>
      <c r="E6957" s="39" t="s">
        <v>23</v>
      </c>
      <c r="F6957" s="51">
        <v>5000</v>
      </c>
      <c r="G6957" s="41">
        <f t="shared" si="362"/>
        <v>20000</v>
      </c>
      <c r="H6957" s="84" t="s">
        <v>3078</v>
      </c>
      <c r="I6957" s="84" t="s">
        <v>10200</v>
      </c>
    </row>
    <row r="6958" spans="1:9" x14ac:dyDescent="0.25">
      <c r="A6958" s="33" t="s">
        <v>3654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62"/>
        <v>204000</v>
      </c>
      <c r="H6958" s="84" t="s">
        <v>3078</v>
      </c>
      <c r="I6958" s="84" t="s">
        <v>10200</v>
      </c>
    </row>
    <row r="6959" spans="1:9" x14ac:dyDescent="0.25">
      <c r="A6959" s="33" t="s">
        <v>3654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62"/>
        <v>46500</v>
      </c>
      <c r="H6959" s="84" t="s">
        <v>3078</v>
      </c>
      <c r="I6959" s="84" t="s">
        <v>10200</v>
      </c>
    </row>
    <row r="6960" spans="1:9" x14ac:dyDescent="0.25">
      <c r="A6960" s="33" t="s">
        <v>3661</v>
      </c>
      <c r="B6960" s="269" t="s">
        <v>4524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62"/>
        <v>31000</v>
      </c>
      <c r="H6960" s="84" t="s">
        <v>930</v>
      </c>
      <c r="I6960" s="383"/>
    </row>
    <row r="6961" spans="1:9" x14ac:dyDescent="0.25">
      <c r="A6961" s="33" t="s">
        <v>3661</v>
      </c>
      <c r="B6961" s="269" t="s">
        <v>2816</v>
      </c>
      <c r="C6961" s="281"/>
      <c r="D6961" s="38">
        <v>1</v>
      </c>
      <c r="E6961" s="45" t="s">
        <v>23</v>
      </c>
      <c r="F6961" s="41">
        <v>55000</v>
      </c>
      <c r="G6961" s="46">
        <f t="shared" si="362"/>
        <v>55000</v>
      </c>
      <c r="H6961" s="274" t="s">
        <v>606</v>
      </c>
      <c r="I6961" s="383"/>
    </row>
    <row r="6962" spans="1:9" x14ac:dyDescent="0.25">
      <c r="A6962" s="33" t="s">
        <v>3661</v>
      </c>
      <c r="B6962" s="269" t="s">
        <v>3673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62"/>
        <v>575000</v>
      </c>
      <c r="H6962" s="236" t="s">
        <v>930</v>
      </c>
      <c r="I6962" s="383"/>
    </row>
    <row r="6963" spans="1:9" x14ac:dyDescent="0.25">
      <c r="A6963" s="33" t="s">
        <v>3661</v>
      </c>
      <c r="B6963" s="269" t="s">
        <v>10201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62"/>
        <v>25000</v>
      </c>
      <c r="H6963" s="236" t="s">
        <v>606</v>
      </c>
      <c r="I6963" s="504"/>
    </row>
    <row r="6964" spans="1:9" x14ac:dyDescent="0.25">
      <c r="A6964" s="33" t="s">
        <v>3661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62"/>
        <v>62500</v>
      </c>
      <c r="H6964" s="274" t="s">
        <v>3214</v>
      </c>
      <c r="I6964" s="504"/>
    </row>
    <row r="6965" spans="1:9" x14ac:dyDescent="0.25">
      <c r="A6965" s="33" t="s">
        <v>3661</v>
      </c>
      <c r="B6965" s="269" t="s">
        <v>3662</v>
      </c>
      <c r="C6965" s="44" t="s">
        <v>3663</v>
      </c>
      <c r="D6965" s="38">
        <v>1</v>
      </c>
      <c r="E6965" s="45" t="s">
        <v>69</v>
      </c>
      <c r="F6965" s="35">
        <v>120000</v>
      </c>
      <c r="G6965" s="46">
        <f t="shared" si="362"/>
        <v>120000</v>
      </c>
      <c r="H6965" s="274" t="s">
        <v>3214</v>
      </c>
      <c r="I6965" s="504"/>
    </row>
    <row r="6966" spans="1:9" x14ac:dyDescent="0.25">
      <c r="A6966" s="33" t="s">
        <v>3661</v>
      </c>
      <c r="B6966" s="269" t="s">
        <v>3665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3214</v>
      </c>
      <c r="I6966" s="504"/>
    </row>
    <row r="6967" spans="1:9" x14ac:dyDescent="0.25">
      <c r="A6967" s="33" t="s">
        <v>3661</v>
      </c>
      <c r="B6967" s="243" t="s">
        <v>3668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62"/>
        <v>45000</v>
      </c>
      <c r="H6967" s="274" t="s">
        <v>3638</v>
      </c>
      <c r="I6967" s="504"/>
    </row>
    <row r="6968" spans="1:9" x14ac:dyDescent="0.25">
      <c r="A6968" s="33" t="s">
        <v>3661</v>
      </c>
      <c r="B6968" s="269" t="s">
        <v>3751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62"/>
        <v>7500</v>
      </c>
      <c r="H6968" s="274" t="s">
        <v>3638</v>
      </c>
      <c r="I6968" s="274"/>
    </row>
    <row r="6969" spans="1:9" x14ac:dyDescent="0.25">
      <c r="A6969" s="33" t="s">
        <v>3661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62"/>
        <v>42300</v>
      </c>
      <c r="H6969" s="274" t="s">
        <v>2096</v>
      </c>
      <c r="I6969" s="504"/>
    </row>
    <row r="6970" spans="1:9" x14ac:dyDescent="0.25">
      <c r="A6970" s="33" t="s">
        <v>3661</v>
      </c>
      <c r="B6970" s="269" t="s">
        <v>3669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x14ac:dyDescent="0.25">
      <c r="A6971" s="33" t="s">
        <v>3661</v>
      </c>
      <c r="B6971" s="269" t="s">
        <v>3671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x14ac:dyDescent="0.25">
      <c r="A6972" s="33" t="s">
        <v>3661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10202</v>
      </c>
    </row>
    <row r="6973" spans="1:9" x14ac:dyDescent="0.25">
      <c r="A6973" s="33" t="s">
        <v>3661</v>
      </c>
      <c r="B6973" s="269" t="s">
        <v>3674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10202</v>
      </c>
    </row>
    <row r="6974" spans="1:9" x14ac:dyDescent="0.25">
      <c r="A6974" s="33" t="s">
        <v>3661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62"/>
        <v>218000</v>
      </c>
      <c r="H6974" s="274" t="s">
        <v>1006</v>
      </c>
      <c r="I6974" s="294" t="s">
        <v>10202</v>
      </c>
    </row>
    <row r="6975" spans="1:9" x14ac:dyDescent="0.25">
      <c r="A6975" s="33" t="s">
        <v>3661</v>
      </c>
      <c r="B6975" s="269" t="s">
        <v>5507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62"/>
        <v>11000</v>
      </c>
      <c r="H6975" s="274" t="s">
        <v>1006</v>
      </c>
      <c r="I6975" s="294" t="s">
        <v>10202</v>
      </c>
    </row>
    <row r="6976" spans="1:9" x14ac:dyDescent="0.25">
      <c r="A6976" s="33" t="s">
        <v>3661</v>
      </c>
      <c r="B6976" s="269" t="s">
        <v>3058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62"/>
        <v>1500000</v>
      </c>
      <c r="H6976" s="236" t="s">
        <v>1006</v>
      </c>
      <c r="I6976" s="294" t="s">
        <v>10202</v>
      </c>
    </row>
    <row r="6977" spans="1:9" x14ac:dyDescent="0.25">
      <c r="A6977" s="33" t="s">
        <v>3661</v>
      </c>
      <c r="B6977" s="269" t="s">
        <v>4847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62"/>
        <v>6000</v>
      </c>
      <c r="H6977" s="236" t="s">
        <v>488</v>
      </c>
      <c r="I6977" s="294"/>
    </row>
    <row r="6978" spans="1:9" x14ac:dyDescent="0.25">
      <c r="A6978" s="33" t="s">
        <v>3661</v>
      </c>
      <c r="B6978" s="269" t="s">
        <v>3751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62"/>
        <v>7500</v>
      </c>
      <c r="H6978" s="84" t="s">
        <v>488</v>
      </c>
      <c r="I6978" s="294"/>
    </row>
    <row r="6979" spans="1:9" x14ac:dyDescent="0.25">
      <c r="A6979" s="33" t="s">
        <v>3661</v>
      </c>
      <c r="B6979" s="269" t="s">
        <v>4524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62"/>
        <v>31000</v>
      </c>
      <c r="H6979" s="84" t="s">
        <v>488</v>
      </c>
      <c r="I6979" s="294"/>
    </row>
    <row r="6980" spans="1:9" x14ac:dyDescent="0.25">
      <c r="A6980" s="33" t="s">
        <v>3661</v>
      </c>
      <c r="B6980" s="243" t="s">
        <v>3665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62"/>
        <v>35000</v>
      </c>
      <c r="H6980" s="236" t="s">
        <v>3667</v>
      </c>
      <c r="I6980" s="294"/>
    </row>
    <row r="6981" spans="1:9" x14ac:dyDescent="0.25">
      <c r="A6981" s="33" t="s">
        <v>3661</v>
      </c>
      <c r="B6981" s="243" t="s">
        <v>3666</v>
      </c>
      <c r="C6981" s="44" t="s">
        <v>388</v>
      </c>
      <c r="D6981" s="38">
        <v>1</v>
      </c>
      <c r="E6981" s="45" t="s">
        <v>3177</v>
      </c>
      <c r="F6981" s="179">
        <v>155000</v>
      </c>
      <c r="G6981" s="41">
        <f>D6981*F6981</f>
        <v>155000</v>
      </c>
      <c r="H6981" s="274" t="s">
        <v>3667</v>
      </c>
      <c r="I6981" s="84"/>
    </row>
    <row r="6982" spans="1:9" x14ac:dyDescent="0.25">
      <c r="A6982" s="33" t="s">
        <v>3661</v>
      </c>
      <c r="B6982" s="269" t="s">
        <v>3675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62"/>
        <v>45000</v>
      </c>
      <c r="H6982" s="236" t="s">
        <v>3267</v>
      </c>
      <c r="I6982" s="84"/>
    </row>
    <row r="6983" spans="1:9" x14ac:dyDescent="0.25">
      <c r="A6983" s="33" t="s">
        <v>3661</v>
      </c>
      <c r="B6983" s="269" t="s">
        <v>3676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62"/>
        <v>40000</v>
      </c>
      <c r="H6983" s="236" t="s">
        <v>3267</v>
      </c>
      <c r="I6983" s="84"/>
    </row>
    <row r="6984" spans="1:9" x14ac:dyDescent="0.25">
      <c r="A6984" s="33" t="s">
        <v>3661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62"/>
        <v>253800</v>
      </c>
      <c r="H6984" s="84" t="s">
        <v>1604</v>
      </c>
      <c r="I6984" s="84" t="s">
        <v>10203</v>
      </c>
    </row>
    <row r="6985" spans="1:9" x14ac:dyDescent="0.25">
      <c r="A6985" s="33" t="s">
        <v>3661</v>
      </c>
      <c r="B6985" s="269" t="s">
        <v>2852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62"/>
        <v>87500</v>
      </c>
      <c r="H6985" s="84" t="s">
        <v>1604</v>
      </c>
      <c r="I6985" s="84" t="s">
        <v>10203</v>
      </c>
    </row>
    <row r="6986" spans="1:9" x14ac:dyDescent="0.25">
      <c r="A6986" s="33" t="s">
        <v>3661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63">D6986*F6986</f>
        <v>72500</v>
      </c>
      <c r="H6986" s="274" t="s">
        <v>1604</v>
      </c>
      <c r="I6986" s="84" t="s">
        <v>10203</v>
      </c>
    </row>
    <row r="6987" spans="1:9" x14ac:dyDescent="0.25">
      <c r="A6987" s="33" t="s">
        <v>3661</v>
      </c>
      <c r="B6987" s="269" t="s">
        <v>2692</v>
      </c>
      <c r="C6987" s="56"/>
      <c r="D6987" s="38">
        <v>1</v>
      </c>
      <c r="E6987" s="45" t="s">
        <v>2666</v>
      </c>
      <c r="F6987" s="46">
        <v>75000</v>
      </c>
      <c r="G6987" s="172">
        <f t="shared" si="363"/>
        <v>75000</v>
      </c>
      <c r="H6987" s="274" t="s">
        <v>488</v>
      </c>
      <c r="I6987" s="84"/>
    </row>
    <row r="6988" spans="1:9" x14ac:dyDescent="0.25">
      <c r="A6988" s="33" t="s">
        <v>3661</v>
      </c>
      <c r="B6988" s="269" t="s">
        <v>3677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63"/>
        <v>175000</v>
      </c>
      <c r="H6988" s="236" t="s">
        <v>507</v>
      </c>
      <c r="I6988" s="84"/>
    </row>
    <row r="6989" spans="1:9" x14ac:dyDescent="0.25">
      <c r="A6989" s="33" t="s">
        <v>3661</v>
      </c>
      <c r="B6989" s="269" t="s">
        <v>3678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63"/>
        <v>75000</v>
      </c>
      <c r="H6989" s="236" t="s">
        <v>507</v>
      </c>
      <c r="I6989" s="84"/>
    </row>
    <row r="6990" spans="1:9" x14ac:dyDescent="0.25">
      <c r="A6990" s="33" t="s">
        <v>3661</v>
      </c>
      <c r="B6990" s="245" t="s">
        <v>2891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63"/>
        <v>45000</v>
      </c>
      <c r="H6990" s="236" t="s">
        <v>507</v>
      </c>
      <c r="I6990" s="84"/>
    </row>
    <row r="6991" spans="1:9" x14ac:dyDescent="0.25">
      <c r="A6991" s="33" t="s">
        <v>3661</v>
      </c>
      <c r="B6991" s="399" t="s">
        <v>3338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63"/>
        <v>65000</v>
      </c>
      <c r="H6991" s="236" t="s">
        <v>507</v>
      </c>
      <c r="I6991" s="84"/>
    </row>
    <row r="6992" spans="1:9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63"/>
        <v>28200</v>
      </c>
      <c r="H6992" s="84" t="s">
        <v>827</v>
      </c>
      <c r="I6992" s="383"/>
    </row>
    <row r="6993" spans="1:9" x14ac:dyDescent="0.25">
      <c r="A6993" s="33" t="s">
        <v>321</v>
      </c>
      <c r="B6993" s="269" t="s">
        <v>9990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63"/>
        <v>6000</v>
      </c>
      <c r="H6993" s="274" t="s">
        <v>2240</v>
      </c>
      <c r="I6993" s="383"/>
    </row>
    <row r="6994" spans="1:9" x14ac:dyDescent="0.25">
      <c r="A6994" s="33" t="s">
        <v>321</v>
      </c>
      <c r="B6994" s="246" t="s">
        <v>2826</v>
      </c>
      <c r="C6994" s="39" t="s">
        <v>5865</v>
      </c>
      <c r="D6994" s="38">
        <v>1</v>
      </c>
      <c r="E6994" s="45" t="s">
        <v>24</v>
      </c>
      <c r="F6994" s="46">
        <v>265000</v>
      </c>
      <c r="G6994" s="172">
        <f t="shared" si="363"/>
        <v>265000</v>
      </c>
      <c r="H6994" s="236" t="s">
        <v>2240</v>
      </c>
      <c r="I6994" s="84" t="s">
        <v>10204</v>
      </c>
    </row>
    <row r="6995" spans="1:9" x14ac:dyDescent="0.25">
      <c r="A6995" s="33" t="s">
        <v>321</v>
      </c>
      <c r="B6995" s="269" t="s">
        <v>3679</v>
      </c>
      <c r="C6995" s="44" t="s">
        <v>3680</v>
      </c>
      <c r="D6995" s="38">
        <v>1</v>
      </c>
      <c r="E6995" s="45" t="s">
        <v>24</v>
      </c>
      <c r="F6995" s="46">
        <v>1600000</v>
      </c>
      <c r="G6995" s="41">
        <f t="shared" si="363"/>
        <v>1600000</v>
      </c>
      <c r="H6995" s="84" t="s">
        <v>3638</v>
      </c>
      <c r="I6995" s="504"/>
    </row>
    <row r="6996" spans="1:9" x14ac:dyDescent="0.25">
      <c r="A6996" s="33" t="s">
        <v>321</v>
      </c>
      <c r="B6996" s="399" t="s">
        <v>3707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63"/>
        <v>1666800</v>
      </c>
      <c r="H6996" s="274" t="s">
        <v>3638</v>
      </c>
      <c r="I6996" s="504"/>
    </row>
    <row r="6997" spans="1:9" x14ac:dyDescent="0.25">
      <c r="A6997" s="33" t="s">
        <v>321</v>
      </c>
      <c r="B6997" s="52" t="s">
        <v>2847</v>
      </c>
      <c r="C6997" s="141" t="s">
        <v>9301</v>
      </c>
      <c r="D6997" s="38">
        <v>20</v>
      </c>
      <c r="E6997" s="45" t="s">
        <v>24</v>
      </c>
      <c r="F6997" s="35">
        <v>800</v>
      </c>
      <c r="G6997" s="46">
        <f t="shared" si="363"/>
        <v>16000</v>
      </c>
      <c r="H6997" s="274" t="s">
        <v>3638</v>
      </c>
      <c r="I6997" s="504"/>
    </row>
    <row r="6998" spans="1:9" x14ac:dyDescent="0.25">
      <c r="A6998" s="33" t="s">
        <v>321</v>
      </c>
      <c r="B6998" s="269" t="s">
        <v>3683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63"/>
        <v>400000</v>
      </c>
      <c r="H6998" s="274" t="s">
        <v>1065</v>
      </c>
      <c r="I6998" s="504" t="s">
        <v>10205</v>
      </c>
    </row>
    <row r="6999" spans="1:9" x14ac:dyDescent="0.25">
      <c r="A6999" s="33" t="s">
        <v>321</v>
      </c>
      <c r="B6999" s="269" t="s">
        <v>2801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63"/>
        <v>22000</v>
      </c>
      <c r="H6999" s="274" t="s">
        <v>1065</v>
      </c>
      <c r="I6999" s="274" t="s">
        <v>10205</v>
      </c>
    </row>
    <row r="7000" spans="1:9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63"/>
        <v>204000</v>
      </c>
      <c r="H7000" s="274" t="s">
        <v>1065</v>
      </c>
      <c r="I7000" s="504" t="s">
        <v>10205</v>
      </c>
    </row>
    <row r="7001" spans="1:9" x14ac:dyDescent="0.25">
      <c r="A7001" s="33" t="s">
        <v>321</v>
      </c>
      <c r="B7001" s="269" t="s">
        <v>3684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63"/>
        <v>350000</v>
      </c>
      <c r="H7001" s="274" t="s">
        <v>748</v>
      </c>
      <c r="I7001" s="504" t="s">
        <v>10206</v>
      </c>
    </row>
    <row r="7002" spans="1:9" x14ac:dyDescent="0.25">
      <c r="A7002" s="33" t="s">
        <v>321</v>
      </c>
      <c r="B7002" s="243" t="s">
        <v>10194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63"/>
        <v>350000</v>
      </c>
      <c r="H7002" s="274" t="s">
        <v>3078</v>
      </c>
      <c r="I7002" s="294" t="s">
        <v>10207</v>
      </c>
    </row>
    <row r="7003" spans="1:9" x14ac:dyDescent="0.25">
      <c r="A7003" s="33" t="s">
        <v>321</v>
      </c>
      <c r="B7003" s="269" t="s">
        <v>2702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63"/>
        <v>950000</v>
      </c>
      <c r="H7003" s="236" t="s">
        <v>3078</v>
      </c>
      <c r="I7003" s="294" t="s">
        <v>10207</v>
      </c>
    </row>
    <row r="7004" spans="1:9" x14ac:dyDescent="0.25">
      <c r="A7004" s="33" t="s">
        <v>321</v>
      </c>
      <c r="B7004" s="269" t="s">
        <v>3681</v>
      </c>
      <c r="C7004" s="44" t="s">
        <v>3682</v>
      </c>
      <c r="D7004" s="38">
        <v>1</v>
      </c>
      <c r="E7004" s="45" t="s">
        <v>23</v>
      </c>
      <c r="F7004" s="41">
        <v>70000</v>
      </c>
      <c r="G7004" s="46">
        <f t="shared" si="363"/>
        <v>70000</v>
      </c>
      <c r="H7004" s="274" t="s">
        <v>536</v>
      </c>
      <c r="I7004" s="294"/>
    </row>
    <row r="7005" spans="1:9" x14ac:dyDescent="0.25">
      <c r="A7005" s="33" t="s">
        <v>321</v>
      </c>
      <c r="B7005" s="269" t="s">
        <v>3687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63"/>
        <v>20000</v>
      </c>
      <c r="H7005" s="236" t="s">
        <v>536</v>
      </c>
      <c r="I7005" s="294"/>
    </row>
    <row r="7006" spans="1:9" x14ac:dyDescent="0.25">
      <c r="A7006" s="33" t="s">
        <v>321</v>
      </c>
      <c r="B7006" s="243" t="s">
        <v>9318</v>
      </c>
      <c r="C7006" s="39" t="s">
        <v>9319</v>
      </c>
      <c r="D7006" s="38">
        <v>10</v>
      </c>
      <c r="E7006" s="45" t="s">
        <v>27</v>
      </c>
      <c r="F7006" s="46">
        <v>32000</v>
      </c>
      <c r="G7006" s="41">
        <f t="shared" si="363"/>
        <v>320000</v>
      </c>
      <c r="H7006" s="84" t="s">
        <v>7076</v>
      </c>
      <c r="I7006" s="294" t="s">
        <v>10208</v>
      </c>
    </row>
    <row r="7007" spans="1:9" x14ac:dyDescent="0.25">
      <c r="A7007" s="33" t="s">
        <v>321</v>
      </c>
      <c r="B7007" s="399" t="s">
        <v>10187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10186</v>
      </c>
    </row>
    <row r="7008" spans="1:9" x14ac:dyDescent="0.25">
      <c r="A7008" s="33" t="s">
        <v>321</v>
      </c>
      <c r="B7008" s="269" t="s">
        <v>3686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63"/>
        <v>22500</v>
      </c>
      <c r="H7009" s="84" t="s">
        <v>1633</v>
      </c>
      <c r="I7009" s="84"/>
    </row>
    <row r="7010" spans="1:9" x14ac:dyDescent="0.25">
      <c r="A7010" s="33" t="s">
        <v>321</v>
      </c>
      <c r="B7010" s="269" t="s">
        <v>3751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63"/>
        <v>7500</v>
      </c>
      <c r="H7010" s="84" t="s">
        <v>1633</v>
      </c>
      <c r="I7010" s="84"/>
    </row>
    <row r="7011" spans="1:9" x14ac:dyDescent="0.25">
      <c r="A7011" s="33" t="s">
        <v>3689</v>
      </c>
      <c r="B7011" s="269" t="s">
        <v>3857</v>
      </c>
      <c r="C7011" s="228" t="s">
        <v>2745</v>
      </c>
      <c r="D7011" s="38">
        <v>1</v>
      </c>
      <c r="E7011" s="45" t="s">
        <v>23</v>
      </c>
      <c r="F7011" s="46">
        <v>460000</v>
      </c>
      <c r="G7011" s="41">
        <f t="shared" si="363"/>
        <v>460000</v>
      </c>
      <c r="H7011" s="84" t="s">
        <v>486</v>
      </c>
      <c r="I7011" s="383" t="s">
        <v>10209</v>
      </c>
    </row>
    <row r="7012" spans="1:9" x14ac:dyDescent="0.25">
      <c r="A7012" s="33" t="s">
        <v>3689</v>
      </c>
      <c r="B7012" s="269" t="s">
        <v>2751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63"/>
        <v>130000</v>
      </c>
      <c r="H7012" s="84" t="s">
        <v>486</v>
      </c>
      <c r="I7012" s="383" t="s">
        <v>10209</v>
      </c>
    </row>
    <row r="7013" spans="1:9" x14ac:dyDescent="0.25">
      <c r="A7013" s="33" t="s">
        <v>3689</v>
      </c>
      <c r="B7013" s="269" t="s">
        <v>10065</v>
      </c>
      <c r="C7013" s="228" t="s">
        <v>10210</v>
      </c>
      <c r="D7013" s="38">
        <v>1</v>
      </c>
      <c r="E7013" s="45" t="s">
        <v>23</v>
      </c>
      <c r="F7013" s="46">
        <v>1275000</v>
      </c>
      <c r="G7013" s="41">
        <f t="shared" si="363"/>
        <v>1275000</v>
      </c>
      <c r="H7013" s="84" t="s">
        <v>631</v>
      </c>
      <c r="I7013" s="383" t="s">
        <v>10211</v>
      </c>
    </row>
    <row r="7014" spans="1:9" x14ac:dyDescent="0.25">
      <c r="A7014" s="33" t="s">
        <v>3689</v>
      </c>
      <c r="B7014" s="399" t="s">
        <v>10112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63"/>
        <v>140000</v>
      </c>
      <c r="H7014" s="84" t="s">
        <v>631</v>
      </c>
      <c r="I7014" s="383" t="s">
        <v>10211</v>
      </c>
    </row>
    <row r="7015" spans="1:9" x14ac:dyDescent="0.25">
      <c r="A7015" s="33" t="s">
        <v>3689</v>
      </c>
      <c r="B7015" s="269" t="s">
        <v>3496</v>
      </c>
      <c r="C7015" s="39"/>
      <c r="D7015" s="38">
        <v>1</v>
      </c>
      <c r="E7015" s="45" t="s">
        <v>24</v>
      </c>
      <c r="F7015" s="46">
        <v>45000</v>
      </c>
      <c r="G7015" s="172">
        <f t="shared" si="363"/>
        <v>45000</v>
      </c>
      <c r="H7015" s="84" t="s">
        <v>631</v>
      </c>
      <c r="I7015" s="383" t="s">
        <v>10211</v>
      </c>
    </row>
    <row r="7016" spans="1:9" x14ac:dyDescent="0.25">
      <c r="A7016" s="33" t="s">
        <v>3689</v>
      </c>
      <c r="B7016" s="269" t="s">
        <v>3857</v>
      </c>
      <c r="C7016" s="44" t="s">
        <v>2745</v>
      </c>
      <c r="D7016" s="38">
        <v>1</v>
      </c>
      <c r="E7016" s="45" t="s">
        <v>23</v>
      </c>
      <c r="F7016" s="46">
        <v>460000</v>
      </c>
      <c r="G7016" s="41">
        <f t="shared" si="363"/>
        <v>460000</v>
      </c>
      <c r="H7016" s="84" t="s">
        <v>631</v>
      </c>
      <c r="I7016" s="383" t="s">
        <v>10211</v>
      </c>
    </row>
    <row r="7017" spans="1:9" x14ac:dyDescent="0.25">
      <c r="A7017" s="33" t="s">
        <v>3689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x14ac:dyDescent="0.25">
      <c r="A7018" s="33" t="s">
        <v>3689</v>
      </c>
      <c r="B7018" s="269" t="s">
        <v>4008</v>
      </c>
      <c r="C7018" s="33" t="s">
        <v>4378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x14ac:dyDescent="0.25">
      <c r="A7019" s="33" t="s">
        <v>3689</v>
      </c>
      <c r="B7019" s="269" t="s">
        <v>3691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63"/>
        <v>275000</v>
      </c>
      <c r="H7019" s="274" t="s">
        <v>3638</v>
      </c>
      <c r="I7019" s="504"/>
    </row>
    <row r="7020" spans="1:9" x14ac:dyDescent="0.25">
      <c r="A7020" s="33" t="s">
        <v>3689</v>
      </c>
      <c r="B7020" s="269" t="s">
        <v>3692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63"/>
        <v>85000</v>
      </c>
      <c r="H7020" s="274" t="s">
        <v>3638</v>
      </c>
      <c r="I7020" s="294"/>
    </row>
    <row r="7021" spans="1:9" x14ac:dyDescent="0.25">
      <c r="A7021" s="33" t="s">
        <v>3689</v>
      </c>
      <c r="B7021" s="391" t="s">
        <v>3693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63"/>
        <v>45000</v>
      </c>
      <c r="H7021" s="274" t="s">
        <v>3638</v>
      </c>
      <c r="I7021" s="294"/>
    </row>
    <row r="7022" spans="1:9" x14ac:dyDescent="0.25">
      <c r="A7022" s="33" t="s">
        <v>3689</v>
      </c>
      <c r="B7022" s="372" t="s">
        <v>3694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63"/>
        <v>30000</v>
      </c>
      <c r="H7022" s="274" t="s">
        <v>3638</v>
      </c>
      <c r="I7022" s="294"/>
    </row>
    <row r="7023" spans="1:9" x14ac:dyDescent="0.25">
      <c r="A7023" s="33" t="s">
        <v>3689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63"/>
        <v>153000</v>
      </c>
      <c r="H7023" s="274" t="s">
        <v>1106</v>
      </c>
      <c r="I7023" s="294" t="s">
        <v>10212</v>
      </c>
    </row>
    <row r="7024" spans="1:9" x14ac:dyDescent="0.25">
      <c r="A7024" s="33" t="s">
        <v>3689</v>
      </c>
      <c r="B7024" s="269" t="s">
        <v>2801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63"/>
        <v>22000</v>
      </c>
      <c r="H7024" s="274" t="s">
        <v>1106</v>
      </c>
      <c r="I7024" s="294" t="s">
        <v>10212</v>
      </c>
    </row>
    <row r="7025" spans="1:9" x14ac:dyDescent="0.25">
      <c r="A7025" s="33" t="s">
        <v>3689</v>
      </c>
      <c r="B7025" s="269" t="s">
        <v>10213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63"/>
        <v>2200000</v>
      </c>
      <c r="H7025" s="84" t="s">
        <v>1106</v>
      </c>
      <c r="I7025" s="294" t="s">
        <v>10212</v>
      </c>
    </row>
    <row r="7026" spans="1:9" x14ac:dyDescent="0.25">
      <c r="A7026" s="33" t="s">
        <v>3689</v>
      </c>
      <c r="B7026" s="269" t="s">
        <v>3857</v>
      </c>
      <c r="C7026" s="228" t="s">
        <v>2745</v>
      </c>
      <c r="D7026" s="38">
        <v>1</v>
      </c>
      <c r="E7026" s="45" t="s">
        <v>23</v>
      </c>
      <c r="F7026" s="46">
        <v>460000</v>
      </c>
      <c r="G7026" s="172">
        <f t="shared" si="363"/>
        <v>460000</v>
      </c>
      <c r="H7026" s="236" t="s">
        <v>1106</v>
      </c>
      <c r="I7026" s="294" t="s">
        <v>10212</v>
      </c>
    </row>
    <row r="7027" spans="1:9" x14ac:dyDescent="0.25">
      <c r="A7027" s="33" t="s">
        <v>3689</v>
      </c>
      <c r="B7027" s="269" t="s">
        <v>3857</v>
      </c>
      <c r="C7027" s="44" t="s">
        <v>2745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10214</v>
      </c>
    </row>
    <row r="7028" spans="1:9" x14ac:dyDescent="0.25">
      <c r="A7028" s="33" t="s">
        <v>3689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63"/>
        <v>55000</v>
      </c>
      <c r="H7028" s="236" t="s">
        <v>507</v>
      </c>
      <c r="I7028" s="84" t="s">
        <v>10215</v>
      </c>
    </row>
    <row r="7029" spans="1:9" x14ac:dyDescent="0.25">
      <c r="A7029" s="33" t="s">
        <v>3689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63"/>
        <v>50000</v>
      </c>
      <c r="H7029" s="84" t="s">
        <v>2672</v>
      </c>
      <c r="I7029" s="84" t="s">
        <v>10216</v>
      </c>
    </row>
    <row r="7030" spans="1:9" x14ac:dyDescent="0.25">
      <c r="A7030" s="33" t="s">
        <v>3689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63"/>
        <v>55000</v>
      </c>
      <c r="H7030" s="274" t="s">
        <v>2672</v>
      </c>
      <c r="I7030" s="84" t="s">
        <v>10216</v>
      </c>
    </row>
    <row r="7031" spans="1:9" x14ac:dyDescent="0.25">
      <c r="A7031" s="33" t="s">
        <v>3689</v>
      </c>
      <c r="B7031" s="269" t="s">
        <v>3688</v>
      </c>
      <c r="C7031" s="33" t="s">
        <v>9331</v>
      </c>
      <c r="D7031" s="38">
        <v>1</v>
      </c>
      <c r="E7031" s="45" t="s">
        <v>23</v>
      </c>
      <c r="F7031" s="46">
        <v>150000</v>
      </c>
      <c r="G7031" s="172">
        <f t="shared" si="363"/>
        <v>150000</v>
      </c>
      <c r="H7031" s="274" t="s">
        <v>2672</v>
      </c>
      <c r="I7031" s="84" t="s">
        <v>10216</v>
      </c>
    </row>
    <row r="7032" spans="1:9" x14ac:dyDescent="0.25">
      <c r="A7032" s="33" t="s">
        <v>3689</v>
      </c>
      <c r="B7032" s="269" t="s">
        <v>114</v>
      </c>
      <c r="C7032" s="33" t="s">
        <v>2725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10216</v>
      </c>
    </row>
    <row r="7033" spans="1:9" x14ac:dyDescent="0.25">
      <c r="A7033" s="33" t="s">
        <v>3689</v>
      </c>
      <c r="B7033" s="372" t="s">
        <v>2800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63"/>
        <v>65000</v>
      </c>
      <c r="H7033" s="84" t="s">
        <v>783</v>
      </c>
      <c r="I7033" s="84" t="s">
        <v>10217</v>
      </c>
    </row>
    <row r="7034" spans="1:9" x14ac:dyDescent="0.25">
      <c r="A7034" s="33" t="s">
        <v>3689</v>
      </c>
      <c r="B7034" s="243" t="s">
        <v>2751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63"/>
        <v>130000</v>
      </c>
      <c r="H7034" s="84" t="s">
        <v>783</v>
      </c>
      <c r="I7034" s="84" t="s">
        <v>10217</v>
      </c>
    </row>
    <row r="7035" spans="1:9" x14ac:dyDescent="0.25">
      <c r="A7035" s="33" t="s">
        <v>3689</v>
      </c>
      <c r="B7035" s="269" t="s">
        <v>3697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63"/>
        <v>260000</v>
      </c>
      <c r="H7035" s="236" t="s">
        <v>536</v>
      </c>
      <c r="I7035" s="84"/>
    </row>
    <row r="7036" spans="1:9" x14ac:dyDescent="0.25">
      <c r="A7036" s="33" t="s">
        <v>3689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x14ac:dyDescent="0.25">
      <c r="A7037" s="33" t="s">
        <v>3689</v>
      </c>
      <c r="B7037" s="269" t="s">
        <v>3695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x14ac:dyDescent="0.25">
      <c r="A7038" s="33" t="s">
        <v>3689</v>
      </c>
      <c r="B7038" s="269" t="s">
        <v>3696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x14ac:dyDescent="0.25">
      <c r="A7039" s="33" t="s">
        <v>3689</v>
      </c>
      <c r="B7039" s="269" t="s">
        <v>3318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x14ac:dyDescent="0.25">
      <c r="A7040" s="33" t="s">
        <v>3689</v>
      </c>
      <c r="B7040" s="269" t="s">
        <v>4524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63"/>
        <v>46500</v>
      </c>
      <c r="H7040" s="274" t="s">
        <v>930</v>
      </c>
      <c r="I7040" s="84"/>
    </row>
    <row r="7041" spans="1:9" x14ac:dyDescent="0.25">
      <c r="A7041" s="33" t="s">
        <v>3689</v>
      </c>
      <c r="B7041" s="269" t="s">
        <v>3751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63"/>
        <v>16000</v>
      </c>
      <c r="H7041" s="274" t="s">
        <v>930</v>
      </c>
      <c r="I7041" s="84"/>
    </row>
    <row r="7042" spans="1:9" x14ac:dyDescent="0.25">
      <c r="A7042" s="33" t="s">
        <v>3689</v>
      </c>
      <c r="B7042" s="243" t="s">
        <v>3260</v>
      </c>
      <c r="C7042" s="44" t="s">
        <v>2856</v>
      </c>
      <c r="D7042" s="38">
        <v>5</v>
      </c>
      <c r="E7042" s="45" t="s">
        <v>24</v>
      </c>
      <c r="F7042" s="179">
        <v>300000</v>
      </c>
      <c r="G7042" s="41">
        <f t="shared" si="363"/>
        <v>1500000</v>
      </c>
      <c r="H7042" s="274" t="s">
        <v>433</v>
      </c>
      <c r="I7042" s="84" t="s">
        <v>10218</v>
      </c>
    </row>
    <row r="7043" spans="1:9" x14ac:dyDescent="0.25">
      <c r="A7043" s="33" t="s">
        <v>3698</v>
      </c>
      <c r="B7043" s="269" t="s">
        <v>4008</v>
      </c>
      <c r="C7043" s="33" t="s">
        <v>4378</v>
      </c>
      <c r="D7043" s="38">
        <v>1.5</v>
      </c>
      <c r="E7043" s="45" t="s">
        <v>27</v>
      </c>
      <c r="F7043" s="46">
        <v>23000</v>
      </c>
      <c r="G7043" s="41">
        <f t="shared" si="363"/>
        <v>34500</v>
      </c>
      <c r="H7043" s="84" t="s">
        <v>3777</v>
      </c>
      <c r="I7043" s="383"/>
    </row>
    <row r="7044" spans="1:9" x14ac:dyDescent="0.25">
      <c r="A7044" s="33" t="s">
        <v>3698</v>
      </c>
      <c r="B7044" s="269" t="s">
        <v>4008</v>
      </c>
      <c r="C7044" s="33" t="s">
        <v>4378</v>
      </c>
      <c r="D7044" s="38">
        <v>2</v>
      </c>
      <c r="E7044" s="45" t="s">
        <v>27</v>
      </c>
      <c r="F7044" s="46">
        <v>23000</v>
      </c>
      <c r="G7044" s="46">
        <f t="shared" si="363"/>
        <v>46000</v>
      </c>
      <c r="H7044" s="84" t="s">
        <v>3777</v>
      </c>
      <c r="I7044" s="383"/>
    </row>
    <row r="7045" spans="1:9" x14ac:dyDescent="0.25">
      <c r="A7045" s="33" t="s">
        <v>3698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63"/>
        <v>75000</v>
      </c>
      <c r="H7045" s="84" t="s">
        <v>930</v>
      </c>
      <c r="I7045" s="383"/>
    </row>
    <row r="7046" spans="1:9" x14ac:dyDescent="0.25">
      <c r="A7046" s="33" t="s">
        <v>3698</v>
      </c>
      <c r="B7046" s="269" t="s">
        <v>3701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63"/>
        <v>90000</v>
      </c>
      <c r="H7046" s="274" t="s">
        <v>930</v>
      </c>
      <c r="I7046" s="383"/>
    </row>
    <row r="7047" spans="1:9" x14ac:dyDescent="0.25">
      <c r="A7047" s="33" t="s">
        <v>3698</v>
      </c>
      <c r="B7047" s="372" t="s">
        <v>2800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63"/>
        <v>65000</v>
      </c>
      <c r="H7047" s="84" t="s">
        <v>1604</v>
      </c>
      <c r="I7047" s="383" t="s">
        <v>10219</v>
      </c>
    </row>
    <row r="7048" spans="1:9" x14ac:dyDescent="0.25">
      <c r="A7048" s="33" t="s">
        <v>3698</v>
      </c>
      <c r="B7048" s="269" t="s">
        <v>2768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63"/>
        <v>86000</v>
      </c>
      <c r="H7048" s="84" t="s">
        <v>1604</v>
      </c>
      <c r="I7048" s="383" t="s">
        <v>10219</v>
      </c>
    </row>
    <row r="7049" spans="1:9" x14ac:dyDescent="0.25">
      <c r="A7049" s="33" t="s">
        <v>3698</v>
      </c>
      <c r="B7049" s="372" t="s">
        <v>2800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10212</v>
      </c>
    </row>
    <row r="7050" spans="1:9" x14ac:dyDescent="0.25">
      <c r="A7050" s="33" t="s">
        <v>3698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10220</v>
      </c>
    </row>
    <row r="7051" spans="1:9" x14ac:dyDescent="0.25">
      <c r="A7051" s="33" t="s">
        <v>3698</v>
      </c>
      <c r="B7051" s="269" t="s">
        <v>2852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64">D7051*F7051</f>
        <v>87500</v>
      </c>
      <c r="H7051" s="274" t="s">
        <v>1004</v>
      </c>
      <c r="I7051" s="504" t="s">
        <v>10220</v>
      </c>
    </row>
    <row r="7052" spans="1:9" x14ac:dyDescent="0.25">
      <c r="A7052" s="33" t="s">
        <v>3698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64"/>
        <v>253800</v>
      </c>
      <c r="H7052" s="274" t="s">
        <v>2177</v>
      </c>
      <c r="I7052" s="294" t="s">
        <v>10221</v>
      </c>
    </row>
    <row r="7053" spans="1:9" x14ac:dyDescent="0.25">
      <c r="A7053" s="33" t="s">
        <v>3698</v>
      </c>
      <c r="B7053" s="269" t="s">
        <v>2852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64"/>
        <v>87500</v>
      </c>
      <c r="H7053" s="274" t="s">
        <v>2177</v>
      </c>
      <c r="I7053" s="294" t="s">
        <v>10221</v>
      </c>
    </row>
    <row r="7054" spans="1:9" x14ac:dyDescent="0.25">
      <c r="A7054" s="33" t="s">
        <v>3698</v>
      </c>
      <c r="B7054" s="269" t="s">
        <v>3235</v>
      </c>
      <c r="C7054" s="33" t="s">
        <v>3596</v>
      </c>
      <c r="D7054" s="38">
        <v>1</v>
      </c>
      <c r="E7054" s="45" t="s">
        <v>23</v>
      </c>
      <c r="F7054" s="41">
        <v>85000</v>
      </c>
      <c r="G7054" s="46">
        <f t="shared" si="364"/>
        <v>85000</v>
      </c>
      <c r="H7054" s="274" t="s">
        <v>2177</v>
      </c>
      <c r="I7054" s="294" t="s">
        <v>10221</v>
      </c>
    </row>
    <row r="7055" spans="1:9" x14ac:dyDescent="0.25">
      <c r="A7055" s="33" t="s">
        <v>3698</v>
      </c>
      <c r="B7055" s="269" t="s">
        <v>3333</v>
      </c>
      <c r="C7055" s="33" t="s">
        <v>9299</v>
      </c>
      <c r="D7055" s="38">
        <v>1</v>
      </c>
      <c r="E7055" s="45" t="s">
        <v>23</v>
      </c>
      <c r="F7055" s="46">
        <v>45000</v>
      </c>
      <c r="G7055" s="41">
        <f t="shared" si="364"/>
        <v>45000</v>
      </c>
      <c r="H7055" s="84" t="s">
        <v>2177</v>
      </c>
      <c r="I7055" s="294" t="s">
        <v>10221</v>
      </c>
    </row>
    <row r="7056" spans="1:9" x14ac:dyDescent="0.25">
      <c r="A7056" s="33" t="s">
        <v>3698</v>
      </c>
      <c r="B7056" s="269" t="s">
        <v>114</v>
      </c>
      <c r="C7056" s="33" t="s">
        <v>2725</v>
      </c>
      <c r="D7056" s="38">
        <v>1</v>
      </c>
      <c r="E7056" s="45" t="s">
        <v>23</v>
      </c>
      <c r="F7056" s="46">
        <v>200000</v>
      </c>
      <c r="G7056" s="172">
        <f t="shared" si="364"/>
        <v>200000</v>
      </c>
      <c r="H7056" s="236" t="s">
        <v>2177</v>
      </c>
      <c r="I7056" s="294" t="s">
        <v>10221</v>
      </c>
    </row>
    <row r="7057" spans="1:9" x14ac:dyDescent="0.25">
      <c r="A7057" s="33" t="s">
        <v>3698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10221</v>
      </c>
    </row>
    <row r="7058" spans="1:9" x14ac:dyDescent="0.25">
      <c r="A7058" s="33" t="s">
        <v>3698</v>
      </c>
      <c r="B7058" s="269" t="s">
        <v>3699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64"/>
        <v>82000</v>
      </c>
      <c r="H7058" s="84" t="s">
        <v>3638</v>
      </c>
      <c r="I7058" s="84"/>
    </row>
    <row r="7059" spans="1:9" x14ac:dyDescent="0.25">
      <c r="A7059" s="33" t="s">
        <v>3698</v>
      </c>
      <c r="B7059" s="243" t="s">
        <v>3176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64"/>
        <v>8000</v>
      </c>
      <c r="H7059" s="274" t="s">
        <v>536</v>
      </c>
      <c r="I7059" s="84"/>
    </row>
    <row r="7060" spans="1:9" x14ac:dyDescent="0.25">
      <c r="A7060" s="33" t="s">
        <v>3698</v>
      </c>
      <c r="B7060" s="269" t="s">
        <v>3700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64"/>
        <v>730000</v>
      </c>
      <c r="H7060" s="274" t="s">
        <v>536</v>
      </c>
      <c r="I7060" s="84"/>
    </row>
    <row r="7061" spans="1:9" x14ac:dyDescent="0.25">
      <c r="A7061" s="33" t="s">
        <v>3698</v>
      </c>
      <c r="B7061" s="243" t="s">
        <v>3706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64"/>
        <v>550000</v>
      </c>
      <c r="H7061" s="274" t="s">
        <v>536</v>
      </c>
      <c r="I7061" s="84"/>
    </row>
    <row r="7062" spans="1:9" x14ac:dyDescent="0.25">
      <c r="A7062" s="33" t="s">
        <v>3698</v>
      </c>
      <c r="B7062" s="243" t="s">
        <v>3487</v>
      </c>
      <c r="C7062" s="208" t="s">
        <v>3536</v>
      </c>
      <c r="D7062" s="284">
        <v>2</v>
      </c>
      <c r="E7062" s="45" t="s">
        <v>107</v>
      </c>
      <c r="F7062" s="179">
        <v>50000</v>
      </c>
      <c r="G7062" s="172">
        <f t="shared" si="364"/>
        <v>100000</v>
      </c>
      <c r="H7062" s="274" t="s">
        <v>536</v>
      </c>
      <c r="I7062" s="84"/>
    </row>
    <row r="7063" spans="1:9" x14ac:dyDescent="0.25">
      <c r="A7063" s="33" t="s">
        <v>3698</v>
      </c>
      <c r="B7063" s="269" t="s">
        <v>3702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64"/>
        <v>50000</v>
      </c>
      <c r="H7063" s="274" t="s">
        <v>606</v>
      </c>
      <c r="I7063" s="84"/>
    </row>
    <row r="7064" spans="1:9" x14ac:dyDescent="0.25">
      <c r="A7064" s="33" t="s">
        <v>3698</v>
      </c>
      <c r="B7064" s="391" t="s">
        <v>3703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64"/>
        <v>50000</v>
      </c>
      <c r="H7064" s="274" t="s">
        <v>606</v>
      </c>
      <c r="I7064" s="84"/>
    </row>
    <row r="7065" spans="1:9" x14ac:dyDescent="0.25">
      <c r="A7065" s="33" t="s">
        <v>3698</v>
      </c>
      <c r="B7065" s="372" t="s">
        <v>3704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64"/>
        <v>2625000</v>
      </c>
      <c r="H7065" s="274" t="s">
        <v>3670</v>
      </c>
      <c r="I7065" s="84"/>
    </row>
    <row r="7066" spans="1:9" x14ac:dyDescent="0.25">
      <c r="A7066" s="33" t="s">
        <v>3698</v>
      </c>
      <c r="B7066" s="269" t="s">
        <v>3705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64"/>
        <v>1310000</v>
      </c>
      <c r="H7066" s="274" t="s">
        <v>3670</v>
      </c>
      <c r="I7066" s="294"/>
    </row>
    <row r="7067" spans="1:9" x14ac:dyDescent="0.25">
      <c r="A7067" s="33" t="s">
        <v>3698</v>
      </c>
      <c r="B7067" s="269" t="s">
        <v>2795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64"/>
        <v>850000</v>
      </c>
      <c r="H7067" s="236" t="s">
        <v>3078</v>
      </c>
      <c r="I7067" s="294" t="s">
        <v>10222</v>
      </c>
    </row>
    <row r="7068" spans="1:9" x14ac:dyDescent="0.25">
      <c r="A7068" s="33" t="s">
        <v>3698</v>
      </c>
      <c r="B7068" s="372" t="s">
        <v>2800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64"/>
        <v>65000</v>
      </c>
      <c r="H7068" s="236" t="s">
        <v>3078</v>
      </c>
      <c r="I7068" s="504" t="s">
        <v>10222</v>
      </c>
    </row>
    <row r="7069" spans="1:9" x14ac:dyDescent="0.25">
      <c r="A7069" s="33" t="s">
        <v>3698</v>
      </c>
      <c r="B7069" s="243" t="s">
        <v>3260</v>
      </c>
      <c r="C7069" s="44" t="s">
        <v>2856</v>
      </c>
      <c r="D7069" s="38">
        <v>5</v>
      </c>
      <c r="E7069" s="45" t="s">
        <v>24</v>
      </c>
      <c r="F7069" s="179">
        <v>300000</v>
      </c>
      <c r="G7069" s="46">
        <f t="shared" si="364"/>
        <v>1500000</v>
      </c>
      <c r="H7069" s="274" t="s">
        <v>10223</v>
      </c>
      <c r="I7069" s="84"/>
    </row>
    <row r="7070" spans="1:9" x14ac:dyDescent="0.25">
      <c r="A7070" s="33" t="s">
        <v>3698</v>
      </c>
      <c r="B7070" s="243" t="s">
        <v>2589</v>
      </c>
      <c r="C7070" s="56" t="s">
        <v>2856</v>
      </c>
      <c r="D7070" s="284">
        <v>5</v>
      </c>
      <c r="E7070" s="45" t="s">
        <v>23</v>
      </c>
      <c r="F7070" s="179">
        <v>105000</v>
      </c>
      <c r="G7070" s="41">
        <f t="shared" si="364"/>
        <v>525000</v>
      </c>
      <c r="H7070" s="274" t="s">
        <v>10223</v>
      </c>
      <c r="I7070" s="84"/>
    </row>
    <row r="7071" spans="1:9" x14ac:dyDescent="0.25">
      <c r="A7071" s="33" t="s">
        <v>3698</v>
      </c>
      <c r="B7071" s="372" t="s">
        <v>2800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64"/>
        <v>520000</v>
      </c>
      <c r="H7071" s="274" t="s">
        <v>10223</v>
      </c>
      <c r="I7071" s="84"/>
    </row>
    <row r="7072" spans="1:9" x14ac:dyDescent="0.25">
      <c r="A7072" s="33" t="s">
        <v>3698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64"/>
        <v>99000</v>
      </c>
      <c r="H7072" s="274" t="s">
        <v>10223</v>
      </c>
      <c r="I7072" s="84"/>
    </row>
    <row r="7073" spans="1:9" x14ac:dyDescent="0.25">
      <c r="A7073" s="33" t="s">
        <v>3698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64"/>
        <v>119000</v>
      </c>
      <c r="H7073" s="274" t="s">
        <v>10223</v>
      </c>
      <c r="I7073" s="84"/>
    </row>
    <row r="7074" spans="1:9" x14ac:dyDescent="0.25">
      <c r="A7074" s="33" t="s">
        <v>3698</v>
      </c>
      <c r="B7074" s="372" t="s">
        <v>3664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64"/>
        <v>25000</v>
      </c>
      <c r="H7074" s="274" t="s">
        <v>10223</v>
      </c>
      <c r="I7074" s="84"/>
    </row>
    <row r="7075" spans="1:9" x14ac:dyDescent="0.25">
      <c r="A7075" s="33" t="s">
        <v>3698</v>
      </c>
      <c r="B7075" s="269" t="s">
        <v>9411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64"/>
        <v>50000</v>
      </c>
      <c r="H7075" s="274" t="s">
        <v>10223</v>
      </c>
      <c r="I7075" s="84"/>
    </row>
    <row r="7076" spans="1:9" x14ac:dyDescent="0.25">
      <c r="A7076" s="33" t="s">
        <v>3698</v>
      </c>
      <c r="B7076" s="269" t="s">
        <v>2969</v>
      </c>
      <c r="C7076" s="44" t="s">
        <v>3420</v>
      </c>
      <c r="D7076" s="38">
        <v>1</v>
      </c>
      <c r="E7076" s="45" t="s">
        <v>24</v>
      </c>
      <c r="F7076" s="46">
        <v>750000</v>
      </c>
      <c r="G7076" s="41">
        <f t="shared" si="364"/>
        <v>750000</v>
      </c>
      <c r="H7076" s="274" t="s">
        <v>10223</v>
      </c>
      <c r="I7076" s="84"/>
    </row>
    <row r="7077" spans="1:9" x14ac:dyDescent="0.25">
      <c r="A7077" s="33" t="s">
        <v>3698</v>
      </c>
      <c r="B7077" s="269" t="s">
        <v>1609</v>
      </c>
      <c r="C7077" s="44" t="s">
        <v>3420</v>
      </c>
      <c r="D7077" s="38">
        <v>1</v>
      </c>
      <c r="E7077" s="45" t="s">
        <v>23</v>
      </c>
      <c r="F7077" s="41">
        <v>650000</v>
      </c>
      <c r="G7077" s="41">
        <f t="shared" si="364"/>
        <v>650000</v>
      </c>
      <c r="H7077" s="274" t="s">
        <v>10223</v>
      </c>
      <c r="I7077" s="84"/>
    </row>
    <row r="7078" spans="1:9" x14ac:dyDescent="0.25">
      <c r="A7078" s="33" t="s">
        <v>3698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64"/>
        <v>390000</v>
      </c>
      <c r="H7078" s="274" t="s">
        <v>10223</v>
      </c>
      <c r="I7078" s="84"/>
    </row>
    <row r="7079" spans="1:9" x14ac:dyDescent="0.25">
      <c r="A7079" s="33" t="s">
        <v>3698</v>
      </c>
      <c r="B7079" s="269" t="s">
        <v>3632</v>
      </c>
      <c r="C7079" s="260" t="s">
        <v>10224</v>
      </c>
      <c r="D7079" s="50">
        <v>1</v>
      </c>
      <c r="E7079" s="43" t="s">
        <v>23</v>
      </c>
      <c r="F7079" s="41">
        <v>800000</v>
      </c>
      <c r="G7079" s="41">
        <f t="shared" si="364"/>
        <v>800000</v>
      </c>
      <c r="H7079" s="274" t="s">
        <v>10223</v>
      </c>
      <c r="I7079" s="84"/>
    </row>
    <row r="7080" spans="1:9" x14ac:dyDescent="0.25">
      <c r="A7080" s="33" t="s">
        <v>3698</v>
      </c>
      <c r="B7080" s="269" t="s">
        <v>3632</v>
      </c>
      <c r="C7080" s="39" t="s">
        <v>10225</v>
      </c>
      <c r="D7080" s="50">
        <v>1</v>
      </c>
      <c r="E7080" s="43" t="s">
        <v>23</v>
      </c>
      <c r="F7080" s="41">
        <v>800000</v>
      </c>
      <c r="G7080" s="41">
        <f t="shared" si="364"/>
        <v>800000</v>
      </c>
      <c r="H7080" s="274" t="s">
        <v>10223</v>
      </c>
      <c r="I7080" s="84"/>
    </row>
    <row r="7081" spans="1:9" x14ac:dyDescent="0.25">
      <c r="A7081" s="33" t="s">
        <v>3698</v>
      </c>
      <c r="B7081" s="269" t="s">
        <v>4527</v>
      </c>
      <c r="C7081" s="33" t="s">
        <v>10226</v>
      </c>
      <c r="D7081" s="38">
        <v>1</v>
      </c>
      <c r="E7081" s="39" t="s">
        <v>23</v>
      </c>
      <c r="F7081" s="46">
        <v>1500000</v>
      </c>
      <c r="G7081" s="41">
        <f t="shared" si="364"/>
        <v>1500000</v>
      </c>
      <c r="H7081" s="274" t="s">
        <v>10223</v>
      </c>
      <c r="I7081" s="84"/>
    </row>
    <row r="7082" spans="1:9" x14ac:dyDescent="0.25">
      <c r="A7082" s="33" t="s">
        <v>3698</v>
      </c>
      <c r="B7082" s="269" t="s">
        <v>4527</v>
      </c>
      <c r="C7082" s="33" t="s">
        <v>10227</v>
      </c>
      <c r="D7082" s="38">
        <v>1</v>
      </c>
      <c r="E7082" s="39" t="s">
        <v>23</v>
      </c>
      <c r="F7082" s="46">
        <v>1500000</v>
      </c>
      <c r="G7082" s="41">
        <f t="shared" si="364"/>
        <v>1500000</v>
      </c>
      <c r="H7082" s="274" t="s">
        <v>10223</v>
      </c>
      <c r="I7082" s="84"/>
    </row>
    <row r="7083" spans="1:9" x14ac:dyDescent="0.25">
      <c r="A7083" s="33" t="s">
        <v>3698</v>
      </c>
      <c r="B7083" s="269" t="s">
        <v>4527</v>
      </c>
      <c r="C7083" s="36" t="s">
        <v>10228</v>
      </c>
      <c r="D7083" s="38">
        <v>1</v>
      </c>
      <c r="E7083" s="39" t="s">
        <v>23</v>
      </c>
      <c r="F7083" s="46">
        <v>1500000</v>
      </c>
      <c r="G7083" s="41">
        <f t="shared" si="364"/>
        <v>1500000</v>
      </c>
      <c r="H7083" s="274" t="s">
        <v>10223</v>
      </c>
      <c r="I7083" s="84"/>
    </row>
    <row r="7084" spans="1:9" x14ac:dyDescent="0.25">
      <c r="A7084" s="33" t="s">
        <v>3698</v>
      </c>
      <c r="B7084" s="269" t="s">
        <v>4527</v>
      </c>
      <c r="C7084" s="39" t="s">
        <v>10229</v>
      </c>
      <c r="D7084" s="53">
        <v>1</v>
      </c>
      <c r="E7084" s="506" t="s">
        <v>23</v>
      </c>
      <c r="F7084" s="46">
        <v>1500000</v>
      </c>
      <c r="G7084" s="41">
        <f t="shared" si="364"/>
        <v>1500000</v>
      </c>
      <c r="H7084" s="274" t="s">
        <v>10223</v>
      </c>
      <c r="I7084" s="84"/>
    </row>
    <row r="7085" spans="1:9" x14ac:dyDescent="0.25">
      <c r="A7085" s="33" t="s">
        <v>3698</v>
      </c>
      <c r="B7085" s="269" t="s">
        <v>4527</v>
      </c>
      <c r="C7085" s="33" t="s">
        <v>10230</v>
      </c>
      <c r="D7085" s="38">
        <v>1</v>
      </c>
      <c r="E7085" s="39" t="s">
        <v>23</v>
      </c>
      <c r="F7085" s="46">
        <v>1500000</v>
      </c>
      <c r="G7085" s="41">
        <f t="shared" si="364"/>
        <v>1500000</v>
      </c>
      <c r="H7085" s="274" t="s">
        <v>10223</v>
      </c>
      <c r="I7085" s="84"/>
    </row>
    <row r="7086" spans="1:9" x14ac:dyDescent="0.25">
      <c r="A7086" s="33" t="s">
        <v>3698</v>
      </c>
      <c r="B7086" s="269" t="s">
        <v>4527</v>
      </c>
      <c r="C7086" s="33" t="s">
        <v>10231</v>
      </c>
      <c r="D7086" s="50">
        <v>1</v>
      </c>
      <c r="E7086" s="43" t="s">
        <v>23</v>
      </c>
      <c r="F7086" s="46">
        <v>1500000</v>
      </c>
      <c r="G7086" s="41">
        <f t="shared" si="364"/>
        <v>1500000</v>
      </c>
      <c r="H7086" s="274" t="s">
        <v>10223</v>
      </c>
      <c r="I7086" s="84"/>
    </row>
    <row r="7087" spans="1:9" x14ac:dyDescent="0.25">
      <c r="A7087" s="33" t="s">
        <v>3698</v>
      </c>
      <c r="B7087" s="269" t="s">
        <v>4527</v>
      </c>
      <c r="C7087" s="33" t="s">
        <v>10232</v>
      </c>
      <c r="D7087" s="38">
        <v>1</v>
      </c>
      <c r="E7087" s="39" t="s">
        <v>23</v>
      </c>
      <c r="F7087" s="46">
        <v>1500000</v>
      </c>
      <c r="G7087" s="41">
        <f t="shared" si="364"/>
        <v>1500000</v>
      </c>
      <c r="H7087" s="274" t="s">
        <v>10223</v>
      </c>
      <c r="I7087" s="84"/>
    </row>
    <row r="7088" spans="1:9" x14ac:dyDescent="0.25">
      <c r="A7088" s="33" t="s">
        <v>3698</v>
      </c>
      <c r="B7088" s="269" t="s">
        <v>4527</v>
      </c>
      <c r="C7088" s="36" t="s">
        <v>10233</v>
      </c>
      <c r="D7088" s="38">
        <v>1</v>
      </c>
      <c r="E7088" s="39" t="s">
        <v>23</v>
      </c>
      <c r="F7088" s="46">
        <v>1500000</v>
      </c>
      <c r="G7088" s="41">
        <f t="shared" si="364"/>
        <v>1500000</v>
      </c>
      <c r="H7088" s="274" t="s">
        <v>10223</v>
      </c>
      <c r="I7088" s="33"/>
    </row>
    <row r="7089" spans="1:9" x14ac:dyDescent="0.25">
      <c r="A7089" s="33" t="s">
        <v>3698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64"/>
        <v>1000000</v>
      </c>
      <c r="H7089" s="369" t="s">
        <v>10234</v>
      </c>
      <c r="I7089" s="33"/>
    </row>
    <row r="7090" spans="1:9" x14ac:dyDescent="0.25">
      <c r="A7090" s="33" t="s">
        <v>3698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64"/>
        <v>28728000</v>
      </c>
      <c r="H7090" s="236" t="s">
        <v>10235</v>
      </c>
      <c r="I7090" s="33"/>
    </row>
    <row r="7091" spans="1:9" x14ac:dyDescent="0.25">
      <c r="A7091" s="33" t="s">
        <v>3698</v>
      </c>
      <c r="B7091" s="269" t="s">
        <v>3710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64"/>
        <v>13154400</v>
      </c>
      <c r="H7091" s="236" t="s">
        <v>10235</v>
      </c>
      <c r="I7091" s="33"/>
    </row>
    <row r="7092" spans="1:9" x14ac:dyDescent="0.25">
      <c r="A7092" s="33" t="s">
        <v>3698</v>
      </c>
      <c r="B7092" s="399" t="s">
        <v>3711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64"/>
        <v>40000</v>
      </c>
      <c r="H7092" s="236" t="s">
        <v>10235</v>
      </c>
      <c r="I7092" s="33"/>
    </row>
    <row r="7093" spans="1:9" x14ac:dyDescent="0.25">
      <c r="A7093" s="33" t="s">
        <v>3698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64"/>
        <v>4450000</v>
      </c>
      <c r="H7093" s="236" t="s">
        <v>10235</v>
      </c>
      <c r="I7093" s="33"/>
    </row>
    <row r="7094" spans="1:9" x14ac:dyDescent="0.25">
      <c r="A7094" s="33" t="s">
        <v>3698</v>
      </c>
      <c r="B7094" s="269" t="s">
        <v>3712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64"/>
        <v>1525500</v>
      </c>
      <c r="H7094" s="236" t="s">
        <v>10235</v>
      </c>
      <c r="I7094" s="33"/>
    </row>
    <row r="7095" spans="1:9" x14ac:dyDescent="0.25">
      <c r="A7095" s="33" t="s">
        <v>3698</v>
      </c>
      <c r="B7095" s="269" t="s">
        <v>3713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64"/>
        <v>1612500</v>
      </c>
      <c r="H7095" s="236" t="s">
        <v>10235</v>
      </c>
      <c r="I7095" s="33"/>
    </row>
    <row r="7096" spans="1:9" x14ac:dyDescent="0.25">
      <c r="A7096" s="33" t="s">
        <v>3715</v>
      </c>
      <c r="B7096" s="269" t="s">
        <v>2692</v>
      </c>
      <c r="C7096" s="33"/>
      <c r="D7096" s="38">
        <v>2</v>
      </c>
      <c r="E7096" s="45" t="s">
        <v>2666</v>
      </c>
      <c r="F7096" s="46">
        <v>75000</v>
      </c>
      <c r="G7096" s="41">
        <f t="shared" si="364"/>
        <v>150000</v>
      </c>
      <c r="H7096" s="84" t="s">
        <v>10235</v>
      </c>
      <c r="I7096" s="383"/>
    </row>
    <row r="7097" spans="1:9" x14ac:dyDescent="0.25">
      <c r="A7097" s="33" t="s">
        <v>3715</v>
      </c>
      <c r="B7097" s="33" t="s">
        <v>9402</v>
      </c>
      <c r="C7097" s="33" t="s">
        <v>9403</v>
      </c>
      <c r="D7097" s="50">
        <v>1</v>
      </c>
      <c r="E7097" s="56" t="s">
        <v>23</v>
      </c>
      <c r="F7097" s="179">
        <v>35000</v>
      </c>
      <c r="G7097" s="41">
        <f t="shared" si="364"/>
        <v>35000</v>
      </c>
      <c r="H7097" s="274" t="s">
        <v>10235</v>
      </c>
      <c r="I7097" s="383"/>
    </row>
    <row r="7098" spans="1:9" x14ac:dyDescent="0.25">
      <c r="A7098" s="33" t="s">
        <v>3715</v>
      </c>
      <c r="B7098" s="269" t="s">
        <v>10236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64"/>
        <v>39000</v>
      </c>
      <c r="H7098" s="274" t="s">
        <v>10235</v>
      </c>
      <c r="I7098" s="383"/>
    </row>
    <row r="7099" spans="1:9" x14ac:dyDescent="0.25">
      <c r="A7099" s="33" t="s">
        <v>3715</v>
      </c>
      <c r="B7099" s="269" t="s">
        <v>4524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64"/>
        <v>31000</v>
      </c>
      <c r="H7099" s="274" t="s">
        <v>10235</v>
      </c>
      <c r="I7099" s="383"/>
    </row>
    <row r="7100" spans="1:9" x14ac:dyDescent="0.25">
      <c r="A7100" s="33" t="s">
        <v>3715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64"/>
        <v>99000</v>
      </c>
      <c r="H7100" s="84" t="s">
        <v>10235</v>
      </c>
      <c r="I7100" s="383"/>
    </row>
    <row r="7101" spans="1:9" x14ac:dyDescent="0.25">
      <c r="A7101" s="33" t="s">
        <v>3715</v>
      </c>
      <c r="B7101" s="269" t="s">
        <v>3726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64"/>
        <v>336000</v>
      </c>
      <c r="H7101" s="236" t="s">
        <v>10235</v>
      </c>
      <c r="I7101" s="383"/>
    </row>
    <row r="7102" spans="1:9" x14ac:dyDescent="0.25">
      <c r="A7102" s="33" t="s">
        <v>3715</v>
      </c>
      <c r="B7102" s="269" t="s">
        <v>3727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64"/>
        <v>189000</v>
      </c>
      <c r="H7102" s="236" t="s">
        <v>10235</v>
      </c>
      <c r="I7102" s="383"/>
    </row>
    <row r="7103" spans="1:9" x14ac:dyDescent="0.25">
      <c r="A7103" s="33" t="s">
        <v>3715</v>
      </c>
      <c r="B7103" s="269" t="s">
        <v>4524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64"/>
        <v>126250</v>
      </c>
      <c r="H7103" s="84" t="s">
        <v>10235</v>
      </c>
      <c r="I7103" s="383"/>
    </row>
    <row r="7104" spans="1:9" x14ac:dyDescent="0.25">
      <c r="A7104" s="33" t="s">
        <v>3715</v>
      </c>
      <c r="B7104" s="52" t="s">
        <v>2847</v>
      </c>
      <c r="C7104" s="141" t="s">
        <v>9301</v>
      </c>
      <c r="D7104" s="38">
        <v>10</v>
      </c>
      <c r="E7104" s="45" t="s">
        <v>24</v>
      </c>
      <c r="F7104" s="46">
        <v>800</v>
      </c>
      <c r="G7104" s="41">
        <f t="shared" si="364"/>
        <v>8000</v>
      </c>
      <c r="H7104" s="274" t="s">
        <v>930</v>
      </c>
      <c r="I7104" s="294"/>
    </row>
    <row r="7105" spans="1:9" x14ac:dyDescent="0.25">
      <c r="A7105" s="33" t="s">
        <v>3715</v>
      </c>
      <c r="B7105" s="243" t="s">
        <v>3728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64"/>
        <v>241500</v>
      </c>
      <c r="H7105" s="236" t="s">
        <v>930</v>
      </c>
      <c r="I7105" s="504"/>
    </row>
    <row r="7106" spans="1:9" x14ac:dyDescent="0.25">
      <c r="A7106" s="33" t="s">
        <v>3715</v>
      </c>
      <c r="B7106" s="243" t="s">
        <v>3719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64"/>
        <v>190000</v>
      </c>
      <c r="H7106" s="274" t="s">
        <v>606</v>
      </c>
      <c r="I7106" s="504"/>
    </row>
    <row r="7107" spans="1:9" x14ac:dyDescent="0.25">
      <c r="A7107" s="33" t="s">
        <v>3715</v>
      </c>
      <c r="B7107" s="372" t="s">
        <v>3716</v>
      </c>
      <c r="C7107" s="44" t="s">
        <v>3717</v>
      </c>
      <c r="D7107" s="38">
        <v>2</v>
      </c>
      <c r="E7107" s="45" t="s">
        <v>23</v>
      </c>
      <c r="F7107" s="46">
        <v>30000</v>
      </c>
      <c r="G7107" s="46">
        <f t="shared" si="364"/>
        <v>60000</v>
      </c>
      <c r="H7107" s="274" t="s">
        <v>606</v>
      </c>
      <c r="I7107" s="294"/>
    </row>
    <row r="7108" spans="1:9" x14ac:dyDescent="0.25">
      <c r="A7108" s="33" t="s">
        <v>3715</v>
      </c>
      <c r="B7108" s="269" t="s">
        <v>3718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64"/>
        <v>32000</v>
      </c>
      <c r="H7108" s="274" t="s">
        <v>606</v>
      </c>
      <c r="I7108" s="294"/>
    </row>
    <row r="7109" spans="1:9" x14ac:dyDescent="0.25">
      <c r="A7109" s="33" t="s">
        <v>3715</v>
      </c>
      <c r="B7109" s="243" t="s">
        <v>3719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64"/>
        <v>190000</v>
      </c>
      <c r="H7109" s="274" t="s">
        <v>606</v>
      </c>
      <c r="I7109" s="294"/>
    </row>
    <row r="7110" spans="1:9" x14ac:dyDescent="0.25">
      <c r="A7110" s="33" t="s">
        <v>3715</v>
      </c>
      <c r="B7110" s="243" t="s">
        <v>3720</v>
      </c>
      <c r="C7110" s="56" t="s">
        <v>3721</v>
      </c>
      <c r="D7110" s="284">
        <v>2</v>
      </c>
      <c r="E7110" s="45" t="s">
        <v>23</v>
      </c>
      <c r="F7110" s="179">
        <v>25000</v>
      </c>
      <c r="G7110" s="172">
        <f t="shared" si="364"/>
        <v>50000</v>
      </c>
      <c r="H7110" s="274" t="s">
        <v>606</v>
      </c>
      <c r="I7110" s="294"/>
    </row>
    <row r="7111" spans="1:9" x14ac:dyDescent="0.25">
      <c r="A7111" s="33" t="s">
        <v>3715</v>
      </c>
      <c r="B7111" s="399" t="s">
        <v>3722</v>
      </c>
      <c r="C7111" s="56" t="s">
        <v>3721</v>
      </c>
      <c r="D7111" s="50">
        <v>2</v>
      </c>
      <c r="E7111" s="56" t="s">
        <v>23</v>
      </c>
      <c r="F7111" s="46">
        <v>5000</v>
      </c>
      <c r="G7111" s="41">
        <f t="shared" si="364"/>
        <v>10000</v>
      </c>
      <c r="H7111" s="236" t="s">
        <v>606</v>
      </c>
      <c r="I7111" s="294"/>
    </row>
    <row r="7112" spans="1:9" x14ac:dyDescent="0.25">
      <c r="A7112" s="33" t="s">
        <v>3715</v>
      </c>
      <c r="B7112" s="269" t="s">
        <v>3723</v>
      </c>
      <c r="C7112" s="56" t="s">
        <v>3721</v>
      </c>
      <c r="D7112" s="38">
        <v>4</v>
      </c>
      <c r="E7112" s="33" t="s">
        <v>23</v>
      </c>
      <c r="F7112" s="46">
        <v>15000</v>
      </c>
      <c r="G7112" s="172">
        <f t="shared" si="364"/>
        <v>60000</v>
      </c>
      <c r="H7112" s="236" t="s">
        <v>606</v>
      </c>
      <c r="I7112" s="294"/>
    </row>
    <row r="7113" spans="1:9" x14ac:dyDescent="0.25">
      <c r="A7113" s="33" t="s">
        <v>3715</v>
      </c>
      <c r="B7113" s="269" t="s">
        <v>3724</v>
      </c>
      <c r="C7113" s="56" t="s">
        <v>3721</v>
      </c>
      <c r="D7113" s="38">
        <v>1</v>
      </c>
      <c r="E7113" s="45" t="s">
        <v>23</v>
      </c>
      <c r="F7113" s="46">
        <v>15000</v>
      </c>
      <c r="G7113" s="172">
        <f t="shared" si="364"/>
        <v>15000</v>
      </c>
      <c r="H7113" s="236" t="s">
        <v>606</v>
      </c>
      <c r="I7113" s="84"/>
    </row>
    <row r="7114" spans="1:9" x14ac:dyDescent="0.25">
      <c r="A7114" s="33" t="s">
        <v>3715</v>
      </c>
      <c r="B7114" s="269" t="s">
        <v>3725</v>
      </c>
      <c r="C7114" s="56" t="s">
        <v>3721</v>
      </c>
      <c r="D7114" s="38">
        <v>1</v>
      </c>
      <c r="E7114" s="45" t="s">
        <v>23</v>
      </c>
      <c r="F7114" s="46">
        <v>15000</v>
      </c>
      <c r="G7114" s="172">
        <f t="shared" si="364"/>
        <v>15000</v>
      </c>
      <c r="H7114" s="236" t="s">
        <v>606</v>
      </c>
      <c r="I7114" s="84"/>
    </row>
    <row r="7115" spans="1:9" x14ac:dyDescent="0.25">
      <c r="A7115" s="33" t="s">
        <v>3715</v>
      </c>
      <c r="B7115" s="372" t="s">
        <v>3716</v>
      </c>
      <c r="C7115" s="44" t="s">
        <v>3717</v>
      </c>
      <c r="D7115" s="38">
        <v>2</v>
      </c>
      <c r="E7115" s="45" t="s">
        <v>23</v>
      </c>
      <c r="F7115" s="46">
        <v>30000</v>
      </c>
      <c r="G7115" s="46">
        <f t="shared" ref="G7115:G7137" si="365">D7115*F7115</f>
        <v>60000</v>
      </c>
      <c r="H7115" s="274" t="s">
        <v>606</v>
      </c>
      <c r="I7115" s="84"/>
    </row>
    <row r="7116" spans="1:9" x14ac:dyDescent="0.25">
      <c r="A7116" s="33" t="s">
        <v>3715</v>
      </c>
      <c r="B7116" s="269" t="s">
        <v>3718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65"/>
        <v>32000</v>
      </c>
      <c r="H7116" s="274" t="s">
        <v>606</v>
      </c>
      <c r="I7116" s="84"/>
    </row>
    <row r="7117" spans="1:9" x14ac:dyDescent="0.25">
      <c r="A7117" s="33" t="s">
        <v>3715</v>
      </c>
      <c r="B7117" s="269" t="s">
        <v>3729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65"/>
        <v>90000</v>
      </c>
      <c r="H7117" s="236" t="s">
        <v>606</v>
      </c>
      <c r="I7117" s="84"/>
    </row>
    <row r="7118" spans="1:9" x14ac:dyDescent="0.25">
      <c r="A7118" s="33" t="s">
        <v>3715</v>
      </c>
      <c r="B7118" s="269" t="s">
        <v>3730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65"/>
        <v>77000</v>
      </c>
      <c r="H7118" s="236" t="s">
        <v>606</v>
      </c>
      <c r="I7118" s="84"/>
    </row>
    <row r="7119" spans="1:9" x14ac:dyDescent="0.25">
      <c r="A7119" s="33" t="s">
        <v>3715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65"/>
        <v>225600</v>
      </c>
      <c r="H7119" s="267" t="s">
        <v>8417</v>
      </c>
      <c r="I7119" s="401"/>
    </row>
    <row r="7120" spans="1:9" x14ac:dyDescent="0.25">
      <c r="A7120" s="33" t="s">
        <v>3715</v>
      </c>
      <c r="B7120" s="269" t="s">
        <v>1772</v>
      </c>
      <c r="C7120" s="33" t="s">
        <v>2755</v>
      </c>
      <c r="D7120" s="50">
        <v>2</v>
      </c>
      <c r="E7120" s="45" t="s">
        <v>396</v>
      </c>
      <c r="F7120" s="41">
        <v>10000</v>
      </c>
      <c r="G7120" s="41">
        <f t="shared" si="365"/>
        <v>20000</v>
      </c>
      <c r="H7120" s="274" t="s">
        <v>465</v>
      </c>
      <c r="I7120" s="294"/>
    </row>
    <row r="7121" spans="1:9" x14ac:dyDescent="0.25">
      <c r="A7121" s="33" t="s">
        <v>3715</v>
      </c>
      <c r="B7121" s="246" t="s">
        <v>2826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10237</v>
      </c>
    </row>
    <row r="7122" spans="1:9" x14ac:dyDescent="0.25">
      <c r="A7122" s="33" t="s">
        <v>3715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10237</v>
      </c>
    </row>
    <row r="7123" spans="1:9" x14ac:dyDescent="0.25">
      <c r="A7123" s="33" t="s">
        <v>3715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65"/>
        <v>190000</v>
      </c>
      <c r="H7123" s="274" t="s">
        <v>1263</v>
      </c>
      <c r="I7123" s="294" t="s">
        <v>10237</v>
      </c>
    </row>
    <row r="7124" spans="1:9" x14ac:dyDescent="0.25">
      <c r="A7124" s="33" t="s">
        <v>3715</v>
      </c>
      <c r="B7124" s="373" t="s">
        <v>2749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65"/>
        <v>20000</v>
      </c>
      <c r="H7124" s="274" t="s">
        <v>1263</v>
      </c>
      <c r="I7124" s="294" t="s">
        <v>10237</v>
      </c>
    </row>
    <row r="7125" spans="1:9" x14ac:dyDescent="0.25">
      <c r="A7125" s="33" t="s">
        <v>3715</v>
      </c>
      <c r="B7125" s="269" t="s">
        <v>10238</v>
      </c>
      <c r="C7125" s="33" t="s">
        <v>10239</v>
      </c>
      <c r="D7125" s="39">
        <v>1</v>
      </c>
      <c r="E7125" s="33" t="s">
        <v>23</v>
      </c>
      <c r="F7125" s="46">
        <v>1545000</v>
      </c>
      <c r="G7125" s="41">
        <f t="shared" si="365"/>
        <v>1545000</v>
      </c>
      <c r="H7125" s="274" t="s">
        <v>1753</v>
      </c>
      <c r="I7125" s="84" t="s">
        <v>10240</v>
      </c>
    </row>
    <row r="7126" spans="1:9" x14ac:dyDescent="0.25">
      <c r="A7126" s="33" t="s">
        <v>3715</v>
      </c>
      <c r="B7126" s="269" t="s">
        <v>10238</v>
      </c>
      <c r="C7126" s="33" t="s">
        <v>10241</v>
      </c>
      <c r="D7126" s="39">
        <v>1</v>
      </c>
      <c r="E7126" s="33" t="s">
        <v>23</v>
      </c>
      <c r="F7126" s="46">
        <v>1545000</v>
      </c>
      <c r="G7126" s="41">
        <f t="shared" si="365"/>
        <v>1545000</v>
      </c>
      <c r="H7126" s="274" t="s">
        <v>1753</v>
      </c>
      <c r="I7126" s="84" t="s">
        <v>10240</v>
      </c>
    </row>
    <row r="7127" spans="1:9" x14ac:dyDescent="0.25">
      <c r="A7127" s="33" t="s">
        <v>3715</v>
      </c>
      <c r="B7127" s="246" t="s">
        <v>10089</v>
      </c>
      <c r="C7127" s="39" t="s">
        <v>3360</v>
      </c>
      <c r="D7127" s="50">
        <v>2</v>
      </c>
      <c r="E7127" s="43" t="s">
        <v>23</v>
      </c>
      <c r="F7127" s="41">
        <v>155000</v>
      </c>
      <c r="G7127" s="41">
        <f t="shared" si="365"/>
        <v>310000</v>
      </c>
      <c r="H7127" s="274" t="s">
        <v>1753</v>
      </c>
      <c r="I7127" s="84" t="s">
        <v>10240</v>
      </c>
    </row>
    <row r="7128" spans="1:9" x14ac:dyDescent="0.25">
      <c r="A7128" s="33" t="s">
        <v>3715</v>
      </c>
      <c r="B7128" s="269" t="s">
        <v>3496</v>
      </c>
      <c r="C7128" s="33" t="s">
        <v>3360</v>
      </c>
      <c r="D7128" s="38">
        <v>2</v>
      </c>
      <c r="E7128" s="45" t="s">
        <v>23</v>
      </c>
      <c r="F7128" s="46">
        <v>50000</v>
      </c>
      <c r="G7128" s="41">
        <f t="shared" si="365"/>
        <v>100000</v>
      </c>
      <c r="H7128" s="274" t="s">
        <v>1753</v>
      </c>
      <c r="I7128" s="84" t="s">
        <v>10240</v>
      </c>
    </row>
    <row r="7129" spans="1:9" x14ac:dyDescent="0.25">
      <c r="A7129" s="33" t="s">
        <v>3715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65"/>
        <v>34000</v>
      </c>
      <c r="H7129" s="274" t="s">
        <v>2701</v>
      </c>
      <c r="I7129" s="84" t="s">
        <v>8493</v>
      </c>
    </row>
    <row r="7130" spans="1:9" x14ac:dyDescent="0.25">
      <c r="A7130" s="33" t="s">
        <v>3715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65"/>
        <v>46500</v>
      </c>
      <c r="H7130" s="274" t="s">
        <v>2701</v>
      </c>
      <c r="I7130" s="84" t="s">
        <v>8493</v>
      </c>
    </row>
    <row r="7131" spans="1:9" x14ac:dyDescent="0.25">
      <c r="A7131" s="33" t="s">
        <v>3715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65"/>
        <v>120000</v>
      </c>
      <c r="H7131" s="274" t="s">
        <v>2701</v>
      </c>
      <c r="I7131" s="84" t="s">
        <v>8493</v>
      </c>
    </row>
    <row r="7132" spans="1:9" x14ac:dyDescent="0.25">
      <c r="A7132" s="33" t="s">
        <v>3715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65"/>
        <v>50000</v>
      </c>
      <c r="H7132" s="274" t="s">
        <v>2701</v>
      </c>
      <c r="I7132" s="84" t="s">
        <v>8493</v>
      </c>
    </row>
    <row r="7133" spans="1:9" x14ac:dyDescent="0.25">
      <c r="A7133" s="33" t="s">
        <v>3715</v>
      </c>
      <c r="B7133" s="243" t="s">
        <v>2751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65"/>
        <v>65000</v>
      </c>
      <c r="H7133" s="274" t="s">
        <v>2701</v>
      </c>
      <c r="I7133" s="84" t="s">
        <v>8493</v>
      </c>
    </row>
    <row r="7134" spans="1:9" x14ac:dyDescent="0.25">
      <c r="A7134" s="33" t="s">
        <v>3715</v>
      </c>
      <c r="B7134" s="269" t="s">
        <v>3731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65"/>
        <v>175000</v>
      </c>
      <c r="H7134" s="236" t="s">
        <v>2018</v>
      </c>
      <c r="I7134" s="84"/>
    </row>
    <row r="7135" spans="1:9" x14ac:dyDescent="0.25">
      <c r="A7135" s="33" t="s">
        <v>3715</v>
      </c>
      <c r="B7135" s="245" t="s">
        <v>3732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65"/>
        <v>5000</v>
      </c>
      <c r="H7135" s="236" t="s">
        <v>2018</v>
      </c>
      <c r="I7135" s="84"/>
    </row>
    <row r="7136" spans="1:9" x14ac:dyDescent="0.25">
      <c r="A7136" s="33" t="s">
        <v>3715</v>
      </c>
      <c r="B7136" s="399" t="s">
        <v>3733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65"/>
        <v>10000</v>
      </c>
      <c r="H7136" s="236" t="s">
        <v>2018</v>
      </c>
      <c r="I7136" s="84"/>
    </row>
    <row r="7137" spans="1:9" x14ac:dyDescent="0.25">
      <c r="A7137" s="33" t="s">
        <v>3715</v>
      </c>
      <c r="B7137" s="405" t="s">
        <v>3734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65"/>
        <v>45000</v>
      </c>
      <c r="H7137" s="236" t="s">
        <v>2018</v>
      </c>
      <c r="I7137" s="84"/>
    </row>
    <row r="7138" spans="1:9" x14ac:dyDescent="0.25">
      <c r="A7138" s="33" t="s">
        <v>3715</v>
      </c>
      <c r="B7138" s="243" t="s">
        <v>3735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x14ac:dyDescent="0.25">
      <c r="A7139" s="33" t="s">
        <v>3715</v>
      </c>
      <c r="B7139" s="243" t="s">
        <v>3736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x14ac:dyDescent="0.25">
      <c r="A7140" s="33" t="s">
        <v>3715</v>
      </c>
      <c r="B7140" s="243" t="s">
        <v>3737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x14ac:dyDescent="0.25">
      <c r="A7141" s="33" t="s">
        <v>3738</v>
      </c>
      <c r="B7141" s="269" t="s">
        <v>4524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66">D7141*F7141</f>
        <v>252500</v>
      </c>
      <c r="H7141" s="84" t="s">
        <v>10235</v>
      </c>
      <c r="I7141" s="383"/>
    </row>
    <row r="7142" spans="1:9" x14ac:dyDescent="0.25">
      <c r="A7142" s="33" t="s">
        <v>3738</v>
      </c>
      <c r="B7142" s="33" t="s">
        <v>9402</v>
      </c>
      <c r="C7142" s="33" t="s">
        <v>9403</v>
      </c>
      <c r="D7142" s="50">
        <v>1</v>
      </c>
      <c r="E7142" s="56" t="s">
        <v>23</v>
      </c>
      <c r="F7142" s="179">
        <v>35000</v>
      </c>
      <c r="G7142" s="46">
        <f t="shared" si="366"/>
        <v>35000</v>
      </c>
      <c r="H7142" s="84" t="s">
        <v>10235</v>
      </c>
      <c r="I7142" s="383"/>
    </row>
    <row r="7143" spans="1:9" x14ac:dyDescent="0.25">
      <c r="A7143" s="33" t="s">
        <v>3738</v>
      </c>
      <c r="B7143" s="269" t="s">
        <v>4524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66"/>
        <v>24800</v>
      </c>
      <c r="H7143" s="274" t="s">
        <v>10235</v>
      </c>
      <c r="I7143" s="383"/>
    </row>
    <row r="7144" spans="1:9" x14ac:dyDescent="0.25">
      <c r="A7144" s="33" t="s">
        <v>3738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66"/>
        <v>185000</v>
      </c>
      <c r="H7144" s="274" t="s">
        <v>10235</v>
      </c>
      <c r="I7144" s="383"/>
    </row>
    <row r="7145" spans="1:9" x14ac:dyDescent="0.25">
      <c r="A7145" s="33" t="s">
        <v>3738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66"/>
        <v>35000</v>
      </c>
      <c r="H7145" s="274" t="s">
        <v>10235</v>
      </c>
      <c r="I7145" s="383"/>
    </row>
    <row r="7146" spans="1:9" x14ac:dyDescent="0.25">
      <c r="A7146" s="33" t="s">
        <v>3738</v>
      </c>
      <c r="B7146" s="391" t="s">
        <v>3739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66"/>
        <v>185000</v>
      </c>
      <c r="H7146" s="274" t="s">
        <v>10235</v>
      </c>
      <c r="I7146" s="383"/>
    </row>
    <row r="7147" spans="1:9" x14ac:dyDescent="0.25">
      <c r="A7147" s="33" t="s">
        <v>3738</v>
      </c>
      <c r="B7147" s="372" t="s">
        <v>3740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66"/>
        <v>120000</v>
      </c>
      <c r="H7147" s="274" t="s">
        <v>10235</v>
      </c>
      <c r="I7147" s="383"/>
    </row>
    <row r="7148" spans="1:9" x14ac:dyDescent="0.25">
      <c r="A7148" s="33" t="s">
        <v>3738</v>
      </c>
      <c r="B7148" s="243" t="s">
        <v>3745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66"/>
        <v>56000</v>
      </c>
      <c r="H7148" s="274" t="s">
        <v>10235</v>
      </c>
      <c r="I7148" s="294"/>
    </row>
    <row r="7149" spans="1:9" x14ac:dyDescent="0.25">
      <c r="A7149" s="33" t="s">
        <v>3738</v>
      </c>
      <c r="B7149" s="399" t="s">
        <v>3746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66"/>
        <v>2043000</v>
      </c>
      <c r="H7149" s="236" t="s">
        <v>10235</v>
      </c>
      <c r="I7149" s="504"/>
    </row>
    <row r="7150" spans="1:9" x14ac:dyDescent="0.25">
      <c r="A7150" s="33" t="s">
        <v>3738</v>
      </c>
      <c r="B7150" s="269" t="s">
        <v>10242</v>
      </c>
      <c r="C7150" s="56" t="s">
        <v>3747</v>
      </c>
      <c r="D7150" s="38">
        <v>3</v>
      </c>
      <c r="E7150" s="45" t="s">
        <v>1441</v>
      </c>
      <c r="F7150" s="46">
        <v>154000</v>
      </c>
      <c r="G7150" s="172">
        <f t="shared" si="366"/>
        <v>462000</v>
      </c>
      <c r="H7150" s="236" t="s">
        <v>10235</v>
      </c>
      <c r="I7150" s="504"/>
    </row>
    <row r="7151" spans="1:9" x14ac:dyDescent="0.25">
      <c r="A7151" s="33" t="s">
        <v>3738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66"/>
        <v>75000</v>
      </c>
      <c r="H7151" s="274" t="s">
        <v>10235</v>
      </c>
      <c r="I7151" s="294"/>
    </row>
    <row r="7152" spans="1:9" x14ac:dyDescent="0.25">
      <c r="A7152" s="33" t="s">
        <v>3738</v>
      </c>
      <c r="B7152" s="269" t="s">
        <v>3751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66"/>
        <v>16000</v>
      </c>
      <c r="H7152" s="274" t="s">
        <v>10235</v>
      </c>
      <c r="I7152" s="294"/>
    </row>
    <row r="7153" spans="1:9" x14ac:dyDescent="0.25">
      <c r="A7153" s="33" t="s">
        <v>3738</v>
      </c>
      <c r="B7153" s="269" t="s">
        <v>3741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66"/>
        <v>80000</v>
      </c>
      <c r="H7153" s="274" t="s">
        <v>930</v>
      </c>
      <c r="I7153" s="294"/>
    </row>
    <row r="7154" spans="1:9" x14ac:dyDescent="0.25">
      <c r="A7154" s="33" t="s">
        <v>3738</v>
      </c>
      <c r="B7154" s="243" t="s">
        <v>3742</v>
      </c>
      <c r="C7154" s="44" t="s">
        <v>3743</v>
      </c>
      <c r="D7154" s="38">
        <v>2</v>
      </c>
      <c r="E7154" s="45" t="s">
        <v>24</v>
      </c>
      <c r="F7154" s="179">
        <v>40000</v>
      </c>
      <c r="G7154" s="41">
        <f t="shared" si="366"/>
        <v>80000</v>
      </c>
      <c r="H7154" s="274" t="s">
        <v>3744</v>
      </c>
      <c r="I7154" s="84"/>
    </row>
    <row r="7155" spans="1:9" x14ac:dyDescent="0.25">
      <c r="A7155" s="33" t="s">
        <v>3738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66"/>
        <v>5180000</v>
      </c>
      <c r="H7155" s="236" t="s">
        <v>3261</v>
      </c>
      <c r="I7155" s="84" t="s">
        <v>10243</v>
      </c>
    </row>
    <row r="7156" spans="1:9" x14ac:dyDescent="0.25">
      <c r="A7156" s="33" t="s">
        <v>3738</v>
      </c>
      <c r="B7156" s="269" t="s">
        <v>2852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66"/>
        <v>87500</v>
      </c>
      <c r="H7156" s="236" t="s">
        <v>2240</v>
      </c>
      <c r="I7156" s="84" t="s">
        <v>10244</v>
      </c>
    </row>
    <row r="7157" spans="1:9" x14ac:dyDescent="0.25">
      <c r="A7157" s="33" t="s">
        <v>3738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66"/>
        <v>45000</v>
      </c>
      <c r="H7157" s="236" t="s">
        <v>2240</v>
      </c>
      <c r="I7157" s="84" t="s">
        <v>10244</v>
      </c>
    </row>
    <row r="7158" spans="1:9" x14ac:dyDescent="0.25">
      <c r="A7158" s="33" t="s">
        <v>3738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66"/>
        <v>338400</v>
      </c>
      <c r="H7158" s="267" t="s">
        <v>2240</v>
      </c>
      <c r="I7158" s="84" t="s">
        <v>10244</v>
      </c>
    </row>
    <row r="7159" spans="1:9" x14ac:dyDescent="0.25">
      <c r="A7159" s="33" t="s">
        <v>3738</v>
      </c>
      <c r="B7159" s="399" t="s">
        <v>10245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x14ac:dyDescent="0.25">
      <c r="A7160" s="33" t="s">
        <v>3738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66"/>
        <v>56400</v>
      </c>
      <c r="H7160" s="274" t="s">
        <v>413</v>
      </c>
      <c r="I7160" s="294" t="s">
        <v>10246</v>
      </c>
    </row>
    <row r="7161" spans="1:9" x14ac:dyDescent="0.25">
      <c r="A7161" s="33" t="s">
        <v>3738</v>
      </c>
      <c r="B7161" s="269" t="s">
        <v>3748</v>
      </c>
      <c r="C7161" s="56"/>
      <c r="D7161" s="38">
        <v>8</v>
      </c>
      <c r="E7161" s="45" t="s">
        <v>23</v>
      </c>
      <c r="F7161" s="46">
        <v>50000</v>
      </c>
      <c r="G7161" s="172">
        <f t="shared" si="366"/>
        <v>400000</v>
      </c>
      <c r="H7161" s="236" t="s">
        <v>10235</v>
      </c>
      <c r="I7161" s="294"/>
    </row>
    <row r="7162" spans="1:9" x14ac:dyDescent="0.25">
      <c r="A7162" s="33" t="s">
        <v>3738</v>
      </c>
      <c r="B7162" s="399" t="s">
        <v>3749</v>
      </c>
      <c r="C7162" s="56"/>
      <c r="D7162" s="50">
        <v>4</v>
      </c>
      <c r="E7162" s="56" t="s">
        <v>23</v>
      </c>
      <c r="F7162" s="179">
        <v>25000</v>
      </c>
      <c r="G7162" s="172">
        <f t="shared" si="366"/>
        <v>100000</v>
      </c>
      <c r="H7162" s="236" t="s">
        <v>10235</v>
      </c>
      <c r="I7162" s="84"/>
    </row>
    <row r="7163" spans="1:9" x14ac:dyDescent="0.25">
      <c r="A7163" s="33" t="s">
        <v>3750</v>
      </c>
      <c r="B7163" s="269" t="s">
        <v>3751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66"/>
        <v>32000</v>
      </c>
      <c r="H7163" s="84" t="s">
        <v>10235</v>
      </c>
      <c r="I7163" s="383"/>
    </row>
    <row r="7164" spans="1:9" x14ac:dyDescent="0.25">
      <c r="A7164" s="33" t="s">
        <v>3750</v>
      </c>
      <c r="B7164" s="399" t="s">
        <v>4847</v>
      </c>
      <c r="C7164" s="56"/>
      <c r="D7164" s="50">
        <v>5</v>
      </c>
      <c r="E7164" s="56" t="s">
        <v>23</v>
      </c>
      <c r="F7164" s="179">
        <v>3000</v>
      </c>
      <c r="G7164" s="46">
        <f t="shared" si="366"/>
        <v>15000</v>
      </c>
      <c r="H7164" s="84" t="s">
        <v>10235</v>
      </c>
      <c r="I7164" s="383"/>
    </row>
    <row r="7165" spans="1:9" x14ac:dyDescent="0.25">
      <c r="A7165" s="33" t="s">
        <v>3750</v>
      </c>
      <c r="B7165" s="243" t="s">
        <v>3752</v>
      </c>
      <c r="C7165" s="33"/>
      <c r="D7165" s="38">
        <v>2</v>
      </c>
      <c r="E7165" s="45" t="s">
        <v>23</v>
      </c>
      <c r="F7165" s="46">
        <v>39000</v>
      </c>
      <c r="G7165" s="41">
        <f t="shared" si="366"/>
        <v>78000</v>
      </c>
      <c r="H7165" s="84" t="s">
        <v>10235</v>
      </c>
      <c r="I7165" s="383"/>
    </row>
    <row r="7166" spans="1:9" x14ac:dyDescent="0.25">
      <c r="A7166" s="33" t="s">
        <v>3750</v>
      </c>
      <c r="B7166" s="269" t="s">
        <v>3753</v>
      </c>
      <c r="C7166" s="44" t="s">
        <v>2745</v>
      </c>
      <c r="D7166" s="38">
        <v>4</v>
      </c>
      <c r="E7166" s="45" t="s">
        <v>24</v>
      </c>
      <c r="F7166" s="35">
        <v>50000</v>
      </c>
      <c r="G7166" s="46">
        <f t="shared" si="366"/>
        <v>200000</v>
      </c>
      <c r="H7166" s="274" t="s">
        <v>10235</v>
      </c>
      <c r="I7166" s="383"/>
    </row>
    <row r="7167" spans="1:9" x14ac:dyDescent="0.25">
      <c r="A7167" s="33" t="s">
        <v>3750</v>
      </c>
      <c r="B7167" s="269" t="s">
        <v>2692</v>
      </c>
      <c r="C7167" s="44"/>
      <c r="D7167" s="38">
        <v>2</v>
      </c>
      <c r="E7167" s="45" t="s">
        <v>24</v>
      </c>
      <c r="F7167" s="35">
        <v>75000</v>
      </c>
      <c r="G7167" s="46">
        <f t="shared" si="366"/>
        <v>150000</v>
      </c>
      <c r="H7167" s="274" t="s">
        <v>10235</v>
      </c>
      <c r="I7167" s="383"/>
    </row>
    <row r="7168" spans="1:9" x14ac:dyDescent="0.25">
      <c r="A7168" s="33" t="s">
        <v>3750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66"/>
        <v>555000</v>
      </c>
      <c r="H7168" s="274" t="s">
        <v>10235</v>
      </c>
      <c r="I7168" s="383"/>
    </row>
    <row r="7169" spans="1:9" x14ac:dyDescent="0.25">
      <c r="A7169" s="33" t="s">
        <v>3750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66"/>
        <v>105000</v>
      </c>
      <c r="H7169" s="274" t="s">
        <v>10235</v>
      </c>
      <c r="I7169" s="383"/>
    </row>
    <row r="7170" spans="1:9" x14ac:dyDescent="0.25">
      <c r="A7170" s="33" t="s">
        <v>3750</v>
      </c>
      <c r="B7170" s="391" t="s">
        <v>3739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66"/>
        <v>555000</v>
      </c>
      <c r="H7170" s="274" t="s">
        <v>10235</v>
      </c>
      <c r="I7170" s="294"/>
    </row>
    <row r="7171" spans="1:9" x14ac:dyDescent="0.25">
      <c r="A7171" s="33" t="s">
        <v>3750</v>
      </c>
      <c r="B7171" s="269" t="s">
        <v>3756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66"/>
        <v>572000</v>
      </c>
      <c r="H7171" s="236" t="s">
        <v>10235</v>
      </c>
      <c r="I7171" s="294"/>
    </row>
    <row r="7172" spans="1:9" x14ac:dyDescent="0.25">
      <c r="A7172" s="33" t="s">
        <v>3750</v>
      </c>
      <c r="B7172" s="269" t="s">
        <v>2268</v>
      </c>
      <c r="C7172" s="56" t="s">
        <v>2965</v>
      </c>
      <c r="D7172" s="38">
        <v>2</v>
      </c>
      <c r="E7172" s="45" t="s">
        <v>23</v>
      </c>
      <c r="F7172" s="46">
        <v>890000</v>
      </c>
      <c r="G7172" s="172">
        <f t="shared" si="366"/>
        <v>1780000</v>
      </c>
      <c r="H7172" s="236" t="s">
        <v>10235</v>
      </c>
      <c r="I7172" s="294"/>
    </row>
    <row r="7173" spans="1:9" x14ac:dyDescent="0.25">
      <c r="A7173" s="33" t="s">
        <v>3750</v>
      </c>
      <c r="B7173" s="399" t="s">
        <v>3712</v>
      </c>
      <c r="C7173" s="56" t="s">
        <v>2965</v>
      </c>
      <c r="D7173" s="50">
        <v>3</v>
      </c>
      <c r="E7173" s="56" t="s">
        <v>23</v>
      </c>
      <c r="F7173" s="179">
        <v>508500</v>
      </c>
      <c r="G7173" s="172">
        <f t="shared" si="366"/>
        <v>1525500</v>
      </c>
      <c r="H7173" s="236" t="s">
        <v>10235</v>
      </c>
      <c r="I7173" s="294"/>
    </row>
    <row r="7174" spans="1:9" x14ac:dyDescent="0.25">
      <c r="A7174" s="33" t="s">
        <v>3750</v>
      </c>
      <c r="B7174" s="269" t="s">
        <v>4524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66"/>
        <v>126250</v>
      </c>
      <c r="H7174" s="236" t="s">
        <v>10235</v>
      </c>
      <c r="I7174" s="504"/>
    </row>
    <row r="7175" spans="1:9" x14ac:dyDescent="0.25">
      <c r="A7175" s="33" t="s">
        <v>3750</v>
      </c>
      <c r="B7175" s="269" t="s">
        <v>4008</v>
      </c>
      <c r="C7175" s="33" t="s">
        <v>4378</v>
      </c>
      <c r="D7175" s="38">
        <v>1.5</v>
      </c>
      <c r="E7175" s="45" t="s">
        <v>27</v>
      </c>
      <c r="F7175" s="46">
        <v>23000</v>
      </c>
      <c r="G7175" s="172">
        <f t="shared" si="366"/>
        <v>34500</v>
      </c>
      <c r="H7175" s="236" t="s">
        <v>2701</v>
      </c>
      <c r="I7175" s="504"/>
    </row>
    <row r="7176" spans="1:9" x14ac:dyDescent="0.25">
      <c r="A7176" s="33" t="s">
        <v>3750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66"/>
        <v>56400</v>
      </c>
      <c r="H7176" s="274" t="s">
        <v>1263</v>
      </c>
      <c r="I7176" s="294"/>
    </row>
    <row r="7177" spans="1:9" x14ac:dyDescent="0.25">
      <c r="A7177" s="33" t="s">
        <v>3750</v>
      </c>
      <c r="B7177" s="391" t="s">
        <v>3754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66"/>
        <v>494000</v>
      </c>
      <c r="H7177" s="274" t="s">
        <v>930</v>
      </c>
      <c r="I7177" s="294"/>
    </row>
    <row r="7178" spans="1:9" x14ac:dyDescent="0.25">
      <c r="A7178" s="33" t="s">
        <v>3750</v>
      </c>
      <c r="B7178" s="372" t="s">
        <v>3026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66"/>
        <v>3600000</v>
      </c>
      <c r="H7178" s="274" t="s">
        <v>1213</v>
      </c>
      <c r="I7178" s="294"/>
    </row>
    <row r="7179" spans="1:9" x14ac:dyDescent="0.25">
      <c r="A7179" s="33" t="s">
        <v>3750</v>
      </c>
      <c r="B7179" s="269" t="s">
        <v>3755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66"/>
        <v>2700000</v>
      </c>
      <c r="H7179" s="274" t="s">
        <v>1213</v>
      </c>
      <c r="I7179" s="84"/>
    </row>
    <row r="7180" spans="1:9" x14ac:dyDescent="0.25">
      <c r="A7180" s="33" t="s">
        <v>3750</v>
      </c>
      <c r="B7180" s="243" t="s">
        <v>3027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x14ac:dyDescent="0.25">
      <c r="A7181" s="33" t="s">
        <v>3750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x14ac:dyDescent="0.25">
      <c r="A7182" s="33" t="s">
        <v>3750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66"/>
        <v>106000</v>
      </c>
      <c r="H7182" s="274" t="s">
        <v>10247</v>
      </c>
      <c r="I7182" s="84"/>
    </row>
    <row r="7183" spans="1:9" x14ac:dyDescent="0.25">
      <c r="A7183" s="33" t="s">
        <v>3750</v>
      </c>
      <c r="B7183" s="399" t="s">
        <v>10248</v>
      </c>
      <c r="C7183" s="56" t="s">
        <v>10249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10247</v>
      </c>
      <c r="I7183" s="294"/>
    </row>
    <row r="7184" spans="1:9" x14ac:dyDescent="0.25">
      <c r="A7184" s="33" t="s">
        <v>3750</v>
      </c>
      <c r="B7184" s="269" t="s">
        <v>176</v>
      </c>
      <c r="C7184" s="33" t="s">
        <v>10250</v>
      </c>
      <c r="D7184" s="50">
        <v>2</v>
      </c>
      <c r="E7184" s="273" t="s">
        <v>23</v>
      </c>
      <c r="F7184" s="282">
        <v>1</v>
      </c>
      <c r="G7184" s="46">
        <f t="shared" si="366"/>
        <v>2</v>
      </c>
      <c r="H7184" s="274" t="s">
        <v>10247</v>
      </c>
      <c r="I7184" s="294"/>
    </row>
    <row r="7185" spans="1:9" x14ac:dyDescent="0.25">
      <c r="A7185" s="33" t="s">
        <v>3750</v>
      </c>
      <c r="B7185" s="269" t="s">
        <v>9381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66"/>
        <v>637000</v>
      </c>
      <c r="H7185" s="274" t="s">
        <v>33</v>
      </c>
      <c r="I7185" s="294"/>
    </row>
    <row r="7186" spans="1:9" x14ac:dyDescent="0.25">
      <c r="A7186" s="33" t="s">
        <v>3750</v>
      </c>
      <c r="B7186" s="372" t="s">
        <v>9303</v>
      </c>
      <c r="C7186" s="56" t="s">
        <v>2745</v>
      </c>
      <c r="D7186" s="50">
        <v>1</v>
      </c>
      <c r="E7186" s="45" t="s">
        <v>23</v>
      </c>
      <c r="F7186" s="46">
        <v>460000</v>
      </c>
      <c r="G7186" s="41">
        <f t="shared" si="366"/>
        <v>460000</v>
      </c>
      <c r="H7186" s="274" t="s">
        <v>783</v>
      </c>
      <c r="I7186" s="84"/>
    </row>
    <row r="7187" spans="1:9" x14ac:dyDescent="0.25">
      <c r="A7187" s="33" t="s">
        <v>3750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66"/>
        <v>38750</v>
      </c>
      <c r="H7187" s="274" t="s">
        <v>868</v>
      </c>
      <c r="I7187" s="84" t="s">
        <v>10251</v>
      </c>
    </row>
    <row r="7188" spans="1:9" x14ac:dyDescent="0.25">
      <c r="A7188" s="33" t="s">
        <v>3750</v>
      </c>
      <c r="B7188" s="269" t="s">
        <v>2924</v>
      </c>
      <c r="C7188" s="33" t="s">
        <v>3787</v>
      </c>
      <c r="D7188" s="38">
        <v>1</v>
      </c>
      <c r="E7188" s="45" t="s">
        <v>1470</v>
      </c>
      <c r="F7188" s="41">
        <v>1261000</v>
      </c>
      <c r="G7188" s="41">
        <f t="shared" si="366"/>
        <v>1261000</v>
      </c>
      <c r="H7188" s="274" t="s">
        <v>520</v>
      </c>
      <c r="I7188" s="84" t="s">
        <v>10252</v>
      </c>
    </row>
    <row r="7189" spans="1:9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66"/>
        <v>56400</v>
      </c>
      <c r="H7189" s="84" t="s">
        <v>827</v>
      </c>
      <c r="I7189" s="383"/>
    </row>
    <row r="7190" spans="1:9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66"/>
        <v>56400</v>
      </c>
      <c r="H7190" s="84" t="s">
        <v>9324</v>
      </c>
      <c r="I7190" s="383"/>
    </row>
    <row r="7191" spans="1:9" x14ac:dyDescent="0.25">
      <c r="A7191" s="33" t="s">
        <v>381</v>
      </c>
      <c r="B7191" s="269" t="s">
        <v>3757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66"/>
        <v>2500000</v>
      </c>
      <c r="H7191" s="84" t="s">
        <v>1263</v>
      </c>
      <c r="I7191" s="383"/>
    </row>
    <row r="7192" spans="1:9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66"/>
        <v>225600</v>
      </c>
      <c r="H7192" s="84" t="s">
        <v>2237</v>
      </c>
      <c r="I7192" s="383" t="s">
        <v>10253</v>
      </c>
    </row>
    <row r="7193" spans="1:9" x14ac:dyDescent="0.25">
      <c r="A7193" s="33" t="s">
        <v>381</v>
      </c>
      <c r="B7193" s="269" t="s">
        <v>10254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66"/>
        <v>775000</v>
      </c>
      <c r="H7193" s="236" t="s">
        <v>2237</v>
      </c>
      <c r="I7193" s="383" t="s">
        <v>10253</v>
      </c>
    </row>
    <row r="7194" spans="1:9" x14ac:dyDescent="0.25">
      <c r="A7194" s="33" t="s">
        <v>381</v>
      </c>
      <c r="B7194" s="269" t="s">
        <v>10255</v>
      </c>
      <c r="C7194" s="44" t="s">
        <v>10256</v>
      </c>
      <c r="D7194" s="38">
        <v>2</v>
      </c>
      <c r="E7194" s="45" t="s">
        <v>72</v>
      </c>
      <c r="F7194" s="41">
        <v>1825000</v>
      </c>
      <c r="G7194" s="46">
        <f t="shared" si="366"/>
        <v>3650000</v>
      </c>
      <c r="H7194" s="274" t="s">
        <v>911</v>
      </c>
      <c r="I7194" s="383" t="s">
        <v>10257</v>
      </c>
    </row>
    <row r="7195" spans="1:9" x14ac:dyDescent="0.25">
      <c r="A7195" s="33" t="s">
        <v>381</v>
      </c>
      <c r="B7195" s="372" t="s">
        <v>2800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66"/>
        <v>120000</v>
      </c>
      <c r="H7195" s="236" t="s">
        <v>2018</v>
      </c>
      <c r="I7195" s="294" t="s">
        <v>10258</v>
      </c>
    </row>
    <row r="7196" spans="1:9" x14ac:dyDescent="0.25">
      <c r="A7196" s="33" t="s">
        <v>381</v>
      </c>
      <c r="B7196" s="52" t="s">
        <v>2847</v>
      </c>
      <c r="C7196" s="141" t="s">
        <v>9301</v>
      </c>
      <c r="D7196" s="38">
        <v>20</v>
      </c>
      <c r="E7196" s="45" t="s">
        <v>23</v>
      </c>
      <c r="F7196" s="46">
        <v>700</v>
      </c>
      <c r="G7196" s="172">
        <f t="shared" si="366"/>
        <v>14000</v>
      </c>
      <c r="H7196" s="236" t="s">
        <v>10259</v>
      </c>
      <c r="I7196" s="294"/>
    </row>
    <row r="7197" spans="1:9" x14ac:dyDescent="0.25">
      <c r="A7197" s="33" t="s">
        <v>381</v>
      </c>
      <c r="B7197" s="399" t="s">
        <v>3752</v>
      </c>
      <c r="C7197" s="56"/>
      <c r="D7197" s="50">
        <v>1</v>
      </c>
      <c r="E7197" s="56" t="s">
        <v>23</v>
      </c>
      <c r="F7197" s="179">
        <v>30000</v>
      </c>
      <c r="G7197" s="46">
        <f t="shared" si="366"/>
        <v>30000</v>
      </c>
      <c r="H7197" s="236" t="s">
        <v>10235</v>
      </c>
      <c r="I7197" s="504"/>
    </row>
    <row r="7198" spans="1:9" x14ac:dyDescent="0.25">
      <c r="A7198" s="33" t="s">
        <v>381</v>
      </c>
      <c r="B7198" s="399" t="s">
        <v>3758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66"/>
        <v>92500</v>
      </c>
      <c r="H7198" s="84" t="s">
        <v>10235</v>
      </c>
      <c r="I7198" s="504"/>
    </row>
    <row r="7199" spans="1:9" x14ac:dyDescent="0.25">
      <c r="A7199" s="33" t="s">
        <v>381</v>
      </c>
      <c r="B7199" s="269" t="s">
        <v>3759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66"/>
        <v>792000</v>
      </c>
      <c r="H7199" s="84" t="s">
        <v>10235</v>
      </c>
      <c r="I7199" s="294"/>
    </row>
    <row r="7200" spans="1:9" x14ac:dyDescent="0.25">
      <c r="A7200" s="33" t="s">
        <v>381</v>
      </c>
      <c r="B7200" s="269" t="s">
        <v>10260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66"/>
        <v>50000</v>
      </c>
      <c r="H7200" s="84" t="s">
        <v>10235</v>
      </c>
      <c r="I7200" s="294"/>
    </row>
    <row r="7201" spans="1:9" x14ac:dyDescent="0.25">
      <c r="A7201" s="33" t="s">
        <v>381</v>
      </c>
      <c r="B7201" s="391" t="s">
        <v>10261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66"/>
        <v>65000</v>
      </c>
      <c r="H7201" s="84" t="s">
        <v>10235</v>
      </c>
      <c r="I7201" s="294"/>
    </row>
    <row r="7202" spans="1:9" x14ac:dyDescent="0.25">
      <c r="A7202" s="33" t="s">
        <v>381</v>
      </c>
      <c r="B7202" s="372" t="s">
        <v>3760</v>
      </c>
      <c r="C7202" s="44" t="s">
        <v>3441</v>
      </c>
      <c r="D7202" s="38">
        <v>10</v>
      </c>
      <c r="E7202" s="45" t="s">
        <v>23</v>
      </c>
      <c r="F7202" s="46">
        <v>8600</v>
      </c>
      <c r="G7202" s="46">
        <f t="shared" si="366"/>
        <v>86000</v>
      </c>
      <c r="H7202" s="84" t="s">
        <v>10235</v>
      </c>
      <c r="I7202" s="84"/>
    </row>
    <row r="7203" spans="1:9" x14ac:dyDescent="0.25">
      <c r="A7203" s="33" t="s">
        <v>381</v>
      </c>
      <c r="B7203" s="269" t="s">
        <v>3761</v>
      </c>
      <c r="C7203" s="44" t="s">
        <v>3441</v>
      </c>
      <c r="D7203" s="50">
        <v>10</v>
      </c>
      <c r="E7203" s="45" t="s">
        <v>23</v>
      </c>
      <c r="F7203" s="41">
        <v>10000</v>
      </c>
      <c r="G7203" s="41">
        <f t="shared" si="366"/>
        <v>100000</v>
      </c>
      <c r="H7203" s="84" t="s">
        <v>10235</v>
      </c>
      <c r="I7203" s="84"/>
    </row>
    <row r="7204" spans="1:9" x14ac:dyDescent="0.25">
      <c r="A7204" s="33" t="s">
        <v>381</v>
      </c>
      <c r="B7204" s="243" t="s">
        <v>3762</v>
      </c>
      <c r="C7204" s="44" t="s">
        <v>3441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10235</v>
      </c>
      <c r="I7204" s="84"/>
    </row>
    <row r="7205" spans="1:9" x14ac:dyDescent="0.25">
      <c r="A7205" s="33" t="s">
        <v>381</v>
      </c>
      <c r="B7205" s="269" t="s">
        <v>3763</v>
      </c>
      <c r="C7205" s="44" t="s">
        <v>3441</v>
      </c>
      <c r="D7205" s="38">
        <v>20</v>
      </c>
      <c r="E7205" s="45" t="s">
        <v>23</v>
      </c>
      <c r="F7205" s="40">
        <v>1000</v>
      </c>
      <c r="G7205" s="46">
        <f t="shared" ref="G7205:G7268" si="367">D7205*F7205</f>
        <v>20000</v>
      </c>
      <c r="H7205" s="84" t="s">
        <v>10235</v>
      </c>
      <c r="I7205" s="84"/>
    </row>
    <row r="7206" spans="1:9" x14ac:dyDescent="0.25">
      <c r="A7206" s="33" t="s">
        <v>381</v>
      </c>
      <c r="B7206" s="269" t="s">
        <v>3764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67"/>
        <v>182000</v>
      </c>
      <c r="H7206" s="274" t="s">
        <v>10235</v>
      </c>
      <c r="I7206" s="294"/>
    </row>
    <row r="7207" spans="1:9" x14ac:dyDescent="0.25">
      <c r="A7207" s="33" t="s">
        <v>381</v>
      </c>
      <c r="B7207" s="269" t="s">
        <v>4524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67"/>
        <v>252500</v>
      </c>
      <c r="H7207" s="236" t="s">
        <v>10235</v>
      </c>
      <c r="I7207" s="294"/>
    </row>
    <row r="7208" spans="1:9" x14ac:dyDescent="0.25">
      <c r="A7208" s="33" t="s">
        <v>381</v>
      </c>
      <c r="B7208" s="391" t="s">
        <v>3765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67"/>
        <v>42000</v>
      </c>
      <c r="H7208" s="274" t="s">
        <v>10235</v>
      </c>
      <c r="I7208" s="294"/>
    </row>
    <row r="7209" spans="1:9" x14ac:dyDescent="0.25">
      <c r="A7209" s="33" t="s">
        <v>381</v>
      </c>
      <c r="B7209" s="269" t="s">
        <v>3766</v>
      </c>
      <c r="C7209" s="56" t="s">
        <v>388</v>
      </c>
      <c r="D7209" s="38">
        <v>1</v>
      </c>
      <c r="E7209" s="45" t="s">
        <v>3767</v>
      </c>
      <c r="F7209" s="46">
        <v>1250000</v>
      </c>
      <c r="G7209" s="172">
        <f t="shared" si="367"/>
        <v>1250000</v>
      </c>
      <c r="H7209" s="236" t="s">
        <v>511</v>
      </c>
      <c r="I7209" s="84" t="s">
        <v>10262</v>
      </c>
    </row>
    <row r="7210" spans="1:9" x14ac:dyDescent="0.25">
      <c r="A7210" s="33" t="s">
        <v>381</v>
      </c>
      <c r="B7210" s="269" t="s">
        <v>4008</v>
      </c>
      <c r="C7210" s="33" t="s">
        <v>4378</v>
      </c>
      <c r="D7210" s="38">
        <v>22</v>
      </c>
      <c r="E7210" s="45" t="s">
        <v>27</v>
      </c>
      <c r="F7210" s="41">
        <v>23000</v>
      </c>
      <c r="G7210" s="41">
        <f t="shared" si="367"/>
        <v>506000</v>
      </c>
      <c r="H7210" s="274" t="s">
        <v>511</v>
      </c>
      <c r="I7210" s="84" t="s">
        <v>10262</v>
      </c>
    </row>
    <row r="7211" spans="1:9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67"/>
        <v>539484</v>
      </c>
      <c r="H7211" s="274" t="s">
        <v>511</v>
      </c>
      <c r="I7211" s="84" t="s">
        <v>10262</v>
      </c>
    </row>
    <row r="7212" spans="1:9" x14ac:dyDescent="0.25">
      <c r="A7212" s="33" t="s">
        <v>381</v>
      </c>
      <c r="B7212" s="399" t="s">
        <v>10112</v>
      </c>
      <c r="C7212" s="39" t="s">
        <v>3360</v>
      </c>
      <c r="D7212" s="50">
        <v>3</v>
      </c>
      <c r="E7212" s="56" t="s">
        <v>23</v>
      </c>
      <c r="F7212" s="179">
        <v>140000</v>
      </c>
      <c r="G7212" s="41">
        <f t="shared" si="367"/>
        <v>420000</v>
      </c>
      <c r="H7212" s="274" t="s">
        <v>511</v>
      </c>
      <c r="I7212" s="84" t="s">
        <v>10262</v>
      </c>
    </row>
    <row r="7213" spans="1:9" x14ac:dyDescent="0.25">
      <c r="A7213" s="33" t="s">
        <v>381</v>
      </c>
      <c r="B7213" s="246" t="s">
        <v>10089</v>
      </c>
      <c r="C7213" s="39" t="s">
        <v>3360</v>
      </c>
      <c r="D7213" s="38">
        <v>3</v>
      </c>
      <c r="E7213" s="33" t="s">
        <v>23</v>
      </c>
      <c r="F7213" s="46">
        <v>155000</v>
      </c>
      <c r="G7213" s="41">
        <f t="shared" si="367"/>
        <v>465000</v>
      </c>
      <c r="H7213" s="274" t="s">
        <v>511</v>
      </c>
      <c r="I7213" s="84" t="s">
        <v>10262</v>
      </c>
    </row>
    <row r="7214" spans="1:9" x14ac:dyDescent="0.25">
      <c r="A7214" s="33" t="s">
        <v>381</v>
      </c>
      <c r="B7214" s="269" t="s">
        <v>3496</v>
      </c>
      <c r="C7214" s="33" t="s">
        <v>3360</v>
      </c>
      <c r="D7214" s="38">
        <v>3</v>
      </c>
      <c r="E7214" s="33" t="s">
        <v>23</v>
      </c>
      <c r="F7214" s="46">
        <v>50000</v>
      </c>
      <c r="G7214" s="41">
        <f t="shared" si="367"/>
        <v>150000</v>
      </c>
      <c r="H7214" s="274" t="s">
        <v>511</v>
      </c>
      <c r="I7214" s="84" t="s">
        <v>10262</v>
      </c>
    </row>
    <row r="7215" spans="1:9" x14ac:dyDescent="0.25">
      <c r="A7215" s="33" t="s">
        <v>381</v>
      </c>
      <c r="B7215" s="390" t="s">
        <v>3494</v>
      </c>
      <c r="C7215" s="228" t="s">
        <v>10263</v>
      </c>
      <c r="D7215" s="38">
        <v>1</v>
      </c>
      <c r="E7215" s="45" t="s">
        <v>24</v>
      </c>
      <c r="F7215" s="46">
        <v>1545000</v>
      </c>
      <c r="G7215" s="41">
        <f t="shared" si="367"/>
        <v>1545000</v>
      </c>
      <c r="H7215" s="274" t="s">
        <v>511</v>
      </c>
      <c r="I7215" s="84" t="s">
        <v>10262</v>
      </c>
    </row>
    <row r="7216" spans="1:9" x14ac:dyDescent="0.25">
      <c r="A7216" s="33" t="s">
        <v>381</v>
      </c>
      <c r="B7216" s="390" t="s">
        <v>3494</v>
      </c>
      <c r="C7216" s="228" t="s">
        <v>10264</v>
      </c>
      <c r="D7216" s="38">
        <v>1</v>
      </c>
      <c r="E7216" s="218" t="s">
        <v>23</v>
      </c>
      <c r="F7216" s="46">
        <v>1545000</v>
      </c>
      <c r="G7216" s="41">
        <f t="shared" si="367"/>
        <v>1545000</v>
      </c>
      <c r="H7216" s="274" t="s">
        <v>511</v>
      </c>
      <c r="I7216" s="84" t="s">
        <v>10262</v>
      </c>
    </row>
    <row r="7217" spans="1:9" x14ac:dyDescent="0.25">
      <c r="A7217" s="33" t="s">
        <v>381</v>
      </c>
      <c r="B7217" s="390" t="s">
        <v>3494</v>
      </c>
      <c r="C7217" s="33" t="s">
        <v>10265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10262</v>
      </c>
    </row>
    <row r="7218" spans="1:9" x14ac:dyDescent="0.25">
      <c r="A7218" s="33" t="s">
        <v>381</v>
      </c>
      <c r="B7218" s="269" t="s">
        <v>10065</v>
      </c>
      <c r="C7218" s="409" t="s">
        <v>10266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10262</v>
      </c>
    </row>
    <row r="7219" spans="1:9" x14ac:dyDescent="0.25">
      <c r="A7219" s="33" t="s">
        <v>381</v>
      </c>
      <c r="B7219" s="269" t="s">
        <v>10065</v>
      </c>
      <c r="C7219" s="409" t="s">
        <v>10267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10262</v>
      </c>
    </row>
    <row r="7220" spans="1:9" x14ac:dyDescent="0.25">
      <c r="A7220" s="33" t="s">
        <v>381</v>
      </c>
      <c r="B7220" s="269" t="s">
        <v>10065</v>
      </c>
      <c r="C7220" s="409" t="s">
        <v>10268</v>
      </c>
      <c r="D7220" s="38">
        <v>1</v>
      </c>
      <c r="E7220" s="39" t="s">
        <v>23</v>
      </c>
      <c r="F7220" s="46">
        <v>1275000</v>
      </c>
      <c r="G7220" s="41">
        <f t="shared" si="367"/>
        <v>1275000</v>
      </c>
      <c r="H7220" s="274" t="s">
        <v>511</v>
      </c>
      <c r="I7220" s="84" t="s">
        <v>10262</v>
      </c>
    </row>
    <row r="7221" spans="1:9" x14ac:dyDescent="0.25">
      <c r="A7221" s="33" t="s">
        <v>381</v>
      </c>
      <c r="B7221" s="390" t="s">
        <v>3494</v>
      </c>
      <c r="C7221" s="313" t="s">
        <v>10269</v>
      </c>
      <c r="D7221" s="38">
        <v>1</v>
      </c>
      <c r="E7221" s="39" t="s">
        <v>23</v>
      </c>
      <c r="F7221" s="46">
        <v>1545000</v>
      </c>
      <c r="G7221" s="41">
        <f t="shared" si="367"/>
        <v>1545000</v>
      </c>
      <c r="H7221" s="369" t="s">
        <v>588</v>
      </c>
      <c r="I7221" s="33" t="s">
        <v>10270</v>
      </c>
    </row>
    <row r="7222" spans="1:9" x14ac:dyDescent="0.25">
      <c r="A7222" s="33" t="s">
        <v>381</v>
      </c>
      <c r="B7222" s="390" t="s">
        <v>3494</v>
      </c>
      <c r="C7222" s="228" t="s">
        <v>10271</v>
      </c>
      <c r="D7222" s="499">
        <v>1</v>
      </c>
      <c r="E7222" s="39" t="s">
        <v>23</v>
      </c>
      <c r="F7222" s="46">
        <v>1545000</v>
      </c>
      <c r="G7222" s="41">
        <f t="shared" si="367"/>
        <v>1545000</v>
      </c>
      <c r="H7222" s="369" t="s">
        <v>588</v>
      </c>
      <c r="I7222" s="33" t="s">
        <v>10270</v>
      </c>
    </row>
    <row r="7223" spans="1:9" x14ac:dyDescent="0.25">
      <c r="A7223" s="33" t="s">
        <v>381</v>
      </c>
      <c r="B7223" s="246" t="s">
        <v>10089</v>
      </c>
      <c r="C7223" s="39" t="s">
        <v>3360</v>
      </c>
      <c r="D7223" s="38">
        <v>2</v>
      </c>
      <c r="E7223" s="33" t="s">
        <v>23</v>
      </c>
      <c r="F7223" s="46">
        <v>155000</v>
      </c>
      <c r="G7223" s="41">
        <f t="shared" si="367"/>
        <v>310000</v>
      </c>
      <c r="H7223" s="369" t="s">
        <v>588</v>
      </c>
      <c r="I7223" s="33" t="s">
        <v>10270</v>
      </c>
    </row>
    <row r="7224" spans="1:9" x14ac:dyDescent="0.25">
      <c r="A7224" s="33" t="s">
        <v>381</v>
      </c>
      <c r="B7224" s="269" t="s">
        <v>3496</v>
      </c>
      <c r="C7224" s="39"/>
      <c r="D7224" s="38">
        <v>2</v>
      </c>
      <c r="E7224" s="33" t="s">
        <v>23</v>
      </c>
      <c r="F7224" s="46">
        <v>50000</v>
      </c>
      <c r="G7224" s="41">
        <f t="shared" si="367"/>
        <v>100000</v>
      </c>
      <c r="H7224" s="369" t="s">
        <v>588</v>
      </c>
      <c r="I7224" s="33" t="s">
        <v>10270</v>
      </c>
    </row>
    <row r="7225" spans="1:9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67"/>
        <v>55000</v>
      </c>
      <c r="H7225" s="507" t="s">
        <v>1004</v>
      </c>
      <c r="I7225" s="33"/>
    </row>
    <row r="7226" spans="1:9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67"/>
        <v>40000</v>
      </c>
      <c r="H7226" s="507" t="s">
        <v>1004</v>
      </c>
      <c r="I7226" s="33"/>
    </row>
    <row r="7227" spans="1:9" x14ac:dyDescent="0.25">
      <c r="A7227" s="33" t="s">
        <v>381</v>
      </c>
      <c r="B7227" s="269" t="s">
        <v>10272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67"/>
        <v>4000000</v>
      </c>
      <c r="H7227" s="236" t="s">
        <v>1106</v>
      </c>
      <c r="I7227" s="33"/>
    </row>
    <row r="7228" spans="1:9" x14ac:dyDescent="0.25">
      <c r="A7228" s="33" t="s">
        <v>381</v>
      </c>
      <c r="B7228" s="269" t="s">
        <v>10273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67"/>
        <v>130000</v>
      </c>
      <c r="H7228" s="236" t="s">
        <v>1106</v>
      </c>
      <c r="I7228" s="33"/>
    </row>
    <row r="7229" spans="1:9" x14ac:dyDescent="0.25">
      <c r="A7229" s="33" t="s">
        <v>381</v>
      </c>
      <c r="B7229" s="269" t="s">
        <v>4021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67"/>
        <v>250000</v>
      </c>
      <c r="H7229" s="236" t="s">
        <v>1106</v>
      </c>
      <c r="I7229" s="33"/>
    </row>
    <row r="7230" spans="1:9" x14ac:dyDescent="0.25">
      <c r="A7230" s="33" t="s">
        <v>3773</v>
      </c>
      <c r="B7230" s="269" t="s">
        <v>4008</v>
      </c>
      <c r="C7230" s="33" t="s">
        <v>4378</v>
      </c>
      <c r="D7230" s="38">
        <v>3</v>
      </c>
      <c r="E7230" s="45" t="s">
        <v>27</v>
      </c>
      <c r="F7230" s="41">
        <v>23000</v>
      </c>
      <c r="G7230" s="41">
        <f t="shared" si="367"/>
        <v>69000</v>
      </c>
      <c r="H7230" s="84" t="s">
        <v>10274</v>
      </c>
      <c r="I7230" s="383"/>
    </row>
    <row r="7231" spans="1:9" x14ac:dyDescent="0.25">
      <c r="A7231" s="33" t="s">
        <v>3773</v>
      </c>
      <c r="B7231" s="269" t="s">
        <v>4008</v>
      </c>
      <c r="C7231" s="33" t="s">
        <v>4378</v>
      </c>
      <c r="D7231" s="38">
        <v>13</v>
      </c>
      <c r="E7231" s="45" t="s">
        <v>27</v>
      </c>
      <c r="F7231" s="41">
        <v>23000</v>
      </c>
      <c r="G7231" s="41">
        <f t="shared" si="367"/>
        <v>299000</v>
      </c>
      <c r="H7231" s="84" t="s">
        <v>3777</v>
      </c>
      <c r="I7231" s="383"/>
    </row>
    <row r="7232" spans="1:9" x14ac:dyDescent="0.25">
      <c r="A7232" s="33" t="s">
        <v>3773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67"/>
        <v>56400</v>
      </c>
      <c r="H7232" s="84" t="s">
        <v>3777</v>
      </c>
      <c r="I7232" s="383"/>
    </row>
    <row r="7233" spans="1:9" x14ac:dyDescent="0.25">
      <c r="A7233" s="33" t="s">
        <v>3773</v>
      </c>
      <c r="B7233" s="391" t="s">
        <v>3776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67"/>
        <v>550000</v>
      </c>
      <c r="H7233" s="84" t="s">
        <v>3777</v>
      </c>
      <c r="I7233" s="383"/>
    </row>
    <row r="7234" spans="1:9" x14ac:dyDescent="0.25">
      <c r="A7234" s="33" t="s">
        <v>3773</v>
      </c>
      <c r="B7234" s="269" t="s">
        <v>2735</v>
      </c>
      <c r="C7234" s="44" t="s">
        <v>10275</v>
      </c>
      <c r="D7234" s="38">
        <v>6</v>
      </c>
      <c r="E7234" s="45" t="s">
        <v>24</v>
      </c>
      <c r="F7234" s="35">
        <v>1500000</v>
      </c>
      <c r="G7234" s="46">
        <f t="shared" si="367"/>
        <v>9000000</v>
      </c>
      <c r="H7234" s="274" t="s">
        <v>1529</v>
      </c>
      <c r="I7234" s="383" t="s">
        <v>10276</v>
      </c>
    </row>
    <row r="7235" spans="1:9" x14ac:dyDescent="0.25">
      <c r="A7235" s="33" t="s">
        <v>3773</v>
      </c>
      <c r="B7235" s="391" t="s">
        <v>2711</v>
      </c>
      <c r="C7235" s="33" t="s">
        <v>10277</v>
      </c>
      <c r="D7235" s="38">
        <v>2</v>
      </c>
      <c r="E7235" s="45" t="s">
        <v>72</v>
      </c>
      <c r="F7235" s="40">
        <v>1825000</v>
      </c>
      <c r="G7235" s="46">
        <f t="shared" si="367"/>
        <v>3650000</v>
      </c>
      <c r="H7235" s="274" t="s">
        <v>1529</v>
      </c>
      <c r="I7235" s="383" t="s">
        <v>10276</v>
      </c>
    </row>
    <row r="7236" spans="1:9" x14ac:dyDescent="0.25">
      <c r="A7236" s="33" t="s">
        <v>3773</v>
      </c>
      <c r="B7236" s="372" t="s">
        <v>5900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67"/>
        <v>1770000</v>
      </c>
      <c r="H7236" s="274" t="s">
        <v>1529</v>
      </c>
      <c r="I7236" s="383" t="s">
        <v>10276</v>
      </c>
    </row>
    <row r="7237" spans="1:9" x14ac:dyDescent="0.25">
      <c r="A7237" s="33" t="s">
        <v>3773</v>
      </c>
      <c r="B7237" s="269" t="s">
        <v>2924</v>
      </c>
      <c r="C7237" s="33" t="s">
        <v>3787</v>
      </c>
      <c r="D7237" s="38">
        <v>1</v>
      </c>
      <c r="E7237" s="45" t="s">
        <v>3788</v>
      </c>
      <c r="F7237" s="46">
        <v>1261000</v>
      </c>
      <c r="G7237" s="172">
        <f t="shared" si="367"/>
        <v>1261000</v>
      </c>
      <c r="H7237" s="274" t="s">
        <v>1529</v>
      </c>
      <c r="I7237" s="383" t="s">
        <v>10276</v>
      </c>
    </row>
    <row r="7238" spans="1:9" x14ac:dyDescent="0.25">
      <c r="A7238" s="33" t="s">
        <v>3773</v>
      </c>
      <c r="B7238" s="269" t="s">
        <v>10278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67"/>
        <v>1600000</v>
      </c>
      <c r="H7238" s="236" t="s">
        <v>3261</v>
      </c>
      <c r="I7238" s="294" t="s">
        <v>10276</v>
      </c>
    </row>
    <row r="7239" spans="1:9" x14ac:dyDescent="0.25">
      <c r="A7239" s="33" t="s">
        <v>3773</v>
      </c>
      <c r="B7239" s="269" t="s">
        <v>10279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67"/>
        <v>700000</v>
      </c>
      <c r="H7239" s="236" t="s">
        <v>1529</v>
      </c>
      <c r="I7239" s="294" t="s">
        <v>10276</v>
      </c>
    </row>
    <row r="7240" spans="1:9" x14ac:dyDescent="0.25">
      <c r="A7240" s="33" t="s">
        <v>3773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67"/>
        <v>225600</v>
      </c>
      <c r="H7240" s="236" t="s">
        <v>1753</v>
      </c>
      <c r="I7240" s="504" t="s">
        <v>10280</v>
      </c>
    </row>
    <row r="7241" spans="1:9" x14ac:dyDescent="0.25">
      <c r="A7241" s="33" t="s">
        <v>3773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67"/>
        <v>225600</v>
      </c>
      <c r="H7241" s="267" t="s">
        <v>8417</v>
      </c>
      <c r="I7241" s="508"/>
    </row>
    <row r="7242" spans="1:9" x14ac:dyDescent="0.25">
      <c r="A7242" s="33" t="s">
        <v>3773</v>
      </c>
      <c r="B7242" s="269" t="s">
        <v>4524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67"/>
        <v>126250</v>
      </c>
      <c r="H7242" s="84" t="s">
        <v>10235</v>
      </c>
      <c r="I7242" s="294"/>
    </row>
    <row r="7243" spans="1:9" x14ac:dyDescent="0.25">
      <c r="A7243" s="33" t="s">
        <v>3773</v>
      </c>
      <c r="B7243" s="269" t="s">
        <v>3790</v>
      </c>
      <c r="C7243" s="33" t="s">
        <v>3791</v>
      </c>
      <c r="D7243" s="38">
        <v>19.2</v>
      </c>
      <c r="E7243" s="45" t="s">
        <v>107</v>
      </c>
      <c r="F7243" s="46">
        <v>1</v>
      </c>
      <c r="G7243" s="172">
        <f t="shared" si="367"/>
        <v>19.2</v>
      </c>
      <c r="H7243" s="236" t="s">
        <v>10235</v>
      </c>
      <c r="I7243" s="294"/>
    </row>
    <row r="7244" spans="1:9" x14ac:dyDescent="0.25">
      <c r="A7244" s="33" t="s">
        <v>3773</v>
      </c>
      <c r="B7244" s="243" t="s">
        <v>3451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10235</v>
      </c>
      <c r="I7244" s="294"/>
    </row>
    <row r="7245" spans="1:9" x14ac:dyDescent="0.25">
      <c r="A7245" s="33" t="s">
        <v>3773</v>
      </c>
      <c r="B7245" s="269" t="s">
        <v>3452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68">D7245*F7245</f>
        <v>140000</v>
      </c>
      <c r="H7245" s="84" t="s">
        <v>10235</v>
      </c>
      <c r="I7245" s="84"/>
    </row>
    <row r="7246" spans="1:9" x14ac:dyDescent="0.25">
      <c r="A7246" s="33" t="s">
        <v>3773</v>
      </c>
      <c r="B7246" s="269" t="s">
        <v>3780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68"/>
        <v>65000</v>
      </c>
      <c r="H7246" s="274" t="s">
        <v>10235</v>
      </c>
      <c r="I7246" s="84"/>
    </row>
    <row r="7247" spans="1:9" x14ac:dyDescent="0.25">
      <c r="A7247" s="33" t="s">
        <v>3773</v>
      </c>
      <c r="B7247" s="391" t="s">
        <v>3781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68"/>
        <v>15000</v>
      </c>
      <c r="H7247" s="274" t="s">
        <v>10235</v>
      </c>
      <c r="I7247" s="84"/>
    </row>
    <row r="7248" spans="1:9" x14ac:dyDescent="0.25">
      <c r="A7248" s="33" t="s">
        <v>3773</v>
      </c>
      <c r="B7248" s="269" t="s">
        <v>3782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68"/>
        <v>3500</v>
      </c>
      <c r="H7248" s="236" t="s">
        <v>10235</v>
      </c>
      <c r="I7248" s="84"/>
    </row>
    <row r="7249" spans="1:9" x14ac:dyDescent="0.25">
      <c r="A7249" s="33" t="s">
        <v>3773</v>
      </c>
      <c r="B7249" s="269" t="s">
        <v>3783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68"/>
        <v>77000</v>
      </c>
      <c r="H7249" s="236" t="s">
        <v>10235</v>
      </c>
      <c r="I7249" s="294"/>
    </row>
    <row r="7250" spans="1:9" x14ac:dyDescent="0.25">
      <c r="A7250" s="33" t="s">
        <v>3773</v>
      </c>
      <c r="B7250" s="399" t="s">
        <v>3784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68"/>
        <v>15000</v>
      </c>
      <c r="H7250" s="236" t="s">
        <v>10235</v>
      </c>
      <c r="I7250" s="294"/>
    </row>
    <row r="7251" spans="1:9" x14ac:dyDescent="0.25">
      <c r="A7251" s="33" t="s">
        <v>3773</v>
      </c>
      <c r="B7251" s="269" t="s">
        <v>4847</v>
      </c>
      <c r="C7251" s="33"/>
      <c r="D7251" s="50">
        <v>13</v>
      </c>
      <c r="E7251" s="45" t="s">
        <v>23</v>
      </c>
      <c r="F7251" s="41">
        <v>3000</v>
      </c>
      <c r="G7251" s="41">
        <f t="shared" si="368"/>
        <v>39000</v>
      </c>
      <c r="H7251" s="84" t="s">
        <v>10235</v>
      </c>
      <c r="I7251" s="294"/>
    </row>
    <row r="7252" spans="1:9" x14ac:dyDescent="0.25">
      <c r="A7252" s="33" t="s">
        <v>3773</v>
      </c>
      <c r="B7252" s="269" t="s">
        <v>3751</v>
      </c>
      <c r="C7252" s="56"/>
      <c r="D7252" s="50">
        <v>2</v>
      </c>
      <c r="E7252" s="45" t="s">
        <v>23</v>
      </c>
      <c r="F7252" s="46">
        <v>7500</v>
      </c>
      <c r="G7252" s="41">
        <f t="shared" si="368"/>
        <v>15000</v>
      </c>
      <c r="H7252" s="84" t="s">
        <v>10235</v>
      </c>
      <c r="I7252" s="84"/>
    </row>
    <row r="7253" spans="1:9" x14ac:dyDescent="0.25">
      <c r="A7253" s="33" t="s">
        <v>3773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68"/>
        <v>126250</v>
      </c>
      <c r="H7253" s="84" t="s">
        <v>10235</v>
      </c>
      <c r="I7253" s="84"/>
    </row>
    <row r="7254" spans="1:9" x14ac:dyDescent="0.25">
      <c r="A7254" s="33" t="s">
        <v>3773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68"/>
        <v>27000</v>
      </c>
      <c r="H7254" s="84" t="s">
        <v>10235</v>
      </c>
      <c r="I7254" s="84"/>
    </row>
    <row r="7255" spans="1:9" x14ac:dyDescent="0.25">
      <c r="A7255" s="33" t="s">
        <v>3773</v>
      </c>
      <c r="B7255" s="269" t="s">
        <v>3785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68"/>
        <v>30000</v>
      </c>
      <c r="H7255" s="236" t="s">
        <v>10235</v>
      </c>
      <c r="I7255" s="84"/>
    </row>
    <row r="7256" spans="1:9" x14ac:dyDescent="0.25">
      <c r="A7256" s="33" t="s">
        <v>3773</v>
      </c>
      <c r="B7256" s="269" t="s">
        <v>3786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68"/>
        <v>8000</v>
      </c>
      <c r="H7256" s="236" t="s">
        <v>10235</v>
      </c>
      <c r="I7256" s="84"/>
    </row>
    <row r="7257" spans="1:9" x14ac:dyDescent="0.25">
      <c r="A7257" s="33" t="s">
        <v>3773</v>
      </c>
      <c r="B7257" s="243" t="s">
        <v>3789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68"/>
        <v>350000</v>
      </c>
      <c r="H7257" s="236" t="s">
        <v>10235</v>
      </c>
      <c r="I7257" s="84"/>
    </row>
    <row r="7258" spans="1:9" x14ac:dyDescent="0.25">
      <c r="A7258" s="33" t="s">
        <v>3773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68"/>
        <v>300000</v>
      </c>
      <c r="H7258" s="236" t="s">
        <v>10235</v>
      </c>
      <c r="I7258" s="84"/>
    </row>
    <row r="7259" spans="1:9" x14ac:dyDescent="0.25">
      <c r="A7259" s="33" t="s">
        <v>3773</v>
      </c>
      <c r="B7259" s="269" t="s">
        <v>10281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68"/>
        <v>120000</v>
      </c>
      <c r="H7259" s="236" t="s">
        <v>2177</v>
      </c>
      <c r="I7259" s="84"/>
    </row>
    <row r="7260" spans="1:9" x14ac:dyDescent="0.25">
      <c r="A7260" s="33" t="s">
        <v>3773</v>
      </c>
      <c r="B7260" s="372" t="s">
        <v>2800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68"/>
        <v>60000</v>
      </c>
      <c r="H7260" s="274" t="s">
        <v>2177</v>
      </c>
      <c r="I7260" s="84" t="s">
        <v>10282</v>
      </c>
    </row>
    <row r="7261" spans="1:9" x14ac:dyDescent="0.25">
      <c r="A7261" s="33" t="s">
        <v>3773</v>
      </c>
      <c r="B7261" s="243" t="s">
        <v>2751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68"/>
        <v>65000</v>
      </c>
      <c r="H7261" s="274" t="s">
        <v>2177</v>
      </c>
      <c r="I7261" s="84" t="s">
        <v>10282</v>
      </c>
    </row>
    <row r="7262" spans="1:9" x14ac:dyDescent="0.25">
      <c r="A7262" s="33" t="s">
        <v>3773</v>
      </c>
      <c r="B7262" s="269" t="s">
        <v>2832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68"/>
        <v>175000</v>
      </c>
      <c r="H7262" s="274" t="s">
        <v>882</v>
      </c>
      <c r="I7262" s="84" t="s">
        <v>10283</v>
      </c>
    </row>
    <row r="7263" spans="1:9" x14ac:dyDescent="0.25">
      <c r="A7263" s="33" t="s">
        <v>3773</v>
      </c>
      <c r="B7263" s="269" t="s">
        <v>2795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67"/>
        <v>850000</v>
      </c>
      <c r="H7263" s="274" t="s">
        <v>1065</v>
      </c>
      <c r="I7263" s="84" t="s">
        <v>10284</v>
      </c>
    </row>
    <row r="7264" spans="1:9" x14ac:dyDescent="0.25">
      <c r="A7264" s="33" t="s">
        <v>3773</v>
      </c>
      <c r="B7264" s="269" t="s">
        <v>2744</v>
      </c>
      <c r="C7264" s="44" t="s">
        <v>2745</v>
      </c>
      <c r="D7264" s="38">
        <v>2</v>
      </c>
      <c r="E7264" s="45" t="s">
        <v>23</v>
      </c>
      <c r="F7264" s="40">
        <v>150000</v>
      </c>
      <c r="G7264" s="41">
        <f t="shared" si="367"/>
        <v>300000</v>
      </c>
      <c r="H7264" s="369" t="s">
        <v>488</v>
      </c>
      <c r="I7264" s="84" t="s">
        <v>10284</v>
      </c>
    </row>
    <row r="7265" spans="1:9" x14ac:dyDescent="0.25">
      <c r="A7265" s="33" t="s">
        <v>3773</v>
      </c>
      <c r="B7265" s="269" t="s">
        <v>2795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67"/>
        <v>850000</v>
      </c>
      <c r="H7265" s="369" t="s">
        <v>507</v>
      </c>
      <c r="I7265" s="84" t="s">
        <v>10284</v>
      </c>
    </row>
    <row r="7266" spans="1:9" x14ac:dyDescent="0.25">
      <c r="A7266" s="33" t="s">
        <v>3773</v>
      </c>
      <c r="B7266" s="372" t="s">
        <v>5900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67"/>
        <v>885000</v>
      </c>
      <c r="H7266" s="369" t="s">
        <v>507</v>
      </c>
      <c r="I7266" s="84" t="s">
        <v>10284</v>
      </c>
    </row>
    <row r="7267" spans="1:9" x14ac:dyDescent="0.25">
      <c r="A7267" s="33" t="s">
        <v>3773</v>
      </c>
      <c r="B7267" s="399" t="s">
        <v>3768</v>
      </c>
      <c r="C7267" s="56" t="s">
        <v>3769</v>
      </c>
      <c r="D7267" s="50">
        <v>3</v>
      </c>
      <c r="E7267" s="56" t="s">
        <v>23</v>
      </c>
      <c r="F7267" s="179">
        <v>215000</v>
      </c>
      <c r="G7267" s="172">
        <f t="shared" si="367"/>
        <v>645000</v>
      </c>
      <c r="H7267" s="236" t="s">
        <v>3770</v>
      </c>
      <c r="I7267" s="84" t="s">
        <v>10285</v>
      </c>
    </row>
    <row r="7268" spans="1:9" x14ac:dyDescent="0.25">
      <c r="A7268" s="33" t="s">
        <v>3773</v>
      </c>
      <c r="B7268" s="269" t="s">
        <v>3169</v>
      </c>
      <c r="C7268" s="56" t="s">
        <v>3769</v>
      </c>
      <c r="D7268" s="38">
        <v>1</v>
      </c>
      <c r="E7268" s="45" t="s">
        <v>23</v>
      </c>
      <c r="F7268" s="46">
        <v>56000</v>
      </c>
      <c r="G7268" s="172">
        <f t="shared" si="367"/>
        <v>56000</v>
      </c>
      <c r="H7268" s="236" t="s">
        <v>3770</v>
      </c>
      <c r="I7268" s="84" t="s">
        <v>10285</v>
      </c>
    </row>
    <row r="7269" spans="1:9" x14ac:dyDescent="0.25">
      <c r="A7269" s="33" t="s">
        <v>3773</v>
      </c>
      <c r="B7269" s="269" t="s">
        <v>3771</v>
      </c>
      <c r="C7269" s="56" t="s">
        <v>3769</v>
      </c>
      <c r="D7269" s="38">
        <v>1</v>
      </c>
      <c r="E7269" s="45" t="s">
        <v>23</v>
      </c>
      <c r="F7269" s="46">
        <v>285000</v>
      </c>
      <c r="G7269" s="172">
        <f t="shared" ref="G7269:G7332" si="369">D7269*F7269</f>
        <v>285000</v>
      </c>
      <c r="H7269" s="236" t="s">
        <v>3772</v>
      </c>
      <c r="I7269" s="84" t="s">
        <v>10285</v>
      </c>
    </row>
    <row r="7270" spans="1:9" x14ac:dyDescent="0.25">
      <c r="A7270" s="33" t="s">
        <v>3773</v>
      </c>
      <c r="B7270" s="269" t="s">
        <v>10279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69"/>
        <v>700000</v>
      </c>
      <c r="H7270" s="84" t="s">
        <v>4188</v>
      </c>
      <c r="I7270" s="84" t="s">
        <v>10285</v>
      </c>
    </row>
    <row r="7271" spans="1:9" x14ac:dyDescent="0.25">
      <c r="A7271" s="33" t="s">
        <v>3773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69"/>
        <v>253800</v>
      </c>
      <c r="H7271" s="84" t="s">
        <v>551</v>
      </c>
      <c r="I7271" s="33"/>
    </row>
    <row r="7272" spans="1:9" x14ac:dyDescent="0.25">
      <c r="A7272" s="33" t="s">
        <v>3773</v>
      </c>
      <c r="B7272" s="269" t="s">
        <v>2852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69"/>
        <v>87500</v>
      </c>
      <c r="H7272" s="84" t="s">
        <v>551</v>
      </c>
      <c r="I7272" s="33"/>
    </row>
    <row r="7273" spans="1:9" x14ac:dyDescent="0.25">
      <c r="A7273" s="33" t="s">
        <v>3773</v>
      </c>
      <c r="B7273" s="269" t="s">
        <v>3235</v>
      </c>
      <c r="C7273" s="33" t="s">
        <v>3596</v>
      </c>
      <c r="D7273" s="33">
        <v>1</v>
      </c>
      <c r="E7273" s="39" t="s">
        <v>24</v>
      </c>
      <c r="F7273" s="41">
        <v>85000</v>
      </c>
      <c r="G7273" s="33">
        <f t="shared" si="369"/>
        <v>85000</v>
      </c>
      <c r="H7273" s="84" t="s">
        <v>551</v>
      </c>
      <c r="I7273" s="33"/>
    </row>
    <row r="7274" spans="1:9" x14ac:dyDescent="0.25">
      <c r="A7274" s="33" t="s">
        <v>3773</v>
      </c>
      <c r="B7274" s="269" t="s">
        <v>3333</v>
      </c>
      <c r="C7274" s="33" t="s">
        <v>9299</v>
      </c>
      <c r="D7274" s="33">
        <v>1</v>
      </c>
      <c r="E7274" s="39" t="s">
        <v>24</v>
      </c>
      <c r="F7274" s="33">
        <v>45000</v>
      </c>
      <c r="G7274" s="33">
        <f t="shared" si="369"/>
        <v>45000</v>
      </c>
      <c r="H7274" s="84" t="s">
        <v>551</v>
      </c>
      <c r="I7274" s="33"/>
    </row>
    <row r="7275" spans="1:9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69"/>
        <v>56400</v>
      </c>
      <c r="H7275" s="84" t="s">
        <v>911</v>
      </c>
      <c r="I7275" s="383"/>
    </row>
    <row r="7276" spans="1:9" x14ac:dyDescent="0.25">
      <c r="A7276" s="180">
        <v>44207</v>
      </c>
      <c r="B7276" s="269" t="s">
        <v>3630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69"/>
        <v>30000</v>
      </c>
      <c r="H7276" s="84" t="s">
        <v>1268</v>
      </c>
      <c r="I7276" s="383"/>
    </row>
    <row r="7277" spans="1:9" x14ac:dyDescent="0.25">
      <c r="A7277" s="180">
        <v>44207</v>
      </c>
      <c r="B7277" s="269" t="s">
        <v>4524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69"/>
        <v>126250</v>
      </c>
      <c r="H7277" s="84" t="s">
        <v>10235</v>
      </c>
      <c r="I7277" s="383"/>
    </row>
    <row r="7278" spans="1:9" x14ac:dyDescent="0.25">
      <c r="A7278" s="180">
        <v>44207</v>
      </c>
      <c r="B7278" s="269" t="s">
        <v>3751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69"/>
        <v>30000</v>
      </c>
      <c r="H7278" s="84" t="s">
        <v>10235</v>
      </c>
      <c r="I7278" s="383"/>
    </row>
    <row r="7279" spans="1:9" x14ac:dyDescent="0.25">
      <c r="A7279" s="180">
        <v>44207</v>
      </c>
      <c r="B7279" s="399" t="s">
        <v>3793</v>
      </c>
      <c r="C7279" s="56" t="s">
        <v>2745</v>
      </c>
      <c r="D7279" s="50">
        <v>2</v>
      </c>
      <c r="E7279" s="45" t="s">
        <v>23</v>
      </c>
      <c r="F7279" s="179">
        <v>100000</v>
      </c>
      <c r="G7279" s="46">
        <f t="shared" si="369"/>
        <v>200000</v>
      </c>
      <c r="H7279" s="84" t="s">
        <v>10235</v>
      </c>
      <c r="I7279" s="383"/>
    </row>
    <row r="7280" spans="1:9" x14ac:dyDescent="0.25">
      <c r="A7280" s="180">
        <v>44207</v>
      </c>
      <c r="B7280" s="399" t="s">
        <v>3794</v>
      </c>
      <c r="C7280" s="56" t="s">
        <v>2745</v>
      </c>
      <c r="D7280" s="38">
        <v>1</v>
      </c>
      <c r="E7280" s="45" t="s">
        <v>23</v>
      </c>
      <c r="F7280" s="40">
        <v>150000</v>
      </c>
      <c r="G7280" s="46">
        <f t="shared" si="369"/>
        <v>150000</v>
      </c>
      <c r="H7280" s="84" t="s">
        <v>10235</v>
      </c>
      <c r="I7280" s="383"/>
    </row>
    <row r="7281" spans="1:9" x14ac:dyDescent="0.25">
      <c r="A7281" s="180">
        <v>44207</v>
      </c>
      <c r="B7281" s="269" t="s">
        <v>3795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69"/>
        <v>2000</v>
      </c>
      <c r="H7281" s="84" t="s">
        <v>10235</v>
      </c>
      <c r="I7281" s="383"/>
    </row>
    <row r="7282" spans="1:9" x14ac:dyDescent="0.25">
      <c r="A7282" s="180">
        <v>44207</v>
      </c>
      <c r="B7282" s="269" t="s">
        <v>3796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69"/>
        <v>2000</v>
      </c>
      <c r="H7282" s="84" t="s">
        <v>10235</v>
      </c>
      <c r="I7282" s="383"/>
    </row>
    <row r="7283" spans="1:9" x14ac:dyDescent="0.25">
      <c r="A7283" s="180">
        <v>44207</v>
      </c>
      <c r="B7283" s="269" t="s">
        <v>2692</v>
      </c>
      <c r="C7283" s="56"/>
      <c r="D7283" s="50">
        <v>1</v>
      </c>
      <c r="E7283" s="45" t="s">
        <v>2666</v>
      </c>
      <c r="F7283" s="46">
        <v>75000</v>
      </c>
      <c r="G7283" s="41">
        <f t="shared" si="369"/>
        <v>75000</v>
      </c>
      <c r="H7283" s="84" t="s">
        <v>10235</v>
      </c>
      <c r="I7283" s="294"/>
    </row>
    <row r="7284" spans="1:9" x14ac:dyDescent="0.25">
      <c r="A7284" s="180">
        <v>44207</v>
      </c>
      <c r="B7284" s="372" t="s">
        <v>3528</v>
      </c>
      <c r="C7284" s="44"/>
      <c r="D7284" s="38">
        <v>1</v>
      </c>
      <c r="E7284" s="45" t="s">
        <v>2666</v>
      </c>
      <c r="F7284" s="46">
        <v>140000</v>
      </c>
      <c r="G7284" s="172">
        <f t="shared" si="369"/>
        <v>140000</v>
      </c>
      <c r="H7284" s="84" t="s">
        <v>10235</v>
      </c>
      <c r="I7284" s="294"/>
    </row>
    <row r="7285" spans="1:9" x14ac:dyDescent="0.25">
      <c r="A7285" s="180">
        <v>44207</v>
      </c>
      <c r="B7285" s="391" t="s">
        <v>3803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69"/>
        <v>36000</v>
      </c>
      <c r="H7285" s="274" t="s">
        <v>10235</v>
      </c>
      <c r="I7285" s="294"/>
    </row>
    <row r="7286" spans="1:9" x14ac:dyDescent="0.25">
      <c r="A7286" s="180">
        <v>44207</v>
      </c>
      <c r="B7286" s="269" t="s">
        <v>3804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69"/>
        <v>12000</v>
      </c>
      <c r="H7286" s="236" t="s">
        <v>10235</v>
      </c>
      <c r="I7286" s="294"/>
    </row>
    <row r="7287" spans="1:9" x14ac:dyDescent="0.25">
      <c r="A7287" s="180">
        <v>44207</v>
      </c>
      <c r="B7287" s="269" t="s">
        <v>3806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69"/>
        <v>345000</v>
      </c>
      <c r="H7287" s="236" t="s">
        <v>10235</v>
      </c>
      <c r="I7287" s="294"/>
    </row>
    <row r="7288" spans="1:9" x14ac:dyDescent="0.25">
      <c r="A7288" s="180">
        <v>44207</v>
      </c>
      <c r="B7288" s="269" t="s">
        <v>3807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69"/>
        <v>176000</v>
      </c>
      <c r="H7288" s="236" t="s">
        <v>10235</v>
      </c>
      <c r="I7288" s="294"/>
    </row>
    <row r="7289" spans="1:9" x14ac:dyDescent="0.25">
      <c r="A7289" s="180">
        <v>44207</v>
      </c>
      <c r="B7289" s="269" t="s">
        <v>3808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69"/>
        <v>634500</v>
      </c>
      <c r="H7289" s="236" t="s">
        <v>10235</v>
      </c>
      <c r="I7289" s="294"/>
    </row>
    <row r="7290" spans="1:9" x14ac:dyDescent="0.25">
      <c r="A7290" s="180">
        <v>44207</v>
      </c>
      <c r="B7290" s="243" t="s">
        <v>3809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69"/>
        <v>272000</v>
      </c>
      <c r="H7290" s="236" t="s">
        <v>10235</v>
      </c>
      <c r="I7290" s="294"/>
    </row>
    <row r="7291" spans="1:9" x14ac:dyDescent="0.25">
      <c r="A7291" s="180">
        <v>44207</v>
      </c>
      <c r="B7291" s="269" t="s">
        <v>3810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69"/>
        <v>462000</v>
      </c>
      <c r="H7291" s="236" t="s">
        <v>10235</v>
      </c>
      <c r="I7291" s="294"/>
    </row>
    <row r="7292" spans="1:9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69"/>
        <v>1780000</v>
      </c>
      <c r="H7292" s="236" t="s">
        <v>10235</v>
      </c>
      <c r="I7292" s="294"/>
    </row>
    <row r="7293" spans="1:9" x14ac:dyDescent="0.25">
      <c r="A7293" s="180">
        <v>44207</v>
      </c>
      <c r="B7293" s="372" t="s">
        <v>3778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69"/>
        <v>165000</v>
      </c>
      <c r="H7293" s="84" t="s">
        <v>10235</v>
      </c>
      <c r="I7293" s="294"/>
    </row>
    <row r="7294" spans="1:9" x14ac:dyDescent="0.25">
      <c r="A7294" s="180">
        <v>44207</v>
      </c>
      <c r="B7294" s="245" t="s">
        <v>3811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69"/>
        <v>1</v>
      </c>
      <c r="H7294" s="236" t="s">
        <v>10235</v>
      </c>
      <c r="I7294" s="294"/>
    </row>
    <row r="7295" spans="1:9" x14ac:dyDescent="0.25">
      <c r="A7295" s="180">
        <v>44207</v>
      </c>
      <c r="B7295" s="391" t="s">
        <v>2805</v>
      </c>
      <c r="C7295" s="44"/>
      <c r="D7295" s="38">
        <v>3</v>
      </c>
      <c r="E7295" s="51" t="s">
        <v>23</v>
      </c>
      <c r="F7295" s="46">
        <v>3000</v>
      </c>
      <c r="G7295" s="172">
        <f t="shared" si="369"/>
        <v>9000</v>
      </c>
      <c r="H7295" s="236" t="s">
        <v>10235</v>
      </c>
      <c r="I7295" s="294"/>
    </row>
    <row r="7296" spans="1:9" x14ac:dyDescent="0.25">
      <c r="A7296" s="180">
        <v>44207</v>
      </c>
      <c r="B7296" s="405" t="s">
        <v>3812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69"/>
        <v>600000</v>
      </c>
      <c r="H7296" s="236" t="s">
        <v>10286</v>
      </c>
      <c r="I7296" s="294"/>
    </row>
    <row r="7297" spans="1:9" x14ac:dyDescent="0.25">
      <c r="A7297" s="180">
        <v>44207</v>
      </c>
      <c r="B7297" s="243" t="s">
        <v>3814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10286</v>
      </c>
      <c r="I7297" s="294"/>
    </row>
    <row r="7298" spans="1:9" x14ac:dyDescent="0.25">
      <c r="A7298" s="180">
        <v>44207</v>
      </c>
      <c r="B7298" s="243" t="s">
        <v>3815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10286</v>
      </c>
      <c r="I7298" s="294"/>
    </row>
    <row r="7299" spans="1:9" x14ac:dyDescent="0.25">
      <c r="A7299" s="180">
        <v>44207</v>
      </c>
      <c r="B7299" s="269" t="s">
        <v>4524</v>
      </c>
      <c r="C7299" s="56" t="s">
        <v>2965</v>
      </c>
      <c r="D7299" s="38">
        <v>5</v>
      </c>
      <c r="E7299" s="45" t="s">
        <v>96</v>
      </c>
      <c r="F7299" s="46">
        <v>25250</v>
      </c>
      <c r="G7299" s="172">
        <f t="shared" si="369"/>
        <v>126250</v>
      </c>
      <c r="H7299" s="84" t="s">
        <v>10235</v>
      </c>
      <c r="I7299" s="294"/>
    </row>
    <row r="7300" spans="1:9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69"/>
        <v>75000</v>
      </c>
      <c r="H7300" s="84" t="s">
        <v>10235</v>
      </c>
      <c r="I7300" s="294"/>
    </row>
    <row r="7301" spans="1:9" x14ac:dyDescent="0.25">
      <c r="A7301" s="180">
        <v>44207</v>
      </c>
      <c r="B7301" s="399" t="s">
        <v>3775</v>
      </c>
      <c r="C7301" s="56" t="s">
        <v>3792</v>
      </c>
      <c r="D7301" s="50">
        <v>1</v>
      </c>
      <c r="E7301" s="218" t="s">
        <v>23</v>
      </c>
      <c r="F7301" s="185">
        <v>775000</v>
      </c>
      <c r="G7301" s="218">
        <f t="shared" si="369"/>
        <v>775000</v>
      </c>
      <c r="H7301" s="236" t="s">
        <v>509</v>
      </c>
      <c r="I7301" s="294" t="s">
        <v>10287</v>
      </c>
    </row>
    <row r="7302" spans="1:9" x14ac:dyDescent="0.25">
      <c r="A7302" s="180">
        <v>44207</v>
      </c>
      <c r="B7302" s="269" t="s">
        <v>3775</v>
      </c>
      <c r="C7302" s="56" t="s">
        <v>3792</v>
      </c>
      <c r="D7302" s="50">
        <v>1</v>
      </c>
      <c r="E7302" s="45" t="s">
        <v>23</v>
      </c>
      <c r="F7302" s="46">
        <v>775000</v>
      </c>
      <c r="G7302" s="41">
        <f t="shared" si="369"/>
        <v>775000</v>
      </c>
      <c r="H7302" s="84" t="s">
        <v>3078</v>
      </c>
      <c r="I7302" s="294" t="s">
        <v>10288</v>
      </c>
    </row>
    <row r="7303" spans="1:9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69"/>
        <v>20000</v>
      </c>
      <c r="H7303" s="84" t="s">
        <v>3078</v>
      </c>
      <c r="I7303" s="294" t="s">
        <v>10288</v>
      </c>
    </row>
    <row r="7304" spans="1:9" x14ac:dyDescent="0.25">
      <c r="A7304" s="180">
        <v>44207</v>
      </c>
      <c r="B7304" s="269" t="s">
        <v>4240</v>
      </c>
      <c r="C7304" s="33"/>
      <c r="D7304" s="50">
        <v>2</v>
      </c>
      <c r="E7304" s="45" t="s">
        <v>23</v>
      </c>
      <c r="F7304" s="41">
        <v>5000</v>
      </c>
      <c r="G7304" s="172">
        <f t="shared" si="369"/>
        <v>10000</v>
      </c>
      <c r="H7304" s="84" t="s">
        <v>3078</v>
      </c>
      <c r="I7304" s="294" t="s">
        <v>10288</v>
      </c>
    </row>
    <row r="7305" spans="1:9" x14ac:dyDescent="0.25">
      <c r="A7305" s="180">
        <v>44207</v>
      </c>
      <c r="B7305" s="269" t="s">
        <v>118</v>
      </c>
      <c r="C7305" s="49" t="s">
        <v>9783</v>
      </c>
      <c r="D7305" s="38">
        <v>1</v>
      </c>
      <c r="E7305" s="39" t="s">
        <v>24</v>
      </c>
      <c r="F7305" s="46">
        <v>131500</v>
      </c>
      <c r="G7305" s="41">
        <f t="shared" si="369"/>
        <v>131500</v>
      </c>
      <c r="H7305" s="84" t="s">
        <v>3078</v>
      </c>
      <c r="I7305" s="294" t="s">
        <v>10288</v>
      </c>
    </row>
    <row r="7306" spans="1:9" x14ac:dyDescent="0.25">
      <c r="A7306" s="180">
        <v>44207</v>
      </c>
      <c r="B7306" s="269" t="s">
        <v>3775</v>
      </c>
      <c r="C7306" s="56" t="s">
        <v>3792</v>
      </c>
      <c r="D7306" s="50">
        <v>1</v>
      </c>
      <c r="E7306" s="45" t="s">
        <v>23</v>
      </c>
      <c r="F7306" s="46">
        <v>775000</v>
      </c>
      <c r="G7306" s="46">
        <f t="shared" si="369"/>
        <v>775000</v>
      </c>
      <c r="H7306" s="84" t="s">
        <v>673</v>
      </c>
      <c r="I7306" s="294" t="s">
        <v>10289</v>
      </c>
    </row>
    <row r="7307" spans="1:9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69"/>
        <v>42300</v>
      </c>
      <c r="H7307" s="84" t="s">
        <v>588</v>
      </c>
      <c r="I7307" s="294"/>
    </row>
    <row r="7308" spans="1:9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69"/>
        <v>144000</v>
      </c>
      <c r="H7308" s="84" t="s">
        <v>520</v>
      </c>
      <c r="I7308" s="84" t="s">
        <v>10290</v>
      </c>
    </row>
    <row r="7309" spans="1:9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69"/>
        <v>136000</v>
      </c>
      <c r="H7309" s="84" t="s">
        <v>520</v>
      </c>
      <c r="I7309" s="84" t="s">
        <v>10290</v>
      </c>
    </row>
    <row r="7310" spans="1:9" x14ac:dyDescent="0.25">
      <c r="A7310" s="180">
        <v>44207</v>
      </c>
      <c r="B7310" s="269" t="s">
        <v>3708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69"/>
        <v>965250</v>
      </c>
      <c r="H7310" s="84" t="s">
        <v>868</v>
      </c>
      <c r="I7310" s="84"/>
    </row>
    <row r="7311" spans="1:9" x14ac:dyDescent="0.25">
      <c r="A7311" s="180">
        <v>44207</v>
      </c>
      <c r="B7311" s="269" t="s">
        <v>3801</v>
      </c>
      <c r="C7311" s="44" t="s">
        <v>3802</v>
      </c>
      <c r="D7311" s="38">
        <v>1</v>
      </c>
      <c r="E7311" s="45" t="s">
        <v>24</v>
      </c>
      <c r="F7311" s="35">
        <v>6500000</v>
      </c>
      <c r="G7311" s="172">
        <f t="shared" si="369"/>
        <v>6500000</v>
      </c>
      <c r="H7311" s="236" t="s">
        <v>10291</v>
      </c>
      <c r="I7311" s="84" t="s">
        <v>10292</v>
      </c>
    </row>
    <row r="7312" spans="1:9" x14ac:dyDescent="0.25">
      <c r="A7312" s="180">
        <v>44207</v>
      </c>
      <c r="B7312" s="243" t="s">
        <v>10059</v>
      </c>
      <c r="C7312" s="509" t="s">
        <v>10293</v>
      </c>
      <c r="D7312" s="38">
        <v>1</v>
      </c>
      <c r="E7312" s="45" t="s">
        <v>72</v>
      </c>
      <c r="F7312" s="46">
        <v>3425000</v>
      </c>
      <c r="G7312" s="172">
        <f t="shared" si="369"/>
        <v>3425000</v>
      </c>
      <c r="H7312" s="236" t="s">
        <v>10294</v>
      </c>
      <c r="I7312" s="84" t="s">
        <v>10295</v>
      </c>
    </row>
    <row r="7313" spans="1:9" x14ac:dyDescent="0.25">
      <c r="A7313" s="180">
        <v>44207</v>
      </c>
      <c r="B7313" s="243" t="s">
        <v>10059</v>
      </c>
      <c r="C7313" s="478" t="s">
        <v>10296</v>
      </c>
      <c r="D7313" s="38">
        <v>1</v>
      </c>
      <c r="E7313" s="45" t="s">
        <v>72</v>
      </c>
      <c r="F7313" s="46">
        <v>3425000</v>
      </c>
      <c r="G7313" s="172">
        <f t="shared" si="369"/>
        <v>3425000</v>
      </c>
      <c r="H7313" s="236" t="s">
        <v>10294</v>
      </c>
      <c r="I7313" s="84" t="s">
        <v>10295</v>
      </c>
    </row>
    <row r="7314" spans="1:9" x14ac:dyDescent="0.25">
      <c r="A7314" s="180">
        <v>44207</v>
      </c>
      <c r="B7314" s="243" t="s">
        <v>10059</v>
      </c>
      <c r="C7314" s="478" t="s">
        <v>10297</v>
      </c>
      <c r="D7314" s="38">
        <v>1</v>
      </c>
      <c r="E7314" s="45" t="s">
        <v>72</v>
      </c>
      <c r="F7314" s="46">
        <v>3425000</v>
      </c>
      <c r="G7314" s="172">
        <f t="shared" si="369"/>
        <v>3425000</v>
      </c>
      <c r="H7314" s="236" t="s">
        <v>10294</v>
      </c>
      <c r="I7314" s="84" t="s">
        <v>10295</v>
      </c>
    </row>
    <row r="7315" spans="1:9" x14ac:dyDescent="0.25">
      <c r="A7315" s="180">
        <v>44207</v>
      </c>
      <c r="B7315" s="243" t="s">
        <v>10059</v>
      </c>
      <c r="C7315" s="510" t="s">
        <v>10298</v>
      </c>
      <c r="D7315" s="38">
        <v>1</v>
      </c>
      <c r="E7315" s="45" t="s">
        <v>72</v>
      </c>
      <c r="F7315" s="46">
        <v>3425000</v>
      </c>
      <c r="G7315" s="51">
        <f t="shared" si="369"/>
        <v>3425000</v>
      </c>
      <c r="H7315" s="236" t="s">
        <v>10294</v>
      </c>
      <c r="I7315" s="84" t="s">
        <v>10295</v>
      </c>
    </row>
    <row r="7316" spans="1:9" x14ac:dyDescent="0.25">
      <c r="A7316" s="180">
        <v>44207</v>
      </c>
      <c r="B7316" s="243" t="s">
        <v>10059</v>
      </c>
      <c r="C7316" s="511" t="s">
        <v>10299</v>
      </c>
      <c r="D7316" s="38">
        <v>1</v>
      </c>
      <c r="E7316" s="45" t="s">
        <v>72</v>
      </c>
      <c r="F7316" s="46">
        <v>3425000</v>
      </c>
      <c r="G7316" s="51">
        <f t="shared" si="369"/>
        <v>3425000</v>
      </c>
      <c r="H7316" s="236" t="s">
        <v>10294</v>
      </c>
      <c r="I7316" s="84" t="s">
        <v>10295</v>
      </c>
    </row>
    <row r="7317" spans="1:9" x14ac:dyDescent="0.25">
      <c r="A7317" s="180">
        <v>44207</v>
      </c>
      <c r="B7317" s="243" t="s">
        <v>10059</v>
      </c>
      <c r="C7317" s="478" t="s">
        <v>10300</v>
      </c>
      <c r="D7317" s="38">
        <v>1</v>
      </c>
      <c r="E7317" s="45" t="s">
        <v>72</v>
      </c>
      <c r="F7317" s="46">
        <v>3425000</v>
      </c>
      <c r="G7317" s="51">
        <f t="shared" si="369"/>
        <v>3425000</v>
      </c>
      <c r="H7317" s="236" t="s">
        <v>10294</v>
      </c>
      <c r="I7317" s="84" t="s">
        <v>10295</v>
      </c>
    </row>
    <row r="7318" spans="1:9" x14ac:dyDescent="0.25">
      <c r="A7318" s="180">
        <v>44207</v>
      </c>
      <c r="B7318" s="243" t="s">
        <v>10059</v>
      </c>
      <c r="C7318" s="512" t="s">
        <v>10301</v>
      </c>
      <c r="D7318" s="38">
        <v>1</v>
      </c>
      <c r="E7318" s="45" t="s">
        <v>72</v>
      </c>
      <c r="F7318" s="46">
        <v>3425000</v>
      </c>
      <c r="G7318" s="41">
        <f t="shared" si="369"/>
        <v>3425000</v>
      </c>
      <c r="H7318" s="236" t="s">
        <v>10294</v>
      </c>
      <c r="I7318" s="84" t="s">
        <v>10295</v>
      </c>
    </row>
    <row r="7319" spans="1:9" x14ac:dyDescent="0.25">
      <c r="A7319" s="180">
        <v>44207</v>
      </c>
      <c r="B7319" s="243" t="s">
        <v>10059</v>
      </c>
      <c r="C7319" s="44" t="s">
        <v>10302</v>
      </c>
      <c r="D7319" s="38">
        <v>1</v>
      </c>
      <c r="E7319" s="45" t="s">
        <v>72</v>
      </c>
      <c r="F7319" s="46">
        <v>3425000</v>
      </c>
      <c r="G7319" s="41">
        <f t="shared" si="369"/>
        <v>3425000</v>
      </c>
      <c r="H7319" s="236" t="s">
        <v>10294</v>
      </c>
      <c r="I7319" s="84" t="s">
        <v>10295</v>
      </c>
    </row>
    <row r="7320" spans="1:9" x14ac:dyDescent="0.25">
      <c r="A7320" s="180">
        <v>44207</v>
      </c>
      <c r="B7320" s="243" t="s">
        <v>10059</v>
      </c>
      <c r="C7320" s="512" t="s">
        <v>10303</v>
      </c>
      <c r="D7320" s="38">
        <v>1</v>
      </c>
      <c r="E7320" s="45" t="s">
        <v>72</v>
      </c>
      <c r="F7320" s="46">
        <v>3425000</v>
      </c>
      <c r="G7320" s="41">
        <f t="shared" si="369"/>
        <v>3425000</v>
      </c>
      <c r="H7320" s="236" t="s">
        <v>10294</v>
      </c>
      <c r="I7320" s="84" t="s">
        <v>10295</v>
      </c>
    </row>
    <row r="7321" spans="1:9" x14ac:dyDescent="0.25">
      <c r="A7321" s="180">
        <v>44207</v>
      </c>
      <c r="B7321" s="243" t="s">
        <v>3799</v>
      </c>
      <c r="C7321" s="44" t="s">
        <v>10304</v>
      </c>
      <c r="D7321" s="38">
        <v>1</v>
      </c>
      <c r="E7321" s="45" t="s">
        <v>24</v>
      </c>
      <c r="F7321" s="46">
        <v>324000</v>
      </c>
      <c r="G7321" s="41">
        <f t="shared" si="369"/>
        <v>324000</v>
      </c>
      <c r="H7321" s="369" t="s">
        <v>10305</v>
      </c>
      <c r="I7321" s="84" t="s">
        <v>10295</v>
      </c>
    </row>
    <row r="7322" spans="1:9" x14ac:dyDescent="0.25">
      <c r="A7322" s="180">
        <v>44207</v>
      </c>
      <c r="B7322" s="243" t="s">
        <v>3799</v>
      </c>
      <c r="C7322" s="44" t="s">
        <v>10304</v>
      </c>
      <c r="D7322" s="50">
        <v>1</v>
      </c>
      <c r="E7322" s="56" t="s">
        <v>23</v>
      </c>
      <c r="F7322" s="179">
        <v>324000</v>
      </c>
      <c r="G7322" s="172">
        <f t="shared" si="369"/>
        <v>324000</v>
      </c>
      <c r="H7322" s="236" t="s">
        <v>10294</v>
      </c>
      <c r="I7322" s="84" t="s">
        <v>10295</v>
      </c>
    </row>
    <row r="7323" spans="1:9" x14ac:dyDescent="0.25">
      <c r="A7323" s="180">
        <v>44207</v>
      </c>
      <c r="B7323" s="269" t="s">
        <v>3708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69"/>
        <v>1930500</v>
      </c>
      <c r="H7323" s="236" t="s">
        <v>9166</v>
      </c>
      <c r="I7323" s="84" t="s">
        <v>10295</v>
      </c>
    </row>
    <row r="7324" spans="1:9" x14ac:dyDescent="0.25">
      <c r="A7324" s="180">
        <v>44207</v>
      </c>
      <c r="B7324" s="269" t="s">
        <v>10065</v>
      </c>
      <c r="C7324" s="39" t="s">
        <v>10306</v>
      </c>
      <c r="D7324" s="38">
        <v>1</v>
      </c>
      <c r="E7324" s="45" t="s">
        <v>23</v>
      </c>
      <c r="F7324" s="46">
        <v>1275000</v>
      </c>
      <c r="G7324" s="172">
        <f t="shared" si="369"/>
        <v>1275000</v>
      </c>
      <c r="H7324" s="236" t="s">
        <v>2189</v>
      </c>
      <c r="I7324" s="84" t="s">
        <v>10307</v>
      </c>
    </row>
    <row r="7325" spans="1:9" x14ac:dyDescent="0.25">
      <c r="A7325" s="180">
        <v>44207</v>
      </c>
      <c r="B7325" s="399" t="s">
        <v>10112</v>
      </c>
      <c r="C7325" s="39" t="s">
        <v>3360</v>
      </c>
      <c r="D7325" s="38">
        <v>1</v>
      </c>
      <c r="E7325" s="45" t="s">
        <v>24</v>
      </c>
      <c r="F7325" s="179">
        <v>140000</v>
      </c>
      <c r="G7325" s="41">
        <f t="shared" si="369"/>
        <v>140000</v>
      </c>
      <c r="H7325" s="236" t="s">
        <v>2189</v>
      </c>
      <c r="I7325" s="84" t="s">
        <v>10307</v>
      </c>
    </row>
    <row r="7326" spans="1:9" x14ac:dyDescent="0.25">
      <c r="A7326" s="180">
        <v>44207</v>
      </c>
      <c r="B7326" s="246" t="s">
        <v>10089</v>
      </c>
      <c r="C7326" s="39" t="s">
        <v>3360</v>
      </c>
      <c r="D7326" s="33">
        <v>1</v>
      </c>
      <c r="E7326" s="39" t="s">
        <v>24</v>
      </c>
      <c r="F7326" s="46">
        <v>155000</v>
      </c>
      <c r="G7326" s="33">
        <f t="shared" si="369"/>
        <v>155000</v>
      </c>
      <c r="H7326" s="236" t="s">
        <v>2189</v>
      </c>
      <c r="I7326" s="84" t="s">
        <v>10307</v>
      </c>
    </row>
    <row r="7327" spans="1:9" x14ac:dyDescent="0.25">
      <c r="A7327" s="180">
        <v>44207</v>
      </c>
      <c r="B7327" s="269" t="s">
        <v>3496</v>
      </c>
      <c r="C7327" s="33" t="s">
        <v>3360</v>
      </c>
      <c r="D7327" s="33">
        <v>1</v>
      </c>
      <c r="E7327" s="39" t="s">
        <v>24</v>
      </c>
      <c r="F7327" s="46">
        <v>50000</v>
      </c>
      <c r="G7327" s="33">
        <f t="shared" si="369"/>
        <v>50000</v>
      </c>
      <c r="H7327" s="236" t="s">
        <v>2189</v>
      </c>
      <c r="I7327" s="84" t="s">
        <v>10307</v>
      </c>
    </row>
    <row r="7328" spans="1:9" x14ac:dyDescent="0.25">
      <c r="A7328" s="180">
        <v>44207</v>
      </c>
      <c r="B7328" s="390" t="s">
        <v>3494</v>
      </c>
      <c r="C7328" s="33" t="s">
        <v>10308</v>
      </c>
      <c r="D7328" s="33">
        <v>1</v>
      </c>
      <c r="E7328" s="39" t="s">
        <v>24</v>
      </c>
      <c r="F7328" s="46">
        <v>1545000</v>
      </c>
      <c r="G7328" s="33">
        <f t="shared" si="369"/>
        <v>1545000</v>
      </c>
      <c r="H7328" s="236" t="s">
        <v>2189</v>
      </c>
      <c r="I7328" s="84" t="s">
        <v>10307</v>
      </c>
    </row>
    <row r="7329" spans="1:9" x14ac:dyDescent="0.25">
      <c r="A7329" s="180">
        <v>44207</v>
      </c>
      <c r="B7329" s="269" t="s">
        <v>4801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69"/>
        <v>75000</v>
      </c>
      <c r="H7329" s="84" t="s">
        <v>7725</v>
      </c>
      <c r="I7329" s="33" t="s">
        <v>10307</v>
      </c>
    </row>
    <row r="7330" spans="1:9" x14ac:dyDescent="0.25">
      <c r="A7330" s="180">
        <v>44207</v>
      </c>
      <c r="B7330" s="243" t="s">
        <v>3816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69"/>
        <v>125000</v>
      </c>
      <c r="H7330" s="42" t="s">
        <v>911</v>
      </c>
      <c r="I7330" s="33"/>
    </row>
    <row r="7331" spans="1:9" x14ac:dyDescent="0.25">
      <c r="A7331" s="180">
        <v>44207</v>
      </c>
      <c r="B7331" s="243" t="s">
        <v>3817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69"/>
        <v>200000</v>
      </c>
      <c r="H7331" s="42" t="s">
        <v>911</v>
      </c>
      <c r="I7331" s="33"/>
    </row>
    <row r="7332" spans="1:9" x14ac:dyDescent="0.25">
      <c r="A7332" s="180">
        <v>44207</v>
      </c>
      <c r="B7332" s="243" t="s">
        <v>3818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69"/>
        <v>200000</v>
      </c>
      <c r="H7332" s="42" t="s">
        <v>911</v>
      </c>
      <c r="I7332" s="33"/>
    </row>
    <row r="7333" spans="1:9" x14ac:dyDescent="0.25">
      <c r="A7333" s="180">
        <v>44207</v>
      </c>
      <c r="B7333" s="372" t="s">
        <v>3778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70">D7333*F7333</f>
        <v>385000</v>
      </c>
      <c r="H7333" s="84" t="s">
        <v>10235</v>
      </c>
      <c r="I7333" s="33"/>
    </row>
    <row r="7334" spans="1:9" x14ac:dyDescent="0.25">
      <c r="A7334" s="180">
        <v>44207</v>
      </c>
      <c r="B7334" s="243" t="s">
        <v>3819</v>
      </c>
      <c r="C7334" s="33" t="s">
        <v>3820</v>
      </c>
      <c r="D7334" s="38">
        <v>1</v>
      </c>
      <c r="E7334" s="51" t="s">
        <v>23</v>
      </c>
      <c r="F7334" s="191">
        <v>9300000</v>
      </c>
      <c r="G7334" s="51">
        <f t="shared" si="370"/>
        <v>9300000</v>
      </c>
      <c r="H7334" s="42" t="s">
        <v>3821</v>
      </c>
      <c r="I7334" s="33"/>
    </row>
    <row r="7335" spans="1:9" x14ac:dyDescent="0.25">
      <c r="A7335" s="180">
        <v>44207</v>
      </c>
      <c r="B7335" s="390" t="s">
        <v>1794</v>
      </c>
      <c r="C7335" s="36" t="s">
        <v>3820</v>
      </c>
      <c r="D7335" s="38">
        <v>2</v>
      </c>
      <c r="E7335" s="51" t="s">
        <v>23</v>
      </c>
      <c r="F7335" s="46">
        <v>650000</v>
      </c>
      <c r="G7335" s="46">
        <f t="shared" si="370"/>
        <v>1300000</v>
      </c>
      <c r="H7335" s="42" t="s">
        <v>3821</v>
      </c>
      <c r="I7335" s="33"/>
    </row>
    <row r="7336" spans="1:9" x14ac:dyDescent="0.25">
      <c r="A7336" s="180">
        <v>44207</v>
      </c>
      <c r="B7336" s="390" t="s">
        <v>3822</v>
      </c>
      <c r="C7336" s="36" t="s">
        <v>3820</v>
      </c>
      <c r="D7336" s="38">
        <v>2</v>
      </c>
      <c r="E7336" s="51" t="s">
        <v>23</v>
      </c>
      <c r="F7336" s="46">
        <v>2700000</v>
      </c>
      <c r="G7336" s="46">
        <f t="shared" si="370"/>
        <v>5400000</v>
      </c>
      <c r="H7336" s="42" t="s">
        <v>3821</v>
      </c>
      <c r="I7336" s="33"/>
    </row>
    <row r="7337" spans="1:9" x14ac:dyDescent="0.25">
      <c r="A7337" s="180">
        <v>44207</v>
      </c>
      <c r="B7337" s="390" t="s">
        <v>3823</v>
      </c>
      <c r="C7337" s="36" t="s">
        <v>3824</v>
      </c>
      <c r="D7337" s="38">
        <v>65</v>
      </c>
      <c r="E7337" s="51" t="s">
        <v>23</v>
      </c>
      <c r="F7337" s="46">
        <v>130000</v>
      </c>
      <c r="G7337" s="62">
        <f t="shared" si="370"/>
        <v>8450000</v>
      </c>
      <c r="H7337" s="42" t="s">
        <v>3821</v>
      </c>
      <c r="I7337" s="33"/>
    </row>
    <row r="7338" spans="1:9" x14ac:dyDescent="0.25">
      <c r="A7338" s="180">
        <v>44207</v>
      </c>
      <c r="B7338" s="390" t="s">
        <v>3825</v>
      </c>
      <c r="C7338" s="36" t="s">
        <v>3824</v>
      </c>
      <c r="D7338" s="38">
        <v>10</v>
      </c>
      <c r="E7338" s="51" t="s">
        <v>23</v>
      </c>
      <c r="F7338" s="46">
        <v>165000</v>
      </c>
      <c r="G7338" s="62">
        <f t="shared" si="370"/>
        <v>1650000</v>
      </c>
      <c r="H7338" s="42" t="s">
        <v>3821</v>
      </c>
      <c r="I7338" s="33"/>
    </row>
    <row r="7339" spans="1:9" x14ac:dyDescent="0.25">
      <c r="A7339" s="180">
        <v>44207</v>
      </c>
      <c r="B7339" s="390" t="s">
        <v>3826</v>
      </c>
      <c r="C7339" s="36" t="s">
        <v>3827</v>
      </c>
      <c r="D7339" s="38">
        <v>1</v>
      </c>
      <c r="E7339" s="62" t="s">
        <v>40</v>
      </c>
      <c r="F7339" s="191">
        <v>15800000</v>
      </c>
      <c r="G7339" s="62">
        <f t="shared" si="370"/>
        <v>15800000</v>
      </c>
      <c r="H7339" s="42" t="s">
        <v>3821</v>
      </c>
      <c r="I7339" s="33"/>
    </row>
    <row r="7340" spans="1:9" x14ac:dyDescent="0.25">
      <c r="A7340" s="180">
        <v>44207</v>
      </c>
      <c r="B7340" s="390" t="s">
        <v>3829</v>
      </c>
      <c r="C7340" s="52" t="s">
        <v>3830</v>
      </c>
      <c r="D7340" s="38">
        <v>2</v>
      </c>
      <c r="E7340" s="51" t="s">
        <v>23</v>
      </c>
      <c r="F7340" s="46">
        <v>1150000</v>
      </c>
      <c r="G7340" s="62">
        <f t="shared" si="370"/>
        <v>2300000</v>
      </c>
      <c r="H7340" s="42" t="s">
        <v>3821</v>
      </c>
      <c r="I7340" s="33"/>
    </row>
    <row r="7341" spans="1:9" x14ac:dyDescent="0.25">
      <c r="A7341" s="180">
        <v>44207</v>
      </c>
      <c r="B7341" s="390" t="s">
        <v>3831</v>
      </c>
      <c r="C7341" s="52" t="s">
        <v>3830</v>
      </c>
      <c r="D7341" s="38">
        <v>3</v>
      </c>
      <c r="E7341" s="51" t="s">
        <v>23</v>
      </c>
      <c r="F7341" s="46">
        <v>227000</v>
      </c>
      <c r="G7341" s="46">
        <f t="shared" si="370"/>
        <v>681000</v>
      </c>
      <c r="H7341" s="42" t="s">
        <v>3821</v>
      </c>
      <c r="I7341" s="33"/>
    </row>
    <row r="7342" spans="1:9" x14ac:dyDescent="0.25">
      <c r="A7342" s="180">
        <v>44207</v>
      </c>
      <c r="B7342" s="243" t="s">
        <v>3832</v>
      </c>
      <c r="C7342" s="52" t="s">
        <v>3830</v>
      </c>
      <c r="D7342" s="38">
        <v>2</v>
      </c>
      <c r="E7342" s="51" t="s">
        <v>23</v>
      </c>
      <c r="F7342" s="46">
        <v>250000</v>
      </c>
      <c r="G7342" s="46">
        <f t="shared" si="370"/>
        <v>500000</v>
      </c>
      <c r="H7342" s="42" t="s">
        <v>3821</v>
      </c>
      <c r="I7342" s="33"/>
    </row>
    <row r="7343" spans="1:9" x14ac:dyDescent="0.25">
      <c r="A7343" s="180">
        <v>44207</v>
      </c>
      <c r="B7343" s="243" t="s">
        <v>3833</v>
      </c>
      <c r="C7343" s="36" t="s">
        <v>3830</v>
      </c>
      <c r="D7343" s="38">
        <v>20</v>
      </c>
      <c r="E7343" s="51" t="s">
        <v>23</v>
      </c>
      <c r="F7343" s="46">
        <v>14500</v>
      </c>
      <c r="G7343" s="46">
        <f t="shared" si="370"/>
        <v>290000</v>
      </c>
      <c r="H7343" s="42" t="s">
        <v>3821</v>
      </c>
      <c r="I7343" s="33"/>
    </row>
    <row r="7344" spans="1:9" x14ac:dyDescent="0.25">
      <c r="A7344" s="180">
        <v>44207</v>
      </c>
      <c r="B7344" s="243" t="s">
        <v>3834</v>
      </c>
      <c r="C7344" s="36" t="s">
        <v>3830</v>
      </c>
      <c r="D7344" s="38">
        <v>6</v>
      </c>
      <c r="E7344" s="51" t="s">
        <v>23</v>
      </c>
      <c r="F7344" s="46">
        <v>6500</v>
      </c>
      <c r="G7344" s="46">
        <f t="shared" si="370"/>
        <v>39000</v>
      </c>
      <c r="H7344" s="42" t="s">
        <v>3821</v>
      </c>
      <c r="I7344" s="33"/>
    </row>
    <row r="7345" spans="1:9" x14ac:dyDescent="0.25">
      <c r="A7345" s="180">
        <v>44207</v>
      </c>
      <c r="B7345" s="243" t="s">
        <v>3835</v>
      </c>
      <c r="C7345" s="36" t="s">
        <v>3830</v>
      </c>
      <c r="D7345" s="38">
        <v>9</v>
      </c>
      <c r="E7345" s="51" t="s">
        <v>23</v>
      </c>
      <c r="F7345" s="46">
        <v>12500</v>
      </c>
      <c r="G7345" s="46">
        <f t="shared" si="370"/>
        <v>112500</v>
      </c>
      <c r="H7345" s="42" t="s">
        <v>3821</v>
      </c>
      <c r="I7345" s="33"/>
    </row>
    <row r="7346" spans="1:9" x14ac:dyDescent="0.25">
      <c r="A7346" s="180">
        <v>44207</v>
      </c>
      <c r="B7346" s="269" t="s">
        <v>3836</v>
      </c>
      <c r="C7346" s="33" t="s">
        <v>3837</v>
      </c>
      <c r="D7346" s="50">
        <v>2</v>
      </c>
      <c r="E7346" s="218" t="s">
        <v>23</v>
      </c>
      <c r="F7346" s="46">
        <v>336364</v>
      </c>
      <c r="G7346" s="46">
        <f t="shared" si="370"/>
        <v>672728</v>
      </c>
      <c r="H7346" s="42" t="s">
        <v>3821</v>
      </c>
      <c r="I7346" s="33"/>
    </row>
    <row r="7347" spans="1:9" x14ac:dyDescent="0.25">
      <c r="A7347" s="180">
        <v>44207</v>
      </c>
      <c r="B7347" s="243" t="s">
        <v>3838</v>
      </c>
      <c r="C7347" s="39" t="s">
        <v>3837</v>
      </c>
      <c r="D7347" s="50">
        <v>1</v>
      </c>
      <c r="E7347" s="218" t="s">
        <v>23</v>
      </c>
      <c r="F7347" s="41">
        <v>190910</v>
      </c>
      <c r="G7347" s="46">
        <f t="shared" si="370"/>
        <v>190910</v>
      </c>
      <c r="H7347" s="42" t="s">
        <v>3821</v>
      </c>
      <c r="I7347" s="33"/>
    </row>
    <row r="7348" spans="1:9" x14ac:dyDescent="0.25">
      <c r="A7348" s="180">
        <v>44207</v>
      </c>
      <c r="B7348" s="243" t="s">
        <v>3839</v>
      </c>
      <c r="C7348" s="36" t="s">
        <v>3837</v>
      </c>
      <c r="D7348" s="38">
        <v>1</v>
      </c>
      <c r="E7348" s="51" t="s">
        <v>23</v>
      </c>
      <c r="F7348" s="41">
        <v>260910</v>
      </c>
      <c r="G7348" s="46">
        <f t="shared" si="370"/>
        <v>260910</v>
      </c>
      <c r="H7348" s="274" t="s">
        <v>3821</v>
      </c>
      <c r="I7348" s="33"/>
    </row>
    <row r="7349" spans="1:9" x14ac:dyDescent="0.25">
      <c r="A7349" s="180">
        <v>44207</v>
      </c>
      <c r="B7349" s="390" t="s">
        <v>3828</v>
      </c>
      <c r="C7349" s="36" t="s">
        <v>3827</v>
      </c>
      <c r="D7349" s="38">
        <v>1</v>
      </c>
      <c r="E7349" s="51" t="s">
        <v>396</v>
      </c>
      <c r="F7349" s="46">
        <v>1200000</v>
      </c>
      <c r="G7349" s="62">
        <f t="shared" si="370"/>
        <v>1200000</v>
      </c>
      <c r="H7349" s="42" t="s">
        <v>647</v>
      </c>
      <c r="I7349" s="33"/>
    </row>
    <row r="7350" spans="1:9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70"/>
        <v>49044</v>
      </c>
      <c r="H7350" s="84" t="s">
        <v>3777</v>
      </c>
      <c r="I7350" s="33"/>
    </row>
    <row r="7351" spans="1:9" x14ac:dyDescent="0.25">
      <c r="A7351" s="180">
        <v>44238</v>
      </c>
      <c r="B7351" s="243" t="s">
        <v>10059</v>
      </c>
      <c r="C7351" s="478" t="s">
        <v>10309</v>
      </c>
      <c r="D7351" s="38">
        <v>1</v>
      </c>
      <c r="E7351" s="45" t="s">
        <v>24</v>
      </c>
      <c r="F7351" s="46">
        <v>3425000</v>
      </c>
      <c r="G7351" s="41">
        <f t="shared" si="370"/>
        <v>3425000</v>
      </c>
      <c r="H7351" s="84" t="s">
        <v>10310</v>
      </c>
      <c r="I7351" s="33"/>
    </row>
    <row r="7352" spans="1:9" x14ac:dyDescent="0.25">
      <c r="A7352" s="180">
        <v>44238</v>
      </c>
      <c r="B7352" s="243" t="s">
        <v>10059</v>
      </c>
      <c r="C7352" s="44" t="s">
        <v>10311</v>
      </c>
      <c r="D7352" s="38">
        <v>1</v>
      </c>
      <c r="E7352" s="45" t="s">
        <v>23</v>
      </c>
      <c r="F7352" s="46">
        <v>3425000</v>
      </c>
      <c r="G7352" s="46">
        <f t="shared" si="370"/>
        <v>3425000</v>
      </c>
      <c r="H7352" s="84" t="s">
        <v>10310</v>
      </c>
      <c r="I7352" s="33"/>
    </row>
    <row r="7353" spans="1:9" x14ac:dyDescent="0.25">
      <c r="A7353" s="180">
        <v>44238</v>
      </c>
      <c r="B7353" s="243" t="s">
        <v>10059</v>
      </c>
      <c r="C7353" s="509" t="s">
        <v>10312</v>
      </c>
      <c r="D7353" s="50">
        <v>1</v>
      </c>
      <c r="E7353" s="45" t="s">
        <v>23</v>
      </c>
      <c r="F7353" s="46">
        <v>3425000</v>
      </c>
      <c r="G7353" s="46">
        <f t="shared" si="370"/>
        <v>3425000</v>
      </c>
      <c r="H7353" s="84" t="s">
        <v>10310</v>
      </c>
      <c r="I7353" s="33"/>
    </row>
    <row r="7354" spans="1:9" x14ac:dyDescent="0.25">
      <c r="A7354" s="180">
        <v>44238</v>
      </c>
      <c r="B7354" s="243" t="s">
        <v>10059</v>
      </c>
      <c r="C7354" s="509" t="s">
        <v>10313</v>
      </c>
      <c r="D7354" s="38">
        <v>1</v>
      </c>
      <c r="E7354" s="45" t="s">
        <v>23</v>
      </c>
      <c r="F7354" s="46">
        <v>3425000</v>
      </c>
      <c r="G7354" s="46">
        <f t="shared" si="370"/>
        <v>3425000</v>
      </c>
      <c r="H7354" s="84" t="s">
        <v>10310</v>
      </c>
      <c r="I7354" s="33"/>
    </row>
    <row r="7355" spans="1:9" x14ac:dyDescent="0.25">
      <c r="A7355" s="180">
        <v>44238</v>
      </c>
      <c r="B7355" s="243" t="s">
        <v>10059</v>
      </c>
      <c r="C7355" s="44" t="s">
        <v>10314</v>
      </c>
      <c r="D7355" s="38">
        <v>1</v>
      </c>
      <c r="E7355" s="45" t="s">
        <v>23</v>
      </c>
      <c r="F7355" s="46">
        <v>3425000</v>
      </c>
      <c r="G7355" s="46">
        <f t="shared" si="370"/>
        <v>3425000</v>
      </c>
      <c r="H7355" s="84" t="s">
        <v>10310</v>
      </c>
      <c r="I7355" s="33"/>
    </row>
    <row r="7356" spans="1:9" x14ac:dyDescent="0.25">
      <c r="A7356" s="180">
        <v>44238</v>
      </c>
      <c r="B7356" s="243" t="s">
        <v>10059</v>
      </c>
      <c r="C7356" s="44" t="s">
        <v>10315</v>
      </c>
      <c r="D7356" s="38">
        <v>1</v>
      </c>
      <c r="E7356" s="45" t="s">
        <v>23</v>
      </c>
      <c r="F7356" s="46">
        <v>3425000</v>
      </c>
      <c r="G7356" s="46">
        <f t="shared" si="370"/>
        <v>3425000</v>
      </c>
      <c r="H7356" s="84" t="s">
        <v>10310</v>
      </c>
      <c r="I7356" s="33"/>
    </row>
    <row r="7357" spans="1:9" x14ac:dyDescent="0.25">
      <c r="A7357" s="180">
        <v>44238</v>
      </c>
      <c r="B7357" s="243" t="s">
        <v>10059</v>
      </c>
      <c r="C7357" s="509" t="s">
        <v>10316</v>
      </c>
      <c r="D7357" s="50">
        <v>1</v>
      </c>
      <c r="E7357" s="45" t="s">
        <v>24</v>
      </c>
      <c r="F7357" s="46">
        <v>3425000</v>
      </c>
      <c r="G7357" s="41">
        <f t="shared" si="370"/>
        <v>3425000</v>
      </c>
      <c r="H7357" s="84" t="s">
        <v>10310</v>
      </c>
      <c r="I7357" s="33"/>
    </row>
    <row r="7358" spans="1:9" x14ac:dyDescent="0.25">
      <c r="A7358" s="180">
        <v>44238</v>
      </c>
      <c r="B7358" s="243" t="s">
        <v>10059</v>
      </c>
      <c r="C7358" s="44" t="s">
        <v>10317</v>
      </c>
      <c r="D7358" s="38">
        <v>1</v>
      </c>
      <c r="E7358" s="45" t="s">
        <v>24</v>
      </c>
      <c r="F7358" s="46">
        <v>3425000</v>
      </c>
      <c r="G7358" s="172">
        <f t="shared" si="370"/>
        <v>3425000</v>
      </c>
      <c r="H7358" s="84" t="s">
        <v>10310</v>
      </c>
      <c r="I7358" s="33"/>
    </row>
    <row r="7359" spans="1:9" x14ac:dyDescent="0.25">
      <c r="A7359" s="180">
        <v>44238</v>
      </c>
      <c r="B7359" s="243" t="s">
        <v>10059</v>
      </c>
      <c r="C7359" s="44" t="s">
        <v>10318</v>
      </c>
      <c r="D7359" s="38">
        <v>1</v>
      </c>
      <c r="E7359" s="45" t="s">
        <v>23</v>
      </c>
      <c r="F7359" s="46">
        <v>3425000</v>
      </c>
      <c r="G7359" s="46">
        <f t="shared" si="370"/>
        <v>3425000</v>
      </c>
      <c r="H7359" s="84" t="s">
        <v>10310</v>
      </c>
      <c r="I7359" s="33"/>
    </row>
    <row r="7360" spans="1:9" x14ac:dyDescent="0.25">
      <c r="A7360" s="180">
        <v>44238</v>
      </c>
      <c r="B7360" s="243" t="s">
        <v>10059</v>
      </c>
      <c r="C7360" s="44" t="s">
        <v>10319</v>
      </c>
      <c r="D7360" s="38">
        <v>1</v>
      </c>
      <c r="E7360" s="45" t="s">
        <v>23</v>
      </c>
      <c r="F7360" s="46">
        <v>3425000</v>
      </c>
      <c r="G7360" s="46">
        <f t="shared" si="370"/>
        <v>3425000</v>
      </c>
      <c r="H7360" s="84" t="s">
        <v>10310</v>
      </c>
      <c r="I7360" s="33"/>
    </row>
    <row r="7361" spans="1:9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70"/>
        <v>42300</v>
      </c>
      <c r="H7361" s="236" t="s">
        <v>2096</v>
      </c>
      <c r="I7361" s="33"/>
    </row>
    <row r="7362" spans="1:9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70"/>
        <v>34000</v>
      </c>
      <c r="H7362" s="236" t="s">
        <v>509</v>
      </c>
      <c r="I7362" s="33"/>
    </row>
    <row r="7363" spans="1:9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70"/>
        <v>42300</v>
      </c>
      <c r="H7363" s="236" t="s">
        <v>509</v>
      </c>
      <c r="I7363" s="33"/>
    </row>
    <row r="7364" spans="1:9" x14ac:dyDescent="0.25">
      <c r="A7364" s="180">
        <v>44238</v>
      </c>
      <c r="B7364" s="269" t="s">
        <v>3751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70"/>
        <v>15000</v>
      </c>
      <c r="H7364" s="236" t="s">
        <v>10235</v>
      </c>
      <c r="I7364" s="33"/>
    </row>
    <row r="7365" spans="1:9" x14ac:dyDescent="0.25">
      <c r="A7365" s="180">
        <v>44238</v>
      </c>
      <c r="B7365" s="269" t="s">
        <v>3840</v>
      </c>
      <c r="C7365" s="56" t="s">
        <v>2731</v>
      </c>
      <c r="D7365" s="50">
        <v>20</v>
      </c>
      <c r="E7365" s="45" t="s">
        <v>23</v>
      </c>
      <c r="F7365" s="46">
        <v>6700</v>
      </c>
      <c r="G7365" s="41">
        <f t="shared" si="370"/>
        <v>134000</v>
      </c>
      <c r="H7365" s="84" t="s">
        <v>10235</v>
      </c>
      <c r="I7365" s="33"/>
    </row>
    <row r="7366" spans="1:9" x14ac:dyDescent="0.25">
      <c r="A7366" s="180">
        <v>44238</v>
      </c>
      <c r="B7366" s="399" t="s">
        <v>3763</v>
      </c>
      <c r="C7366" s="56" t="s">
        <v>2731</v>
      </c>
      <c r="D7366" s="50">
        <v>20</v>
      </c>
      <c r="E7366" s="45" t="s">
        <v>23</v>
      </c>
      <c r="F7366" s="179">
        <v>1000</v>
      </c>
      <c r="G7366" s="46">
        <f t="shared" si="370"/>
        <v>20000</v>
      </c>
      <c r="H7366" s="84" t="s">
        <v>10235</v>
      </c>
      <c r="I7366" s="33"/>
    </row>
    <row r="7367" spans="1:9" x14ac:dyDescent="0.25">
      <c r="A7367" s="180">
        <v>44238</v>
      </c>
      <c r="B7367" s="399" t="s">
        <v>3762</v>
      </c>
      <c r="C7367" s="56" t="s">
        <v>2731</v>
      </c>
      <c r="D7367" s="38">
        <v>25</v>
      </c>
      <c r="E7367" s="45" t="s">
        <v>23</v>
      </c>
      <c r="F7367" s="40">
        <v>1000</v>
      </c>
      <c r="G7367" s="46">
        <f t="shared" si="370"/>
        <v>25000</v>
      </c>
      <c r="H7367" s="84" t="s">
        <v>10235</v>
      </c>
      <c r="I7367" s="33"/>
    </row>
    <row r="7368" spans="1:9" x14ac:dyDescent="0.25">
      <c r="A7368" s="180">
        <v>44238</v>
      </c>
      <c r="B7368" s="269" t="s">
        <v>887</v>
      </c>
      <c r="C7368" s="56" t="s">
        <v>2731</v>
      </c>
      <c r="D7368" s="38">
        <v>5</v>
      </c>
      <c r="E7368" s="45" t="s">
        <v>23</v>
      </c>
      <c r="F7368" s="35">
        <v>2500</v>
      </c>
      <c r="G7368" s="46">
        <f t="shared" si="370"/>
        <v>12500</v>
      </c>
      <c r="H7368" s="84" t="s">
        <v>10235</v>
      </c>
      <c r="I7368" s="33"/>
    </row>
    <row r="7369" spans="1:9" x14ac:dyDescent="0.25">
      <c r="A7369" s="180">
        <v>44238</v>
      </c>
      <c r="B7369" s="269" t="s">
        <v>3585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70"/>
        <v>330000</v>
      </c>
      <c r="H7369" s="84" t="s">
        <v>10235</v>
      </c>
      <c r="I7369" s="33"/>
    </row>
    <row r="7370" spans="1:9" x14ac:dyDescent="0.25">
      <c r="A7370" s="180">
        <v>44238</v>
      </c>
      <c r="B7370" s="269" t="s">
        <v>3849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70"/>
        <v>312000</v>
      </c>
      <c r="H7370" s="84" t="s">
        <v>10235</v>
      </c>
      <c r="I7370" s="33"/>
    </row>
    <row r="7371" spans="1:9" x14ac:dyDescent="0.25">
      <c r="A7371" s="180">
        <v>44238</v>
      </c>
      <c r="B7371" s="269" t="s">
        <v>3011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70"/>
        <v>19500</v>
      </c>
      <c r="H7371" s="84" t="s">
        <v>10235</v>
      </c>
      <c r="I7371" s="33"/>
    </row>
    <row r="7372" spans="1:9" x14ac:dyDescent="0.25">
      <c r="A7372" s="180">
        <v>44238</v>
      </c>
      <c r="B7372" s="269" t="s">
        <v>3011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70"/>
        <v>6000</v>
      </c>
      <c r="H7372" s="84" t="s">
        <v>10235</v>
      </c>
      <c r="I7372" s="33"/>
    </row>
    <row r="7373" spans="1:9" x14ac:dyDescent="0.25">
      <c r="A7373" s="180">
        <v>44238</v>
      </c>
      <c r="B7373" s="243" t="s">
        <v>3850</v>
      </c>
      <c r="C7373" s="33"/>
      <c r="D7373" s="38">
        <v>2</v>
      </c>
      <c r="E7373" s="45" t="s">
        <v>3848</v>
      </c>
      <c r="F7373" s="46">
        <v>100000</v>
      </c>
      <c r="G7373" s="288">
        <f t="shared" si="370"/>
        <v>200000</v>
      </c>
      <c r="H7373" s="84" t="s">
        <v>10235</v>
      </c>
      <c r="I7373" s="33"/>
    </row>
    <row r="7374" spans="1:9" x14ac:dyDescent="0.25">
      <c r="A7374" s="180">
        <v>44238</v>
      </c>
      <c r="B7374" s="269" t="s">
        <v>3851</v>
      </c>
      <c r="C7374" s="33" t="s">
        <v>3442</v>
      </c>
      <c r="D7374" s="38">
        <v>6</v>
      </c>
      <c r="E7374" s="45" t="s">
        <v>23</v>
      </c>
      <c r="F7374" s="46">
        <v>24000</v>
      </c>
      <c r="G7374" s="288">
        <f t="shared" si="370"/>
        <v>144000</v>
      </c>
      <c r="H7374" s="84" t="s">
        <v>10235</v>
      </c>
      <c r="I7374" s="33"/>
    </row>
    <row r="7375" spans="1:9" x14ac:dyDescent="0.25">
      <c r="A7375" s="180">
        <v>44238</v>
      </c>
      <c r="B7375" s="399" t="s">
        <v>3860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10235</v>
      </c>
      <c r="I7375" s="33"/>
    </row>
    <row r="7376" spans="1:9" x14ac:dyDescent="0.25">
      <c r="A7376" s="180">
        <v>44238</v>
      </c>
      <c r="B7376" s="269" t="s">
        <v>3841</v>
      </c>
      <c r="C7376" s="56" t="s">
        <v>2731</v>
      </c>
      <c r="D7376" s="38">
        <v>5</v>
      </c>
      <c r="E7376" s="45" t="s">
        <v>23</v>
      </c>
      <c r="F7376" s="40">
        <v>7500</v>
      </c>
      <c r="G7376" s="287">
        <f t="shared" ref="G7376:G7381" si="371">D7376*F7376</f>
        <v>37500</v>
      </c>
      <c r="H7376" s="84" t="s">
        <v>490</v>
      </c>
      <c r="I7376" s="33"/>
    </row>
    <row r="7377" spans="1:9" x14ac:dyDescent="0.25">
      <c r="A7377" s="180">
        <v>44238</v>
      </c>
      <c r="B7377" s="245" t="s">
        <v>3858</v>
      </c>
      <c r="C7377" s="33" t="s">
        <v>3442</v>
      </c>
      <c r="D7377" s="38">
        <v>1</v>
      </c>
      <c r="E7377" s="51" t="s">
        <v>23</v>
      </c>
      <c r="F7377" s="46">
        <v>150000</v>
      </c>
      <c r="G7377" s="287">
        <f t="shared" si="371"/>
        <v>150000</v>
      </c>
      <c r="H7377" s="236" t="s">
        <v>490</v>
      </c>
      <c r="I7377" s="33"/>
    </row>
    <row r="7378" spans="1:9" x14ac:dyDescent="0.25">
      <c r="A7378" s="180">
        <v>44238</v>
      </c>
      <c r="B7378" s="349" t="s">
        <v>2774</v>
      </c>
      <c r="C7378" s="513" t="s">
        <v>892</v>
      </c>
      <c r="D7378" s="271">
        <v>10</v>
      </c>
      <c r="E7378" s="429" t="s">
        <v>3848</v>
      </c>
      <c r="F7378" s="287">
        <v>13500</v>
      </c>
      <c r="G7378" s="288">
        <f t="shared" si="371"/>
        <v>135000</v>
      </c>
      <c r="H7378" s="514" t="s">
        <v>1177</v>
      </c>
      <c r="I7378" s="33"/>
    </row>
    <row r="7379" spans="1:9" x14ac:dyDescent="0.25">
      <c r="A7379" s="180">
        <v>44238</v>
      </c>
      <c r="B7379" s="372" t="s">
        <v>3842</v>
      </c>
      <c r="C7379" s="56" t="s">
        <v>2731</v>
      </c>
      <c r="D7379" s="38">
        <v>1</v>
      </c>
      <c r="E7379" s="45" t="s">
        <v>3843</v>
      </c>
      <c r="F7379" s="46">
        <v>54000</v>
      </c>
      <c r="G7379" s="287">
        <f t="shared" si="371"/>
        <v>54000</v>
      </c>
      <c r="H7379" s="84" t="s">
        <v>930</v>
      </c>
      <c r="I7379" s="33"/>
    </row>
    <row r="7380" spans="1:9" x14ac:dyDescent="0.25">
      <c r="A7380" s="180">
        <v>44238</v>
      </c>
      <c r="B7380" s="269" t="s">
        <v>3844</v>
      </c>
      <c r="C7380" s="56" t="s">
        <v>2731</v>
      </c>
      <c r="D7380" s="50">
        <v>200</v>
      </c>
      <c r="E7380" s="45" t="s">
        <v>23</v>
      </c>
      <c r="F7380" s="41">
        <v>200</v>
      </c>
      <c r="G7380" s="287">
        <f t="shared" si="371"/>
        <v>40000</v>
      </c>
      <c r="H7380" s="84" t="s">
        <v>930</v>
      </c>
      <c r="I7380" s="33"/>
    </row>
    <row r="7381" spans="1:9" x14ac:dyDescent="0.25">
      <c r="A7381" s="180">
        <v>44238</v>
      </c>
      <c r="B7381" s="391" t="s">
        <v>10320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71"/>
        <v>170000</v>
      </c>
      <c r="H7381" s="84" t="s">
        <v>930</v>
      </c>
      <c r="I7381" s="33"/>
    </row>
    <row r="7382" spans="1:9" x14ac:dyDescent="0.25">
      <c r="A7382" s="180">
        <v>44238</v>
      </c>
      <c r="B7382" s="243" t="s">
        <v>3845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x14ac:dyDescent="0.25">
      <c r="A7383" s="180">
        <v>44238</v>
      </c>
      <c r="B7383" s="269" t="s">
        <v>3846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72">D7383*F7383</f>
        <v>6000</v>
      </c>
      <c r="H7383" s="84" t="s">
        <v>606</v>
      </c>
      <c r="I7383" s="33"/>
    </row>
    <row r="7384" spans="1:9" x14ac:dyDescent="0.25">
      <c r="A7384" s="180">
        <v>44238</v>
      </c>
      <c r="B7384" s="269" t="s">
        <v>3852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72"/>
        <v>300000</v>
      </c>
      <c r="H7384" s="236" t="s">
        <v>3853</v>
      </c>
      <c r="I7384" s="33"/>
    </row>
    <row r="7385" spans="1:9" x14ac:dyDescent="0.25">
      <c r="A7385" s="180">
        <v>44238</v>
      </c>
      <c r="B7385" s="269" t="s">
        <v>3854</v>
      </c>
      <c r="C7385" s="33" t="s">
        <v>3855</v>
      </c>
      <c r="D7385" s="38">
        <v>1</v>
      </c>
      <c r="E7385" s="45" t="s">
        <v>23</v>
      </c>
      <c r="F7385" s="46">
        <v>60000</v>
      </c>
      <c r="G7385" s="288">
        <f t="shared" si="372"/>
        <v>60000</v>
      </c>
      <c r="H7385" s="236" t="s">
        <v>10321</v>
      </c>
      <c r="I7385" s="33"/>
    </row>
    <row r="7386" spans="1:9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72"/>
        <v>96000</v>
      </c>
      <c r="H7386" s="84" t="s">
        <v>606</v>
      </c>
      <c r="I7386" s="33"/>
    </row>
    <row r="7387" spans="1:9" x14ac:dyDescent="0.25">
      <c r="A7387" s="180">
        <v>44238</v>
      </c>
      <c r="B7387" s="269" t="s">
        <v>3847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72"/>
        <v>28000</v>
      </c>
      <c r="H7387" s="84" t="s">
        <v>1585</v>
      </c>
      <c r="I7387" s="33"/>
    </row>
    <row r="7388" spans="1:9" x14ac:dyDescent="0.25">
      <c r="A7388" s="180">
        <v>44238</v>
      </c>
      <c r="B7388" s="243" t="s">
        <v>2815</v>
      </c>
      <c r="C7388" s="478"/>
      <c r="D7388" s="38">
        <v>0.6</v>
      </c>
      <c r="E7388" s="45" t="s">
        <v>217</v>
      </c>
      <c r="F7388" s="46">
        <v>67500</v>
      </c>
      <c r="G7388" s="172">
        <f t="shared" si="372"/>
        <v>40500</v>
      </c>
      <c r="H7388" s="236" t="s">
        <v>748</v>
      </c>
      <c r="I7388" s="33"/>
    </row>
    <row r="7389" spans="1:9" x14ac:dyDescent="0.25">
      <c r="A7389" s="180">
        <v>44238</v>
      </c>
      <c r="B7389" s="269" t="s">
        <v>3779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72"/>
        <v>3185000</v>
      </c>
      <c r="H7389" s="236" t="s">
        <v>10235</v>
      </c>
      <c r="I7389" s="33"/>
    </row>
    <row r="7390" spans="1:9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10322</v>
      </c>
      <c r="I7391" s="33"/>
    </row>
    <row r="7392" spans="1:9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10323</v>
      </c>
      <c r="I7392" s="33"/>
    </row>
    <row r="7393" spans="1:9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70"/>
        <v>36783</v>
      </c>
      <c r="H7393" s="236" t="s">
        <v>588</v>
      </c>
      <c r="I7393" s="33"/>
    </row>
    <row r="7394" spans="1:9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10235</v>
      </c>
      <c r="I7394" s="33"/>
    </row>
    <row r="7395" spans="1:9" x14ac:dyDescent="0.25">
      <c r="A7395" s="180">
        <v>44266</v>
      </c>
      <c r="B7395" s="269" t="s">
        <v>3861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73">D7395*F7395</f>
        <v>600000</v>
      </c>
      <c r="H7395" s="84" t="s">
        <v>3862</v>
      </c>
      <c r="I7395" s="383"/>
    </row>
    <row r="7396" spans="1:9" x14ac:dyDescent="0.25">
      <c r="A7396" s="180">
        <v>44266</v>
      </c>
      <c r="B7396" s="399" t="s">
        <v>3863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73"/>
        <v>70000</v>
      </c>
      <c r="H7396" s="84" t="s">
        <v>3862</v>
      </c>
      <c r="I7396" s="383"/>
    </row>
    <row r="7397" spans="1:9" x14ac:dyDescent="0.25">
      <c r="A7397" s="180">
        <v>44266</v>
      </c>
      <c r="B7397" s="399" t="s">
        <v>3864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73"/>
        <v>176000</v>
      </c>
      <c r="H7397" s="84" t="s">
        <v>3862</v>
      </c>
      <c r="I7397" s="383"/>
    </row>
    <row r="7398" spans="1:9" x14ac:dyDescent="0.25">
      <c r="A7398" s="180">
        <v>44266</v>
      </c>
      <c r="B7398" s="269" t="s">
        <v>3865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73"/>
        <v>105000</v>
      </c>
      <c r="H7398" s="84" t="s">
        <v>3862</v>
      </c>
      <c r="I7398" s="383"/>
    </row>
    <row r="7399" spans="1:9" x14ac:dyDescent="0.25">
      <c r="A7399" s="180">
        <v>44266</v>
      </c>
      <c r="B7399" s="269" t="s">
        <v>3866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73"/>
        <v>175000</v>
      </c>
      <c r="H7399" s="84" t="s">
        <v>3862</v>
      </c>
      <c r="I7399" s="383"/>
    </row>
    <row r="7400" spans="1:9" x14ac:dyDescent="0.25">
      <c r="A7400" s="180">
        <v>44266</v>
      </c>
      <c r="B7400" s="372" t="s">
        <v>3867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73"/>
        <v>270000</v>
      </c>
      <c r="H7400" s="84" t="s">
        <v>3862</v>
      </c>
      <c r="I7400" s="383"/>
    </row>
    <row r="7401" spans="1:9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73"/>
        <v>68000</v>
      </c>
      <c r="H7401" s="84" t="s">
        <v>10324</v>
      </c>
      <c r="I7401" s="383"/>
    </row>
    <row r="7402" spans="1:9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73"/>
        <v>613050</v>
      </c>
      <c r="H7402" s="84" t="s">
        <v>10324</v>
      </c>
      <c r="I7402" s="294"/>
    </row>
    <row r="7403" spans="1:9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73"/>
        <v>69500</v>
      </c>
      <c r="H7403" s="84" t="s">
        <v>10324</v>
      </c>
      <c r="I7403" s="294"/>
    </row>
    <row r="7404" spans="1:9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73"/>
        <v>28200</v>
      </c>
      <c r="H7404" s="84" t="s">
        <v>2701</v>
      </c>
      <c r="I7404" s="294"/>
    </row>
    <row r="7405" spans="1:9" x14ac:dyDescent="0.25">
      <c r="A7405" s="180">
        <v>44266</v>
      </c>
      <c r="B7405" s="269" t="s">
        <v>3779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73"/>
        <v>73000</v>
      </c>
      <c r="H7405" s="84" t="s">
        <v>10235</v>
      </c>
      <c r="I7405" s="294"/>
    </row>
    <row r="7406" spans="1:9" x14ac:dyDescent="0.25">
      <c r="A7406" s="180">
        <v>44266</v>
      </c>
      <c r="B7406" s="243" t="s">
        <v>3868</v>
      </c>
      <c r="C7406" s="44" t="s">
        <v>3592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10235</v>
      </c>
      <c r="I7406" s="294"/>
    </row>
    <row r="7407" spans="1:9" x14ac:dyDescent="0.25">
      <c r="A7407" s="180">
        <v>44266</v>
      </c>
      <c r="B7407" s="269" t="s">
        <v>1250</v>
      </c>
      <c r="C7407" s="44" t="s">
        <v>3450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10235</v>
      </c>
      <c r="I7407" s="294"/>
    </row>
    <row r="7408" spans="1:9" x14ac:dyDescent="0.25">
      <c r="A7408" s="180">
        <v>44266</v>
      </c>
      <c r="B7408" s="391" t="s">
        <v>523</v>
      </c>
      <c r="C7408" s="44" t="s">
        <v>3450</v>
      </c>
      <c r="D7408" s="38">
        <v>1</v>
      </c>
      <c r="E7408" s="45" t="s">
        <v>3869</v>
      </c>
      <c r="F7408" s="40">
        <v>50000</v>
      </c>
      <c r="G7408" s="41">
        <f>D7408*F7408</f>
        <v>50000</v>
      </c>
      <c r="H7408" s="84" t="s">
        <v>10235</v>
      </c>
      <c r="I7408" s="294"/>
    </row>
    <row r="7409" spans="1:9" x14ac:dyDescent="0.25">
      <c r="A7409" s="180">
        <v>44266</v>
      </c>
      <c r="B7409" s="269" t="s">
        <v>1478</v>
      </c>
      <c r="C7409" s="56" t="s">
        <v>9331</v>
      </c>
      <c r="D7409" s="38">
        <v>1</v>
      </c>
      <c r="E7409" s="45" t="s">
        <v>23</v>
      </c>
      <c r="F7409" s="35">
        <v>460000</v>
      </c>
      <c r="G7409" s="46">
        <f t="shared" si="373"/>
        <v>460000</v>
      </c>
      <c r="H7409" s="84" t="s">
        <v>509</v>
      </c>
      <c r="I7409" s="294" t="s">
        <v>10325</v>
      </c>
    </row>
    <row r="7410" spans="1:9" x14ac:dyDescent="0.25">
      <c r="A7410" s="180">
        <v>44266</v>
      </c>
      <c r="B7410" s="269" t="s">
        <v>10096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73"/>
        <v>45000</v>
      </c>
      <c r="H7410" s="84" t="s">
        <v>509</v>
      </c>
      <c r="I7410" s="294" t="s">
        <v>10325</v>
      </c>
    </row>
    <row r="7411" spans="1:9" x14ac:dyDescent="0.25">
      <c r="A7411" s="180">
        <v>44266</v>
      </c>
      <c r="B7411" s="246" t="s">
        <v>2706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73"/>
        <v>250000</v>
      </c>
      <c r="H7411" s="84" t="s">
        <v>509</v>
      </c>
      <c r="I7411" s="294" t="s">
        <v>10325</v>
      </c>
    </row>
    <row r="7412" spans="1:9" x14ac:dyDescent="0.25">
      <c r="A7412" s="180">
        <v>44266</v>
      </c>
      <c r="B7412" s="269" t="s">
        <v>1478</v>
      </c>
      <c r="C7412" s="56" t="s">
        <v>9331</v>
      </c>
      <c r="D7412" s="38">
        <v>1</v>
      </c>
      <c r="E7412" s="45" t="s">
        <v>23</v>
      </c>
      <c r="F7412" s="35">
        <v>460000</v>
      </c>
      <c r="G7412" s="288">
        <f t="shared" si="373"/>
        <v>460000</v>
      </c>
      <c r="H7412" s="84" t="s">
        <v>1006</v>
      </c>
      <c r="I7412" s="294" t="s">
        <v>10326</v>
      </c>
    </row>
    <row r="7413" spans="1:9" x14ac:dyDescent="0.25">
      <c r="A7413" s="180">
        <v>44266</v>
      </c>
      <c r="B7413" s="246" t="s">
        <v>63</v>
      </c>
      <c r="C7413" s="49" t="s">
        <v>10327</v>
      </c>
      <c r="D7413" s="38">
        <v>1</v>
      </c>
      <c r="E7413" s="45" t="s">
        <v>23</v>
      </c>
      <c r="F7413" s="40">
        <v>2900000</v>
      </c>
      <c r="G7413" s="287">
        <f t="shared" si="373"/>
        <v>2900000</v>
      </c>
      <c r="H7413" s="236" t="s">
        <v>10328</v>
      </c>
      <c r="I7413" s="294"/>
    </row>
    <row r="7414" spans="1:9" x14ac:dyDescent="0.25">
      <c r="A7414" s="180">
        <v>44266</v>
      </c>
      <c r="B7414" s="246" t="s">
        <v>63</v>
      </c>
      <c r="C7414" s="49" t="s">
        <v>10329</v>
      </c>
      <c r="D7414" s="38">
        <v>1</v>
      </c>
      <c r="E7414" s="51" t="s">
        <v>23</v>
      </c>
      <c r="F7414" s="40">
        <v>2900000</v>
      </c>
      <c r="G7414" s="287">
        <f t="shared" si="373"/>
        <v>2900000</v>
      </c>
      <c r="H7414" s="236" t="s">
        <v>10328</v>
      </c>
      <c r="I7414" s="294"/>
    </row>
    <row r="7415" spans="1:9" x14ac:dyDescent="0.25">
      <c r="A7415" s="180">
        <v>44266</v>
      </c>
      <c r="B7415" s="246" t="s">
        <v>63</v>
      </c>
      <c r="C7415" s="49" t="s">
        <v>10330</v>
      </c>
      <c r="D7415" s="271">
        <v>1</v>
      </c>
      <c r="E7415" s="429" t="s">
        <v>23</v>
      </c>
      <c r="F7415" s="40">
        <v>2900000</v>
      </c>
      <c r="G7415" s="288">
        <f t="shared" si="373"/>
        <v>2900000</v>
      </c>
      <c r="H7415" s="236" t="s">
        <v>10328</v>
      </c>
      <c r="I7415" s="294"/>
    </row>
    <row r="7416" spans="1:9" x14ac:dyDescent="0.25">
      <c r="A7416" s="180">
        <v>44266</v>
      </c>
      <c r="B7416" s="246" t="s">
        <v>63</v>
      </c>
      <c r="C7416" s="49" t="s">
        <v>10331</v>
      </c>
      <c r="D7416" s="38">
        <v>1</v>
      </c>
      <c r="E7416" s="45" t="s">
        <v>23</v>
      </c>
      <c r="F7416" s="40">
        <v>2900000</v>
      </c>
      <c r="G7416" s="287">
        <f t="shared" si="373"/>
        <v>2900000</v>
      </c>
      <c r="H7416" s="236" t="s">
        <v>10328</v>
      </c>
      <c r="I7416" s="294"/>
    </row>
    <row r="7417" spans="1:9" x14ac:dyDescent="0.25">
      <c r="A7417" s="180">
        <v>44266</v>
      </c>
      <c r="B7417" s="246" t="s">
        <v>63</v>
      </c>
      <c r="C7417" s="49" t="s">
        <v>10332</v>
      </c>
      <c r="D7417" s="50">
        <v>1</v>
      </c>
      <c r="E7417" s="45" t="s">
        <v>23</v>
      </c>
      <c r="F7417" s="40">
        <v>2900000</v>
      </c>
      <c r="G7417" s="287">
        <f t="shared" si="373"/>
        <v>2900000</v>
      </c>
      <c r="H7417" s="236" t="s">
        <v>10328</v>
      </c>
      <c r="I7417" s="294"/>
    </row>
    <row r="7418" spans="1:9" x14ac:dyDescent="0.25">
      <c r="A7418" s="180">
        <v>44266</v>
      </c>
      <c r="B7418" s="246" t="s">
        <v>63</v>
      </c>
      <c r="C7418" s="49" t="s">
        <v>10333</v>
      </c>
      <c r="D7418" s="38">
        <v>1</v>
      </c>
      <c r="E7418" s="45" t="s">
        <v>23</v>
      </c>
      <c r="F7418" s="40">
        <v>2900000</v>
      </c>
      <c r="G7418" s="287">
        <f t="shared" si="373"/>
        <v>2900000</v>
      </c>
      <c r="H7418" s="236" t="s">
        <v>10328</v>
      </c>
      <c r="I7418" s="294"/>
    </row>
    <row r="7419" spans="1:9" x14ac:dyDescent="0.25">
      <c r="A7419" s="180">
        <v>44266</v>
      </c>
      <c r="B7419" s="246" t="s">
        <v>63</v>
      </c>
      <c r="C7419" s="49" t="s">
        <v>10334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10328</v>
      </c>
      <c r="I7419" s="294"/>
    </row>
    <row r="7420" spans="1:9" x14ac:dyDescent="0.25">
      <c r="A7420" s="180">
        <v>44266</v>
      </c>
      <c r="B7420" s="246" t="s">
        <v>63</v>
      </c>
      <c r="C7420" s="49" t="s">
        <v>10335</v>
      </c>
      <c r="D7420" s="38">
        <v>1</v>
      </c>
      <c r="E7420" s="45" t="s">
        <v>23</v>
      </c>
      <c r="F7420" s="40">
        <v>2900000</v>
      </c>
      <c r="G7420" s="287">
        <f t="shared" ref="G7420:G7427" si="374">D7420*F7420</f>
        <v>2900000</v>
      </c>
      <c r="H7420" s="236" t="s">
        <v>10328</v>
      </c>
      <c r="I7420" s="84"/>
    </row>
    <row r="7421" spans="1:9" x14ac:dyDescent="0.25">
      <c r="A7421" s="180">
        <v>44266</v>
      </c>
      <c r="B7421" s="246" t="s">
        <v>63</v>
      </c>
      <c r="C7421" s="49" t="s">
        <v>10336</v>
      </c>
      <c r="D7421" s="38">
        <v>1</v>
      </c>
      <c r="E7421" s="45" t="s">
        <v>23</v>
      </c>
      <c r="F7421" s="40">
        <v>2900000</v>
      </c>
      <c r="G7421" s="288">
        <f t="shared" si="374"/>
        <v>2900000</v>
      </c>
      <c r="H7421" s="236" t="s">
        <v>10328</v>
      </c>
      <c r="I7421" s="84"/>
    </row>
    <row r="7422" spans="1:9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74"/>
        <v>99000</v>
      </c>
      <c r="H7422" s="236" t="s">
        <v>10328</v>
      </c>
      <c r="I7422" s="84"/>
    </row>
    <row r="7423" spans="1:9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74"/>
        <v>119000</v>
      </c>
      <c r="H7423" s="236" t="s">
        <v>10328</v>
      </c>
      <c r="I7423" s="84"/>
    </row>
    <row r="7424" spans="1:9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74"/>
        <v>150000</v>
      </c>
      <c r="H7424" s="236" t="s">
        <v>10328</v>
      </c>
      <c r="I7424" s="84"/>
    </row>
    <row r="7425" spans="1:9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74"/>
        <v>564000</v>
      </c>
      <c r="H7425" s="236" t="s">
        <v>10328</v>
      </c>
      <c r="I7425" s="84"/>
    </row>
    <row r="7426" spans="1:9" x14ac:dyDescent="0.25">
      <c r="A7426" s="180">
        <v>44266</v>
      </c>
      <c r="B7426" s="269" t="s">
        <v>9990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74"/>
        <v>25000</v>
      </c>
      <c r="H7426" s="236" t="s">
        <v>520</v>
      </c>
      <c r="I7426" s="84" t="s">
        <v>10337</v>
      </c>
    </row>
    <row r="7427" spans="1:9" x14ac:dyDescent="0.25">
      <c r="A7427" s="180">
        <v>44266</v>
      </c>
      <c r="B7427" s="269" t="s">
        <v>3874</v>
      </c>
      <c r="C7427" s="56" t="s">
        <v>3871</v>
      </c>
      <c r="D7427" s="38">
        <v>2</v>
      </c>
      <c r="E7427" s="45" t="s">
        <v>23</v>
      </c>
      <c r="F7427" s="46">
        <v>140000</v>
      </c>
      <c r="G7427" s="179">
        <f t="shared" si="374"/>
        <v>280000</v>
      </c>
      <c r="H7427" s="84" t="s">
        <v>520</v>
      </c>
      <c r="I7427" s="84" t="s">
        <v>10337</v>
      </c>
    </row>
    <row r="7428" spans="1:9" x14ac:dyDescent="0.25">
      <c r="A7428" s="180">
        <v>44266</v>
      </c>
      <c r="B7428" s="269" t="s">
        <v>3870</v>
      </c>
      <c r="C7428" s="56" t="s">
        <v>3871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10338</v>
      </c>
      <c r="I7428" s="84"/>
    </row>
    <row r="7429" spans="1:9" x14ac:dyDescent="0.25">
      <c r="A7429" s="180">
        <v>44266</v>
      </c>
      <c r="B7429" s="269" t="s">
        <v>3870</v>
      </c>
      <c r="C7429" s="56" t="s">
        <v>3871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10322</v>
      </c>
      <c r="I7429" s="84"/>
    </row>
    <row r="7430" spans="1:9" x14ac:dyDescent="0.25">
      <c r="A7430" s="180">
        <v>44266</v>
      </c>
      <c r="B7430" s="269" t="s">
        <v>3875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75">D7430*F7430</f>
        <v>1800000</v>
      </c>
      <c r="H7430" s="84" t="s">
        <v>2672</v>
      </c>
      <c r="I7430" s="84"/>
    </row>
    <row r="7431" spans="1:9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75"/>
        <v>68000</v>
      </c>
      <c r="H7431" s="84" t="s">
        <v>2240</v>
      </c>
      <c r="I7431" s="383"/>
    </row>
    <row r="7432" spans="1:9" x14ac:dyDescent="0.25">
      <c r="A7432" s="180">
        <v>44297</v>
      </c>
      <c r="B7432" s="269" t="s">
        <v>1478</v>
      </c>
      <c r="C7432" s="56" t="s">
        <v>9331</v>
      </c>
      <c r="D7432" s="38">
        <v>1</v>
      </c>
      <c r="E7432" s="45" t="s">
        <v>23</v>
      </c>
      <c r="F7432" s="35">
        <v>460000</v>
      </c>
      <c r="G7432" s="41">
        <f t="shared" si="375"/>
        <v>460000</v>
      </c>
      <c r="H7432" s="84" t="s">
        <v>1753</v>
      </c>
      <c r="I7432" s="383" t="s">
        <v>10339</v>
      </c>
    </row>
    <row r="7433" spans="1:9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75"/>
        <v>484500</v>
      </c>
      <c r="H7433" s="84" t="s">
        <v>676</v>
      </c>
      <c r="I7433" s="383" t="s">
        <v>10340</v>
      </c>
    </row>
    <row r="7434" spans="1:9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75"/>
        <v>122610</v>
      </c>
      <c r="H7434" s="84" t="s">
        <v>676</v>
      </c>
      <c r="I7434" s="383" t="s">
        <v>10340</v>
      </c>
    </row>
    <row r="7435" spans="1:9" x14ac:dyDescent="0.25">
      <c r="A7435" s="180">
        <v>44297</v>
      </c>
      <c r="B7435" s="52" t="s">
        <v>2847</v>
      </c>
      <c r="C7435" s="141" t="s">
        <v>9301</v>
      </c>
      <c r="D7435" s="38">
        <v>20</v>
      </c>
      <c r="E7435" s="45" t="s">
        <v>23</v>
      </c>
      <c r="F7435" s="289">
        <v>900</v>
      </c>
      <c r="G7435" s="41">
        <f t="shared" si="375"/>
        <v>18000</v>
      </c>
      <c r="H7435" s="84" t="s">
        <v>930</v>
      </c>
      <c r="I7435" s="383"/>
    </row>
    <row r="7436" spans="1:9" x14ac:dyDescent="0.25">
      <c r="A7436" s="180">
        <v>44297</v>
      </c>
      <c r="B7436" s="269" t="s">
        <v>4008</v>
      </c>
      <c r="C7436" s="33" t="s">
        <v>4378</v>
      </c>
      <c r="D7436" s="38">
        <v>2</v>
      </c>
      <c r="E7436" s="45" t="s">
        <v>27</v>
      </c>
      <c r="F7436" s="41">
        <v>23000</v>
      </c>
      <c r="G7436" s="41">
        <f t="shared" si="375"/>
        <v>46000</v>
      </c>
      <c r="H7436" s="84" t="s">
        <v>10324</v>
      </c>
      <c r="I7436" s="383"/>
    </row>
    <row r="7437" spans="1:9" x14ac:dyDescent="0.25">
      <c r="A7437" s="180">
        <v>44297</v>
      </c>
      <c r="B7437" s="269" t="s">
        <v>3886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75"/>
        <v>350000</v>
      </c>
      <c r="H7437" s="84" t="s">
        <v>930</v>
      </c>
      <c r="I7437" s="383"/>
    </row>
    <row r="7438" spans="1:9" x14ac:dyDescent="0.25">
      <c r="A7438" s="180">
        <v>44297</v>
      </c>
      <c r="B7438" s="269" t="s">
        <v>3876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75"/>
        <v>150000</v>
      </c>
      <c r="H7438" s="84" t="s">
        <v>3877</v>
      </c>
      <c r="I7438" s="294"/>
    </row>
    <row r="7439" spans="1:9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75"/>
        <v>11000</v>
      </c>
      <c r="H7439" s="84" t="s">
        <v>3877</v>
      </c>
      <c r="I7439" s="294"/>
    </row>
    <row r="7440" spans="1:9" x14ac:dyDescent="0.25">
      <c r="A7440" s="180">
        <v>44297</v>
      </c>
      <c r="B7440" s="399" t="s">
        <v>3878</v>
      </c>
      <c r="C7440" s="56" t="s">
        <v>3879</v>
      </c>
      <c r="D7440" s="38">
        <v>1</v>
      </c>
      <c r="E7440" s="45" t="s">
        <v>23</v>
      </c>
      <c r="F7440" s="289">
        <v>186000</v>
      </c>
      <c r="G7440" s="41">
        <f t="shared" si="375"/>
        <v>186000</v>
      </c>
      <c r="H7440" s="84" t="s">
        <v>3877</v>
      </c>
      <c r="I7440" s="294"/>
    </row>
    <row r="7441" spans="1:9" x14ac:dyDescent="0.25">
      <c r="A7441" s="180">
        <v>44297</v>
      </c>
      <c r="B7441" s="269" t="s">
        <v>3880</v>
      </c>
      <c r="C7441" s="56" t="s">
        <v>3879</v>
      </c>
      <c r="D7441" s="38">
        <v>1</v>
      </c>
      <c r="E7441" s="45" t="s">
        <v>23</v>
      </c>
      <c r="F7441" s="290">
        <v>85000</v>
      </c>
      <c r="G7441" s="41">
        <f t="shared" si="375"/>
        <v>85000</v>
      </c>
      <c r="H7441" s="84" t="s">
        <v>3877</v>
      </c>
      <c r="I7441" s="294"/>
    </row>
    <row r="7442" spans="1:9" x14ac:dyDescent="0.25">
      <c r="A7442" s="180">
        <v>44297</v>
      </c>
      <c r="B7442" s="269" t="s">
        <v>3881</v>
      </c>
      <c r="C7442" s="56" t="s">
        <v>3879</v>
      </c>
      <c r="D7442" s="38">
        <v>1</v>
      </c>
      <c r="E7442" s="45" t="s">
        <v>72</v>
      </c>
      <c r="F7442" s="289">
        <v>375000</v>
      </c>
      <c r="G7442" s="41">
        <f t="shared" si="375"/>
        <v>375000</v>
      </c>
      <c r="H7442" s="84" t="s">
        <v>3877</v>
      </c>
      <c r="I7442" s="294"/>
    </row>
    <row r="7443" spans="1:9" x14ac:dyDescent="0.25">
      <c r="A7443" s="180">
        <v>44297</v>
      </c>
      <c r="B7443" s="372" t="s">
        <v>3882</v>
      </c>
      <c r="C7443" s="56" t="s">
        <v>3879</v>
      </c>
      <c r="D7443" s="38">
        <v>1</v>
      </c>
      <c r="E7443" s="45" t="s">
        <v>23</v>
      </c>
      <c r="F7443" s="287">
        <v>150000</v>
      </c>
      <c r="G7443" s="41">
        <f t="shared" si="375"/>
        <v>150000</v>
      </c>
      <c r="H7443" s="84" t="s">
        <v>3877</v>
      </c>
      <c r="I7443" s="294"/>
    </row>
    <row r="7444" spans="1:9" x14ac:dyDescent="0.25">
      <c r="A7444" s="180">
        <v>44297</v>
      </c>
      <c r="B7444" s="269" t="s">
        <v>3883</v>
      </c>
      <c r="C7444" s="56" t="s">
        <v>3879</v>
      </c>
      <c r="D7444" s="50">
        <v>2</v>
      </c>
      <c r="E7444" s="45" t="s">
        <v>23</v>
      </c>
      <c r="F7444" s="287">
        <v>22000</v>
      </c>
      <c r="G7444" s="41">
        <f t="shared" si="375"/>
        <v>44000</v>
      </c>
      <c r="H7444" s="84" t="s">
        <v>3877</v>
      </c>
      <c r="I7444" s="294"/>
    </row>
    <row r="7445" spans="1:9" x14ac:dyDescent="0.25">
      <c r="A7445" s="180">
        <v>44297</v>
      </c>
      <c r="B7445" s="269" t="s">
        <v>2924</v>
      </c>
      <c r="C7445" s="33" t="s">
        <v>3787</v>
      </c>
      <c r="D7445" s="38">
        <v>1</v>
      </c>
      <c r="E7445" s="45" t="s">
        <v>1470</v>
      </c>
      <c r="F7445" s="35">
        <v>1261000</v>
      </c>
      <c r="G7445" s="46">
        <f t="shared" si="375"/>
        <v>1261000</v>
      </c>
      <c r="H7445" s="84" t="s">
        <v>3877</v>
      </c>
      <c r="I7445" s="294"/>
    </row>
    <row r="7446" spans="1:9" x14ac:dyDescent="0.25">
      <c r="A7446" s="180">
        <v>44297</v>
      </c>
      <c r="B7446" s="269" t="s">
        <v>4524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75"/>
        <v>126250</v>
      </c>
      <c r="H7446" s="84" t="s">
        <v>3877</v>
      </c>
      <c r="I7446" s="294"/>
    </row>
    <row r="7447" spans="1:9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75"/>
        <v>126250</v>
      </c>
      <c r="H7447" s="84" t="s">
        <v>3877</v>
      </c>
      <c r="I7447" s="294"/>
    </row>
    <row r="7448" spans="1:9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75"/>
        <v>99000</v>
      </c>
      <c r="H7448" s="84" t="s">
        <v>3877</v>
      </c>
      <c r="I7448" s="294"/>
    </row>
    <row r="7449" spans="1:9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75"/>
        <v>119000</v>
      </c>
      <c r="H7449" s="236" t="s">
        <v>3877</v>
      </c>
      <c r="I7449" s="294"/>
    </row>
    <row r="7450" spans="1:9" x14ac:dyDescent="0.25">
      <c r="A7450" s="180">
        <v>44297</v>
      </c>
      <c r="B7450" s="269" t="s">
        <v>3870</v>
      </c>
      <c r="C7450" s="56" t="s">
        <v>3871</v>
      </c>
      <c r="D7450" s="38">
        <v>2</v>
      </c>
      <c r="E7450" s="51" t="s">
        <v>23</v>
      </c>
      <c r="F7450" s="40">
        <v>133000</v>
      </c>
      <c r="G7450" s="287">
        <f t="shared" si="375"/>
        <v>266000</v>
      </c>
      <c r="H7450" s="236" t="s">
        <v>3877</v>
      </c>
      <c r="I7450" s="294"/>
    </row>
    <row r="7451" spans="1:9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75"/>
        <v>136000</v>
      </c>
      <c r="H7451" s="236" t="s">
        <v>3877</v>
      </c>
      <c r="I7451" s="294"/>
    </row>
    <row r="7452" spans="1:9" x14ac:dyDescent="0.25">
      <c r="A7452" s="180">
        <v>44297</v>
      </c>
      <c r="B7452" s="243" t="s">
        <v>3799</v>
      </c>
      <c r="C7452" s="44" t="s">
        <v>3798</v>
      </c>
      <c r="D7452" s="38">
        <v>2</v>
      </c>
      <c r="E7452" s="45" t="s">
        <v>23</v>
      </c>
      <c r="F7452" s="40">
        <v>324000</v>
      </c>
      <c r="G7452" s="287">
        <f t="shared" si="375"/>
        <v>648000</v>
      </c>
      <c r="H7452" s="236" t="s">
        <v>3877</v>
      </c>
      <c r="I7452" s="294"/>
    </row>
    <row r="7453" spans="1:9" x14ac:dyDescent="0.25">
      <c r="A7453" s="180">
        <v>44297</v>
      </c>
      <c r="B7453" s="269" t="s">
        <v>3889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75"/>
        <v>190000</v>
      </c>
      <c r="H7453" s="84" t="s">
        <v>3877</v>
      </c>
      <c r="I7453" s="294"/>
    </row>
    <row r="7454" spans="1:9" x14ac:dyDescent="0.25">
      <c r="A7454" s="180">
        <v>44297</v>
      </c>
      <c r="B7454" s="269" t="s">
        <v>3890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75"/>
        <v>98000</v>
      </c>
      <c r="H7454" s="84" t="s">
        <v>3877</v>
      </c>
      <c r="I7454" s="294"/>
    </row>
    <row r="7455" spans="1:9" x14ac:dyDescent="0.25">
      <c r="A7455" s="180">
        <v>44297</v>
      </c>
      <c r="B7455" s="269" t="s">
        <v>3891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75"/>
        <v>10000</v>
      </c>
      <c r="H7455" s="84" t="s">
        <v>3877</v>
      </c>
      <c r="I7455" s="294"/>
    </row>
    <row r="7456" spans="1:9" x14ac:dyDescent="0.25">
      <c r="A7456" s="180">
        <v>44297</v>
      </c>
      <c r="B7456" s="243" t="s">
        <v>3892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75"/>
        <v>11000</v>
      </c>
      <c r="H7456" s="84" t="s">
        <v>3877</v>
      </c>
      <c r="I7456" s="294"/>
    </row>
    <row r="7457" spans="1:9" x14ac:dyDescent="0.25">
      <c r="A7457" s="180">
        <v>44297</v>
      </c>
      <c r="B7457" s="269" t="s">
        <v>3893</v>
      </c>
      <c r="C7457" s="33" t="s">
        <v>3894</v>
      </c>
      <c r="D7457" s="38">
        <v>20</v>
      </c>
      <c r="E7457" s="45" t="s">
        <v>107</v>
      </c>
      <c r="F7457" s="46">
        <v>64500</v>
      </c>
      <c r="G7457" s="179">
        <f t="shared" si="375"/>
        <v>1290000</v>
      </c>
      <c r="H7457" s="84" t="s">
        <v>3877</v>
      </c>
      <c r="I7457" s="294"/>
    </row>
    <row r="7458" spans="1:9" x14ac:dyDescent="0.25">
      <c r="A7458" s="180">
        <v>44297</v>
      </c>
      <c r="B7458" s="243" t="s">
        <v>3598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75"/>
        <v>575000</v>
      </c>
      <c r="H7458" s="236" t="s">
        <v>2701</v>
      </c>
      <c r="I7458" s="294" t="s">
        <v>10341</v>
      </c>
    </row>
    <row r="7459" spans="1:9" x14ac:dyDescent="0.25">
      <c r="A7459" s="180">
        <v>44297</v>
      </c>
      <c r="B7459" s="243" t="s">
        <v>3884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2701</v>
      </c>
      <c r="I7459" s="294" t="s">
        <v>10341</v>
      </c>
    </row>
    <row r="7460" spans="1:9" x14ac:dyDescent="0.25">
      <c r="A7460" s="180">
        <v>44297</v>
      </c>
      <c r="B7460" s="269" t="s">
        <v>3885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76">D7460*F7460</f>
        <v>250000</v>
      </c>
      <c r="H7460" s="84" t="s">
        <v>2701</v>
      </c>
      <c r="I7460" s="84" t="s">
        <v>10341</v>
      </c>
    </row>
    <row r="7461" spans="1:9" x14ac:dyDescent="0.25">
      <c r="A7461" s="180">
        <v>44297</v>
      </c>
      <c r="B7461" s="391" t="s">
        <v>3887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76"/>
        <v>725000</v>
      </c>
      <c r="H7461" s="84" t="s">
        <v>748</v>
      </c>
      <c r="I7461" s="84" t="s">
        <v>8493</v>
      </c>
    </row>
    <row r="7462" spans="1:9" x14ac:dyDescent="0.25">
      <c r="A7462" s="180">
        <v>44297</v>
      </c>
      <c r="B7462" s="269" t="s">
        <v>3888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76"/>
        <v>1900000</v>
      </c>
      <c r="H7462" s="84" t="s">
        <v>748</v>
      </c>
      <c r="I7462" s="84" t="s">
        <v>8493</v>
      </c>
    </row>
    <row r="7463" spans="1:9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76"/>
        <v>72000</v>
      </c>
      <c r="H7463" s="84" t="s">
        <v>748</v>
      </c>
      <c r="I7463" s="84" t="s">
        <v>8493</v>
      </c>
    </row>
    <row r="7464" spans="1:9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76"/>
        <v>152000</v>
      </c>
      <c r="H7464" s="84" t="s">
        <v>748</v>
      </c>
      <c r="I7464" s="84" t="s">
        <v>8493</v>
      </c>
    </row>
    <row r="7465" spans="1:9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76"/>
        <v>120000</v>
      </c>
      <c r="H7465" s="84" t="s">
        <v>748</v>
      </c>
      <c r="I7465" s="84" t="s">
        <v>8493</v>
      </c>
    </row>
    <row r="7466" spans="1:9" x14ac:dyDescent="0.25">
      <c r="A7466" s="180">
        <v>44297</v>
      </c>
      <c r="B7466" s="269" t="s">
        <v>10342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76"/>
        <v>11000</v>
      </c>
      <c r="H7466" s="236" t="s">
        <v>748</v>
      </c>
      <c r="I7466" s="84" t="s">
        <v>8493</v>
      </c>
    </row>
    <row r="7467" spans="1:9" x14ac:dyDescent="0.25">
      <c r="A7467" s="180">
        <v>44297</v>
      </c>
      <c r="B7467" s="269" t="s">
        <v>114</v>
      </c>
      <c r="C7467" s="33" t="s">
        <v>2725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8493</v>
      </c>
    </row>
    <row r="7468" spans="1:9" x14ac:dyDescent="0.25">
      <c r="A7468" s="180">
        <v>44297</v>
      </c>
      <c r="B7468" s="246" t="s">
        <v>4772</v>
      </c>
      <c r="C7468" s="33" t="s">
        <v>2726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8493</v>
      </c>
    </row>
    <row r="7469" spans="1:9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8493</v>
      </c>
    </row>
    <row r="7470" spans="1:9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75"/>
        <v>55000</v>
      </c>
      <c r="H7470" s="236" t="s">
        <v>748</v>
      </c>
      <c r="I7470" s="84" t="s">
        <v>8493</v>
      </c>
    </row>
    <row r="7471" spans="1:9" x14ac:dyDescent="0.25">
      <c r="A7471" s="180">
        <v>44297</v>
      </c>
      <c r="B7471" s="372" t="s">
        <v>3664</v>
      </c>
      <c r="C7471" s="33" t="s">
        <v>9345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8493</v>
      </c>
    </row>
    <row r="7472" spans="1:9" x14ac:dyDescent="0.25">
      <c r="A7472" s="180">
        <v>44297</v>
      </c>
      <c r="B7472" s="269" t="s">
        <v>9411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75"/>
        <v>50000</v>
      </c>
      <c r="H7472" s="236" t="s">
        <v>748</v>
      </c>
      <c r="I7472" s="84" t="s">
        <v>8493</v>
      </c>
    </row>
    <row r="7473" spans="1:9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75"/>
        <v>120000</v>
      </c>
      <c r="H7473" s="369" t="s">
        <v>748</v>
      </c>
      <c r="I7473" s="84" t="s">
        <v>8493</v>
      </c>
    </row>
    <row r="7474" spans="1:9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75"/>
        <v>46500</v>
      </c>
      <c r="H7474" s="236" t="s">
        <v>748</v>
      </c>
      <c r="I7474" s="84" t="s">
        <v>8493</v>
      </c>
    </row>
    <row r="7475" spans="1:9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75"/>
        <v>204000</v>
      </c>
      <c r="H7475" s="236" t="s">
        <v>748</v>
      </c>
      <c r="I7475" s="84" t="s">
        <v>8493</v>
      </c>
    </row>
    <row r="7476" spans="1:9" x14ac:dyDescent="0.25">
      <c r="A7476" s="180">
        <v>44297</v>
      </c>
      <c r="B7476" s="269" t="s">
        <v>3751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75"/>
        <v>15000</v>
      </c>
      <c r="H7476" s="236" t="s">
        <v>3877</v>
      </c>
      <c r="I7476" s="84"/>
    </row>
    <row r="7477" spans="1:9" x14ac:dyDescent="0.25">
      <c r="A7477" s="180">
        <v>44327</v>
      </c>
      <c r="B7477" s="372" t="s">
        <v>2805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75"/>
        <v>3000</v>
      </c>
      <c r="H7477" s="84" t="s">
        <v>930</v>
      </c>
      <c r="I7477" s="383"/>
    </row>
    <row r="7478" spans="1:9" x14ac:dyDescent="0.25">
      <c r="A7478" s="180">
        <v>44327</v>
      </c>
      <c r="B7478" s="269" t="s">
        <v>4524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75"/>
        <v>31000</v>
      </c>
      <c r="H7478" s="84" t="s">
        <v>930</v>
      </c>
      <c r="I7478" s="383"/>
    </row>
    <row r="7479" spans="1:9" x14ac:dyDescent="0.25">
      <c r="A7479" s="180">
        <v>44327</v>
      </c>
      <c r="B7479" s="243" t="s">
        <v>2801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75"/>
        <v>11000</v>
      </c>
      <c r="H7479" s="84" t="s">
        <v>1268</v>
      </c>
      <c r="I7479" s="383"/>
    </row>
    <row r="7480" spans="1:9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75"/>
        <v>70500</v>
      </c>
      <c r="H7480" s="84" t="s">
        <v>1268</v>
      </c>
      <c r="I7480" s="383"/>
    </row>
    <row r="7481" spans="1:9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75"/>
        <v>12261</v>
      </c>
      <c r="H7481" s="84" t="s">
        <v>911</v>
      </c>
      <c r="I7481" s="383"/>
    </row>
    <row r="7482" spans="1:9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75"/>
        <v>520335</v>
      </c>
      <c r="H7482" s="84" t="s">
        <v>10343</v>
      </c>
      <c r="I7482" s="383" t="s">
        <v>10344</v>
      </c>
    </row>
    <row r="7483" spans="1:9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75"/>
        <v>141000</v>
      </c>
      <c r="H7483" s="84" t="s">
        <v>2406</v>
      </c>
      <c r="I7483" s="294"/>
    </row>
    <row r="7484" spans="1:9" x14ac:dyDescent="0.25">
      <c r="A7484" s="180">
        <v>44327</v>
      </c>
      <c r="B7484" s="399" t="s">
        <v>3898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75"/>
        <v>32500</v>
      </c>
      <c r="H7484" s="84" t="s">
        <v>2406</v>
      </c>
      <c r="I7484" s="294"/>
    </row>
    <row r="7485" spans="1:9" x14ac:dyDescent="0.25">
      <c r="A7485" s="180">
        <v>44327</v>
      </c>
      <c r="B7485" s="399" t="s">
        <v>3899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75"/>
        <v>44000</v>
      </c>
      <c r="H7485" s="84" t="s">
        <v>2406</v>
      </c>
      <c r="I7485" s="294"/>
    </row>
    <row r="7486" spans="1:9" x14ac:dyDescent="0.25">
      <c r="A7486" s="180">
        <v>44327</v>
      </c>
      <c r="B7486" s="399" t="s">
        <v>10345</v>
      </c>
      <c r="C7486" s="56"/>
      <c r="D7486" s="38">
        <v>1</v>
      </c>
      <c r="E7486" s="45" t="s">
        <v>23</v>
      </c>
      <c r="F7486" s="289">
        <v>30000</v>
      </c>
      <c r="G7486" s="41">
        <f t="shared" si="375"/>
        <v>30000</v>
      </c>
      <c r="H7486" s="84" t="s">
        <v>3777</v>
      </c>
      <c r="I7486" s="294"/>
    </row>
    <row r="7487" spans="1:9" x14ac:dyDescent="0.25">
      <c r="A7487" s="180">
        <v>44327</v>
      </c>
      <c r="B7487" s="269" t="s">
        <v>4847</v>
      </c>
      <c r="C7487" s="56"/>
      <c r="D7487" s="38">
        <v>14</v>
      </c>
      <c r="E7487" s="45" t="s">
        <v>23</v>
      </c>
      <c r="F7487" s="290">
        <v>3000</v>
      </c>
      <c r="G7487" s="41">
        <f t="shared" si="375"/>
        <v>42000</v>
      </c>
      <c r="H7487" s="84" t="s">
        <v>10346</v>
      </c>
      <c r="I7487" s="294"/>
    </row>
    <row r="7488" spans="1:9" x14ac:dyDescent="0.25">
      <c r="A7488" s="180">
        <v>44327</v>
      </c>
      <c r="B7488" s="269" t="s">
        <v>3900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75"/>
        <v>800000</v>
      </c>
      <c r="H7488" s="84" t="s">
        <v>3897</v>
      </c>
      <c r="I7488" s="294"/>
    </row>
    <row r="7489" spans="1:9" x14ac:dyDescent="0.25">
      <c r="A7489" s="180">
        <v>44327</v>
      </c>
      <c r="B7489" s="269" t="s">
        <v>3901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75"/>
        <v>542000</v>
      </c>
      <c r="H7489" s="84" t="s">
        <v>3897</v>
      </c>
      <c r="I7489" s="382"/>
    </row>
    <row r="7490" spans="1:9" x14ac:dyDescent="0.25">
      <c r="A7490" s="180">
        <v>44327</v>
      </c>
      <c r="B7490" s="372" t="s">
        <v>3902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75"/>
        <v>782000</v>
      </c>
      <c r="H7490" s="84" t="s">
        <v>3897</v>
      </c>
      <c r="I7490" s="382"/>
    </row>
    <row r="7491" spans="1:9" x14ac:dyDescent="0.25">
      <c r="A7491" s="180">
        <v>44327</v>
      </c>
      <c r="B7491" s="269" t="s">
        <v>3895</v>
      </c>
      <c r="C7491" s="56" t="s">
        <v>3896</v>
      </c>
      <c r="D7491" s="50">
        <v>2</v>
      </c>
      <c r="E7491" s="45" t="s">
        <v>24</v>
      </c>
      <c r="F7491" s="287">
        <v>50000</v>
      </c>
      <c r="G7491" s="41">
        <f t="shared" si="375"/>
        <v>100000</v>
      </c>
      <c r="H7491" s="84" t="s">
        <v>3897</v>
      </c>
      <c r="I7491" s="294"/>
    </row>
    <row r="7492" spans="1:9" x14ac:dyDescent="0.25">
      <c r="A7492" s="180">
        <v>44327</v>
      </c>
      <c r="B7492" s="372" t="s">
        <v>2800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75"/>
        <v>120000</v>
      </c>
      <c r="H7492" s="84" t="s">
        <v>631</v>
      </c>
      <c r="I7492" s="294" t="s">
        <v>10347</v>
      </c>
    </row>
    <row r="7493" spans="1:9" x14ac:dyDescent="0.25">
      <c r="A7493" s="180">
        <v>44327</v>
      </c>
      <c r="B7493" s="390" t="s">
        <v>3494</v>
      </c>
      <c r="C7493" s="44" t="s">
        <v>10348</v>
      </c>
      <c r="D7493" s="38">
        <v>1</v>
      </c>
      <c r="E7493" s="45" t="s">
        <v>24</v>
      </c>
      <c r="F7493" s="46">
        <v>1545000</v>
      </c>
      <c r="G7493" s="288">
        <f t="shared" si="375"/>
        <v>1545000</v>
      </c>
      <c r="H7493" s="236" t="s">
        <v>748</v>
      </c>
      <c r="I7493" s="294" t="s">
        <v>10349</v>
      </c>
    </row>
    <row r="7494" spans="1:9" x14ac:dyDescent="0.25">
      <c r="A7494" s="180">
        <v>44327</v>
      </c>
      <c r="B7494" s="390" t="s">
        <v>3494</v>
      </c>
      <c r="C7494" s="44" t="s">
        <v>10350</v>
      </c>
      <c r="D7494" s="50">
        <v>1</v>
      </c>
      <c r="E7494" s="45" t="s">
        <v>23</v>
      </c>
      <c r="F7494" s="46">
        <v>1545000</v>
      </c>
      <c r="G7494" s="287">
        <f t="shared" ref="G7494:G7549" si="377">D7494*F7494</f>
        <v>1545000</v>
      </c>
      <c r="H7494" s="236" t="s">
        <v>748</v>
      </c>
      <c r="I7494" s="294" t="s">
        <v>10349</v>
      </c>
    </row>
    <row r="7495" spans="1:9" x14ac:dyDescent="0.25">
      <c r="A7495" s="180">
        <v>44327</v>
      </c>
      <c r="B7495" s="269" t="s">
        <v>3496</v>
      </c>
      <c r="C7495" s="33" t="s">
        <v>3360</v>
      </c>
      <c r="D7495" s="38">
        <v>2</v>
      </c>
      <c r="E7495" s="51" t="s">
        <v>23</v>
      </c>
      <c r="F7495" s="40">
        <v>50000</v>
      </c>
      <c r="G7495" s="287">
        <f t="shared" si="377"/>
        <v>100000</v>
      </c>
      <c r="H7495" s="236" t="s">
        <v>748</v>
      </c>
      <c r="I7495" s="294" t="s">
        <v>10349</v>
      </c>
    </row>
    <row r="7496" spans="1:9" x14ac:dyDescent="0.25">
      <c r="A7496" s="180">
        <v>44327</v>
      </c>
      <c r="B7496" s="246" t="s">
        <v>10089</v>
      </c>
      <c r="C7496" s="39" t="s">
        <v>3360</v>
      </c>
      <c r="D7496" s="271">
        <v>2</v>
      </c>
      <c r="E7496" s="429" t="s">
        <v>23</v>
      </c>
      <c r="F7496" s="40">
        <v>155000</v>
      </c>
      <c r="G7496" s="288">
        <f t="shared" si="377"/>
        <v>310000</v>
      </c>
      <c r="H7496" s="236" t="s">
        <v>748</v>
      </c>
      <c r="I7496" s="294" t="s">
        <v>10349</v>
      </c>
    </row>
    <row r="7497" spans="1:9" x14ac:dyDescent="0.25">
      <c r="A7497" s="180">
        <v>44327</v>
      </c>
      <c r="B7497" s="243" t="s">
        <v>4149</v>
      </c>
      <c r="C7497" s="33" t="s">
        <v>2752</v>
      </c>
      <c r="D7497" s="38">
        <v>1</v>
      </c>
      <c r="E7497" s="45" t="s">
        <v>23</v>
      </c>
      <c r="F7497" s="40">
        <v>75000</v>
      </c>
      <c r="G7497" s="287">
        <f t="shared" si="377"/>
        <v>75000</v>
      </c>
      <c r="H7497" s="236" t="s">
        <v>748</v>
      </c>
      <c r="I7497" s="294" t="s">
        <v>10349</v>
      </c>
    </row>
    <row r="7498" spans="1:9" x14ac:dyDescent="0.25">
      <c r="A7498" s="180">
        <v>44358</v>
      </c>
      <c r="B7498" s="269" t="s">
        <v>4008</v>
      </c>
      <c r="C7498" s="33" t="s">
        <v>4378</v>
      </c>
      <c r="D7498" s="50">
        <v>3</v>
      </c>
      <c r="E7498" s="45" t="s">
        <v>27</v>
      </c>
      <c r="F7498" s="287">
        <v>23000</v>
      </c>
      <c r="G7498" s="41">
        <f t="shared" si="377"/>
        <v>69000</v>
      </c>
      <c r="H7498" s="84" t="s">
        <v>2240</v>
      </c>
      <c r="I7498" s="383"/>
    </row>
    <row r="7499" spans="1:9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77"/>
        <v>80000</v>
      </c>
      <c r="H7499" s="84" t="s">
        <v>2240</v>
      </c>
      <c r="I7499" s="383"/>
    </row>
    <row r="7500" spans="1:9" x14ac:dyDescent="0.25">
      <c r="A7500" s="180">
        <v>44358</v>
      </c>
      <c r="B7500" s="269" t="s">
        <v>3903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77"/>
        <v>88000</v>
      </c>
      <c r="H7500" s="84" t="s">
        <v>2674</v>
      </c>
      <c r="I7500" s="383"/>
    </row>
    <row r="7501" spans="1:9" x14ac:dyDescent="0.25">
      <c r="A7501" s="180">
        <v>44358</v>
      </c>
      <c r="B7501" s="269" t="s">
        <v>3905</v>
      </c>
      <c r="C7501" s="56" t="s">
        <v>3906</v>
      </c>
      <c r="D7501" s="38">
        <v>2</v>
      </c>
      <c r="E7501" s="45" t="s">
        <v>23</v>
      </c>
      <c r="F7501" s="290">
        <v>50000</v>
      </c>
      <c r="G7501" s="41">
        <f t="shared" si="377"/>
        <v>100000</v>
      </c>
      <c r="H7501" s="84" t="s">
        <v>930</v>
      </c>
      <c r="I7501" s="383"/>
    </row>
    <row r="7502" spans="1:9" x14ac:dyDescent="0.25">
      <c r="A7502" s="180">
        <v>44358</v>
      </c>
      <c r="B7502" s="243" t="s">
        <v>4149</v>
      </c>
      <c r="C7502" s="33" t="s">
        <v>2752</v>
      </c>
      <c r="D7502" s="38">
        <v>1</v>
      </c>
      <c r="E7502" s="45" t="s">
        <v>23</v>
      </c>
      <c r="F7502" s="289">
        <v>75000</v>
      </c>
      <c r="G7502" s="41">
        <f t="shared" si="377"/>
        <v>75000</v>
      </c>
      <c r="H7502" s="84" t="s">
        <v>588</v>
      </c>
      <c r="I7502" s="383" t="s">
        <v>10351</v>
      </c>
    </row>
    <row r="7503" spans="1:9" x14ac:dyDescent="0.25">
      <c r="A7503" s="180">
        <v>44358</v>
      </c>
      <c r="B7503" s="269" t="s">
        <v>2780</v>
      </c>
      <c r="C7503" s="33" t="s">
        <v>2781</v>
      </c>
      <c r="D7503" s="38">
        <v>1</v>
      </c>
      <c r="E7503" s="45" t="s">
        <v>23</v>
      </c>
      <c r="F7503" s="41">
        <v>125000</v>
      </c>
      <c r="G7503" s="41">
        <f t="shared" si="377"/>
        <v>125000</v>
      </c>
      <c r="H7503" s="84" t="s">
        <v>588</v>
      </c>
      <c r="I7503" s="383" t="s">
        <v>10351</v>
      </c>
    </row>
    <row r="7504" spans="1:9" x14ac:dyDescent="0.25">
      <c r="A7504" s="180">
        <v>44358</v>
      </c>
      <c r="B7504" s="269" t="s">
        <v>2801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77"/>
        <v>11000</v>
      </c>
      <c r="H7504" s="84" t="s">
        <v>588</v>
      </c>
      <c r="I7504" s="294" t="s">
        <v>10351</v>
      </c>
    </row>
    <row r="7505" spans="1:9" x14ac:dyDescent="0.25">
      <c r="A7505" s="180">
        <v>44358</v>
      </c>
      <c r="B7505" s="269" t="s">
        <v>2851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77"/>
        <v>205000</v>
      </c>
      <c r="H7505" s="84" t="s">
        <v>551</v>
      </c>
      <c r="I7505" s="294" t="s">
        <v>10352</v>
      </c>
    </row>
    <row r="7506" spans="1:9" x14ac:dyDescent="0.25">
      <c r="A7506" s="180">
        <v>44358</v>
      </c>
      <c r="B7506" s="269" t="s">
        <v>3911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77"/>
        <v>1945000</v>
      </c>
      <c r="H7506" s="84" t="s">
        <v>1213</v>
      </c>
      <c r="I7506" s="294"/>
    </row>
    <row r="7507" spans="1:9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77"/>
        <v>98088</v>
      </c>
      <c r="H7507" s="84" t="s">
        <v>3777</v>
      </c>
      <c r="I7507" s="294"/>
    </row>
    <row r="7508" spans="1:9" x14ac:dyDescent="0.25">
      <c r="A7508" s="180">
        <v>44358</v>
      </c>
      <c r="B7508" s="269" t="s">
        <v>10353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77"/>
        <v>600000</v>
      </c>
      <c r="H7508" s="84" t="s">
        <v>2672</v>
      </c>
      <c r="I7508" s="294" t="s">
        <v>8493</v>
      </c>
    </row>
    <row r="7509" spans="1:9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77"/>
        <v>145000</v>
      </c>
      <c r="H7509" s="84" t="s">
        <v>10324</v>
      </c>
      <c r="I7509" s="294"/>
    </row>
    <row r="7510" spans="1:9" x14ac:dyDescent="0.25">
      <c r="A7510" s="180">
        <v>44358</v>
      </c>
      <c r="B7510" s="269" t="s">
        <v>3907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77"/>
        <v>140000</v>
      </c>
      <c r="H7510" s="84" t="s">
        <v>520</v>
      </c>
      <c r="I7510" s="382" t="s">
        <v>10354</v>
      </c>
    </row>
    <row r="7511" spans="1:9" x14ac:dyDescent="0.25">
      <c r="A7511" s="180">
        <v>44358</v>
      </c>
      <c r="B7511" s="269" t="s">
        <v>3909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77"/>
        <v>275000</v>
      </c>
      <c r="H7511" s="84" t="s">
        <v>520</v>
      </c>
      <c r="I7511" s="382" t="s">
        <v>10354</v>
      </c>
    </row>
    <row r="7512" spans="1:9" x14ac:dyDescent="0.25">
      <c r="A7512" s="180">
        <v>44358</v>
      </c>
      <c r="B7512" s="391" t="s">
        <v>3912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77"/>
        <v>1000000</v>
      </c>
      <c r="H7512" s="84" t="s">
        <v>748</v>
      </c>
      <c r="I7512" s="294" t="s">
        <v>10355</v>
      </c>
    </row>
    <row r="7513" spans="1:9" x14ac:dyDescent="0.25">
      <c r="A7513" s="180">
        <v>44358</v>
      </c>
      <c r="B7513" s="269" t="s">
        <v>1772</v>
      </c>
      <c r="C7513" s="33" t="s">
        <v>2755</v>
      </c>
      <c r="D7513" s="38">
        <v>12</v>
      </c>
      <c r="E7513" s="45" t="s">
        <v>24</v>
      </c>
      <c r="F7513" s="46">
        <v>10000</v>
      </c>
      <c r="G7513" s="288">
        <f t="shared" si="377"/>
        <v>120000</v>
      </c>
      <c r="H7513" s="84" t="s">
        <v>492</v>
      </c>
      <c r="I7513" s="84" t="s">
        <v>10356</v>
      </c>
    </row>
    <row r="7514" spans="1:9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77"/>
        <v>46500</v>
      </c>
      <c r="H7514" s="236" t="s">
        <v>492</v>
      </c>
      <c r="I7514" s="236" t="s">
        <v>10356</v>
      </c>
    </row>
    <row r="7515" spans="1:9" x14ac:dyDescent="0.25">
      <c r="A7515" s="180">
        <v>44358</v>
      </c>
      <c r="B7515" s="243" t="s">
        <v>10042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77"/>
        <v>100000</v>
      </c>
      <c r="H7515" s="236" t="s">
        <v>492</v>
      </c>
      <c r="I7515" s="236" t="s">
        <v>10356</v>
      </c>
    </row>
    <row r="7516" spans="1:9" x14ac:dyDescent="0.25">
      <c r="A7516" s="180">
        <v>44358</v>
      </c>
      <c r="B7516" s="269" t="s">
        <v>3913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77"/>
        <v>60000</v>
      </c>
      <c r="H7516" s="84" t="s">
        <v>2237</v>
      </c>
      <c r="I7516" s="294" t="s">
        <v>8493</v>
      </c>
    </row>
    <row r="7517" spans="1:9" x14ac:dyDescent="0.25">
      <c r="A7517" s="180">
        <v>44358</v>
      </c>
      <c r="B7517" s="372" t="s">
        <v>3664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77"/>
        <v>25000</v>
      </c>
      <c r="H7517" s="84" t="s">
        <v>2237</v>
      </c>
      <c r="I7517" s="294" t="s">
        <v>8493</v>
      </c>
    </row>
    <row r="7518" spans="1:9" x14ac:dyDescent="0.25">
      <c r="A7518" s="180">
        <v>44358</v>
      </c>
      <c r="B7518" s="269" t="s">
        <v>3915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77"/>
        <v>110000</v>
      </c>
      <c r="H7518" s="84" t="s">
        <v>2237</v>
      </c>
      <c r="I7518" s="294" t="s">
        <v>8493</v>
      </c>
    </row>
    <row r="7519" spans="1:9" x14ac:dyDescent="0.25">
      <c r="A7519" s="180">
        <v>44358</v>
      </c>
      <c r="B7519" s="243" t="s">
        <v>3916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77"/>
        <v>1100000</v>
      </c>
      <c r="H7519" s="84" t="s">
        <v>2237</v>
      </c>
      <c r="I7519" s="294" t="s">
        <v>8493</v>
      </c>
    </row>
    <row r="7520" spans="1:9" x14ac:dyDescent="0.25">
      <c r="A7520" s="180">
        <v>44358</v>
      </c>
      <c r="B7520" s="269" t="s">
        <v>3917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77"/>
        <v>225000</v>
      </c>
      <c r="H7520" s="84" t="s">
        <v>2237</v>
      </c>
      <c r="I7520" s="294" t="s">
        <v>8493</v>
      </c>
    </row>
    <row r="7521" spans="1:9" x14ac:dyDescent="0.25">
      <c r="A7521" s="180">
        <v>44358</v>
      </c>
      <c r="B7521" s="269" t="s">
        <v>114</v>
      </c>
      <c r="C7521" s="33" t="s">
        <v>2725</v>
      </c>
      <c r="D7521" s="38">
        <v>1</v>
      </c>
      <c r="E7521" s="45" t="s">
        <v>24</v>
      </c>
      <c r="F7521" s="46">
        <v>200000</v>
      </c>
      <c r="G7521" s="179">
        <f t="shared" si="377"/>
        <v>200000</v>
      </c>
      <c r="H7521" s="84" t="s">
        <v>2237</v>
      </c>
      <c r="I7521" s="294" t="s">
        <v>8493</v>
      </c>
    </row>
    <row r="7522" spans="1:9" x14ac:dyDescent="0.25">
      <c r="A7522" s="180">
        <v>44358</v>
      </c>
      <c r="B7522" s="246" t="s">
        <v>4772</v>
      </c>
      <c r="C7522" s="33" t="s">
        <v>2726</v>
      </c>
      <c r="D7522" s="38">
        <v>1</v>
      </c>
      <c r="E7522" s="45" t="s">
        <v>24</v>
      </c>
      <c r="F7522" s="46">
        <v>196500</v>
      </c>
      <c r="G7522" s="179">
        <f t="shared" si="377"/>
        <v>196500</v>
      </c>
      <c r="H7522" s="84" t="s">
        <v>2237</v>
      </c>
      <c r="I7522" s="294" t="s">
        <v>8493</v>
      </c>
    </row>
    <row r="7523" spans="1:9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77"/>
        <v>55000</v>
      </c>
      <c r="H7523" s="84" t="s">
        <v>2237</v>
      </c>
      <c r="I7523" s="294" t="s">
        <v>8493</v>
      </c>
    </row>
    <row r="7524" spans="1:9" x14ac:dyDescent="0.25">
      <c r="A7524" s="180">
        <v>44358</v>
      </c>
      <c r="B7524" s="269" t="s">
        <v>1772</v>
      </c>
      <c r="C7524" s="33" t="s">
        <v>2755</v>
      </c>
      <c r="D7524" s="38">
        <v>8</v>
      </c>
      <c r="E7524" s="45" t="s">
        <v>23</v>
      </c>
      <c r="F7524" s="40">
        <v>10000</v>
      </c>
      <c r="G7524" s="287">
        <f t="shared" si="377"/>
        <v>80000</v>
      </c>
      <c r="H7524" s="236" t="s">
        <v>2237</v>
      </c>
      <c r="I7524" s="294" t="s">
        <v>8493</v>
      </c>
    </row>
    <row r="7525" spans="1:9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8493</v>
      </c>
    </row>
    <row r="7526" spans="1:9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78">D7526*F7526</f>
        <v>208134</v>
      </c>
      <c r="H7526" s="84" t="s">
        <v>2237</v>
      </c>
      <c r="I7526" s="84" t="s">
        <v>8493</v>
      </c>
    </row>
    <row r="7527" spans="1:9" x14ac:dyDescent="0.25">
      <c r="A7527" s="180">
        <v>44358</v>
      </c>
      <c r="B7527" s="391" t="s">
        <v>2801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78"/>
        <v>11000</v>
      </c>
      <c r="H7527" s="84" t="s">
        <v>2237</v>
      </c>
      <c r="I7527" s="84" t="s">
        <v>8493</v>
      </c>
    </row>
    <row r="7528" spans="1:9" x14ac:dyDescent="0.25">
      <c r="A7528" s="180">
        <v>44358</v>
      </c>
      <c r="B7528" s="269" t="s">
        <v>10357</v>
      </c>
      <c r="C7528" s="44" t="s">
        <v>10358</v>
      </c>
      <c r="D7528" s="38">
        <v>1</v>
      </c>
      <c r="E7528" s="45" t="s">
        <v>23</v>
      </c>
      <c r="F7528" s="40">
        <v>200000</v>
      </c>
      <c r="G7528" s="41">
        <f t="shared" si="378"/>
        <v>200000</v>
      </c>
      <c r="H7528" s="84" t="s">
        <v>2237</v>
      </c>
      <c r="I7528" s="84" t="s">
        <v>8493</v>
      </c>
    </row>
    <row r="7529" spans="1:9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78"/>
        <v>225600</v>
      </c>
      <c r="H7529" s="84" t="s">
        <v>472</v>
      </c>
      <c r="I7529" s="84" t="s">
        <v>10359</v>
      </c>
    </row>
    <row r="7530" spans="1:9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78"/>
        <v>253800</v>
      </c>
      <c r="H7530" s="84" t="s">
        <v>465</v>
      </c>
      <c r="I7530" s="84" t="s">
        <v>10360</v>
      </c>
    </row>
    <row r="7531" spans="1:9" x14ac:dyDescent="0.25">
      <c r="A7531" s="180">
        <v>44358</v>
      </c>
      <c r="B7531" s="269" t="s">
        <v>2852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78"/>
        <v>87500</v>
      </c>
      <c r="H7531" s="84" t="s">
        <v>465</v>
      </c>
      <c r="I7531" s="84" t="s">
        <v>10360</v>
      </c>
    </row>
    <row r="7532" spans="1:9" x14ac:dyDescent="0.25">
      <c r="A7532" s="180">
        <v>44358</v>
      </c>
      <c r="B7532" s="269" t="s">
        <v>3235</v>
      </c>
      <c r="C7532" s="33" t="s">
        <v>3596</v>
      </c>
      <c r="D7532" s="50">
        <v>1</v>
      </c>
      <c r="E7532" s="45" t="s">
        <v>23</v>
      </c>
      <c r="F7532" s="41">
        <v>85000</v>
      </c>
      <c r="G7532" s="172">
        <f t="shared" si="378"/>
        <v>85000</v>
      </c>
      <c r="H7532" s="84" t="s">
        <v>465</v>
      </c>
      <c r="I7532" s="84" t="s">
        <v>10360</v>
      </c>
    </row>
    <row r="7533" spans="1:9" x14ac:dyDescent="0.25">
      <c r="A7533" s="180">
        <v>44358</v>
      </c>
      <c r="B7533" s="269" t="s">
        <v>3333</v>
      </c>
      <c r="C7533" s="33" t="s">
        <v>9299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10360</v>
      </c>
    </row>
    <row r="7534" spans="1:9" x14ac:dyDescent="0.25">
      <c r="A7534" s="180">
        <v>44358</v>
      </c>
      <c r="B7534" s="269" t="s">
        <v>2851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10360</v>
      </c>
    </row>
    <row r="7535" spans="1:9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10361</v>
      </c>
    </row>
    <row r="7536" spans="1:9" x14ac:dyDescent="0.25">
      <c r="A7536" s="180">
        <v>44358</v>
      </c>
      <c r="B7536" s="269" t="s">
        <v>2852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77"/>
        <v>87500</v>
      </c>
      <c r="H7536" s="236" t="s">
        <v>507</v>
      </c>
      <c r="I7536" s="84" t="s">
        <v>10361</v>
      </c>
    </row>
    <row r="7537" spans="1:9" x14ac:dyDescent="0.25">
      <c r="A7537" s="180">
        <v>44358</v>
      </c>
      <c r="B7537" s="269" t="s">
        <v>3235</v>
      </c>
      <c r="C7537" s="33" t="s">
        <v>3596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10361</v>
      </c>
    </row>
    <row r="7538" spans="1:9" x14ac:dyDescent="0.25">
      <c r="A7538" s="180">
        <v>44358</v>
      </c>
      <c r="B7538" s="269" t="s">
        <v>3333</v>
      </c>
      <c r="C7538" s="33" t="s">
        <v>9299</v>
      </c>
      <c r="D7538" s="38">
        <v>1</v>
      </c>
      <c r="E7538" s="45" t="s">
        <v>23</v>
      </c>
      <c r="F7538" s="46">
        <v>45000</v>
      </c>
      <c r="G7538" s="41">
        <f t="shared" si="377"/>
        <v>45000</v>
      </c>
      <c r="H7538" s="236" t="s">
        <v>507</v>
      </c>
      <c r="I7538" s="84" t="s">
        <v>10361</v>
      </c>
    </row>
    <row r="7539" spans="1:9" x14ac:dyDescent="0.25">
      <c r="A7539" s="180">
        <v>44358</v>
      </c>
      <c r="B7539" s="269" t="s">
        <v>2851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77"/>
        <v>205000</v>
      </c>
      <c r="H7539" s="236" t="s">
        <v>507</v>
      </c>
      <c r="I7539" s="84" t="s">
        <v>10361</v>
      </c>
    </row>
    <row r="7540" spans="1:9" x14ac:dyDescent="0.25">
      <c r="A7540" s="180">
        <v>44358</v>
      </c>
      <c r="B7540" s="269" t="s">
        <v>4211</v>
      </c>
      <c r="C7540" s="33" t="s">
        <v>9331</v>
      </c>
      <c r="D7540" s="50">
        <v>1</v>
      </c>
      <c r="E7540" s="56" t="s">
        <v>24</v>
      </c>
      <c r="F7540" s="179">
        <v>460000</v>
      </c>
      <c r="G7540" s="172">
        <f t="shared" si="377"/>
        <v>460000</v>
      </c>
      <c r="H7540" s="236" t="s">
        <v>507</v>
      </c>
      <c r="I7540" s="84" t="s">
        <v>10361</v>
      </c>
    </row>
    <row r="7541" spans="1:9" x14ac:dyDescent="0.25">
      <c r="A7541" s="180">
        <v>44358</v>
      </c>
      <c r="B7541" s="269" t="s">
        <v>10065</v>
      </c>
      <c r="C7541" s="39" t="s">
        <v>10362</v>
      </c>
      <c r="D7541" s="38">
        <v>1</v>
      </c>
      <c r="E7541" s="45" t="s">
        <v>23</v>
      </c>
      <c r="F7541" s="46">
        <v>1275000</v>
      </c>
      <c r="G7541" s="172">
        <f t="shared" si="377"/>
        <v>1275000</v>
      </c>
      <c r="H7541" s="236" t="s">
        <v>882</v>
      </c>
      <c r="I7541" s="84" t="s">
        <v>10363</v>
      </c>
    </row>
    <row r="7542" spans="1:9" x14ac:dyDescent="0.25">
      <c r="A7542" s="180">
        <v>44358</v>
      </c>
      <c r="B7542" s="399" t="s">
        <v>10112</v>
      </c>
      <c r="C7542" s="39" t="s">
        <v>3360</v>
      </c>
      <c r="D7542" s="38">
        <v>1</v>
      </c>
      <c r="E7542" s="45" t="s">
        <v>24</v>
      </c>
      <c r="F7542" s="179">
        <v>140000</v>
      </c>
      <c r="G7542" s="41">
        <f t="shared" si="377"/>
        <v>140000</v>
      </c>
      <c r="H7542" s="236" t="s">
        <v>882</v>
      </c>
      <c r="I7542" s="84" t="s">
        <v>10363</v>
      </c>
    </row>
    <row r="7543" spans="1:9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77"/>
        <v>253800</v>
      </c>
      <c r="H7543" s="236" t="s">
        <v>627</v>
      </c>
      <c r="I7543" s="84" t="s">
        <v>10364</v>
      </c>
    </row>
    <row r="7544" spans="1:9" x14ac:dyDescent="0.25">
      <c r="A7544" s="180">
        <v>44358</v>
      </c>
      <c r="B7544" s="269" t="s">
        <v>2852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77"/>
        <v>87500</v>
      </c>
      <c r="H7544" s="236" t="s">
        <v>627</v>
      </c>
      <c r="I7544" s="84" t="s">
        <v>10364</v>
      </c>
    </row>
    <row r="7545" spans="1:9" x14ac:dyDescent="0.25">
      <c r="A7545" s="180">
        <v>44358</v>
      </c>
      <c r="B7545" s="269" t="s">
        <v>3708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77"/>
        <v>1930500</v>
      </c>
      <c r="H7545" s="236" t="s">
        <v>627</v>
      </c>
      <c r="I7545" s="84" t="s">
        <v>10364</v>
      </c>
    </row>
    <row r="7546" spans="1:9" x14ac:dyDescent="0.25">
      <c r="A7546" s="180">
        <v>44358</v>
      </c>
      <c r="B7546" s="269" t="s">
        <v>3919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77"/>
        <v>500000</v>
      </c>
      <c r="H7546" s="236" t="s">
        <v>509</v>
      </c>
      <c r="I7546" s="33"/>
    </row>
    <row r="7547" spans="1:9" x14ac:dyDescent="0.25">
      <c r="A7547" s="180">
        <v>44358</v>
      </c>
      <c r="B7547" s="269" t="s">
        <v>3920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77"/>
        <v>50000</v>
      </c>
      <c r="H7547" s="236" t="s">
        <v>509</v>
      </c>
      <c r="I7547" s="33"/>
    </row>
    <row r="7548" spans="1:9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77"/>
        <v>300000</v>
      </c>
      <c r="H7548" s="236" t="s">
        <v>509</v>
      </c>
      <c r="I7548" s="33"/>
    </row>
    <row r="7549" spans="1:9" x14ac:dyDescent="0.25">
      <c r="A7549" s="180">
        <v>44358</v>
      </c>
      <c r="B7549" s="399" t="s">
        <v>3921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77"/>
        <v>25000</v>
      </c>
      <c r="H7549" s="236" t="s">
        <v>509</v>
      </c>
      <c r="I7549" s="33"/>
    </row>
    <row r="7550" spans="1:9" x14ac:dyDescent="0.25">
      <c r="A7550" s="180">
        <v>44358</v>
      </c>
      <c r="B7550" s="243" t="s">
        <v>3922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x14ac:dyDescent="0.25">
      <c r="A7551" s="180">
        <v>44358</v>
      </c>
      <c r="B7551" s="243" t="s">
        <v>3918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79">D7551*F7551</f>
        <v>110000</v>
      </c>
      <c r="H7551" s="236" t="s">
        <v>509</v>
      </c>
      <c r="I7551" s="33"/>
    </row>
    <row r="7552" spans="1:9" x14ac:dyDescent="0.25">
      <c r="A7552" s="180">
        <v>44358</v>
      </c>
      <c r="B7552" s="243" t="s">
        <v>3923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79"/>
        <v>85000</v>
      </c>
      <c r="H7552" s="236" t="s">
        <v>509</v>
      </c>
      <c r="I7552" s="33"/>
    </row>
    <row r="7553" spans="1:9" x14ac:dyDescent="0.25">
      <c r="A7553" s="180">
        <v>44358</v>
      </c>
      <c r="B7553" s="243" t="s">
        <v>3924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79"/>
        <v>90000</v>
      </c>
      <c r="H7553" s="236" t="s">
        <v>509</v>
      </c>
      <c r="I7553" s="33"/>
    </row>
    <row r="7554" spans="1:9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79"/>
        <v>56400</v>
      </c>
      <c r="H7554" s="84" t="s">
        <v>2096</v>
      </c>
      <c r="I7554" s="383"/>
    </row>
    <row r="7555" spans="1:9" x14ac:dyDescent="0.25">
      <c r="A7555" s="180">
        <v>44419</v>
      </c>
      <c r="B7555" s="269" t="s">
        <v>4008</v>
      </c>
      <c r="C7555" s="33" t="s">
        <v>4378</v>
      </c>
      <c r="D7555" s="38">
        <v>5</v>
      </c>
      <c r="E7555" s="45" t="s">
        <v>27</v>
      </c>
      <c r="F7555" s="46">
        <v>23000</v>
      </c>
      <c r="G7555" s="41">
        <f t="shared" si="379"/>
        <v>115000</v>
      </c>
      <c r="H7555" s="84" t="s">
        <v>3204</v>
      </c>
      <c r="I7555" s="383"/>
    </row>
    <row r="7556" spans="1:9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79"/>
        <v>24522</v>
      </c>
      <c r="H7556" s="84" t="s">
        <v>3204</v>
      </c>
      <c r="I7556" s="383"/>
    </row>
    <row r="7557" spans="1:9" x14ac:dyDescent="0.25">
      <c r="A7557" s="180">
        <v>44419</v>
      </c>
      <c r="B7557" s="269" t="s">
        <v>4008</v>
      </c>
      <c r="C7557" s="33" t="s">
        <v>4378</v>
      </c>
      <c r="D7557" s="38">
        <v>2</v>
      </c>
      <c r="E7557" s="45" t="s">
        <v>27</v>
      </c>
      <c r="F7557" s="46">
        <v>23000</v>
      </c>
      <c r="G7557" s="41">
        <f t="shared" si="379"/>
        <v>46000</v>
      </c>
      <c r="H7557" s="84" t="s">
        <v>1263</v>
      </c>
      <c r="I7557" s="383"/>
    </row>
    <row r="7558" spans="1:9" x14ac:dyDescent="0.25">
      <c r="A7558" s="180">
        <v>44419</v>
      </c>
      <c r="B7558" s="269" t="s">
        <v>4211</v>
      </c>
      <c r="C7558" s="33" t="s">
        <v>9331</v>
      </c>
      <c r="D7558" s="50">
        <v>1</v>
      </c>
      <c r="E7558" s="56" t="s">
        <v>24</v>
      </c>
      <c r="F7558" s="179">
        <v>460000</v>
      </c>
      <c r="G7558" s="41">
        <f t="shared" si="379"/>
        <v>460000</v>
      </c>
      <c r="H7558" s="84" t="s">
        <v>486</v>
      </c>
      <c r="I7558" s="383" t="s">
        <v>10365</v>
      </c>
    </row>
    <row r="7559" spans="1:9" x14ac:dyDescent="0.25">
      <c r="A7559" s="180">
        <v>44419</v>
      </c>
      <c r="B7559" s="269" t="s">
        <v>114</v>
      </c>
      <c r="C7559" s="33" t="s">
        <v>2725</v>
      </c>
      <c r="D7559" s="38">
        <v>1</v>
      </c>
      <c r="E7559" s="45" t="s">
        <v>23</v>
      </c>
      <c r="F7559" s="46">
        <v>200000</v>
      </c>
      <c r="G7559" s="41">
        <f t="shared" si="379"/>
        <v>200000</v>
      </c>
      <c r="H7559" s="84" t="s">
        <v>486</v>
      </c>
      <c r="I7559" s="383" t="s">
        <v>10365</v>
      </c>
    </row>
    <row r="7560" spans="1:9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79"/>
        <v>56400</v>
      </c>
      <c r="H7560" s="84" t="s">
        <v>1633</v>
      </c>
      <c r="I7560" s="383"/>
    </row>
    <row r="7561" spans="1:9" x14ac:dyDescent="0.25">
      <c r="A7561" s="180">
        <v>44419</v>
      </c>
      <c r="B7561" s="269" t="s">
        <v>4211</v>
      </c>
      <c r="C7561" s="33" t="s">
        <v>9331</v>
      </c>
      <c r="D7561" s="50">
        <v>1</v>
      </c>
      <c r="E7561" s="56" t="s">
        <v>24</v>
      </c>
      <c r="F7561" s="179">
        <v>460000</v>
      </c>
      <c r="G7561" s="41">
        <f t="shared" si="379"/>
        <v>460000</v>
      </c>
      <c r="H7561" s="84" t="s">
        <v>492</v>
      </c>
      <c r="I7561" s="294" t="s">
        <v>10366</v>
      </c>
    </row>
    <row r="7562" spans="1:9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79"/>
        <v>55000</v>
      </c>
      <c r="H7562" s="84" t="s">
        <v>2672</v>
      </c>
      <c r="I7562" s="294" t="s">
        <v>10367</v>
      </c>
    </row>
    <row r="7563" spans="1:9" x14ac:dyDescent="0.25">
      <c r="A7563" s="180">
        <v>44419</v>
      </c>
      <c r="B7563" s="390" t="s">
        <v>3494</v>
      </c>
      <c r="C7563" s="44" t="s">
        <v>10368</v>
      </c>
      <c r="D7563" s="38">
        <v>1</v>
      </c>
      <c r="E7563" s="45" t="s">
        <v>24</v>
      </c>
      <c r="F7563" s="46">
        <v>1545000</v>
      </c>
      <c r="G7563" s="179">
        <f t="shared" si="379"/>
        <v>1545000</v>
      </c>
      <c r="H7563" s="84" t="s">
        <v>2672</v>
      </c>
      <c r="I7563" s="294" t="s">
        <v>10367</v>
      </c>
    </row>
    <row r="7564" spans="1:9" x14ac:dyDescent="0.25">
      <c r="A7564" s="180">
        <v>44419</v>
      </c>
      <c r="B7564" s="246" t="s">
        <v>10089</v>
      </c>
      <c r="C7564" s="39" t="s">
        <v>3360</v>
      </c>
      <c r="D7564" s="38">
        <v>1</v>
      </c>
      <c r="E7564" s="45" t="s">
        <v>24</v>
      </c>
      <c r="F7564" s="289">
        <v>155000</v>
      </c>
      <c r="G7564" s="41">
        <f t="shared" si="379"/>
        <v>155000</v>
      </c>
      <c r="H7564" s="84" t="s">
        <v>2672</v>
      </c>
      <c r="I7564" s="294" t="s">
        <v>10367</v>
      </c>
    </row>
    <row r="7565" spans="1:9" x14ac:dyDescent="0.25">
      <c r="A7565" s="180">
        <v>44419</v>
      </c>
      <c r="B7565" s="269" t="s">
        <v>3496</v>
      </c>
      <c r="C7565" s="33" t="s">
        <v>3360</v>
      </c>
      <c r="D7565" s="38">
        <v>1</v>
      </c>
      <c r="E7565" s="45" t="s">
        <v>24</v>
      </c>
      <c r="F7565" s="40">
        <v>50000</v>
      </c>
      <c r="G7565" s="41">
        <f t="shared" si="379"/>
        <v>50000</v>
      </c>
      <c r="H7565" s="84" t="s">
        <v>2672</v>
      </c>
      <c r="I7565" s="294" t="s">
        <v>10367</v>
      </c>
    </row>
    <row r="7566" spans="1:9" x14ac:dyDescent="0.25">
      <c r="A7566" s="180">
        <v>44419</v>
      </c>
      <c r="B7566" s="269" t="s">
        <v>4211</v>
      </c>
      <c r="C7566" s="33" t="s">
        <v>9331</v>
      </c>
      <c r="D7566" s="50">
        <v>1</v>
      </c>
      <c r="E7566" s="56" t="s">
        <v>24</v>
      </c>
      <c r="F7566" s="179">
        <v>460000</v>
      </c>
      <c r="G7566" s="41">
        <f t="shared" si="379"/>
        <v>460000</v>
      </c>
      <c r="H7566" s="84" t="s">
        <v>2736</v>
      </c>
      <c r="I7566" s="294" t="s">
        <v>10369</v>
      </c>
    </row>
    <row r="7567" spans="1:9" x14ac:dyDescent="0.25">
      <c r="A7567" s="180">
        <v>44419</v>
      </c>
      <c r="B7567" s="372" t="s">
        <v>2800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79"/>
        <v>60000</v>
      </c>
      <c r="H7567" s="84" t="s">
        <v>2736</v>
      </c>
      <c r="I7567" s="382" t="s">
        <v>10369</v>
      </c>
    </row>
    <row r="7568" spans="1:9" x14ac:dyDescent="0.25">
      <c r="A7568" s="180">
        <v>44419</v>
      </c>
      <c r="B7568" s="372" t="s">
        <v>9303</v>
      </c>
      <c r="C7568" s="33" t="s">
        <v>9331</v>
      </c>
      <c r="D7568" s="50">
        <v>1</v>
      </c>
      <c r="E7568" s="56" t="s">
        <v>24</v>
      </c>
      <c r="F7568" s="179">
        <v>460000</v>
      </c>
      <c r="G7568" s="41">
        <f t="shared" si="379"/>
        <v>460000</v>
      </c>
      <c r="H7568" s="84" t="s">
        <v>783</v>
      </c>
      <c r="I7568" s="382" t="s">
        <v>10370</v>
      </c>
    </row>
    <row r="7569" spans="1:9" x14ac:dyDescent="0.25">
      <c r="A7569" s="180">
        <v>44419</v>
      </c>
      <c r="B7569" s="269" t="s">
        <v>10371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79"/>
        <v>900000</v>
      </c>
      <c r="H7569" s="84" t="s">
        <v>509</v>
      </c>
      <c r="I7569" s="84"/>
    </row>
    <row r="7570" spans="1:9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79"/>
        <v>253800</v>
      </c>
      <c r="H7570" s="236" t="s">
        <v>3078</v>
      </c>
      <c r="I7570" s="236" t="s">
        <v>10372</v>
      </c>
    </row>
    <row r="7571" spans="1:9" x14ac:dyDescent="0.25">
      <c r="A7571" s="180">
        <v>44419</v>
      </c>
      <c r="B7571" s="269" t="s">
        <v>2852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79"/>
        <v>87500</v>
      </c>
      <c r="H7571" s="236" t="s">
        <v>3078</v>
      </c>
      <c r="I7571" s="236" t="s">
        <v>10372</v>
      </c>
    </row>
    <row r="7572" spans="1:9" x14ac:dyDescent="0.25">
      <c r="A7572" s="180">
        <v>44419</v>
      </c>
      <c r="B7572" s="269" t="s">
        <v>10065</v>
      </c>
      <c r="C7572" s="56" t="s">
        <v>10373</v>
      </c>
      <c r="D7572" s="38">
        <v>1</v>
      </c>
      <c r="E7572" s="45" t="s">
        <v>23</v>
      </c>
      <c r="F7572" s="46">
        <v>1275000</v>
      </c>
      <c r="G7572" s="179">
        <f t="shared" si="379"/>
        <v>1275000</v>
      </c>
      <c r="H7572" s="84" t="s">
        <v>3078</v>
      </c>
      <c r="I7572" s="236" t="s">
        <v>10372</v>
      </c>
    </row>
    <row r="7573" spans="1:9" x14ac:dyDescent="0.25">
      <c r="A7573" s="180">
        <v>44419</v>
      </c>
      <c r="B7573" s="399" t="s">
        <v>10112</v>
      </c>
      <c r="C7573" s="39" t="s">
        <v>3360</v>
      </c>
      <c r="D7573" s="38">
        <v>1</v>
      </c>
      <c r="E7573" s="45" t="s">
        <v>24</v>
      </c>
      <c r="F7573" s="46">
        <v>140000</v>
      </c>
      <c r="G7573" s="179">
        <f t="shared" si="379"/>
        <v>140000</v>
      </c>
      <c r="H7573" s="84" t="s">
        <v>3078</v>
      </c>
      <c r="I7573" s="236" t="s">
        <v>10372</v>
      </c>
    </row>
    <row r="7574" spans="1:9" x14ac:dyDescent="0.25">
      <c r="A7574" s="180">
        <v>44419</v>
      </c>
      <c r="B7574" s="269" t="s">
        <v>4211</v>
      </c>
      <c r="C7574" s="33" t="s">
        <v>9331</v>
      </c>
      <c r="D7574" s="50">
        <v>1</v>
      </c>
      <c r="E7574" s="56" t="s">
        <v>24</v>
      </c>
      <c r="F7574" s="179">
        <v>460000</v>
      </c>
      <c r="G7574" s="179">
        <f t="shared" si="379"/>
        <v>460000</v>
      </c>
      <c r="H7574" s="84" t="s">
        <v>2237</v>
      </c>
      <c r="I7574" s="294" t="s">
        <v>10374</v>
      </c>
    </row>
    <row r="7575" spans="1:9" x14ac:dyDescent="0.25">
      <c r="A7575" s="180">
        <v>44419</v>
      </c>
      <c r="B7575" s="269" t="s">
        <v>3327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8493</v>
      </c>
    </row>
    <row r="7576" spans="1:9" x14ac:dyDescent="0.25">
      <c r="A7576" s="180">
        <v>44419</v>
      </c>
      <c r="B7576" s="372" t="s">
        <v>3928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79"/>
        <v>55000</v>
      </c>
      <c r="H7576" s="84" t="s">
        <v>2908</v>
      </c>
      <c r="I7576" s="294" t="s">
        <v>10375</v>
      </c>
    </row>
    <row r="7577" spans="1:9" x14ac:dyDescent="0.25">
      <c r="A7577" s="180">
        <v>44419</v>
      </c>
      <c r="B7577" s="269" t="s">
        <v>3925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79"/>
        <v>1500000</v>
      </c>
      <c r="H7577" s="84" t="s">
        <v>2908</v>
      </c>
      <c r="I7577" s="294" t="s">
        <v>10375</v>
      </c>
    </row>
    <row r="7578" spans="1:9" x14ac:dyDescent="0.25">
      <c r="A7578" s="180">
        <v>44419</v>
      </c>
      <c r="B7578" s="399" t="s">
        <v>3926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79"/>
        <v>350000</v>
      </c>
      <c r="H7578" s="84" t="s">
        <v>2908</v>
      </c>
      <c r="I7578" s="294" t="s">
        <v>10375</v>
      </c>
    </row>
    <row r="7579" spans="1:9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79"/>
        <v>110000</v>
      </c>
      <c r="H7579" s="84" t="s">
        <v>2908</v>
      </c>
      <c r="I7579" s="294" t="s">
        <v>10375</v>
      </c>
    </row>
    <row r="7580" spans="1:9" x14ac:dyDescent="0.25">
      <c r="A7580" s="180">
        <v>44419</v>
      </c>
      <c r="B7580" s="269" t="s">
        <v>2780</v>
      </c>
      <c r="C7580" s="33" t="s">
        <v>2781</v>
      </c>
      <c r="D7580" s="38">
        <v>1</v>
      </c>
      <c r="E7580" s="45" t="s">
        <v>23</v>
      </c>
      <c r="F7580" s="40">
        <v>125000</v>
      </c>
      <c r="G7580" s="287">
        <f t="shared" si="379"/>
        <v>125000</v>
      </c>
      <c r="H7580" s="84" t="s">
        <v>2908</v>
      </c>
      <c r="I7580" s="294" t="s">
        <v>10375</v>
      </c>
    </row>
    <row r="7581" spans="1:9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2908</v>
      </c>
      <c r="I7581" s="294" t="s">
        <v>10375</v>
      </c>
    </row>
    <row r="7582" spans="1:9" x14ac:dyDescent="0.25">
      <c r="A7582" s="180">
        <v>44419</v>
      </c>
      <c r="B7582" s="372" t="s">
        <v>2801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80">D7582*F7582</f>
        <v>11000</v>
      </c>
      <c r="H7582" s="84" t="s">
        <v>2908</v>
      </c>
      <c r="I7582" s="294" t="s">
        <v>10375</v>
      </c>
    </row>
    <row r="7583" spans="1:9" x14ac:dyDescent="0.25">
      <c r="A7583" s="180">
        <v>44419</v>
      </c>
      <c r="B7583" s="269" t="s">
        <v>3930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80"/>
        <v>81000</v>
      </c>
      <c r="H7583" s="84" t="s">
        <v>2674</v>
      </c>
      <c r="I7583" s="84"/>
    </row>
    <row r="7584" spans="1:9" x14ac:dyDescent="0.25">
      <c r="A7584" s="180">
        <v>44419</v>
      </c>
      <c r="B7584" s="243" t="s">
        <v>3931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x14ac:dyDescent="0.25">
      <c r="A7585" s="180">
        <v>44419</v>
      </c>
      <c r="B7585" s="269" t="s">
        <v>2471</v>
      </c>
      <c r="C7585" s="44" t="s">
        <v>3932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x14ac:dyDescent="0.25">
      <c r="A7586" s="180">
        <v>44419</v>
      </c>
      <c r="B7586" s="269" t="s">
        <v>10376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80"/>
        <v>5000</v>
      </c>
      <c r="H7586" s="84" t="s">
        <v>2240</v>
      </c>
      <c r="I7586" s="84"/>
    </row>
    <row r="7587" spans="1:9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80"/>
        <v>20000</v>
      </c>
      <c r="H7587" s="84" t="s">
        <v>2240</v>
      </c>
      <c r="I7587" s="84"/>
    </row>
    <row r="7588" spans="1:9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80"/>
        <v>273000</v>
      </c>
      <c r="H7588" s="84" t="s">
        <v>882</v>
      </c>
      <c r="I7588" s="84" t="s">
        <v>8493</v>
      </c>
    </row>
    <row r="7589" spans="1:9" x14ac:dyDescent="0.25">
      <c r="A7589" s="180">
        <v>44419</v>
      </c>
      <c r="B7589" s="246" t="s">
        <v>4772</v>
      </c>
      <c r="C7589" s="33" t="s">
        <v>2726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8493</v>
      </c>
    </row>
    <row r="7590" spans="1:9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8493</v>
      </c>
    </row>
    <row r="7591" spans="1:9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8493</v>
      </c>
    </row>
    <row r="7592" spans="1:9" x14ac:dyDescent="0.25">
      <c r="A7592" s="180">
        <v>44419</v>
      </c>
      <c r="B7592" s="372" t="s">
        <v>2800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79"/>
        <v>120000</v>
      </c>
      <c r="H7592" s="84" t="s">
        <v>882</v>
      </c>
      <c r="I7592" s="84" t="s">
        <v>8493</v>
      </c>
    </row>
    <row r="7593" spans="1:9" x14ac:dyDescent="0.25">
      <c r="A7593" s="180">
        <v>44419</v>
      </c>
      <c r="B7593" s="269" t="s">
        <v>3235</v>
      </c>
      <c r="C7593" s="33" t="s">
        <v>3596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x14ac:dyDescent="0.25">
      <c r="A7594" s="180">
        <v>44419</v>
      </c>
      <c r="B7594" s="269" t="s">
        <v>3333</v>
      </c>
      <c r="C7594" s="33" t="s">
        <v>9299</v>
      </c>
      <c r="D7594" s="38">
        <v>1</v>
      </c>
      <c r="E7594" s="45" t="s">
        <v>23</v>
      </c>
      <c r="F7594" s="46">
        <v>45000</v>
      </c>
      <c r="G7594" s="41">
        <f t="shared" si="379"/>
        <v>45000</v>
      </c>
      <c r="H7594" s="236" t="s">
        <v>868</v>
      </c>
      <c r="I7594" s="84"/>
    </row>
    <row r="7595" spans="1:9" x14ac:dyDescent="0.25">
      <c r="A7595" s="180">
        <v>44450</v>
      </c>
      <c r="B7595" s="246" t="s">
        <v>10089</v>
      </c>
      <c r="C7595" s="39" t="s">
        <v>3360</v>
      </c>
      <c r="D7595" s="50">
        <v>1</v>
      </c>
      <c r="E7595" s="45" t="s">
        <v>24</v>
      </c>
      <c r="F7595" s="46">
        <v>155000</v>
      </c>
      <c r="G7595" s="41">
        <f t="shared" si="379"/>
        <v>155000</v>
      </c>
      <c r="H7595" s="84" t="s">
        <v>1756</v>
      </c>
      <c r="I7595" s="383" t="s">
        <v>10377</v>
      </c>
    </row>
    <row r="7596" spans="1:9" x14ac:dyDescent="0.25">
      <c r="A7596" s="180">
        <v>44450</v>
      </c>
      <c r="B7596" s="269" t="s">
        <v>3496</v>
      </c>
      <c r="C7596" s="33" t="s">
        <v>3360</v>
      </c>
      <c r="D7596" s="38">
        <v>1</v>
      </c>
      <c r="E7596" s="45" t="s">
        <v>24</v>
      </c>
      <c r="F7596" s="46">
        <v>50000</v>
      </c>
      <c r="G7596" s="41">
        <f t="shared" si="379"/>
        <v>50000</v>
      </c>
      <c r="H7596" s="84" t="s">
        <v>1756</v>
      </c>
      <c r="I7596" s="383" t="s">
        <v>10377</v>
      </c>
    </row>
    <row r="7597" spans="1:9" x14ac:dyDescent="0.25">
      <c r="A7597" s="180">
        <v>44450</v>
      </c>
      <c r="B7597" s="390" t="s">
        <v>3494</v>
      </c>
      <c r="C7597" s="33" t="s">
        <v>10378</v>
      </c>
      <c r="D7597" s="50">
        <v>1</v>
      </c>
      <c r="E7597" s="45" t="s">
        <v>24</v>
      </c>
      <c r="F7597" s="46">
        <v>1545000</v>
      </c>
      <c r="G7597" s="41">
        <f t="shared" si="379"/>
        <v>1545000</v>
      </c>
      <c r="H7597" s="84" t="s">
        <v>1756</v>
      </c>
      <c r="I7597" s="383" t="s">
        <v>10377</v>
      </c>
    </row>
    <row r="7598" spans="1:9" x14ac:dyDescent="0.25">
      <c r="A7598" s="180">
        <v>44450</v>
      </c>
      <c r="B7598" s="390" t="s">
        <v>3494</v>
      </c>
      <c r="C7598" s="33" t="s">
        <v>10379</v>
      </c>
      <c r="D7598" s="38">
        <v>1</v>
      </c>
      <c r="E7598" s="45" t="s">
        <v>24</v>
      </c>
      <c r="F7598" s="46">
        <v>1545000</v>
      </c>
      <c r="G7598" s="41">
        <f t="shared" si="379"/>
        <v>1545000</v>
      </c>
      <c r="H7598" s="84" t="s">
        <v>1756</v>
      </c>
      <c r="I7598" s="383" t="s">
        <v>10377</v>
      </c>
    </row>
    <row r="7599" spans="1:9" x14ac:dyDescent="0.25">
      <c r="A7599" s="180">
        <v>44450</v>
      </c>
      <c r="B7599" s="269" t="s">
        <v>2768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79"/>
        <v>172000</v>
      </c>
      <c r="H7599" s="84" t="s">
        <v>492</v>
      </c>
      <c r="I7599" s="383" t="s">
        <v>10366</v>
      </c>
    </row>
    <row r="7600" spans="1:9" x14ac:dyDescent="0.25">
      <c r="A7600" s="180">
        <v>44450</v>
      </c>
      <c r="B7600" s="269" t="s">
        <v>4008</v>
      </c>
      <c r="C7600" s="33" t="s">
        <v>4378</v>
      </c>
      <c r="D7600" s="50">
        <v>5</v>
      </c>
      <c r="E7600" s="45" t="s">
        <v>27</v>
      </c>
      <c r="F7600" s="287">
        <v>23000</v>
      </c>
      <c r="G7600" s="41">
        <f t="shared" si="379"/>
        <v>115000</v>
      </c>
      <c r="H7600" s="84" t="s">
        <v>742</v>
      </c>
      <c r="I7600" s="383"/>
    </row>
    <row r="7601" spans="1:9" x14ac:dyDescent="0.25">
      <c r="A7601" s="180">
        <v>44450</v>
      </c>
      <c r="B7601" s="372" t="s">
        <v>10380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79"/>
        <v>130000</v>
      </c>
      <c r="H7601" s="84" t="s">
        <v>509</v>
      </c>
      <c r="I7601" s="383" t="s">
        <v>10381</v>
      </c>
    </row>
    <row r="7602" spans="1:9" x14ac:dyDescent="0.25">
      <c r="A7602" s="180">
        <v>44450</v>
      </c>
      <c r="B7602" s="269" t="s">
        <v>3857</v>
      </c>
      <c r="C7602" s="33" t="s">
        <v>9331</v>
      </c>
      <c r="D7602" s="50">
        <v>1</v>
      </c>
      <c r="E7602" s="56" t="s">
        <v>24</v>
      </c>
      <c r="F7602" s="179">
        <v>460000</v>
      </c>
      <c r="G7602" s="41">
        <f t="shared" si="379"/>
        <v>460000</v>
      </c>
      <c r="H7602" s="84" t="s">
        <v>509</v>
      </c>
      <c r="I7602" s="383" t="s">
        <v>10381</v>
      </c>
    </row>
    <row r="7603" spans="1:9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79"/>
        <v>40000</v>
      </c>
      <c r="H7603" s="84" t="s">
        <v>509</v>
      </c>
      <c r="I7603" s="383" t="s">
        <v>10381</v>
      </c>
    </row>
    <row r="7604" spans="1:9" x14ac:dyDescent="0.25">
      <c r="A7604" s="180">
        <v>44450</v>
      </c>
      <c r="B7604" s="390" t="s">
        <v>4240</v>
      </c>
      <c r="C7604" s="44"/>
      <c r="D7604" s="38">
        <v>4</v>
      </c>
      <c r="E7604" s="45" t="s">
        <v>24</v>
      </c>
      <c r="F7604" s="46">
        <v>5000</v>
      </c>
      <c r="G7604" s="179">
        <f t="shared" si="379"/>
        <v>20000</v>
      </c>
      <c r="H7604" s="84" t="s">
        <v>509</v>
      </c>
      <c r="I7604" s="383" t="s">
        <v>10381</v>
      </c>
    </row>
    <row r="7605" spans="1:9" x14ac:dyDescent="0.25">
      <c r="A7605" s="180">
        <v>44450</v>
      </c>
      <c r="B7605" s="269" t="s">
        <v>2788</v>
      </c>
      <c r="C7605" s="56" t="s">
        <v>2773</v>
      </c>
      <c r="D7605" s="38">
        <v>3</v>
      </c>
      <c r="E7605" s="45" t="s">
        <v>23</v>
      </c>
      <c r="F7605" s="46">
        <v>70000</v>
      </c>
      <c r="G7605" s="179">
        <f t="shared" si="379"/>
        <v>210000</v>
      </c>
      <c r="H7605" s="84" t="s">
        <v>3877</v>
      </c>
      <c r="I7605" s="294"/>
    </row>
    <row r="7606" spans="1:9" x14ac:dyDescent="0.25">
      <c r="A7606" s="180">
        <v>44450</v>
      </c>
      <c r="B7606" s="399" t="s">
        <v>3330</v>
      </c>
      <c r="C7606" s="33"/>
      <c r="D7606" s="38">
        <v>8</v>
      </c>
      <c r="E7606" s="45" t="s">
        <v>217</v>
      </c>
      <c r="F7606" s="40">
        <v>28200</v>
      </c>
      <c r="G7606" s="41">
        <f t="shared" si="379"/>
        <v>225600</v>
      </c>
      <c r="H7606" s="84" t="s">
        <v>2018</v>
      </c>
      <c r="I7606" s="294" t="s">
        <v>10382</v>
      </c>
    </row>
    <row r="7607" spans="1:9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79"/>
        <v>55000</v>
      </c>
      <c r="H7607" s="84" t="s">
        <v>2018</v>
      </c>
      <c r="I7607" s="294" t="s">
        <v>10382</v>
      </c>
    </row>
    <row r="7608" spans="1:9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79"/>
        <v>80000</v>
      </c>
      <c r="H7608" s="84" t="s">
        <v>2018</v>
      </c>
      <c r="I7608" s="294" t="s">
        <v>10382</v>
      </c>
    </row>
    <row r="7609" spans="1:9" x14ac:dyDescent="0.25">
      <c r="A7609" s="180">
        <v>44450</v>
      </c>
      <c r="B7609" s="269" t="s">
        <v>4240</v>
      </c>
      <c r="C7609" s="33"/>
      <c r="D7609" s="50">
        <v>8</v>
      </c>
      <c r="E7609" s="56" t="s">
        <v>24</v>
      </c>
      <c r="F7609" s="179">
        <v>5000</v>
      </c>
      <c r="G7609" s="41">
        <f t="shared" si="379"/>
        <v>40000</v>
      </c>
      <c r="H7609" s="84" t="s">
        <v>2018</v>
      </c>
      <c r="I7609" s="294" t="s">
        <v>10382</v>
      </c>
    </row>
    <row r="7610" spans="1:9" x14ac:dyDescent="0.25">
      <c r="A7610" s="180">
        <v>44450</v>
      </c>
      <c r="B7610" s="269" t="s">
        <v>2815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79"/>
        <v>58500</v>
      </c>
      <c r="H7610" s="84" t="s">
        <v>2018</v>
      </c>
      <c r="I7610" s="294" t="s">
        <v>10382</v>
      </c>
    </row>
    <row r="7611" spans="1:9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79"/>
        <v>110000</v>
      </c>
      <c r="H7611" s="84" t="s">
        <v>2018</v>
      </c>
      <c r="I7611" s="294" t="s">
        <v>10382</v>
      </c>
    </row>
    <row r="7612" spans="1:9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79"/>
        <v>338400</v>
      </c>
      <c r="H7612" s="84" t="s">
        <v>3777</v>
      </c>
      <c r="I7612" s="236"/>
    </row>
    <row r="7613" spans="1:9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79"/>
        <v>69500</v>
      </c>
      <c r="H7613" s="84" t="s">
        <v>3777</v>
      </c>
      <c r="I7613" s="294"/>
    </row>
    <row r="7614" spans="1:9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79"/>
        <v>1440000</v>
      </c>
      <c r="H7614" s="84" t="s">
        <v>3877</v>
      </c>
      <c r="I7614" s="294"/>
    </row>
    <row r="7615" spans="1:9" x14ac:dyDescent="0.25">
      <c r="A7615" s="180">
        <v>44450</v>
      </c>
      <c r="B7615" s="391" t="s">
        <v>3314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81">D7615*F7615</f>
        <v>120000</v>
      </c>
      <c r="H7615" s="84" t="s">
        <v>3877</v>
      </c>
      <c r="I7615" s="294"/>
    </row>
    <row r="7616" spans="1:9" x14ac:dyDescent="0.25">
      <c r="A7616" s="180">
        <v>44450</v>
      </c>
      <c r="B7616" s="269" t="s">
        <v>3936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81"/>
        <v>32000</v>
      </c>
      <c r="H7616" s="84" t="s">
        <v>3877</v>
      </c>
      <c r="I7616" s="294"/>
    </row>
    <row r="7617" spans="1:9" x14ac:dyDescent="0.25">
      <c r="A7617" s="180">
        <v>44450</v>
      </c>
      <c r="B7617" s="391" t="s">
        <v>3938</v>
      </c>
      <c r="C7617" s="33" t="s">
        <v>10383</v>
      </c>
      <c r="D7617" s="38">
        <v>1</v>
      </c>
      <c r="E7617" s="45" t="s">
        <v>23</v>
      </c>
      <c r="F7617" s="40">
        <v>1300000</v>
      </c>
      <c r="G7617" s="287">
        <f t="shared" si="381"/>
        <v>1300000</v>
      </c>
      <c r="H7617" s="84" t="s">
        <v>10384</v>
      </c>
      <c r="I7617" s="294" t="s">
        <v>10385</v>
      </c>
    </row>
    <row r="7618" spans="1:9" x14ac:dyDescent="0.25">
      <c r="A7618" s="180">
        <v>44450</v>
      </c>
      <c r="B7618" s="391" t="s">
        <v>3938</v>
      </c>
      <c r="C7618" s="33" t="s">
        <v>10386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10384</v>
      </c>
      <c r="I7618" s="294" t="s">
        <v>10385</v>
      </c>
    </row>
    <row r="7619" spans="1:9" x14ac:dyDescent="0.25">
      <c r="A7619" s="180">
        <v>44450</v>
      </c>
      <c r="B7619" s="391" t="s">
        <v>3938</v>
      </c>
      <c r="C7619" s="156" t="s">
        <v>10387</v>
      </c>
      <c r="D7619" s="38">
        <v>1</v>
      </c>
      <c r="E7619" s="45" t="s">
        <v>24</v>
      </c>
      <c r="F7619" s="40">
        <v>1300000</v>
      </c>
      <c r="G7619" s="41">
        <f t="shared" ref="G7619:G7624" si="382">D7619*F7619</f>
        <v>1300000</v>
      </c>
      <c r="H7619" s="84" t="s">
        <v>10384</v>
      </c>
      <c r="I7619" s="294" t="s">
        <v>10385</v>
      </c>
    </row>
    <row r="7620" spans="1:9" x14ac:dyDescent="0.25">
      <c r="A7620" s="180">
        <v>44450</v>
      </c>
      <c r="B7620" s="391" t="s">
        <v>3938</v>
      </c>
      <c r="C7620" s="56" t="s">
        <v>10388</v>
      </c>
      <c r="D7620" s="50">
        <v>1</v>
      </c>
      <c r="E7620" s="45" t="s">
        <v>24</v>
      </c>
      <c r="F7620" s="40">
        <v>1300000</v>
      </c>
      <c r="G7620" s="41">
        <f t="shared" si="382"/>
        <v>1300000</v>
      </c>
      <c r="H7620" s="84" t="s">
        <v>10384</v>
      </c>
      <c r="I7620" s="294" t="s">
        <v>10385</v>
      </c>
    </row>
    <row r="7621" spans="1:9" x14ac:dyDescent="0.25">
      <c r="A7621" s="180">
        <v>44450</v>
      </c>
      <c r="B7621" s="391" t="s">
        <v>3933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10343</v>
      </c>
      <c r="I7621" s="294" t="s">
        <v>10385</v>
      </c>
    </row>
    <row r="7622" spans="1:9" x14ac:dyDescent="0.25">
      <c r="A7622" s="180">
        <v>44450</v>
      </c>
      <c r="B7622" s="391" t="s">
        <v>3933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10385</v>
      </c>
    </row>
    <row r="7623" spans="1:9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82"/>
        <v>52033.5</v>
      </c>
      <c r="H7623" s="84" t="s">
        <v>748</v>
      </c>
      <c r="I7623" s="84"/>
    </row>
    <row r="7624" spans="1:9" x14ac:dyDescent="0.25">
      <c r="A7624" s="180">
        <v>44450</v>
      </c>
      <c r="B7624" s="269" t="s">
        <v>1772</v>
      </c>
      <c r="C7624" s="33" t="s">
        <v>2755</v>
      </c>
      <c r="D7624" s="50">
        <v>4</v>
      </c>
      <c r="E7624" s="45" t="s">
        <v>23</v>
      </c>
      <c r="F7624" s="41">
        <v>10000</v>
      </c>
      <c r="G7624" s="172">
        <f t="shared" si="382"/>
        <v>40000</v>
      </c>
      <c r="H7624" s="84" t="s">
        <v>551</v>
      </c>
      <c r="I7624" s="84"/>
    </row>
    <row r="7625" spans="1:9" x14ac:dyDescent="0.25">
      <c r="A7625" s="180">
        <v>44450</v>
      </c>
      <c r="B7625" s="269" t="s">
        <v>4841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x14ac:dyDescent="0.25">
      <c r="A7627" s="180">
        <v>44450</v>
      </c>
      <c r="B7627" s="269" t="s">
        <v>10389</v>
      </c>
      <c r="C7627" s="56" t="s">
        <v>10390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2882</v>
      </c>
      <c r="I7627" s="84" t="s">
        <v>10391</v>
      </c>
    </row>
    <row r="7628" spans="1:9" x14ac:dyDescent="0.25">
      <c r="A7628" s="180">
        <v>44450</v>
      </c>
      <c r="B7628" s="269" t="s">
        <v>3934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10391</v>
      </c>
    </row>
    <row r="7629" spans="1:9" x14ac:dyDescent="0.25">
      <c r="A7629" s="180">
        <v>44450</v>
      </c>
      <c r="B7629" s="269" t="s">
        <v>3934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10391</v>
      </c>
    </row>
    <row r="7630" spans="1:9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81"/>
        <v>1734450</v>
      </c>
      <c r="H7630" s="236" t="s">
        <v>520</v>
      </c>
      <c r="I7630" s="84" t="s">
        <v>10391</v>
      </c>
    </row>
    <row r="7631" spans="1:9" x14ac:dyDescent="0.25">
      <c r="A7631" s="180">
        <v>44450</v>
      </c>
      <c r="B7631" s="269" t="s">
        <v>3857</v>
      </c>
      <c r="C7631" s="33" t="s">
        <v>9331</v>
      </c>
      <c r="D7631" s="50">
        <v>1</v>
      </c>
      <c r="E7631" s="56" t="s">
        <v>24</v>
      </c>
      <c r="F7631" s="179">
        <v>460000</v>
      </c>
      <c r="G7631" s="41">
        <f t="shared" si="381"/>
        <v>460000</v>
      </c>
      <c r="H7631" s="236" t="s">
        <v>520</v>
      </c>
      <c r="I7631" s="84" t="s">
        <v>10391</v>
      </c>
    </row>
    <row r="7632" spans="1:9" x14ac:dyDescent="0.25">
      <c r="A7632" s="180">
        <v>44450</v>
      </c>
      <c r="B7632" s="269" t="s">
        <v>10392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81"/>
        <v>850000</v>
      </c>
      <c r="H7632" s="236" t="s">
        <v>520</v>
      </c>
      <c r="I7632" s="84" t="s">
        <v>10391</v>
      </c>
    </row>
    <row r="7633" spans="1:9" x14ac:dyDescent="0.25">
      <c r="A7633" s="180">
        <v>44450</v>
      </c>
      <c r="B7633" s="269" t="s">
        <v>2924</v>
      </c>
      <c r="C7633" s="33" t="s">
        <v>3787</v>
      </c>
      <c r="D7633" s="38">
        <v>1</v>
      </c>
      <c r="E7633" s="45" t="s">
        <v>1470</v>
      </c>
      <c r="F7633" s="46">
        <v>1261000</v>
      </c>
      <c r="G7633" s="172">
        <f t="shared" si="381"/>
        <v>1261000</v>
      </c>
      <c r="H7633" s="236" t="s">
        <v>606</v>
      </c>
      <c r="I7633" s="84"/>
    </row>
    <row r="7634" spans="1:9" x14ac:dyDescent="0.25">
      <c r="A7634" s="180">
        <v>44480</v>
      </c>
      <c r="B7634" s="243" t="s">
        <v>2751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81"/>
        <v>130000</v>
      </c>
      <c r="H7634" s="84" t="s">
        <v>673</v>
      </c>
      <c r="I7634" s="383" t="s">
        <v>10393</v>
      </c>
    </row>
    <row r="7635" spans="1:9" x14ac:dyDescent="0.25">
      <c r="A7635" s="180">
        <v>44480</v>
      </c>
      <c r="B7635" s="269" t="s">
        <v>3857</v>
      </c>
      <c r="C7635" s="33" t="s">
        <v>2745</v>
      </c>
      <c r="D7635" s="38">
        <v>1</v>
      </c>
      <c r="E7635" s="45" t="s">
        <v>23</v>
      </c>
      <c r="F7635" s="46">
        <v>460000</v>
      </c>
      <c r="G7635" s="41">
        <f t="shared" si="381"/>
        <v>460000</v>
      </c>
      <c r="H7635" s="84" t="s">
        <v>673</v>
      </c>
      <c r="I7635" s="383" t="s">
        <v>10393</v>
      </c>
    </row>
    <row r="7636" spans="1:9" x14ac:dyDescent="0.25">
      <c r="A7636" s="180">
        <v>44480</v>
      </c>
      <c r="B7636" s="390" t="s">
        <v>10394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81"/>
        <v>20000</v>
      </c>
      <c r="H7636" s="84" t="s">
        <v>1268</v>
      </c>
      <c r="I7636" s="383"/>
    </row>
    <row r="7637" spans="1:9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81"/>
        <v>28200</v>
      </c>
      <c r="H7637" s="84" t="s">
        <v>1268</v>
      </c>
      <c r="I7637" s="383"/>
    </row>
    <row r="7638" spans="1:9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81"/>
        <v>56400</v>
      </c>
      <c r="H7639" s="84" t="s">
        <v>911</v>
      </c>
      <c r="I7639" s="383"/>
    </row>
    <row r="7640" spans="1:9" x14ac:dyDescent="0.25">
      <c r="A7640" s="180">
        <v>44480</v>
      </c>
      <c r="B7640" s="399" t="s">
        <v>3939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81"/>
        <v>279000</v>
      </c>
      <c r="H7640" s="84" t="s">
        <v>1213</v>
      </c>
      <c r="I7640" s="383"/>
    </row>
    <row r="7641" spans="1:9" x14ac:dyDescent="0.25">
      <c r="A7641" s="180">
        <v>44480</v>
      </c>
      <c r="B7641" s="399" t="s">
        <v>3763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81"/>
        <v>5550</v>
      </c>
      <c r="H7641" s="84" t="s">
        <v>1213</v>
      </c>
      <c r="I7641" s="383"/>
    </row>
    <row r="7642" spans="1:9" x14ac:dyDescent="0.25">
      <c r="A7642" s="180">
        <v>44480</v>
      </c>
      <c r="B7642" s="399" t="s">
        <v>10112</v>
      </c>
      <c r="C7642" s="39" t="s">
        <v>3360</v>
      </c>
      <c r="D7642" s="50">
        <v>1</v>
      </c>
      <c r="E7642" s="45" t="s">
        <v>24</v>
      </c>
      <c r="F7642" s="288">
        <v>140000</v>
      </c>
      <c r="G7642" s="41">
        <f t="shared" si="381"/>
        <v>140000</v>
      </c>
      <c r="H7642" s="84" t="s">
        <v>488</v>
      </c>
      <c r="I7642" s="383" t="s">
        <v>10395</v>
      </c>
    </row>
    <row r="7643" spans="1:9" x14ac:dyDescent="0.25">
      <c r="A7643" s="180">
        <v>44480</v>
      </c>
      <c r="B7643" s="269" t="s">
        <v>10065</v>
      </c>
      <c r="C7643" s="39" t="s">
        <v>10396</v>
      </c>
      <c r="D7643" s="38">
        <v>1</v>
      </c>
      <c r="E7643" s="45" t="s">
        <v>23</v>
      </c>
      <c r="F7643" s="46">
        <v>1275000</v>
      </c>
      <c r="G7643" s="179">
        <f t="shared" si="381"/>
        <v>1275000</v>
      </c>
      <c r="H7643" s="84" t="s">
        <v>1004</v>
      </c>
      <c r="I7643" s="294" t="s">
        <v>10397</v>
      </c>
    </row>
    <row r="7644" spans="1:9" x14ac:dyDescent="0.25">
      <c r="A7644" s="180">
        <v>44480</v>
      </c>
      <c r="B7644" s="399" t="s">
        <v>10112</v>
      </c>
      <c r="C7644" s="39" t="s">
        <v>3360</v>
      </c>
      <c r="D7644" s="38">
        <v>1</v>
      </c>
      <c r="E7644" s="45" t="s">
        <v>23</v>
      </c>
      <c r="F7644" s="40">
        <v>140000</v>
      </c>
      <c r="G7644" s="41">
        <f t="shared" si="381"/>
        <v>140000</v>
      </c>
      <c r="H7644" s="84" t="s">
        <v>1004</v>
      </c>
      <c r="I7644" s="294" t="s">
        <v>10397</v>
      </c>
    </row>
    <row r="7645" spans="1:9" x14ac:dyDescent="0.25">
      <c r="A7645" s="180">
        <v>44480</v>
      </c>
      <c r="B7645" s="269" t="s">
        <v>3496</v>
      </c>
      <c r="C7645" s="33" t="s">
        <v>3360</v>
      </c>
      <c r="D7645" s="38">
        <v>1</v>
      </c>
      <c r="E7645" s="45" t="s">
        <v>24</v>
      </c>
      <c r="F7645" s="46">
        <v>50000</v>
      </c>
      <c r="G7645" s="41">
        <f t="shared" si="381"/>
        <v>50000</v>
      </c>
      <c r="H7645" s="84" t="s">
        <v>1004</v>
      </c>
      <c r="I7645" s="294" t="s">
        <v>10397</v>
      </c>
    </row>
    <row r="7646" spans="1:9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81"/>
        <v>225600</v>
      </c>
      <c r="H7646" s="84" t="s">
        <v>783</v>
      </c>
      <c r="I7646" s="294" t="s">
        <v>10398</v>
      </c>
    </row>
    <row r="7647" spans="1:9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81"/>
        <v>69378</v>
      </c>
      <c r="H7647" s="84" t="s">
        <v>783</v>
      </c>
      <c r="I7647" s="294" t="s">
        <v>10398</v>
      </c>
    </row>
    <row r="7648" spans="1:9" x14ac:dyDescent="0.25">
      <c r="A7648" s="180">
        <v>44480</v>
      </c>
      <c r="B7648" s="269" t="s">
        <v>10065</v>
      </c>
      <c r="C7648" s="39" t="s">
        <v>10399</v>
      </c>
      <c r="D7648" s="38">
        <v>1</v>
      </c>
      <c r="E7648" s="45" t="s">
        <v>23</v>
      </c>
      <c r="F7648" s="46">
        <v>1275000</v>
      </c>
      <c r="G7648" s="179">
        <f t="shared" si="381"/>
        <v>1275000</v>
      </c>
      <c r="H7648" s="84" t="s">
        <v>783</v>
      </c>
      <c r="I7648" s="294" t="s">
        <v>10398</v>
      </c>
    </row>
    <row r="7649" spans="1:9" x14ac:dyDescent="0.25">
      <c r="A7649" s="180">
        <v>44480</v>
      </c>
      <c r="B7649" s="399" t="s">
        <v>10112</v>
      </c>
      <c r="C7649" s="39" t="s">
        <v>3360</v>
      </c>
      <c r="D7649" s="38">
        <v>1</v>
      </c>
      <c r="E7649" s="45" t="s">
        <v>23</v>
      </c>
      <c r="F7649" s="40">
        <v>140000</v>
      </c>
      <c r="G7649" s="179">
        <f t="shared" si="381"/>
        <v>140000</v>
      </c>
      <c r="H7649" s="84" t="s">
        <v>783</v>
      </c>
      <c r="I7649" s="294" t="s">
        <v>10398</v>
      </c>
    </row>
    <row r="7650" spans="1:9" x14ac:dyDescent="0.25">
      <c r="A7650" s="180">
        <v>44480</v>
      </c>
      <c r="B7650" s="269" t="s">
        <v>3496</v>
      </c>
      <c r="C7650" s="33" t="s">
        <v>3360</v>
      </c>
      <c r="D7650" s="38">
        <v>1</v>
      </c>
      <c r="E7650" s="45" t="s">
        <v>24</v>
      </c>
      <c r="F7650" s="46">
        <v>50000</v>
      </c>
      <c r="G7650" s="41">
        <f t="shared" si="381"/>
        <v>50000</v>
      </c>
      <c r="H7650" s="84" t="s">
        <v>783</v>
      </c>
      <c r="I7650" s="294" t="s">
        <v>10398</v>
      </c>
    </row>
    <row r="7651" spans="1:9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81"/>
        <v>270000</v>
      </c>
      <c r="H7651" s="84" t="s">
        <v>783</v>
      </c>
      <c r="I7651" s="294" t="s">
        <v>10398</v>
      </c>
    </row>
    <row r="7652" spans="1:9" x14ac:dyDescent="0.25">
      <c r="A7652" s="180">
        <v>44480</v>
      </c>
      <c r="B7652" s="269" t="s">
        <v>3424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81"/>
        <v>880000</v>
      </c>
      <c r="H7652" s="84" t="s">
        <v>6367</v>
      </c>
      <c r="I7652" s="294" t="s">
        <v>10400</v>
      </c>
    </row>
    <row r="7653" spans="1:9" x14ac:dyDescent="0.25">
      <c r="A7653" s="180">
        <v>44480</v>
      </c>
      <c r="B7653" s="246" t="s">
        <v>3425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6367</v>
      </c>
      <c r="I7653" s="294" t="s">
        <v>10400</v>
      </c>
    </row>
    <row r="7654" spans="1:9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83">D7654*F7654</f>
        <v>28200</v>
      </c>
      <c r="H7654" s="84" t="s">
        <v>827</v>
      </c>
      <c r="I7654" s="383"/>
    </row>
    <row r="7655" spans="1:9" x14ac:dyDescent="0.25">
      <c r="A7655" s="180">
        <v>44511</v>
      </c>
      <c r="B7655" s="269" t="s">
        <v>2768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83"/>
        <v>86000</v>
      </c>
      <c r="H7655" s="84" t="s">
        <v>1106</v>
      </c>
      <c r="I7655" s="383" t="s">
        <v>10401</v>
      </c>
    </row>
    <row r="7656" spans="1:9" x14ac:dyDescent="0.25">
      <c r="A7656" s="180">
        <v>44511</v>
      </c>
      <c r="B7656" s="243" t="s">
        <v>4150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83"/>
        <v>35000</v>
      </c>
      <c r="H7656" s="84" t="s">
        <v>1106</v>
      </c>
      <c r="I7656" s="383" t="s">
        <v>10401</v>
      </c>
    </row>
    <row r="7657" spans="1:9" x14ac:dyDescent="0.25">
      <c r="A7657" s="180">
        <v>44511</v>
      </c>
      <c r="B7657" s="269" t="s">
        <v>1772</v>
      </c>
      <c r="C7657" s="33" t="s">
        <v>2755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10401</v>
      </c>
    </row>
    <row r="7658" spans="1:9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83"/>
        <v>39000</v>
      </c>
      <c r="H7658" s="84" t="s">
        <v>1106</v>
      </c>
      <c r="I7658" s="383" t="s">
        <v>10401</v>
      </c>
    </row>
    <row r="7659" spans="1:9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83"/>
        <v>253800</v>
      </c>
      <c r="H7659" s="84" t="s">
        <v>1106</v>
      </c>
      <c r="I7659" s="383" t="s">
        <v>10401</v>
      </c>
    </row>
    <row r="7660" spans="1:9" x14ac:dyDescent="0.25">
      <c r="A7660" s="180">
        <v>44511</v>
      </c>
      <c r="B7660" s="269" t="s">
        <v>2852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83"/>
        <v>87500</v>
      </c>
      <c r="H7660" s="84" t="s">
        <v>1106</v>
      </c>
      <c r="I7660" s="383" t="s">
        <v>10401</v>
      </c>
    </row>
    <row r="7661" spans="1:9" x14ac:dyDescent="0.25">
      <c r="A7661" s="180">
        <v>44511</v>
      </c>
      <c r="B7661" s="269" t="s">
        <v>10065</v>
      </c>
      <c r="C7661" s="39" t="s">
        <v>10402</v>
      </c>
      <c r="D7661" s="50">
        <v>1</v>
      </c>
      <c r="E7661" s="45" t="s">
        <v>24</v>
      </c>
      <c r="F7661" s="288">
        <v>1275000</v>
      </c>
      <c r="G7661" s="41">
        <f t="shared" si="383"/>
        <v>1275000</v>
      </c>
      <c r="H7661" s="84" t="s">
        <v>1106</v>
      </c>
      <c r="I7661" s="383" t="s">
        <v>10401</v>
      </c>
    </row>
    <row r="7662" spans="1:9" x14ac:dyDescent="0.25">
      <c r="A7662" s="180">
        <v>44511</v>
      </c>
      <c r="B7662" s="399" t="s">
        <v>10112</v>
      </c>
      <c r="C7662" s="39" t="s">
        <v>3360</v>
      </c>
      <c r="D7662" s="38">
        <v>1</v>
      </c>
      <c r="E7662" s="45" t="s">
        <v>23</v>
      </c>
      <c r="F7662" s="46">
        <v>140000</v>
      </c>
      <c r="G7662" s="179">
        <f t="shared" si="383"/>
        <v>140000</v>
      </c>
      <c r="H7662" s="84" t="s">
        <v>1106</v>
      </c>
      <c r="I7662" s="383" t="s">
        <v>10401</v>
      </c>
    </row>
    <row r="7663" spans="1:9" x14ac:dyDescent="0.25">
      <c r="A7663" s="180">
        <v>44511</v>
      </c>
      <c r="B7663" s="269" t="s">
        <v>3496</v>
      </c>
      <c r="C7663" s="33" t="s">
        <v>3360</v>
      </c>
      <c r="D7663" s="38">
        <v>1</v>
      </c>
      <c r="E7663" s="45" t="s">
        <v>23</v>
      </c>
      <c r="F7663" s="40">
        <v>50000</v>
      </c>
      <c r="G7663" s="41">
        <f t="shared" si="383"/>
        <v>50000</v>
      </c>
      <c r="H7663" s="84" t="s">
        <v>1106</v>
      </c>
      <c r="I7663" s="383" t="s">
        <v>10401</v>
      </c>
    </row>
    <row r="7664" spans="1:9" x14ac:dyDescent="0.25">
      <c r="A7664" s="180">
        <v>44511</v>
      </c>
      <c r="B7664" s="269" t="s">
        <v>2801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83"/>
        <v>11000</v>
      </c>
      <c r="H7664" s="84" t="s">
        <v>3638</v>
      </c>
      <c r="I7664" s="294"/>
    </row>
    <row r="7665" spans="1:9" x14ac:dyDescent="0.25">
      <c r="A7665" s="180">
        <v>44511</v>
      </c>
      <c r="B7665" s="399" t="s">
        <v>3942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83"/>
        <v>180000</v>
      </c>
      <c r="H7665" s="84" t="s">
        <v>3638</v>
      </c>
      <c r="I7665" s="294"/>
    </row>
    <row r="7666" spans="1:9" x14ac:dyDescent="0.25">
      <c r="A7666" s="180">
        <v>44511</v>
      </c>
      <c r="B7666" s="269" t="s">
        <v>3948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83"/>
        <v>100000</v>
      </c>
      <c r="H7666" s="84" t="s">
        <v>882</v>
      </c>
      <c r="I7666" s="294" t="s">
        <v>10403</v>
      </c>
    </row>
    <row r="7667" spans="1:9" x14ac:dyDescent="0.25">
      <c r="A7667" s="180">
        <v>44511</v>
      </c>
      <c r="B7667" s="399" t="s">
        <v>3943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83"/>
        <v>450000</v>
      </c>
      <c r="H7667" s="84" t="s">
        <v>3944</v>
      </c>
      <c r="I7667" s="294"/>
    </row>
    <row r="7668" spans="1:9" x14ac:dyDescent="0.25">
      <c r="A7668" s="180">
        <v>44511</v>
      </c>
      <c r="B7668" s="269" t="s">
        <v>3945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83"/>
        <v>350000</v>
      </c>
      <c r="H7668" s="84" t="s">
        <v>3944</v>
      </c>
      <c r="I7668" s="294"/>
    </row>
    <row r="7669" spans="1:9" x14ac:dyDescent="0.25">
      <c r="A7669" s="180">
        <v>44511</v>
      </c>
      <c r="B7669" s="269" t="s">
        <v>3946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83"/>
        <v>150000</v>
      </c>
      <c r="H7669" s="84" t="s">
        <v>3944</v>
      </c>
      <c r="I7669" s="294"/>
    </row>
    <row r="7670" spans="1:9" x14ac:dyDescent="0.25">
      <c r="A7670" s="180">
        <v>44511</v>
      </c>
      <c r="B7670" s="269" t="s">
        <v>3947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83"/>
        <v>155000</v>
      </c>
      <c r="H7670" s="84" t="s">
        <v>3944</v>
      </c>
      <c r="I7670" s="294"/>
    </row>
    <row r="7671" spans="1:9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83"/>
        <v>20000</v>
      </c>
      <c r="H7671" s="84" t="s">
        <v>1263</v>
      </c>
      <c r="I7671" s="294"/>
    </row>
    <row r="7672" spans="1:9" x14ac:dyDescent="0.25">
      <c r="A7672" s="180">
        <v>44511</v>
      </c>
      <c r="B7672" s="243" t="s">
        <v>3949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83"/>
        <v>15000</v>
      </c>
      <c r="H7672" s="84" t="s">
        <v>1263</v>
      </c>
      <c r="I7672" s="294"/>
    </row>
    <row r="7673" spans="1:9" x14ac:dyDescent="0.25">
      <c r="A7673" s="180">
        <v>44511</v>
      </c>
      <c r="B7673" s="269" t="s">
        <v>3950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83"/>
        <v>80000</v>
      </c>
      <c r="H7673" s="84" t="s">
        <v>3951</v>
      </c>
      <c r="I7673" s="294"/>
    </row>
    <row r="7674" spans="1:9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83"/>
        <v>273000</v>
      </c>
      <c r="H7674" s="84" t="s">
        <v>2908</v>
      </c>
      <c r="I7674" s="294" t="s">
        <v>10404</v>
      </c>
    </row>
    <row r="7675" spans="1:9" x14ac:dyDescent="0.25">
      <c r="A7675" s="180">
        <v>44511</v>
      </c>
      <c r="B7675" s="243" t="s">
        <v>2751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83"/>
        <v>65000</v>
      </c>
      <c r="H7675" s="84" t="s">
        <v>2908</v>
      </c>
      <c r="I7675" s="294" t="s">
        <v>10404</v>
      </c>
    </row>
    <row r="7676" spans="1:9" x14ac:dyDescent="0.25">
      <c r="A7676" s="180">
        <v>44511</v>
      </c>
      <c r="B7676" s="269" t="s">
        <v>264</v>
      </c>
      <c r="C7676" s="33" t="s">
        <v>9345</v>
      </c>
      <c r="D7676" s="50">
        <v>1</v>
      </c>
      <c r="E7676" s="45" t="s">
        <v>23</v>
      </c>
      <c r="F7676" s="41">
        <v>30000</v>
      </c>
      <c r="G7676" s="172">
        <f t="shared" si="383"/>
        <v>30000</v>
      </c>
      <c r="H7676" s="84" t="s">
        <v>2908</v>
      </c>
      <c r="I7676" s="294" t="s">
        <v>10404</v>
      </c>
    </row>
    <row r="7677" spans="1:9" x14ac:dyDescent="0.25">
      <c r="A7677" s="180">
        <v>44511</v>
      </c>
      <c r="B7677" s="269" t="s">
        <v>1772</v>
      </c>
      <c r="C7677" s="33" t="s">
        <v>2755</v>
      </c>
      <c r="D7677" s="38">
        <v>2</v>
      </c>
      <c r="E7677" s="45" t="s">
        <v>23</v>
      </c>
      <c r="F7677" s="46">
        <v>10000</v>
      </c>
      <c r="G7677" s="51">
        <f t="shared" si="383"/>
        <v>20000</v>
      </c>
      <c r="H7677" s="84" t="s">
        <v>2908</v>
      </c>
      <c r="I7677" s="84" t="s">
        <v>10404</v>
      </c>
    </row>
    <row r="7678" spans="1:9" x14ac:dyDescent="0.25">
      <c r="A7678" s="180">
        <v>44511</v>
      </c>
      <c r="B7678" s="269" t="s">
        <v>4841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83"/>
        <v>10000</v>
      </c>
      <c r="H7678" s="84" t="s">
        <v>2908</v>
      </c>
      <c r="I7678" s="84" t="s">
        <v>10404</v>
      </c>
    </row>
    <row r="7679" spans="1:9" x14ac:dyDescent="0.25">
      <c r="A7679" s="180">
        <v>44511</v>
      </c>
      <c r="B7679" s="269" t="s">
        <v>3952</v>
      </c>
      <c r="C7679" s="44" t="s">
        <v>3953</v>
      </c>
      <c r="D7679" s="38">
        <v>1</v>
      </c>
      <c r="E7679" s="45" t="s">
        <v>24</v>
      </c>
      <c r="F7679" s="35">
        <v>600000</v>
      </c>
      <c r="G7679" s="41">
        <f t="shared" si="383"/>
        <v>600000</v>
      </c>
      <c r="H7679" s="84" t="s">
        <v>699</v>
      </c>
      <c r="I7679" s="84"/>
    </row>
    <row r="7680" spans="1:9" x14ac:dyDescent="0.25">
      <c r="A7680" s="180">
        <v>44511</v>
      </c>
      <c r="B7680" s="391" t="s">
        <v>3954</v>
      </c>
      <c r="C7680" s="44" t="s">
        <v>3953</v>
      </c>
      <c r="D7680" s="38">
        <v>2</v>
      </c>
      <c r="E7680" s="45" t="s">
        <v>24</v>
      </c>
      <c r="F7680" s="40">
        <v>400000</v>
      </c>
      <c r="G7680" s="41">
        <f t="shared" si="383"/>
        <v>800000</v>
      </c>
      <c r="H7680" s="84" t="s">
        <v>699</v>
      </c>
      <c r="I7680" s="84"/>
    </row>
    <row r="7681" spans="1:9" x14ac:dyDescent="0.25">
      <c r="A7681" s="180">
        <v>44511</v>
      </c>
      <c r="B7681" s="391" t="s">
        <v>3955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83"/>
        <v>3084400</v>
      </c>
      <c r="H7681" s="84" t="s">
        <v>699</v>
      </c>
      <c r="I7681" s="84"/>
    </row>
    <row r="7682" spans="1:9" x14ac:dyDescent="0.25">
      <c r="A7682" s="180">
        <v>44541</v>
      </c>
      <c r="B7682" s="269" t="s">
        <v>3956</v>
      </c>
      <c r="C7682" s="56" t="s">
        <v>3957</v>
      </c>
      <c r="D7682" s="50">
        <v>6</v>
      </c>
      <c r="E7682" s="45" t="s">
        <v>23</v>
      </c>
      <c r="F7682" s="287">
        <v>3900</v>
      </c>
      <c r="G7682" s="41">
        <f t="shared" si="383"/>
        <v>23400</v>
      </c>
      <c r="H7682" s="84" t="s">
        <v>3638</v>
      </c>
      <c r="I7682" s="383"/>
    </row>
    <row r="7683" spans="1:9" x14ac:dyDescent="0.25">
      <c r="A7683" s="180">
        <v>44541</v>
      </c>
      <c r="B7683" s="269" t="s">
        <v>10065</v>
      </c>
      <c r="C7683" s="36" t="s">
        <v>10405</v>
      </c>
      <c r="D7683" s="38">
        <v>1</v>
      </c>
      <c r="E7683" s="45" t="s">
        <v>23</v>
      </c>
      <c r="F7683" s="46">
        <v>1275000</v>
      </c>
      <c r="G7683" s="287">
        <f t="shared" si="383"/>
        <v>1275000</v>
      </c>
      <c r="H7683" s="84" t="s">
        <v>1753</v>
      </c>
      <c r="I7683" s="383" t="s">
        <v>10406</v>
      </c>
    </row>
    <row r="7684" spans="1:9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83"/>
        <v>56400</v>
      </c>
      <c r="H7684" s="84" t="s">
        <v>3204</v>
      </c>
      <c r="I7684" s="383"/>
    </row>
    <row r="7685" spans="1:9" x14ac:dyDescent="0.25">
      <c r="A7685" s="180">
        <v>44541</v>
      </c>
      <c r="B7685" s="399" t="s">
        <v>3958</v>
      </c>
      <c r="C7685" s="56" t="s">
        <v>3957</v>
      </c>
      <c r="D7685" s="50">
        <v>10</v>
      </c>
      <c r="E7685" s="45" t="s">
        <v>23</v>
      </c>
      <c r="F7685" s="288">
        <v>3500</v>
      </c>
      <c r="G7685" s="41">
        <f t="shared" si="383"/>
        <v>35000</v>
      </c>
      <c r="H7685" s="84" t="s">
        <v>3777</v>
      </c>
      <c r="I7685" s="383"/>
    </row>
    <row r="7686" spans="1:9" x14ac:dyDescent="0.25">
      <c r="A7686" s="180">
        <v>44541</v>
      </c>
      <c r="B7686" s="399" t="s">
        <v>3959</v>
      </c>
      <c r="C7686" s="56" t="s">
        <v>3957</v>
      </c>
      <c r="D7686" s="38">
        <v>10</v>
      </c>
      <c r="E7686" s="45" t="s">
        <v>23</v>
      </c>
      <c r="F7686" s="289">
        <v>250</v>
      </c>
      <c r="G7686" s="41">
        <f t="shared" si="383"/>
        <v>2500</v>
      </c>
      <c r="H7686" s="84" t="s">
        <v>3777</v>
      </c>
      <c r="I7686" s="383"/>
    </row>
    <row r="7687" spans="1:9" x14ac:dyDescent="0.25">
      <c r="A7687" s="180">
        <v>44541</v>
      </c>
      <c r="B7687" s="269" t="s">
        <v>3963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83"/>
        <v>688000</v>
      </c>
      <c r="H7687" s="84" t="s">
        <v>2240</v>
      </c>
      <c r="I7687" s="383"/>
    </row>
    <row r="7688" spans="1:9" x14ac:dyDescent="0.25">
      <c r="A7688" s="180">
        <v>44541</v>
      </c>
      <c r="B7688" s="269" t="s">
        <v>4008</v>
      </c>
      <c r="C7688" s="33" t="s">
        <v>4378</v>
      </c>
      <c r="D7688" s="50">
        <v>1.5</v>
      </c>
      <c r="E7688" s="45" t="s">
        <v>217</v>
      </c>
      <c r="F7688" s="287">
        <v>23000</v>
      </c>
      <c r="G7688" s="179">
        <f t="shared" si="383"/>
        <v>34500</v>
      </c>
      <c r="H7688" s="84" t="s">
        <v>2701</v>
      </c>
      <c r="I7688" s="383"/>
    </row>
    <row r="7689" spans="1:9" x14ac:dyDescent="0.25">
      <c r="A7689" s="180">
        <v>44541</v>
      </c>
      <c r="B7689" s="269" t="s">
        <v>2780</v>
      </c>
      <c r="C7689" s="33" t="s">
        <v>2781</v>
      </c>
      <c r="D7689" s="38">
        <v>1</v>
      </c>
      <c r="E7689" s="45" t="s">
        <v>23</v>
      </c>
      <c r="F7689" s="41">
        <v>125000</v>
      </c>
      <c r="G7689" s="41">
        <f t="shared" si="383"/>
        <v>125000</v>
      </c>
      <c r="H7689" s="84" t="s">
        <v>2701</v>
      </c>
      <c r="I7689" s="383" t="s">
        <v>10407</v>
      </c>
    </row>
    <row r="7690" spans="1:9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83"/>
        <v>28200</v>
      </c>
      <c r="H7690" s="84" t="s">
        <v>538</v>
      </c>
      <c r="I7690" s="294"/>
    </row>
    <row r="7691" spans="1:9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83"/>
        <v>42300</v>
      </c>
      <c r="H7691" s="84" t="s">
        <v>1006</v>
      </c>
      <c r="I7691" s="294"/>
    </row>
    <row r="7692" spans="1:9" x14ac:dyDescent="0.25">
      <c r="A7692" s="180">
        <v>44541</v>
      </c>
      <c r="B7692" s="269" t="s">
        <v>10408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83"/>
        <v>350000</v>
      </c>
      <c r="H7692" s="84" t="s">
        <v>2736</v>
      </c>
      <c r="I7692" s="294"/>
    </row>
    <row r="7693" spans="1:9" x14ac:dyDescent="0.25">
      <c r="A7693" s="180">
        <v>44541</v>
      </c>
      <c r="B7693" s="391" t="s">
        <v>3964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83"/>
        <v>200000</v>
      </c>
      <c r="H7693" s="84" t="s">
        <v>2736</v>
      </c>
      <c r="I7693" s="294"/>
    </row>
    <row r="7694" spans="1:9" x14ac:dyDescent="0.25">
      <c r="A7694" s="180">
        <v>44541</v>
      </c>
      <c r="B7694" s="246" t="s">
        <v>2826</v>
      </c>
      <c r="C7694" s="39" t="s">
        <v>5865</v>
      </c>
      <c r="D7694" s="38">
        <v>1</v>
      </c>
      <c r="E7694" s="45" t="s">
        <v>23</v>
      </c>
      <c r="F7694" s="290">
        <v>270000</v>
      </c>
      <c r="G7694" s="41">
        <f t="shared" si="383"/>
        <v>270000</v>
      </c>
      <c r="H7694" s="84" t="s">
        <v>2096</v>
      </c>
      <c r="I7694" s="294"/>
    </row>
    <row r="7695" spans="1:9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83"/>
        <v>56400</v>
      </c>
      <c r="H7695" s="84" t="s">
        <v>2096</v>
      </c>
      <c r="I7695" s="294"/>
    </row>
    <row r="7696" spans="1:9" x14ac:dyDescent="0.25">
      <c r="A7696" s="180">
        <v>44541</v>
      </c>
      <c r="B7696" s="391" t="s">
        <v>3966</v>
      </c>
      <c r="C7696" s="44" t="s">
        <v>3967</v>
      </c>
      <c r="D7696" s="50">
        <v>1</v>
      </c>
      <c r="E7696" s="56" t="s">
        <v>396</v>
      </c>
      <c r="F7696" s="179">
        <v>3600000</v>
      </c>
      <c r="G7696" s="179">
        <f t="shared" si="383"/>
        <v>3600000</v>
      </c>
      <c r="H7696" s="84" t="s">
        <v>2736</v>
      </c>
      <c r="I7696" s="294"/>
    </row>
    <row r="7697" spans="1:9" x14ac:dyDescent="0.25">
      <c r="A7697" s="180" t="s">
        <v>3968</v>
      </c>
      <c r="B7697" s="269" t="s">
        <v>3857</v>
      </c>
      <c r="C7697" s="33" t="s">
        <v>2745</v>
      </c>
      <c r="D7697" s="38">
        <v>1</v>
      </c>
      <c r="E7697" s="45" t="s">
        <v>23</v>
      </c>
      <c r="F7697" s="46">
        <v>460000</v>
      </c>
      <c r="G7697" s="41">
        <f t="shared" si="383"/>
        <v>460000</v>
      </c>
      <c r="H7697" s="84" t="s">
        <v>827</v>
      </c>
      <c r="I7697" s="383"/>
    </row>
    <row r="7698" spans="1:9" x14ac:dyDescent="0.25">
      <c r="A7698" s="180" t="s">
        <v>3968</v>
      </c>
      <c r="B7698" s="269" t="s">
        <v>4008</v>
      </c>
      <c r="C7698" s="33" t="s">
        <v>4378</v>
      </c>
      <c r="D7698" s="38">
        <v>5</v>
      </c>
      <c r="E7698" s="45" t="s">
        <v>27</v>
      </c>
      <c r="F7698" s="46">
        <v>23000</v>
      </c>
      <c r="G7698" s="287">
        <f t="shared" si="383"/>
        <v>115000</v>
      </c>
      <c r="H7698" s="84" t="s">
        <v>3204</v>
      </c>
      <c r="I7698" s="383"/>
    </row>
    <row r="7699" spans="1:9" x14ac:dyDescent="0.25">
      <c r="A7699" s="180" t="s">
        <v>3968</v>
      </c>
      <c r="B7699" s="269" t="s">
        <v>3857</v>
      </c>
      <c r="C7699" s="33" t="s">
        <v>2745</v>
      </c>
      <c r="D7699" s="38">
        <v>2</v>
      </c>
      <c r="E7699" s="45" t="s">
        <v>23</v>
      </c>
      <c r="F7699" s="46">
        <v>460000</v>
      </c>
      <c r="G7699" s="41">
        <f t="shared" si="383"/>
        <v>920000</v>
      </c>
      <c r="H7699" s="84" t="s">
        <v>577</v>
      </c>
      <c r="I7699" s="383" t="s">
        <v>10409</v>
      </c>
    </row>
    <row r="7700" spans="1:9" x14ac:dyDescent="0.25">
      <c r="A7700" s="180" t="s">
        <v>3968</v>
      </c>
      <c r="B7700" s="269" t="s">
        <v>1772</v>
      </c>
      <c r="C7700" s="33" t="s">
        <v>2755</v>
      </c>
      <c r="D7700" s="50">
        <v>8</v>
      </c>
      <c r="E7700" s="45" t="s">
        <v>23</v>
      </c>
      <c r="F7700" s="288">
        <v>10000</v>
      </c>
      <c r="G7700" s="41">
        <f t="shared" si="383"/>
        <v>80000</v>
      </c>
      <c r="H7700" s="84" t="s">
        <v>577</v>
      </c>
      <c r="I7700" s="383" t="s">
        <v>10409</v>
      </c>
    </row>
    <row r="7701" spans="1:9" x14ac:dyDescent="0.25">
      <c r="A7701" s="180" t="s">
        <v>3968</v>
      </c>
      <c r="B7701" s="269" t="s">
        <v>114</v>
      </c>
      <c r="C7701" s="33" t="s">
        <v>2725</v>
      </c>
      <c r="D7701" s="38">
        <v>1</v>
      </c>
      <c r="E7701" s="45" t="s">
        <v>23</v>
      </c>
      <c r="F7701" s="289">
        <v>190000</v>
      </c>
      <c r="G7701" s="41">
        <f t="shared" si="383"/>
        <v>190000</v>
      </c>
      <c r="H7701" s="84" t="s">
        <v>577</v>
      </c>
      <c r="I7701" s="383" t="s">
        <v>10409</v>
      </c>
    </row>
    <row r="7702" spans="1:9" x14ac:dyDescent="0.25">
      <c r="A7702" s="180" t="s">
        <v>3968</v>
      </c>
      <c r="B7702" s="269" t="s">
        <v>4008</v>
      </c>
      <c r="C7702" s="33" t="s">
        <v>4378</v>
      </c>
      <c r="D7702" s="50">
        <v>1</v>
      </c>
      <c r="E7702" s="56" t="s">
        <v>27</v>
      </c>
      <c r="F7702" s="298">
        <v>23000</v>
      </c>
      <c r="G7702" s="41">
        <f t="shared" si="383"/>
        <v>23000</v>
      </c>
      <c r="H7702" s="84" t="s">
        <v>3638</v>
      </c>
      <c r="I7702" s="383"/>
    </row>
    <row r="7703" spans="1:9" x14ac:dyDescent="0.25">
      <c r="A7703" s="180" t="s">
        <v>3968</v>
      </c>
      <c r="B7703" s="269" t="s">
        <v>2846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83"/>
        <v>350000</v>
      </c>
      <c r="H7703" s="84" t="s">
        <v>2736</v>
      </c>
      <c r="I7703" s="383"/>
    </row>
    <row r="7704" spans="1:9" x14ac:dyDescent="0.25">
      <c r="A7704" s="180" t="s">
        <v>3968</v>
      </c>
      <c r="B7704" s="269" t="s">
        <v>3977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83"/>
        <v>15000</v>
      </c>
      <c r="H7704" s="84" t="s">
        <v>2736</v>
      </c>
      <c r="I7704" s="383"/>
    </row>
    <row r="7705" spans="1:9" x14ac:dyDescent="0.25">
      <c r="A7705" s="180" t="s">
        <v>3968</v>
      </c>
      <c r="B7705" s="269" t="s">
        <v>10410</v>
      </c>
      <c r="C7705" s="33" t="s">
        <v>2850</v>
      </c>
      <c r="D7705" s="38">
        <v>1</v>
      </c>
      <c r="E7705" s="45" t="s">
        <v>23</v>
      </c>
      <c r="F7705" s="41">
        <v>320000</v>
      </c>
      <c r="G7705" s="41">
        <f t="shared" si="383"/>
        <v>320000</v>
      </c>
      <c r="H7705" s="84" t="s">
        <v>2736</v>
      </c>
      <c r="I7705" s="383"/>
    </row>
    <row r="7706" spans="1:9" x14ac:dyDescent="0.25">
      <c r="A7706" s="180" t="s">
        <v>3968</v>
      </c>
      <c r="B7706" s="269" t="s">
        <v>3969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83"/>
        <v>40000</v>
      </c>
      <c r="H7706" s="84" t="s">
        <v>2736</v>
      </c>
      <c r="I7706" s="294"/>
    </row>
    <row r="7707" spans="1:9" x14ac:dyDescent="0.25">
      <c r="A7707" s="180" t="s">
        <v>3968</v>
      </c>
      <c r="B7707" s="269" t="s">
        <v>2890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x14ac:dyDescent="0.25">
      <c r="A7708" s="180" t="s">
        <v>3968</v>
      </c>
      <c r="B7708" s="372" t="s">
        <v>3972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x14ac:dyDescent="0.25">
      <c r="A7709" s="180" t="s">
        <v>3968</v>
      </c>
      <c r="B7709" s="269" t="s">
        <v>3973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x14ac:dyDescent="0.25">
      <c r="A7710" s="180" t="s">
        <v>3968</v>
      </c>
      <c r="B7710" s="391" t="s">
        <v>3974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x14ac:dyDescent="0.25">
      <c r="A7711" s="180" t="s">
        <v>3968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83"/>
        <v>375000</v>
      </c>
      <c r="H7711" s="84" t="s">
        <v>748</v>
      </c>
      <c r="I7711" s="294"/>
    </row>
    <row r="7712" spans="1:9" x14ac:dyDescent="0.25">
      <c r="A7712" s="180" t="s">
        <v>3968</v>
      </c>
      <c r="B7712" s="269" t="s">
        <v>2702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83"/>
        <v>950000</v>
      </c>
      <c r="H7712" s="84" t="s">
        <v>748</v>
      </c>
      <c r="I7712" s="294"/>
    </row>
    <row r="7713" spans="1:9" x14ac:dyDescent="0.25">
      <c r="A7713" s="180" t="s">
        <v>3968</v>
      </c>
      <c r="B7713" s="269" t="s">
        <v>4012</v>
      </c>
      <c r="C7713" s="33" t="s">
        <v>10411</v>
      </c>
      <c r="D7713" s="50">
        <v>1</v>
      </c>
      <c r="E7713" s="45" t="s">
        <v>23</v>
      </c>
      <c r="F7713" s="46">
        <v>35000</v>
      </c>
      <c r="G7713" s="41">
        <f t="shared" si="383"/>
        <v>35000</v>
      </c>
      <c r="H7713" s="84" t="s">
        <v>748</v>
      </c>
      <c r="I7713" s="294"/>
    </row>
    <row r="7714" spans="1:9" x14ac:dyDescent="0.25">
      <c r="A7714" s="180" t="s">
        <v>3968</v>
      </c>
      <c r="B7714" s="269" t="s">
        <v>3970</v>
      </c>
      <c r="C7714" s="56" t="s">
        <v>4876</v>
      </c>
      <c r="D7714" s="38">
        <v>1</v>
      </c>
      <c r="E7714" s="45" t="s">
        <v>24</v>
      </c>
      <c r="F7714" s="289">
        <v>50000</v>
      </c>
      <c r="G7714" s="41">
        <f t="shared" si="383"/>
        <v>50000</v>
      </c>
      <c r="H7714" s="84" t="s">
        <v>509</v>
      </c>
      <c r="I7714" s="294"/>
    </row>
    <row r="7715" spans="1:9" x14ac:dyDescent="0.25">
      <c r="A7715" s="180" t="s">
        <v>3968</v>
      </c>
      <c r="B7715" s="269" t="s">
        <v>2818</v>
      </c>
      <c r="C7715" s="33" t="s">
        <v>3975</v>
      </c>
      <c r="D7715" s="38">
        <v>2</v>
      </c>
      <c r="E7715" s="45" t="s">
        <v>24</v>
      </c>
      <c r="F7715" s="46">
        <v>115000</v>
      </c>
      <c r="G7715" s="179">
        <f t="shared" si="383"/>
        <v>230000</v>
      </c>
      <c r="H7715" s="84" t="s">
        <v>509</v>
      </c>
      <c r="I7715" s="294"/>
    </row>
    <row r="7716" spans="1:9" x14ac:dyDescent="0.25">
      <c r="A7716" s="180" t="s">
        <v>3968</v>
      </c>
      <c r="B7716" s="391" t="s">
        <v>3976</v>
      </c>
      <c r="C7716" s="44" t="s">
        <v>3975</v>
      </c>
      <c r="D7716" s="50">
        <v>2</v>
      </c>
      <c r="E7716" s="56" t="s">
        <v>24</v>
      </c>
      <c r="F7716" s="179">
        <v>20000</v>
      </c>
      <c r="G7716" s="179">
        <f t="shared" si="383"/>
        <v>40000</v>
      </c>
      <c r="H7716" s="84" t="s">
        <v>509</v>
      </c>
      <c r="I7716" s="294"/>
    </row>
    <row r="7717" spans="1:9" x14ac:dyDescent="0.25">
      <c r="A7717" s="180" t="s">
        <v>3968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83"/>
        <v>36783</v>
      </c>
      <c r="H7717" s="84" t="s">
        <v>509</v>
      </c>
      <c r="I7717" s="294"/>
    </row>
    <row r="7718" spans="1:9" x14ac:dyDescent="0.25">
      <c r="A7718" s="180" t="s">
        <v>3968</v>
      </c>
      <c r="B7718" s="269" t="s">
        <v>4008</v>
      </c>
      <c r="C7718" s="33" t="s">
        <v>4378</v>
      </c>
      <c r="D7718" s="50">
        <v>3</v>
      </c>
      <c r="E7718" s="56" t="s">
        <v>27</v>
      </c>
      <c r="F7718" s="298">
        <v>23000</v>
      </c>
      <c r="G7718" s="179">
        <f t="shared" ref="G7718:G7781" si="384">D7718*F7718</f>
        <v>69000</v>
      </c>
      <c r="H7718" s="84" t="s">
        <v>509</v>
      </c>
      <c r="I7718" s="294"/>
    </row>
    <row r="7719" spans="1:9" x14ac:dyDescent="0.25">
      <c r="A7719" s="180" t="s">
        <v>3968</v>
      </c>
      <c r="B7719" s="243" t="s">
        <v>3598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84"/>
        <v>575000</v>
      </c>
      <c r="H7719" s="84" t="s">
        <v>882</v>
      </c>
      <c r="I7719" s="294" t="s">
        <v>8493</v>
      </c>
    </row>
    <row r="7720" spans="1:9" x14ac:dyDescent="0.25">
      <c r="A7720" s="180" t="s">
        <v>3968</v>
      </c>
      <c r="B7720" s="269" t="s">
        <v>3971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84"/>
        <v>500000</v>
      </c>
      <c r="H7720" s="84" t="s">
        <v>882</v>
      </c>
      <c r="I7720" s="294" t="s">
        <v>8493</v>
      </c>
    </row>
    <row r="7721" spans="1:9" x14ac:dyDescent="0.25">
      <c r="A7721" s="180" t="s">
        <v>3968</v>
      </c>
      <c r="B7721" s="269" t="s">
        <v>3971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84"/>
        <v>1000000</v>
      </c>
      <c r="H7721" s="84" t="s">
        <v>2237</v>
      </c>
      <c r="I7721" s="294"/>
    </row>
    <row r="7722" spans="1:9" x14ac:dyDescent="0.25">
      <c r="A7722" s="180" t="s">
        <v>3968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84"/>
        <v>19500</v>
      </c>
      <c r="H7722" s="84" t="s">
        <v>551</v>
      </c>
      <c r="I7722" s="84" t="s">
        <v>10412</v>
      </c>
    </row>
    <row r="7723" spans="1:9" x14ac:dyDescent="0.25">
      <c r="A7723" s="180" t="s">
        <v>3968</v>
      </c>
      <c r="B7723" s="269" t="s">
        <v>1772</v>
      </c>
      <c r="C7723" s="33" t="s">
        <v>2755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10412</v>
      </c>
    </row>
    <row r="7724" spans="1:9" x14ac:dyDescent="0.25">
      <c r="A7724" s="180" t="s">
        <v>3968</v>
      </c>
      <c r="B7724" s="269" t="s">
        <v>4841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10412</v>
      </c>
    </row>
    <row r="7725" spans="1:9" x14ac:dyDescent="0.25">
      <c r="A7725" s="180" t="s">
        <v>3968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10412</v>
      </c>
    </row>
    <row r="7726" spans="1:9" x14ac:dyDescent="0.25">
      <c r="A7726" s="180" t="s">
        <v>3968</v>
      </c>
      <c r="B7726" s="269" t="s">
        <v>4008</v>
      </c>
      <c r="C7726" s="33" t="s">
        <v>4378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10412</v>
      </c>
    </row>
    <row r="7727" spans="1:9" x14ac:dyDescent="0.25">
      <c r="A7727" s="180" t="s">
        <v>3968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x14ac:dyDescent="0.25">
      <c r="A7728" s="180" t="s">
        <v>3968</v>
      </c>
      <c r="B7728" s="269" t="s">
        <v>3235</v>
      </c>
      <c r="C7728" s="33" t="s">
        <v>3596</v>
      </c>
      <c r="D7728" s="38">
        <v>1</v>
      </c>
      <c r="E7728" s="45" t="s">
        <v>23</v>
      </c>
      <c r="F7728" s="46">
        <v>85000</v>
      </c>
      <c r="G7728" s="41">
        <f t="shared" si="384"/>
        <v>85000</v>
      </c>
      <c r="H7728" s="236" t="s">
        <v>995</v>
      </c>
      <c r="I7728" s="84"/>
    </row>
    <row r="7729" spans="1:9" x14ac:dyDescent="0.25">
      <c r="A7729" s="180" t="s">
        <v>3968</v>
      </c>
      <c r="B7729" s="269" t="s">
        <v>3333</v>
      </c>
      <c r="C7729" s="33" t="s">
        <v>9299</v>
      </c>
      <c r="D7729" s="50">
        <v>1</v>
      </c>
      <c r="E7729" s="56" t="s">
        <v>24</v>
      </c>
      <c r="F7729" s="179">
        <v>45000</v>
      </c>
      <c r="G7729" s="41">
        <f t="shared" si="384"/>
        <v>45000</v>
      </c>
      <c r="H7729" s="236" t="s">
        <v>995</v>
      </c>
      <c r="I7729" s="84"/>
    </row>
    <row r="7730" spans="1:9" x14ac:dyDescent="0.25">
      <c r="A7730" s="180" t="s">
        <v>3968</v>
      </c>
      <c r="B7730" s="372" t="s">
        <v>2800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84"/>
        <v>120000</v>
      </c>
      <c r="H7730" s="236" t="s">
        <v>492</v>
      </c>
      <c r="I7730" s="84" t="s">
        <v>10413</v>
      </c>
    </row>
    <row r="7731" spans="1:9" x14ac:dyDescent="0.25">
      <c r="A7731" s="180" t="s">
        <v>3968</v>
      </c>
      <c r="B7731" s="269" t="s">
        <v>3857</v>
      </c>
      <c r="C7731" s="33" t="s">
        <v>2745</v>
      </c>
      <c r="D7731" s="38">
        <v>1</v>
      </c>
      <c r="E7731" s="45" t="s">
        <v>23</v>
      </c>
      <c r="F7731" s="46">
        <v>460000</v>
      </c>
      <c r="G7731" s="172">
        <f t="shared" si="384"/>
        <v>460000</v>
      </c>
      <c r="H7731" s="236" t="s">
        <v>507</v>
      </c>
      <c r="I7731" s="84" t="s">
        <v>10414</v>
      </c>
    </row>
    <row r="7732" spans="1:9" x14ac:dyDescent="0.25">
      <c r="A7732" s="180" t="s">
        <v>3968</v>
      </c>
      <c r="B7732" s="407" t="s">
        <v>9765</v>
      </c>
      <c r="C7732" s="109" t="s">
        <v>9339</v>
      </c>
      <c r="D7732" s="38">
        <v>2</v>
      </c>
      <c r="E7732" s="45" t="s">
        <v>24</v>
      </c>
      <c r="F7732" s="179">
        <v>40000</v>
      </c>
      <c r="G7732" s="41">
        <f t="shared" si="384"/>
        <v>80000</v>
      </c>
      <c r="H7732" s="236" t="s">
        <v>507</v>
      </c>
      <c r="I7732" s="84" t="s">
        <v>10414</v>
      </c>
    </row>
    <row r="7733" spans="1:9" x14ac:dyDescent="0.25">
      <c r="A7733" s="180" t="s">
        <v>3968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84"/>
        <v>525000</v>
      </c>
      <c r="H7733" s="236" t="s">
        <v>520</v>
      </c>
      <c r="I7733" s="84" t="s">
        <v>10415</v>
      </c>
    </row>
    <row r="7734" spans="1:9" x14ac:dyDescent="0.25">
      <c r="A7734" s="180" t="s">
        <v>3968</v>
      </c>
      <c r="B7734" s="269" t="s">
        <v>3960</v>
      </c>
      <c r="C7734" s="56" t="s">
        <v>7092</v>
      </c>
      <c r="D7734" s="38">
        <v>2</v>
      </c>
      <c r="E7734" s="45" t="s">
        <v>23</v>
      </c>
      <c r="F7734" s="290">
        <v>6000</v>
      </c>
      <c r="G7734" s="41">
        <f t="shared" si="384"/>
        <v>12000</v>
      </c>
      <c r="H7734" s="84" t="s">
        <v>520</v>
      </c>
      <c r="I7734" s="84" t="s">
        <v>10415</v>
      </c>
    </row>
    <row r="7735" spans="1:9" x14ac:dyDescent="0.25">
      <c r="A7735" s="180" t="s">
        <v>3968</v>
      </c>
      <c r="B7735" s="269" t="s">
        <v>3961</v>
      </c>
      <c r="C7735" s="56" t="s">
        <v>7092</v>
      </c>
      <c r="D7735" s="38">
        <v>2</v>
      </c>
      <c r="E7735" s="45" t="s">
        <v>24</v>
      </c>
      <c r="F7735" s="289">
        <v>10000</v>
      </c>
      <c r="G7735" s="41">
        <f t="shared" si="384"/>
        <v>20000</v>
      </c>
      <c r="H7735" s="84" t="s">
        <v>520</v>
      </c>
      <c r="I7735" s="84" t="s">
        <v>10415</v>
      </c>
    </row>
    <row r="7736" spans="1:9" x14ac:dyDescent="0.25">
      <c r="A7736" s="180" t="s">
        <v>3968</v>
      </c>
      <c r="B7736" s="269" t="s">
        <v>3962</v>
      </c>
      <c r="C7736" s="56" t="s">
        <v>7092</v>
      </c>
      <c r="D7736" s="38">
        <v>2</v>
      </c>
      <c r="E7736" s="45" t="s">
        <v>23</v>
      </c>
      <c r="F7736" s="287">
        <v>3000</v>
      </c>
      <c r="G7736" s="41">
        <f t="shared" si="384"/>
        <v>6000</v>
      </c>
      <c r="H7736" s="84" t="s">
        <v>520</v>
      </c>
      <c r="I7736" s="33" t="s">
        <v>10415</v>
      </c>
    </row>
    <row r="7737" spans="1:9" x14ac:dyDescent="0.25">
      <c r="A7737" s="180" t="s">
        <v>3968</v>
      </c>
      <c r="B7737" s="243" t="s">
        <v>10149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84"/>
        <v>4000</v>
      </c>
      <c r="H7737" s="42" t="s">
        <v>492</v>
      </c>
      <c r="I7737" s="33"/>
    </row>
    <row r="7738" spans="1:9" x14ac:dyDescent="0.25">
      <c r="A7738" s="180" t="s">
        <v>3968</v>
      </c>
      <c r="B7738" s="269" t="s">
        <v>10065</v>
      </c>
      <c r="C7738" s="39" t="s">
        <v>10416</v>
      </c>
      <c r="D7738" s="38">
        <v>1</v>
      </c>
      <c r="E7738" s="51" t="s">
        <v>23</v>
      </c>
      <c r="F7738" s="46">
        <v>1275000</v>
      </c>
      <c r="G7738" s="51">
        <f t="shared" si="384"/>
        <v>1275000</v>
      </c>
      <c r="H7738" s="42" t="s">
        <v>472</v>
      </c>
      <c r="I7738" s="33" t="s">
        <v>10417</v>
      </c>
    </row>
    <row r="7739" spans="1:9" x14ac:dyDescent="0.25">
      <c r="A7739" s="180" t="s">
        <v>3968</v>
      </c>
      <c r="B7739" s="399" t="s">
        <v>10112</v>
      </c>
      <c r="C7739" s="39" t="s">
        <v>3360</v>
      </c>
      <c r="D7739" s="38">
        <v>1</v>
      </c>
      <c r="E7739" s="51" t="s">
        <v>23</v>
      </c>
      <c r="F7739" s="46">
        <v>140000</v>
      </c>
      <c r="G7739" s="51">
        <f t="shared" si="384"/>
        <v>140000</v>
      </c>
      <c r="H7739" s="42" t="s">
        <v>472</v>
      </c>
      <c r="I7739" s="33" t="s">
        <v>10417</v>
      </c>
    </row>
    <row r="7740" spans="1:9" x14ac:dyDescent="0.25">
      <c r="A7740" s="180" t="s">
        <v>3968</v>
      </c>
      <c r="B7740" s="269" t="s">
        <v>3496</v>
      </c>
      <c r="C7740" s="33" t="s">
        <v>3360</v>
      </c>
      <c r="D7740" s="33">
        <v>1</v>
      </c>
      <c r="E7740" s="39" t="s">
        <v>23</v>
      </c>
      <c r="F7740" s="33">
        <v>50000</v>
      </c>
      <c r="G7740" s="33">
        <f t="shared" si="384"/>
        <v>50000</v>
      </c>
      <c r="H7740" s="84" t="s">
        <v>472</v>
      </c>
      <c r="I7740" s="33" t="s">
        <v>10417</v>
      </c>
    </row>
    <row r="7741" spans="1:9" x14ac:dyDescent="0.25">
      <c r="A7741" s="180" t="s">
        <v>3980</v>
      </c>
      <c r="B7741" s="372" t="s">
        <v>2800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84"/>
        <v>60000</v>
      </c>
      <c r="H7741" s="84" t="s">
        <v>1004</v>
      </c>
      <c r="I7741" s="383" t="s">
        <v>10418</v>
      </c>
    </row>
    <row r="7742" spans="1:9" x14ac:dyDescent="0.25">
      <c r="A7742" s="180" t="s">
        <v>3980</v>
      </c>
      <c r="B7742" s="269" t="s">
        <v>10419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84"/>
        <v>50000</v>
      </c>
      <c r="H7742" s="84" t="s">
        <v>1263</v>
      </c>
      <c r="I7742" s="383" t="s">
        <v>10420</v>
      </c>
    </row>
    <row r="7743" spans="1:9" x14ac:dyDescent="0.25">
      <c r="A7743" s="180" t="s">
        <v>3980</v>
      </c>
      <c r="B7743" s="269" t="s">
        <v>2924</v>
      </c>
      <c r="C7743" s="33" t="s">
        <v>3787</v>
      </c>
      <c r="D7743" s="38">
        <v>1</v>
      </c>
      <c r="E7743" s="45" t="s">
        <v>1470</v>
      </c>
      <c r="F7743" s="46">
        <v>1261000</v>
      </c>
      <c r="G7743" s="41">
        <f t="shared" si="384"/>
        <v>1261000</v>
      </c>
      <c r="H7743" s="84" t="s">
        <v>930</v>
      </c>
      <c r="I7743" s="383"/>
    </row>
    <row r="7744" spans="1:9" x14ac:dyDescent="0.25">
      <c r="A7744" s="180" t="s">
        <v>3980</v>
      </c>
      <c r="B7744" s="243" t="s">
        <v>2751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84"/>
        <v>65000</v>
      </c>
      <c r="H7744" s="84" t="s">
        <v>1065</v>
      </c>
      <c r="I7744" s="383" t="s">
        <v>10421</v>
      </c>
    </row>
    <row r="7745" spans="1:9" x14ac:dyDescent="0.25">
      <c r="A7745" s="180" t="s">
        <v>3980</v>
      </c>
      <c r="B7745" s="246" t="s">
        <v>4772</v>
      </c>
      <c r="C7745" s="33" t="s">
        <v>2726</v>
      </c>
      <c r="D7745" s="38">
        <v>1</v>
      </c>
      <c r="E7745" s="45" t="s">
        <v>24</v>
      </c>
      <c r="F7745" s="289">
        <v>178500</v>
      </c>
      <c r="G7745" s="41">
        <f t="shared" si="384"/>
        <v>178500</v>
      </c>
      <c r="H7745" s="84" t="s">
        <v>1065</v>
      </c>
      <c r="I7745" s="383" t="s">
        <v>10421</v>
      </c>
    </row>
    <row r="7746" spans="1:9" x14ac:dyDescent="0.25">
      <c r="A7746" s="180" t="s">
        <v>3980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84"/>
        <v>225600</v>
      </c>
      <c r="H7746" s="84" t="s">
        <v>1065</v>
      </c>
      <c r="I7746" s="383" t="s">
        <v>10421</v>
      </c>
    </row>
    <row r="7747" spans="1:9" x14ac:dyDescent="0.25">
      <c r="A7747" s="180" t="s">
        <v>3980</v>
      </c>
      <c r="B7747" s="269" t="s">
        <v>3857</v>
      </c>
      <c r="C7747" s="33" t="s">
        <v>2745</v>
      </c>
      <c r="D7747" s="38">
        <v>2</v>
      </c>
      <c r="E7747" s="45" t="s">
        <v>23</v>
      </c>
      <c r="F7747" s="46">
        <v>460000</v>
      </c>
      <c r="G7747" s="179">
        <f t="shared" si="384"/>
        <v>920000</v>
      </c>
      <c r="H7747" s="84" t="s">
        <v>1065</v>
      </c>
      <c r="I7747" s="383" t="s">
        <v>10421</v>
      </c>
    </row>
    <row r="7748" spans="1:9" x14ac:dyDescent="0.25">
      <c r="A7748" s="180" t="s">
        <v>3980</v>
      </c>
      <c r="B7748" s="246" t="s">
        <v>2826</v>
      </c>
      <c r="C7748" s="39" t="s">
        <v>5865</v>
      </c>
      <c r="D7748" s="38">
        <v>1</v>
      </c>
      <c r="E7748" s="45" t="s">
        <v>24</v>
      </c>
      <c r="F7748" s="41">
        <v>270000</v>
      </c>
      <c r="G7748" s="41">
        <f t="shared" si="384"/>
        <v>270000</v>
      </c>
      <c r="H7748" s="84" t="s">
        <v>2177</v>
      </c>
      <c r="I7748" s="383" t="s">
        <v>10422</v>
      </c>
    </row>
    <row r="7749" spans="1:9" x14ac:dyDescent="0.25">
      <c r="A7749" s="180" t="s">
        <v>3980</v>
      </c>
      <c r="B7749" s="269" t="s">
        <v>10423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84"/>
        <v>300000</v>
      </c>
      <c r="H7749" s="84" t="s">
        <v>2736</v>
      </c>
      <c r="I7749" s="294"/>
    </row>
    <row r="7750" spans="1:9" x14ac:dyDescent="0.25">
      <c r="A7750" s="180" t="s">
        <v>3980</v>
      </c>
      <c r="B7750" s="391" t="s">
        <v>3981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84"/>
        <v>195000</v>
      </c>
      <c r="H7750" s="84" t="s">
        <v>2736</v>
      </c>
      <c r="I7750" s="294"/>
    </row>
    <row r="7751" spans="1:9" x14ac:dyDescent="0.25">
      <c r="A7751" s="180" t="s">
        <v>3980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84"/>
        <v>208134</v>
      </c>
      <c r="H7751" s="84" t="s">
        <v>465</v>
      </c>
      <c r="I7751" s="294" t="s">
        <v>10424</v>
      </c>
    </row>
    <row r="7752" spans="1:9" x14ac:dyDescent="0.25">
      <c r="A7752" s="180" t="s">
        <v>3980</v>
      </c>
      <c r="B7752" s="269" t="s">
        <v>4008</v>
      </c>
      <c r="C7752" s="56" t="s">
        <v>10390</v>
      </c>
      <c r="D7752" s="50">
        <v>1</v>
      </c>
      <c r="E7752" s="45" t="s">
        <v>601</v>
      </c>
      <c r="F7752" s="287">
        <v>4800000</v>
      </c>
      <c r="G7752" s="41">
        <f t="shared" si="384"/>
        <v>4800000</v>
      </c>
      <c r="H7752" s="84" t="s">
        <v>433</v>
      </c>
      <c r="I7752" s="294" t="s">
        <v>10425</v>
      </c>
    </row>
    <row r="7753" spans="1:9" x14ac:dyDescent="0.25">
      <c r="A7753" s="180" t="s">
        <v>3980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84"/>
        <v>6500</v>
      </c>
      <c r="H7753" s="84" t="s">
        <v>2240</v>
      </c>
      <c r="I7753" s="294"/>
    </row>
    <row r="7754" spans="1:9" x14ac:dyDescent="0.25">
      <c r="A7754" s="180" t="s">
        <v>3980</v>
      </c>
      <c r="B7754" s="269" t="s">
        <v>3985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84"/>
        <v>120000</v>
      </c>
      <c r="H7754" s="84" t="s">
        <v>2240</v>
      </c>
      <c r="I7754" s="294"/>
    </row>
    <row r="7755" spans="1:9" x14ac:dyDescent="0.25">
      <c r="A7755" s="180" t="s">
        <v>3980</v>
      </c>
      <c r="B7755" s="269" t="s">
        <v>3983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84"/>
        <v>30000</v>
      </c>
      <c r="H7755" s="84" t="s">
        <v>3638</v>
      </c>
      <c r="I7755" s="294"/>
    </row>
    <row r="7756" spans="1:9" x14ac:dyDescent="0.25">
      <c r="A7756" s="180" t="s">
        <v>3980</v>
      </c>
      <c r="B7756" s="269" t="s">
        <v>2801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84"/>
        <v>11000</v>
      </c>
      <c r="H7756" s="84" t="s">
        <v>3638</v>
      </c>
      <c r="I7756" s="294"/>
    </row>
    <row r="7757" spans="1:9" x14ac:dyDescent="0.25">
      <c r="A7757" s="180" t="s">
        <v>3980</v>
      </c>
      <c r="B7757" s="269" t="s">
        <v>4008</v>
      </c>
      <c r="C7757" s="33" t="s">
        <v>4378</v>
      </c>
      <c r="D7757" s="38">
        <v>2</v>
      </c>
      <c r="E7757" s="45" t="s">
        <v>27</v>
      </c>
      <c r="F7757" s="46">
        <v>23000</v>
      </c>
      <c r="G7757" s="179">
        <f t="shared" si="384"/>
        <v>46000</v>
      </c>
      <c r="H7757" s="84" t="s">
        <v>627</v>
      </c>
      <c r="I7757" s="294"/>
    </row>
    <row r="7758" spans="1:9" x14ac:dyDescent="0.25">
      <c r="A7758" s="180" t="s">
        <v>3980</v>
      </c>
      <c r="B7758" s="269" t="s">
        <v>792</v>
      </c>
      <c r="C7758" s="33" t="s">
        <v>3987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10426</v>
      </c>
    </row>
    <row r="7759" spans="1:9" x14ac:dyDescent="0.25">
      <c r="A7759" s="180" t="s">
        <v>3980</v>
      </c>
      <c r="B7759" s="243" t="s">
        <v>10419</v>
      </c>
      <c r="C7759" s="49"/>
      <c r="D7759" s="38">
        <v>1</v>
      </c>
      <c r="E7759" s="45" t="s">
        <v>23</v>
      </c>
      <c r="F7759" s="40">
        <v>50000</v>
      </c>
      <c r="G7759" s="41">
        <f t="shared" si="384"/>
        <v>50000</v>
      </c>
      <c r="H7759" s="84" t="s">
        <v>507</v>
      </c>
      <c r="I7759" s="294" t="s">
        <v>10426</v>
      </c>
    </row>
    <row r="7760" spans="1:9" x14ac:dyDescent="0.25">
      <c r="A7760" s="180" t="s">
        <v>3980</v>
      </c>
      <c r="B7760" s="269" t="s">
        <v>3857</v>
      </c>
      <c r="C7760" s="56"/>
      <c r="D7760" s="38">
        <v>1</v>
      </c>
      <c r="E7760" s="45" t="s">
        <v>24</v>
      </c>
      <c r="F7760" s="287">
        <v>460000</v>
      </c>
      <c r="G7760" s="41">
        <f t="shared" si="384"/>
        <v>460000</v>
      </c>
      <c r="H7760" s="84" t="s">
        <v>1999</v>
      </c>
      <c r="I7760" s="294" t="s">
        <v>10427</v>
      </c>
    </row>
    <row r="7761" spans="1:9" x14ac:dyDescent="0.25">
      <c r="A7761" s="180" t="s">
        <v>3980</v>
      </c>
      <c r="B7761" s="372" t="s">
        <v>3988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84"/>
        <v>30000</v>
      </c>
      <c r="H7761" s="84" t="s">
        <v>3638</v>
      </c>
      <c r="I7761" s="84"/>
    </row>
    <row r="7762" spans="1:9" x14ac:dyDescent="0.25">
      <c r="A7762" s="180" t="s">
        <v>3980</v>
      </c>
      <c r="B7762" s="269" t="s">
        <v>3989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84"/>
        <v>3000</v>
      </c>
      <c r="H7762" s="84" t="s">
        <v>3638</v>
      </c>
      <c r="I7762" s="84"/>
    </row>
    <row r="7763" spans="1:9" x14ac:dyDescent="0.25">
      <c r="A7763" s="180" t="s">
        <v>3980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84"/>
        <v>36000</v>
      </c>
      <c r="H7763" s="84" t="s">
        <v>538</v>
      </c>
      <c r="I7763" s="84" t="s">
        <v>10428</v>
      </c>
    </row>
    <row r="7764" spans="1:9" x14ac:dyDescent="0.25">
      <c r="A7764" s="180" t="s">
        <v>3980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84"/>
        <v>76000</v>
      </c>
      <c r="H7764" s="84" t="s">
        <v>538</v>
      </c>
      <c r="I7764" s="84" t="s">
        <v>10428</v>
      </c>
    </row>
    <row r="7765" spans="1:9" x14ac:dyDescent="0.25">
      <c r="A7765" s="180" t="s">
        <v>3980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84"/>
        <v>60000</v>
      </c>
      <c r="H7765" s="84" t="s">
        <v>538</v>
      </c>
      <c r="I7765" s="84" t="s">
        <v>10428</v>
      </c>
    </row>
    <row r="7766" spans="1:9" x14ac:dyDescent="0.25">
      <c r="A7766" s="180" t="s">
        <v>3980</v>
      </c>
      <c r="B7766" s="243" t="s">
        <v>3940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3941</v>
      </c>
      <c r="I7766" s="84" t="s">
        <v>10429</v>
      </c>
    </row>
    <row r="7767" spans="1:9" x14ac:dyDescent="0.25">
      <c r="A7767" s="180" t="s">
        <v>3980</v>
      </c>
      <c r="B7767" s="269" t="s">
        <v>10065</v>
      </c>
      <c r="C7767" s="228" t="s">
        <v>10430</v>
      </c>
      <c r="D7767" s="38">
        <v>1</v>
      </c>
      <c r="E7767" s="45" t="s">
        <v>24</v>
      </c>
      <c r="F7767" s="46">
        <v>1275000</v>
      </c>
      <c r="G7767" s="41">
        <f t="shared" si="384"/>
        <v>1275000</v>
      </c>
      <c r="H7767" s="236" t="s">
        <v>3941</v>
      </c>
      <c r="I7767" s="84" t="s">
        <v>10429</v>
      </c>
    </row>
    <row r="7768" spans="1:9" x14ac:dyDescent="0.25">
      <c r="A7768" s="180" t="s">
        <v>3980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84"/>
        <v>75000</v>
      </c>
      <c r="H7768" s="236" t="s">
        <v>2736</v>
      </c>
      <c r="I7768" s="84"/>
    </row>
    <row r="7769" spans="1:9" x14ac:dyDescent="0.25">
      <c r="A7769" s="180" t="s">
        <v>3993</v>
      </c>
      <c r="B7769" s="269" t="s">
        <v>4008</v>
      </c>
      <c r="C7769" s="56" t="s">
        <v>4378</v>
      </c>
      <c r="D7769" s="50">
        <v>5</v>
      </c>
      <c r="E7769" s="45" t="s">
        <v>217</v>
      </c>
      <c r="F7769" s="46">
        <v>23000</v>
      </c>
      <c r="G7769" s="41">
        <f t="shared" si="384"/>
        <v>115000</v>
      </c>
      <c r="H7769" s="84" t="s">
        <v>3204</v>
      </c>
      <c r="I7769" s="383"/>
    </row>
    <row r="7770" spans="1:9" x14ac:dyDescent="0.25">
      <c r="A7770" s="180" t="s">
        <v>3993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84"/>
        <v>42300</v>
      </c>
      <c r="H7770" s="84" t="s">
        <v>2096</v>
      </c>
      <c r="I7770" s="383"/>
    </row>
    <row r="7771" spans="1:9" x14ac:dyDescent="0.25">
      <c r="A7771" s="180" t="s">
        <v>3993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84"/>
        <v>36783</v>
      </c>
      <c r="H7771" s="84" t="s">
        <v>2096</v>
      </c>
      <c r="I7771" s="383"/>
    </row>
    <row r="7772" spans="1:9" x14ac:dyDescent="0.25">
      <c r="A7772" s="180" t="s">
        <v>3993</v>
      </c>
      <c r="B7772" s="269" t="s">
        <v>4008</v>
      </c>
      <c r="C7772" s="56" t="s">
        <v>4378</v>
      </c>
      <c r="D7772" s="50">
        <v>5</v>
      </c>
      <c r="E7772" s="45" t="s">
        <v>217</v>
      </c>
      <c r="F7772" s="46">
        <v>23000</v>
      </c>
      <c r="G7772" s="41">
        <f t="shared" si="384"/>
        <v>115000</v>
      </c>
      <c r="H7772" s="84" t="s">
        <v>490</v>
      </c>
      <c r="I7772" s="383"/>
    </row>
    <row r="7773" spans="1:9" x14ac:dyDescent="0.25">
      <c r="A7773" s="180" t="s">
        <v>3993</v>
      </c>
      <c r="B7773" s="269" t="s">
        <v>118</v>
      </c>
      <c r="C7773" s="49" t="s">
        <v>9783</v>
      </c>
      <c r="D7773" s="38">
        <v>2</v>
      </c>
      <c r="E7773" s="56" t="s">
        <v>23</v>
      </c>
      <c r="F7773" s="46">
        <v>131500</v>
      </c>
      <c r="G7773" s="41">
        <f t="shared" si="384"/>
        <v>263000</v>
      </c>
      <c r="H7773" s="84" t="s">
        <v>995</v>
      </c>
      <c r="I7773" s="383" t="s">
        <v>10431</v>
      </c>
    </row>
    <row r="7774" spans="1:9" x14ac:dyDescent="0.25">
      <c r="A7774" s="180" t="s">
        <v>3993</v>
      </c>
      <c r="B7774" s="269" t="s">
        <v>8007</v>
      </c>
      <c r="C7774" s="33"/>
      <c r="D7774" s="38">
        <v>2</v>
      </c>
      <c r="E7774" s="45" t="s">
        <v>23</v>
      </c>
      <c r="F7774" s="46">
        <v>40000</v>
      </c>
      <c r="G7774" s="179">
        <f t="shared" si="384"/>
        <v>80000</v>
      </c>
      <c r="H7774" s="84" t="s">
        <v>995</v>
      </c>
      <c r="I7774" s="383" t="s">
        <v>10431</v>
      </c>
    </row>
    <row r="7775" spans="1:9" x14ac:dyDescent="0.25">
      <c r="A7775" s="180" t="s">
        <v>3993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84"/>
        <v>34700</v>
      </c>
      <c r="H7775" s="84" t="s">
        <v>995</v>
      </c>
      <c r="I7775" s="383" t="s">
        <v>10431</v>
      </c>
    </row>
    <row r="7776" spans="1:9" x14ac:dyDescent="0.25">
      <c r="A7776" s="180" t="s">
        <v>3993</v>
      </c>
      <c r="B7776" s="269" t="s">
        <v>4012</v>
      </c>
      <c r="C7776" s="33" t="s">
        <v>10411</v>
      </c>
      <c r="D7776" s="38">
        <v>1</v>
      </c>
      <c r="E7776" s="45" t="s">
        <v>23</v>
      </c>
      <c r="F7776" s="41">
        <v>35000</v>
      </c>
      <c r="G7776" s="41">
        <f t="shared" si="384"/>
        <v>35000</v>
      </c>
      <c r="H7776" s="84" t="s">
        <v>3856</v>
      </c>
      <c r="I7776" s="383" t="s">
        <v>10432</v>
      </c>
    </row>
    <row r="7777" spans="1:9" x14ac:dyDescent="0.25">
      <c r="A7777" s="180" t="s">
        <v>3993</v>
      </c>
      <c r="B7777" s="269" t="s">
        <v>10433</v>
      </c>
      <c r="C7777" s="33"/>
      <c r="D7777" s="38">
        <v>1</v>
      </c>
      <c r="E7777" s="45" t="s">
        <v>23</v>
      </c>
      <c r="F7777" s="46">
        <v>20000</v>
      </c>
      <c r="G7777" s="41">
        <f t="shared" si="384"/>
        <v>20000</v>
      </c>
      <c r="H7777" s="84" t="s">
        <v>3856</v>
      </c>
      <c r="I7777" s="383" t="s">
        <v>10432</v>
      </c>
    </row>
    <row r="7778" spans="1:9" x14ac:dyDescent="0.25">
      <c r="A7778" s="180" t="s">
        <v>3993</v>
      </c>
      <c r="B7778" s="391" t="s">
        <v>3995</v>
      </c>
      <c r="C7778" s="109" t="s">
        <v>2853</v>
      </c>
      <c r="D7778" s="38">
        <v>4</v>
      </c>
      <c r="E7778" s="45" t="s">
        <v>72</v>
      </c>
      <c r="F7778" s="40">
        <v>50000</v>
      </c>
      <c r="G7778" s="41">
        <f t="shared" si="384"/>
        <v>200000</v>
      </c>
      <c r="H7778" s="84" t="s">
        <v>3638</v>
      </c>
      <c r="I7778" s="294"/>
    </row>
    <row r="7779" spans="1:9" x14ac:dyDescent="0.25">
      <c r="A7779" s="180" t="s">
        <v>3993</v>
      </c>
      <c r="B7779" s="391" t="s">
        <v>3994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84"/>
        <v>16000</v>
      </c>
      <c r="H7779" s="84" t="s">
        <v>638</v>
      </c>
      <c r="I7779" s="294"/>
    </row>
    <row r="7780" spans="1:9" x14ac:dyDescent="0.25">
      <c r="A7780" s="180" t="s">
        <v>3993</v>
      </c>
      <c r="B7780" s="269" t="s">
        <v>3996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84"/>
        <v>152800</v>
      </c>
      <c r="H7780" s="84" t="s">
        <v>638</v>
      </c>
      <c r="I7780" s="294"/>
    </row>
    <row r="7781" spans="1:9" x14ac:dyDescent="0.25">
      <c r="A7781" s="180" t="s">
        <v>3993</v>
      </c>
      <c r="B7781" s="269" t="s">
        <v>10434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84"/>
        <v>30000</v>
      </c>
      <c r="H7781" s="84" t="s">
        <v>638</v>
      </c>
      <c r="I7781" s="294"/>
    </row>
    <row r="7782" spans="1:9" x14ac:dyDescent="0.25">
      <c r="A7782" s="180" t="s">
        <v>3993</v>
      </c>
      <c r="B7782" s="407" t="s">
        <v>3318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85">D7782*F7782</f>
        <v>5000</v>
      </c>
      <c r="H7782" s="84" t="s">
        <v>638</v>
      </c>
      <c r="I7782" s="294"/>
    </row>
    <row r="7783" spans="1:9" x14ac:dyDescent="0.25">
      <c r="A7783" s="180" t="s">
        <v>3993</v>
      </c>
      <c r="B7783" s="515" t="s">
        <v>2805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85"/>
        <v>3000</v>
      </c>
      <c r="H7783" s="84" t="s">
        <v>930</v>
      </c>
      <c r="I7783" s="294"/>
    </row>
    <row r="7784" spans="1:9" x14ac:dyDescent="0.25">
      <c r="A7784" s="180" t="s">
        <v>3993</v>
      </c>
      <c r="B7784" s="372" t="s">
        <v>3836</v>
      </c>
      <c r="C7784" s="56" t="s">
        <v>3998</v>
      </c>
      <c r="D7784" s="38">
        <v>1</v>
      </c>
      <c r="E7784" s="45" t="s">
        <v>23</v>
      </c>
      <c r="F7784" s="289">
        <v>420000</v>
      </c>
      <c r="G7784" s="41">
        <f t="shared" si="385"/>
        <v>420000</v>
      </c>
      <c r="H7784" s="84" t="s">
        <v>930</v>
      </c>
      <c r="I7784" s="294"/>
    </row>
    <row r="7785" spans="1:9" x14ac:dyDescent="0.25">
      <c r="A7785" s="180" t="s">
        <v>3993</v>
      </c>
      <c r="B7785" s="269" t="s">
        <v>3999</v>
      </c>
      <c r="C7785" s="44" t="s">
        <v>3998</v>
      </c>
      <c r="D7785" s="38">
        <v>1</v>
      </c>
      <c r="E7785" s="45" t="s">
        <v>24</v>
      </c>
      <c r="F7785" s="35">
        <v>9000</v>
      </c>
      <c r="G7785" s="41">
        <f t="shared" si="385"/>
        <v>9000</v>
      </c>
      <c r="H7785" s="84" t="s">
        <v>930</v>
      </c>
      <c r="I7785" s="294"/>
    </row>
    <row r="7786" spans="1:9" x14ac:dyDescent="0.25">
      <c r="A7786" s="180" t="s">
        <v>3993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85"/>
        <v>75000</v>
      </c>
      <c r="H7786" s="84" t="s">
        <v>930</v>
      </c>
      <c r="I7786" s="294"/>
    </row>
    <row r="7787" spans="1:9" x14ac:dyDescent="0.25">
      <c r="A7787" s="180" t="s">
        <v>3993</v>
      </c>
      <c r="B7787" s="269" t="s">
        <v>4524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85"/>
        <v>139500</v>
      </c>
      <c r="H7787" s="84" t="s">
        <v>930</v>
      </c>
      <c r="I7787" s="294"/>
    </row>
    <row r="7788" spans="1:9" x14ac:dyDescent="0.25">
      <c r="A7788" s="180" t="s">
        <v>3993</v>
      </c>
      <c r="B7788" s="243" t="s">
        <v>4150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85"/>
        <v>35000</v>
      </c>
      <c r="H7788" s="84" t="s">
        <v>1604</v>
      </c>
      <c r="I7788" s="294"/>
    </row>
    <row r="7789" spans="1:9" x14ac:dyDescent="0.25">
      <c r="A7789" s="180" t="s">
        <v>3993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85"/>
        <v>19500</v>
      </c>
      <c r="H7789" s="84" t="s">
        <v>1604</v>
      </c>
      <c r="I7789" s="294"/>
    </row>
    <row r="7790" spans="1:9" x14ac:dyDescent="0.25">
      <c r="A7790" s="180" t="s">
        <v>3993</v>
      </c>
      <c r="B7790" s="269" t="s">
        <v>4841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85"/>
        <v>10000</v>
      </c>
      <c r="H7790" s="84" t="s">
        <v>1604</v>
      </c>
      <c r="I7790" s="294"/>
    </row>
    <row r="7791" spans="1:9" x14ac:dyDescent="0.25">
      <c r="A7791" s="180" t="s">
        <v>3993</v>
      </c>
      <c r="B7791" s="269" t="s">
        <v>1772</v>
      </c>
      <c r="C7791" s="33" t="s">
        <v>2755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x14ac:dyDescent="0.25">
      <c r="A7792" s="180" t="s">
        <v>3993</v>
      </c>
      <c r="B7792" s="269" t="s">
        <v>120</v>
      </c>
      <c r="C7792" s="33" t="s">
        <v>10435</v>
      </c>
      <c r="D7792" s="38">
        <v>1</v>
      </c>
      <c r="E7792" s="45" t="s">
        <v>23</v>
      </c>
      <c r="F7792" s="40">
        <v>60000</v>
      </c>
      <c r="G7792" s="41">
        <f t="shared" si="385"/>
        <v>60000</v>
      </c>
      <c r="H7792" s="84" t="s">
        <v>1604</v>
      </c>
      <c r="I7792" s="294"/>
    </row>
    <row r="7793" spans="1:9" x14ac:dyDescent="0.25">
      <c r="A7793" s="180" t="s">
        <v>3993</v>
      </c>
      <c r="B7793" s="391" t="s">
        <v>4000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85"/>
        <v>60000</v>
      </c>
      <c r="H7793" s="84" t="s">
        <v>606</v>
      </c>
      <c r="I7793" s="294"/>
    </row>
    <row r="7794" spans="1:9" x14ac:dyDescent="0.25">
      <c r="A7794" s="180" t="s">
        <v>3993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85"/>
        <v>92500</v>
      </c>
      <c r="H7794" s="84" t="s">
        <v>2177</v>
      </c>
      <c r="I7794" s="294" t="s">
        <v>10422</v>
      </c>
    </row>
    <row r="7795" spans="1:9" x14ac:dyDescent="0.25">
      <c r="A7795" s="180" t="s">
        <v>3993</v>
      </c>
      <c r="B7795" s="373" t="s">
        <v>2749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85"/>
        <v>20000</v>
      </c>
      <c r="H7795" s="84" t="s">
        <v>2177</v>
      </c>
      <c r="I7795" s="84" t="s">
        <v>10422</v>
      </c>
    </row>
    <row r="7796" spans="1:9" x14ac:dyDescent="0.25">
      <c r="A7796" s="180" t="s">
        <v>4003</v>
      </c>
      <c r="B7796" s="63" t="s">
        <v>2826</v>
      </c>
      <c r="C7796" s="39" t="s">
        <v>5865</v>
      </c>
      <c r="D7796" s="50">
        <v>1</v>
      </c>
      <c r="E7796" s="45" t="s">
        <v>23</v>
      </c>
      <c r="F7796" s="46">
        <v>270000</v>
      </c>
      <c r="G7796" s="41">
        <f t="shared" si="385"/>
        <v>270000</v>
      </c>
      <c r="H7796" s="84" t="s">
        <v>1268</v>
      </c>
      <c r="I7796" s="383" t="s">
        <v>10436</v>
      </c>
    </row>
    <row r="7797" spans="1:9" x14ac:dyDescent="0.25">
      <c r="A7797" s="180" t="s">
        <v>4003</v>
      </c>
      <c r="B7797" s="68" t="s">
        <v>2749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85"/>
        <v>20000</v>
      </c>
      <c r="H7797" s="84" t="s">
        <v>1268</v>
      </c>
      <c r="I7797" s="383" t="s">
        <v>10436</v>
      </c>
    </row>
    <row r="7798" spans="1:9" x14ac:dyDescent="0.25">
      <c r="A7798" s="180" t="s">
        <v>4003</v>
      </c>
      <c r="B7798" s="52" t="s">
        <v>2847</v>
      </c>
      <c r="C7798" s="33"/>
      <c r="D7798" s="38">
        <v>10</v>
      </c>
      <c r="E7798" s="45" t="s">
        <v>23</v>
      </c>
      <c r="F7798" s="46">
        <v>900</v>
      </c>
      <c r="G7798" s="41">
        <f t="shared" si="385"/>
        <v>9000</v>
      </c>
      <c r="H7798" s="84" t="s">
        <v>930</v>
      </c>
      <c r="I7798" s="383"/>
    </row>
    <row r="7799" spans="1:9" x14ac:dyDescent="0.25">
      <c r="A7799" s="180" t="s">
        <v>4003</v>
      </c>
      <c r="B7799" s="109" t="s">
        <v>4004</v>
      </c>
      <c r="C7799" s="109" t="s">
        <v>4005</v>
      </c>
      <c r="D7799" s="38">
        <v>1</v>
      </c>
      <c r="E7799" s="45" t="s">
        <v>24</v>
      </c>
      <c r="F7799" s="40">
        <v>10000</v>
      </c>
      <c r="G7799" s="41">
        <f t="shared" si="385"/>
        <v>10000</v>
      </c>
      <c r="H7799" s="84" t="s">
        <v>1279</v>
      </c>
      <c r="I7799" s="383"/>
    </row>
    <row r="7800" spans="1:9" x14ac:dyDescent="0.25">
      <c r="A7800" s="180" t="s">
        <v>4003</v>
      </c>
      <c r="B7800" s="109" t="s">
        <v>4006</v>
      </c>
      <c r="C7800" s="109" t="s">
        <v>4005</v>
      </c>
      <c r="D7800" s="38">
        <v>1</v>
      </c>
      <c r="E7800" s="45" t="s">
        <v>24</v>
      </c>
      <c r="F7800" s="40">
        <v>6000</v>
      </c>
      <c r="G7800" s="41">
        <f t="shared" si="385"/>
        <v>6000</v>
      </c>
      <c r="H7800" s="84" t="s">
        <v>1279</v>
      </c>
      <c r="I7800" s="383"/>
    </row>
    <row r="7801" spans="1:9" x14ac:dyDescent="0.25">
      <c r="A7801" s="180" t="s">
        <v>4003</v>
      </c>
      <c r="B7801" s="33" t="s">
        <v>2805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85"/>
        <v>3000</v>
      </c>
      <c r="H7801" s="84" t="s">
        <v>2736</v>
      </c>
      <c r="I7801" s="383"/>
    </row>
    <row r="7802" spans="1:9" x14ac:dyDescent="0.25">
      <c r="A7802" s="180" t="s">
        <v>4003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85"/>
        <v>75000</v>
      </c>
      <c r="H7802" s="84" t="s">
        <v>433</v>
      </c>
      <c r="I7802" s="383"/>
    </row>
    <row r="7803" spans="1:9" x14ac:dyDescent="0.25">
      <c r="A7803" s="180" t="s">
        <v>4003</v>
      </c>
      <c r="B7803" s="33" t="s">
        <v>4008</v>
      </c>
      <c r="C7803" s="33" t="s">
        <v>4378</v>
      </c>
      <c r="D7803" s="38">
        <v>69</v>
      </c>
      <c r="E7803" s="45" t="s">
        <v>217</v>
      </c>
      <c r="F7803" s="40">
        <v>23000</v>
      </c>
      <c r="G7803" s="41">
        <f t="shared" si="385"/>
        <v>1587000</v>
      </c>
      <c r="H7803" s="84" t="s">
        <v>3638</v>
      </c>
      <c r="I7803" s="294"/>
    </row>
    <row r="7804" spans="1:9" x14ac:dyDescent="0.25">
      <c r="A7804" s="180" t="s">
        <v>4003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85"/>
        <v>613050</v>
      </c>
      <c r="H7804" s="84" t="s">
        <v>3638</v>
      </c>
      <c r="I7804" s="294"/>
    </row>
    <row r="7805" spans="1:9" x14ac:dyDescent="0.25">
      <c r="A7805" s="180" t="s">
        <v>4003</v>
      </c>
      <c r="B7805" s="33" t="s">
        <v>10437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85"/>
        <v>235000</v>
      </c>
      <c r="H7805" s="84" t="s">
        <v>2672</v>
      </c>
      <c r="I7805" s="294" t="s">
        <v>10438</v>
      </c>
    </row>
    <row r="7806" spans="1:9" x14ac:dyDescent="0.25">
      <c r="A7806" s="180" t="s">
        <v>4003</v>
      </c>
      <c r="B7806" s="33" t="s">
        <v>3098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85"/>
        <v>140000</v>
      </c>
      <c r="H7806" s="84" t="s">
        <v>2672</v>
      </c>
      <c r="I7806" s="294" t="s">
        <v>10438</v>
      </c>
    </row>
    <row r="7807" spans="1:9" x14ac:dyDescent="0.25">
      <c r="A7807" s="180" t="s">
        <v>4003</v>
      </c>
      <c r="B7807" s="33" t="s">
        <v>3986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85"/>
        <v>30000</v>
      </c>
      <c r="H7807" s="84" t="s">
        <v>2240</v>
      </c>
      <c r="I7807" s="294"/>
    </row>
    <row r="7808" spans="1:9" x14ac:dyDescent="0.25">
      <c r="A7808" s="180" t="s">
        <v>4003</v>
      </c>
      <c r="B7808" s="33" t="s">
        <v>4007</v>
      </c>
      <c r="C7808" s="33" t="s">
        <v>10439</v>
      </c>
      <c r="D7808" s="38">
        <v>1</v>
      </c>
      <c r="E7808" s="45" t="s">
        <v>23</v>
      </c>
      <c r="F7808" s="46">
        <v>1280000</v>
      </c>
      <c r="G7808" s="179">
        <f t="shared" si="385"/>
        <v>1280000</v>
      </c>
      <c r="H7808" s="84" t="s">
        <v>911</v>
      </c>
      <c r="I7808" s="294" t="s">
        <v>10440</v>
      </c>
    </row>
    <row r="7809" spans="1:9" x14ac:dyDescent="0.25">
      <c r="A7809" s="180" t="s">
        <v>4003</v>
      </c>
      <c r="B7809" s="109" t="s">
        <v>10441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85"/>
        <v>160000</v>
      </c>
      <c r="H7809" s="84" t="s">
        <v>911</v>
      </c>
      <c r="I7809" s="294" t="s">
        <v>10440</v>
      </c>
    </row>
    <row r="7810" spans="1:9" x14ac:dyDescent="0.25">
      <c r="A7810" s="180" t="s">
        <v>4003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85"/>
        <v>50000</v>
      </c>
      <c r="H7810" s="84" t="s">
        <v>911</v>
      </c>
      <c r="I7810" s="294" t="s">
        <v>10440</v>
      </c>
    </row>
    <row r="7811" spans="1:9" x14ac:dyDescent="0.25">
      <c r="A7811" s="180" t="s">
        <v>4003</v>
      </c>
      <c r="B7811" s="33" t="s">
        <v>2774</v>
      </c>
      <c r="C7811" s="44" t="s">
        <v>3147</v>
      </c>
      <c r="D7811" s="38">
        <v>1</v>
      </c>
      <c r="E7811" s="45" t="s">
        <v>4014</v>
      </c>
      <c r="F7811" s="40">
        <v>135000</v>
      </c>
      <c r="G7811" s="41">
        <f t="shared" si="385"/>
        <v>135000</v>
      </c>
      <c r="H7811" s="84" t="s">
        <v>894</v>
      </c>
      <c r="I7811" s="294"/>
    </row>
    <row r="7812" spans="1:9" x14ac:dyDescent="0.25">
      <c r="A7812" s="180" t="s">
        <v>4003</v>
      </c>
      <c r="B7812" s="33" t="s">
        <v>4015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85"/>
        <v>150000</v>
      </c>
      <c r="H7812" s="84" t="s">
        <v>606</v>
      </c>
      <c r="I7812" s="294"/>
    </row>
    <row r="7813" spans="1:9" x14ac:dyDescent="0.25">
      <c r="A7813" s="180" t="s">
        <v>4003</v>
      </c>
      <c r="B7813" s="33" t="s">
        <v>4018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85"/>
        <v>75000</v>
      </c>
      <c r="H7813" s="84" t="s">
        <v>1604</v>
      </c>
      <c r="I7813" s="294"/>
    </row>
    <row r="7814" spans="1:9" x14ac:dyDescent="0.25">
      <c r="A7814" s="180" t="s">
        <v>4003</v>
      </c>
      <c r="B7814" s="33" t="s">
        <v>4019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85"/>
        <v>45000</v>
      </c>
      <c r="H7814" s="84" t="s">
        <v>1604</v>
      </c>
      <c r="I7814" s="294"/>
    </row>
    <row r="7815" spans="1:9" x14ac:dyDescent="0.25">
      <c r="A7815" s="180" t="s">
        <v>4003</v>
      </c>
      <c r="B7815" s="33" t="s">
        <v>3914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85"/>
        <v>25000</v>
      </c>
      <c r="H7815" s="84" t="s">
        <v>1604</v>
      </c>
      <c r="I7815" s="294"/>
    </row>
    <row r="7816" spans="1:9" x14ac:dyDescent="0.25">
      <c r="A7816" s="180" t="s">
        <v>4003</v>
      </c>
      <c r="B7816" s="33" t="s">
        <v>4020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85"/>
        <v>45000</v>
      </c>
      <c r="H7816" s="84" t="s">
        <v>1604</v>
      </c>
      <c r="I7816" s="84"/>
    </row>
    <row r="7817" spans="1:9" x14ac:dyDescent="0.25">
      <c r="A7817" s="180" t="s">
        <v>4003</v>
      </c>
      <c r="B7817" s="33" t="s">
        <v>4021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85"/>
        <v>60000</v>
      </c>
      <c r="H7817" s="84" t="s">
        <v>1604</v>
      </c>
      <c r="I7817" s="84"/>
    </row>
    <row r="7818" spans="1:9" x14ac:dyDescent="0.25">
      <c r="A7818" s="33" t="s">
        <v>4022</v>
      </c>
      <c r="B7818" s="33" t="s">
        <v>4008</v>
      </c>
      <c r="C7818" s="33" t="s">
        <v>4378</v>
      </c>
      <c r="D7818" s="50">
        <v>5</v>
      </c>
      <c r="E7818" s="45" t="s">
        <v>217</v>
      </c>
      <c r="F7818" s="46">
        <v>23000</v>
      </c>
      <c r="G7818" s="41">
        <f t="shared" si="385"/>
        <v>115000</v>
      </c>
      <c r="H7818" s="84" t="s">
        <v>2240</v>
      </c>
      <c r="I7818" s="383"/>
    </row>
    <row r="7819" spans="1:9" x14ac:dyDescent="0.25">
      <c r="A7819" s="33" t="s">
        <v>4022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85"/>
        <v>14100</v>
      </c>
      <c r="H7819" s="84" t="s">
        <v>827</v>
      </c>
      <c r="I7819" s="383"/>
    </row>
    <row r="7820" spans="1:9" x14ac:dyDescent="0.25">
      <c r="A7820" s="33" t="s">
        <v>4022</v>
      </c>
      <c r="B7820" s="33" t="s">
        <v>10149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85"/>
        <v>10000</v>
      </c>
      <c r="H7820" s="84" t="s">
        <v>827</v>
      </c>
      <c r="I7820" s="383"/>
    </row>
    <row r="7821" spans="1:9" x14ac:dyDescent="0.25">
      <c r="A7821" s="33" t="s">
        <v>4022</v>
      </c>
      <c r="B7821" s="109" t="s">
        <v>10442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85"/>
        <v>55000</v>
      </c>
      <c r="H7821" s="84" t="s">
        <v>606</v>
      </c>
      <c r="I7821" s="383"/>
    </row>
    <row r="7822" spans="1:9" x14ac:dyDescent="0.25">
      <c r="A7822" s="33" t="s">
        <v>4022</v>
      </c>
      <c r="B7822" s="109" t="s">
        <v>2805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85"/>
        <v>9000</v>
      </c>
      <c r="H7822" s="84" t="s">
        <v>2736</v>
      </c>
      <c r="I7822" s="383"/>
    </row>
    <row r="7823" spans="1:9" x14ac:dyDescent="0.25">
      <c r="A7823" s="33" t="s">
        <v>4022</v>
      </c>
      <c r="B7823" s="109" t="s">
        <v>4027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85"/>
        <v>20000</v>
      </c>
      <c r="H7823" s="84" t="s">
        <v>2736</v>
      </c>
      <c r="I7823" s="383"/>
    </row>
    <row r="7824" spans="1:9" x14ac:dyDescent="0.25">
      <c r="A7824" s="33" t="s">
        <v>4022</v>
      </c>
      <c r="B7824" s="36" t="s">
        <v>2682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85"/>
        <v>104000</v>
      </c>
      <c r="H7824" s="84" t="s">
        <v>2736</v>
      </c>
      <c r="I7824" s="383"/>
    </row>
    <row r="7825" spans="1:9" x14ac:dyDescent="0.25">
      <c r="A7825" s="33" t="s">
        <v>4022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85"/>
        <v>9000</v>
      </c>
      <c r="H7825" s="84" t="s">
        <v>930</v>
      </c>
      <c r="I7825" s="383"/>
    </row>
    <row r="7826" spans="1:9" x14ac:dyDescent="0.25">
      <c r="A7826" s="33" t="s">
        <v>4022</v>
      </c>
      <c r="B7826" s="269" t="s">
        <v>4524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85"/>
        <v>31000</v>
      </c>
      <c r="H7826" s="84" t="s">
        <v>930</v>
      </c>
      <c r="I7826" s="383"/>
    </row>
    <row r="7827" spans="1:9" x14ac:dyDescent="0.25">
      <c r="A7827" s="33" t="s">
        <v>4022</v>
      </c>
      <c r="B7827" s="33" t="s">
        <v>4028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85"/>
        <v>460000</v>
      </c>
      <c r="H7827" s="84" t="s">
        <v>930</v>
      </c>
      <c r="I7827" s="383"/>
    </row>
    <row r="7828" spans="1:9" x14ac:dyDescent="0.25">
      <c r="A7828" s="33" t="s">
        <v>4022</v>
      </c>
      <c r="B7828" s="33" t="s">
        <v>2739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85"/>
        <v>8000</v>
      </c>
      <c r="H7828" s="84" t="s">
        <v>930</v>
      </c>
      <c r="I7828" s="383"/>
    </row>
    <row r="7829" spans="1:9" x14ac:dyDescent="0.25">
      <c r="A7829" s="33" t="s">
        <v>4022</v>
      </c>
      <c r="B7829" s="269" t="s">
        <v>2877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85"/>
        <v>80000</v>
      </c>
      <c r="H7829" s="84" t="s">
        <v>930</v>
      </c>
      <c r="I7829" s="383"/>
    </row>
    <row r="7830" spans="1:9" x14ac:dyDescent="0.25">
      <c r="A7830" s="33" t="s">
        <v>4022</v>
      </c>
      <c r="B7830" s="63" t="s">
        <v>10089</v>
      </c>
      <c r="C7830" s="39" t="s">
        <v>3360</v>
      </c>
      <c r="D7830" s="38">
        <v>1</v>
      </c>
      <c r="E7830" s="45" t="s">
        <v>23</v>
      </c>
      <c r="F7830" s="40">
        <v>155000</v>
      </c>
      <c r="G7830" s="41">
        <f t="shared" si="385"/>
        <v>155000</v>
      </c>
      <c r="H7830" s="84" t="s">
        <v>2672</v>
      </c>
      <c r="I7830" s="294" t="s">
        <v>10443</v>
      </c>
    </row>
    <row r="7831" spans="1:9" x14ac:dyDescent="0.25">
      <c r="A7831" s="33" t="s">
        <v>4022</v>
      </c>
      <c r="B7831" s="33" t="s">
        <v>3496</v>
      </c>
      <c r="C7831" s="33" t="s">
        <v>3360</v>
      </c>
      <c r="D7831" s="38">
        <v>1</v>
      </c>
      <c r="E7831" s="45" t="s">
        <v>23</v>
      </c>
      <c r="F7831" s="40">
        <v>55000</v>
      </c>
      <c r="G7831" s="41">
        <f t="shared" si="385"/>
        <v>55000</v>
      </c>
      <c r="H7831" s="84" t="s">
        <v>2672</v>
      </c>
      <c r="I7831" s="294" t="s">
        <v>10443</v>
      </c>
    </row>
    <row r="7832" spans="1:9" x14ac:dyDescent="0.25">
      <c r="A7832" s="33" t="s">
        <v>4022</v>
      </c>
      <c r="B7832" s="52" t="s">
        <v>3494</v>
      </c>
      <c r="C7832" s="33" t="s">
        <v>10444</v>
      </c>
      <c r="D7832" s="38">
        <v>1</v>
      </c>
      <c r="E7832" s="45" t="s">
        <v>23</v>
      </c>
      <c r="F7832" s="40">
        <v>1545000</v>
      </c>
      <c r="G7832" s="41">
        <f t="shared" si="385"/>
        <v>1545000</v>
      </c>
      <c r="H7832" s="84" t="s">
        <v>2672</v>
      </c>
      <c r="I7832" s="294" t="s">
        <v>10443</v>
      </c>
    </row>
    <row r="7833" spans="1:9" x14ac:dyDescent="0.25">
      <c r="A7833" s="33" t="s">
        <v>4022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85"/>
        <v>885000</v>
      </c>
      <c r="H7833" s="84" t="s">
        <v>465</v>
      </c>
      <c r="I7833" s="294" t="s">
        <v>10445</v>
      </c>
    </row>
    <row r="7834" spans="1:9" x14ac:dyDescent="0.25">
      <c r="A7834" s="33" t="s">
        <v>4022</v>
      </c>
      <c r="B7834" s="33" t="s">
        <v>3277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85"/>
        <v>90000</v>
      </c>
      <c r="H7834" s="84" t="s">
        <v>465</v>
      </c>
      <c r="I7834" s="294" t="s">
        <v>10445</v>
      </c>
    </row>
    <row r="7835" spans="1:9" x14ac:dyDescent="0.25">
      <c r="A7835" s="33" t="s">
        <v>4022</v>
      </c>
      <c r="B7835" s="33" t="s">
        <v>4025</v>
      </c>
      <c r="C7835" s="33" t="s">
        <v>4026</v>
      </c>
      <c r="D7835" s="38">
        <v>3</v>
      </c>
      <c r="E7835" s="45" t="s">
        <v>23</v>
      </c>
      <c r="F7835" s="46">
        <v>10000</v>
      </c>
      <c r="G7835" s="41">
        <f t="shared" si="385"/>
        <v>30000</v>
      </c>
      <c r="H7835" s="84" t="s">
        <v>3638</v>
      </c>
      <c r="I7835" s="294"/>
    </row>
    <row r="7836" spans="1:9" x14ac:dyDescent="0.25">
      <c r="A7836" s="33" t="s">
        <v>4022</v>
      </c>
      <c r="B7836" s="33" t="s">
        <v>2832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85"/>
        <v>175000</v>
      </c>
      <c r="H7836" s="84" t="s">
        <v>911</v>
      </c>
      <c r="I7836" s="294" t="s">
        <v>10446</v>
      </c>
    </row>
    <row r="7837" spans="1:9" x14ac:dyDescent="0.25">
      <c r="A7837" s="33" t="s">
        <v>4022</v>
      </c>
      <c r="B7837" s="33" t="s">
        <v>120</v>
      </c>
      <c r="C7837" s="33" t="s">
        <v>10435</v>
      </c>
      <c r="D7837" s="50">
        <v>1</v>
      </c>
      <c r="E7837" s="56" t="s">
        <v>23</v>
      </c>
      <c r="F7837" s="179">
        <v>600000</v>
      </c>
      <c r="G7837" s="179">
        <f t="shared" si="385"/>
        <v>600000</v>
      </c>
      <c r="H7837" s="84" t="s">
        <v>911</v>
      </c>
      <c r="I7837" s="294" t="s">
        <v>10446</v>
      </c>
    </row>
    <row r="7838" spans="1:9" x14ac:dyDescent="0.25">
      <c r="A7838" s="33" t="s">
        <v>4022</v>
      </c>
      <c r="B7838" s="109" t="s">
        <v>4023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85"/>
        <v>142500</v>
      </c>
      <c r="H7838" s="84" t="s">
        <v>911</v>
      </c>
      <c r="I7838" s="294" t="s">
        <v>10446</v>
      </c>
    </row>
    <row r="7839" spans="1:9" x14ac:dyDescent="0.25">
      <c r="A7839" s="33" t="s">
        <v>4022</v>
      </c>
      <c r="B7839" s="33" t="s">
        <v>120</v>
      </c>
      <c r="C7839" s="33" t="s">
        <v>10435</v>
      </c>
      <c r="D7839" s="38">
        <v>1</v>
      </c>
      <c r="E7839" s="45" t="s">
        <v>23</v>
      </c>
      <c r="F7839" s="40">
        <v>60000</v>
      </c>
      <c r="G7839" s="41">
        <f t="shared" si="385"/>
        <v>60000</v>
      </c>
      <c r="H7839" s="84" t="s">
        <v>1065</v>
      </c>
      <c r="I7839" s="294" t="s">
        <v>10447</v>
      </c>
    </row>
    <row r="7840" spans="1:9" x14ac:dyDescent="0.25">
      <c r="A7840" s="33" t="s">
        <v>4022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85"/>
        <v>39000</v>
      </c>
      <c r="H7840" s="84" t="s">
        <v>588</v>
      </c>
      <c r="I7840" s="294" t="s">
        <v>10448</v>
      </c>
    </row>
    <row r="7841" spans="1:9" x14ac:dyDescent="0.25">
      <c r="A7841" s="33" t="s">
        <v>4022</v>
      </c>
      <c r="B7841" s="33" t="s">
        <v>1772</v>
      </c>
      <c r="C7841" s="33" t="s">
        <v>2755</v>
      </c>
      <c r="D7841" s="38">
        <v>4</v>
      </c>
      <c r="E7841" s="45" t="s">
        <v>23</v>
      </c>
      <c r="F7841" s="287">
        <v>10000</v>
      </c>
      <c r="G7841" s="41">
        <f t="shared" si="385"/>
        <v>40000</v>
      </c>
      <c r="H7841" s="84" t="s">
        <v>588</v>
      </c>
      <c r="I7841" s="294" t="s">
        <v>10448</v>
      </c>
    </row>
    <row r="7842" spans="1:9" x14ac:dyDescent="0.25">
      <c r="A7842" s="33" t="s">
        <v>4022</v>
      </c>
      <c r="B7842" s="33" t="s">
        <v>4841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85"/>
        <v>20000</v>
      </c>
      <c r="H7842" s="84" t="s">
        <v>588</v>
      </c>
      <c r="I7842" s="294" t="s">
        <v>10448</v>
      </c>
    </row>
    <row r="7843" spans="1:9" x14ac:dyDescent="0.25">
      <c r="A7843" s="33" t="s">
        <v>4022</v>
      </c>
      <c r="B7843" s="33" t="s">
        <v>118</v>
      </c>
      <c r="C7843" s="49" t="s">
        <v>9783</v>
      </c>
      <c r="D7843" s="38">
        <v>1</v>
      </c>
      <c r="E7843" s="45" t="s">
        <v>23</v>
      </c>
      <c r="F7843" s="35">
        <v>131500</v>
      </c>
      <c r="G7843" s="41">
        <f t="shared" si="385"/>
        <v>131500</v>
      </c>
      <c r="H7843" s="84" t="s">
        <v>1604</v>
      </c>
      <c r="I7843" s="84" t="s">
        <v>10449</v>
      </c>
    </row>
    <row r="7844" spans="1:9" x14ac:dyDescent="0.25">
      <c r="A7844" s="33" t="s">
        <v>4022</v>
      </c>
      <c r="B7844" s="33" t="s">
        <v>120</v>
      </c>
      <c r="C7844" s="33" t="s">
        <v>10435</v>
      </c>
      <c r="D7844" s="38">
        <v>1</v>
      </c>
      <c r="E7844" s="45" t="s">
        <v>23</v>
      </c>
      <c r="F7844" s="40">
        <v>60000</v>
      </c>
      <c r="G7844" s="41">
        <f t="shared" si="385"/>
        <v>60000</v>
      </c>
      <c r="H7844" s="84" t="s">
        <v>1604</v>
      </c>
      <c r="I7844" s="84" t="s">
        <v>10450</v>
      </c>
    </row>
    <row r="7845" spans="1:9" x14ac:dyDescent="0.25">
      <c r="A7845" s="33" t="s">
        <v>4022</v>
      </c>
      <c r="B7845" s="33" t="s">
        <v>120</v>
      </c>
      <c r="C7845" s="33" t="s">
        <v>10435</v>
      </c>
      <c r="D7845" s="38">
        <v>1</v>
      </c>
      <c r="E7845" s="45" t="s">
        <v>23</v>
      </c>
      <c r="F7845" s="35">
        <v>60000</v>
      </c>
      <c r="G7845" s="41">
        <f t="shared" si="385"/>
        <v>60000</v>
      </c>
      <c r="H7845" s="84" t="s">
        <v>2177</v>
      </c>
      <c r="I7845" s="84" t="s">
        <v>10451</v>
      </c>
    </row>
    <row r="7846" spans="1:9" x14ac:dyDescent="0.25">
      <c r="A7846" s="33" t="s">
        <v>4022</v>
      </c>
      <c r="B7846" s="33" t="s">
        <v>118</v>
      </c>
      <c r="C7846" s="49" t="s">
        <v>9783</v>
      </c>
      <c r="D7846" s="38">
        <v>1</v>
      </c>
      <c r="E7846" s="45" t="s">
        <v>23</v>
      </c>
      <c r="F7846" s="35">
        <v>131500</v>
      </c>
      <c r="G7846" s="41">
        <f t="shared" ref="G7846:G7909" si="386">D7846*F7846</f>
        <v>131500</v>
      </c>
      <c r="H7846" s="84" t="s">
        <v>2177</v>
      </c>
      <c r="I7846" s="84" t="s">
        <v>10452</v>
      </c>
    </row>
    <row r="7847" spans="1:9" x14ac:dyDescent="0.25">
      <c r="A7847" s="33" t="s">
        <v>4022</v>
      </c>
      <c r="B7847" s="33" t="s">
        <v>4017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3230</v>
      </c>
      <c r="I7847" s="84" t="s">
        <v>10453</v>
      </c>
    </row>
    <row r="7848" spans="1:9" x14ac:dyDescent="0.25">
      <c r="A7848" s="33" t="s">
        <v>4022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86"/>
        <v>34689</v>
      </c>
      <c r="H7848" s="236" t="s">
        <v>538</v>
      </c>
      <c r="I7848" s="84"/>
    </row>
    <row r="7849" spans="1:9" x14ac:dyDescent="0.25">
      <c r="A7849" s="33" t="s">
        <v>4022</v>
      </c>
      <c r="B7849" s="109" t="s">
        <v>4029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86"/>
        <v>175000</v>
      </c>
      <c r="H7849" s="84" t="s">
        <v>509</v>
      </c>
      <c r="I7849" s="84"/>
    </row>
    <row r="7850" spans="1:9" x14ac:dyDescent="0.25">
      <c r="A7850" s="33" t="s">
        <v>4022</v>
      </c>
      <c r="B7850" s="33" t="s">
        <v>4030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86"/>
        <v>60000</v>
      </c>
      <c r="H7850" s="84" t="s">
        <v>509</v>
      </c>
      <c r="I7850" s="84"/>
    </row>
    <row r="7851" spans="1:9" x14ac:dyDescent="0.25">
      <c r="A7851" s="33" t="s">
        <v>4022</v>
      </c>
      <c r="B7851" s="33" t="s">
        <v>4031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86"/>
        <v>75000</v>
      </c>
      <c r="H7851" s="84" t="s">
        <v>509</v>
      </c>
      <c r="I7851" s="84"/>
    </row>
    <row r="7852" spans="1:9" x14ac:dyDescent="0.25">
      <c r="A7852" s="33" t="s">
        <v>4022</v>
      </c>
      <c r="B7852" s="33" t="s">
        <v>4032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86"/>
        <v>35000</v>
      </c>
      <c r="H7852" s="84" t="s">
        <v>509</v>
      </c>
      <c r="I7852" s="84"/>
    </row>
    <row r="7853" spans="1:9" x14ac:dyDescent="0.25">
      <c r="A7853" s="33" t="s">
        <v>4022</v>
      </c>
      <c r="B7853" s="33" t="s">
        <v>4033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86"/>
        <v>35000</v>
      </c>
      <c r="H7853" s="84" t="s">
        <v>509</v>
      </c>
      <c r="I7853" s="84"/>
    </row>
    <row r="7854" spans="1:9" x14ac:dyDescent="0.25">
      <c r="A7854" s="33" t="s">
        <v>4022</v>
      </c>
      <c r="B7854" s="33" t="s">
        <v>4034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86"/>
        <v>30000</v>
      </c>
      <c r="H7854" s="84" t="s">
        <v>509</v>
      </c>
      <c r="I7854" s="84"/>
    </row>
    <row r="7855" spans="1:9" x14ac:dyDescent="0.25">
      <c r="A7855" s="33" t="s">
        <v>4022</v>
      </c>
      <c r="B7855" s="33" t="s">
        <v>2829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86"/>
        <v>25000</v>
      </c>
      <c r="H7855" s="84" t="s">
        <v>509</v>
      </c>
      <c r="I7855" s="84"/>
    </row>
    <row r="7856" spans="1:9" x14ac:dyDescent="0.25">
      <c r="A7856" s="33" t="s">
        <v>4035</v>
      </c>
      <c r="B7856" s="33" t="s">
        <v>4008</v>
      </c>
      <c r="C7856" s="33" t="s">
        <v>4378</v>
      </c>
      <c r="D7856" s="50">
        <v>5</v>
      </c>
      <c r="E7856" s="45" t="s">
        <v>217</v>
      </c>
      <c r="F7856" s="46">
        <v>23000</v>
      </c>
      <c r="G7856" s="41">
        <f t="shared" si="386"/>
        <v>115000</v>
      </c>
      <c r="H7856" s="84" t="s">
        <v>3204</v>
      </c>
      <c r="I7856" s="383"/>
    </row>
    <row r="7857" spans="1:9" x14ac:dyDescent="0.25">
      <c r="A7857" s="33" t="s">
        <v>4035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86"/>
        <v>56400</v>
      </c>
      <c r="H7857" s="84" t="s">
        <v>911</v>
      </c>
      <c r="I7857" s="383"/>
    </row>
    <row r="7858" spans="1:9" x14ac:dyDescent="0.25">
      <c r="A7858" s="33" t="s">
        <v>4035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86"/>
        <v>28200</v>
      </c>
      <c r="H7858" s="84" t="s">
        <v>2240</v>
      </c>
      <c r="I7858" s="383"/>
    </row>
    <row r="7859" spans="1:9" x14ac:dyDescent="0.25">
      <c r="A7859" s="33" t="s">
        <v>4035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86"/>
        <v>42300</v>
      </c>
      <c r="H7859" s="84" t="s">
        <v>2096</v>
      </c>
      <c r="I7859" s="383"/>
    </row>
    <row r="7860" spans="1:9" x14ac:dyDescent="0.25">
      <c r="A7860" s="33" t="s">
        <v>4035</v>
      </c>
      <c r="B7860" s="33" t="s">
        <v>10454</v>
      </c>
      <c r="C7860" s="237" t="s">
        <v>10455</v>
      </c>
      <c r="D7860" s="38">
        <v>1</v>
      </c>
      <c r="E7860" s="45" t="s">
        <v>24</v>
      </c>
      <c r="F7860" s="40">
        <v>1650000</v>
      </c>
      <c r="G7860" s="41">
        <f t="shared" si="386"/>
        <v>1650000</v>
      </c>
      <c r="H7860" s="84" t="s">
        <v>486</v>
      </c>
      <c r="I7860" s="383" t="s">
        <v>10456</v>
      </c>
    </row>
    <row r="7861" spans="1:9" x14ac:dyDescent="0.25">
      <c r="A7861" s="33" t="s">
        <v>4035</v>
      </c>
      <c r="B7861" s="33" t="s">
        <v>10454</v>
      </c>
      <c r="C7861" s="44" t="s">
        <v>10457</v>
      </c>
      <c r="D7861" s="50">
        <v>1</v>
      </c>
      <c r="E7861" s="56" t="s">
        <v>24</v>
      </c>
      <c r="F7861" s="179">
        <v>1650000</v>
      </c>
      <c r="G7861" s="41">
        <f t="shared" si="386"/>
        <v>1650000</v>
      </c>
      <c r="H7861" s="84" t="s">
        <v>486</v>
      </c>
      <c r="I7861" s="383" t="s">
        <v>10456</v>
      </c>
    </row>
    <row r="7862" spans="1:9" x14ac:dyDescent="0.25">
      <c r="A7862" s="33" t="s">
        <v>4035</v>
      </c>
      <c r="B7862" s="63" t="s">
        <v>10089</v>
      </c>
      <c r="C7862" s="39" t="s">
        <v>3360</v>
      </c>
      <c r="D7862" s="50">
        <v>1</v>
      </c>
      <c r="E7862" s="56" t="s">
        <v>24</v>
      </c>
      <c r="F7862" s="179">
        <v>155000</v>
      </c>
      <c r="G7862" s="41">
        <f t="shared" si="386"/>
        <v>155000</v>
      </c>
      <c r="H7862" s="84" t="s">
        <v>486</v>
      </c>
      <c r="I7862" s="383" t="s">
        <v>10456</v>
      </c>
    </row>
    <row r="7863" spans="1:9" x14ac:dyDescent="0.25">
      <c r="A7863" s="33" t="s">
        <v>4035</v>
      </c>
      <c r="B7863" s="33" t="s">
        <v>3496</v>
      </c>
      <c r="C7863" s="33" t="s">
        <v>3360</v>
      </c>
      <c r="D7863" s="38">
        <v>1</v>
      </c>
      <c r="E7863" s="45" t="s">
        <v>23</v>
      </c>
      <c r="F7863" s="41">
        <v>50000</v>
      </c>
      <c r="G7863" s="41">
        <f t="shared" si="386"/>
        <v>50000</v>
      </c>
      <c r="H7863" s="84" t="s">
        <v>486</v>
      </c>
      <c r="I7863" s="383" t="s">
        <v>10456</v>
      </c>
    </row>
    <row r="7864" spans="1:9" x14ac:dyDescent="0.25">
      <c r="A7864" s="33" t="s">
        <v>4035</v>
      </c>
      <c r="B7864" s="33" t="s">
        <v>4384</v>
      </c>
      <c r="C7864" s="33" t="s">
        <v>9331</v>
      </c>
      <c r="D7864" s="38">
        <v>1</v>
      </c>
      <c r="E7864" s="45" t="s">
        <v>24</v>
      </c>
      <c r="F7864" s="46">
        <v>460000</v>
      </c>
      <c r="G7864" s="41">
        <f t="shared" si="386"/>
        <v>460000</v>
      </c>
      <c r="H7864" s="84" t="s">
        <v>486</v>
      </c>
      <c r="I7864" s="383" t="s">
        <v>10456</v>
      </c>
    </row>
    <row r="7865" spans="1:9" x14ac:dyDescent="0.25">
      <c r="A7865" s="33" t="s">
        <v>4035</v>
      </c>
      <c r="B7865" s="33" t="s">
        <v>4384</v>
      </c>
      <c r="C7865" s="33" t="s">
        <v>9331</v>
      </c>
      <c r="D7865" s="38">
        <v>2</v>
      </c>
      <c r="E7865" s="45" t="s">
        <v>24</v>
      </c>
      <c r="F7865" s="46">
        <v>460000</v>
      </c>
      <c r="G7865" s="41">
        <f t="shared" si="386"/>
        <v>920000</v>
      </c>
      <c r="H7865" s="84" t="s">
        <v>995</v>
      </c>
      <c r="I7865" s="383" t="s">
        <v>10458</v>
      </c>
    </row>
    <row r="7866" spans="1:9" x14ac:dyDescent="0.25">
      <c r="A7866" s="33" t="s">
        <v>4035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86"/>
        <v>26000</v>
      </c>
      <c r="H7866" s="84" t="s">
        <v>2736</v>
      </c>
      <c r="I7866" s="383"/>
    </row>
    <row r="7867" spans="1:9" x14ac:dyDescent="0.25">
      <c r="A7867" s="33" t="s">
        <v>4035</v>
      </c>
      <c r="B7867" s="101" t="s">
        <v>312</v>
      </c>
      <c r="C7867" s="109" t="s">
        <v>9339</v>
      </c>
      <c r="D7867" s="38">
        <v>2</v>
      </c>
      <c r="E7867" s="45" t="s">
        <v>23</v>
      </c>
      <c r="F7867" s="40">
        <v>40000</v>
      </c>
      <c r="G7867" s="41">
        <f t="shared" si="386"/>
        <v>80000</v>
      </c>
      <c r="H7867" s="84" t="s">
        <v>1004</v>
      </c>
      <c r="I7867" s="294" t="s">
        <v>10459</v>
      </c>
    </row>
    <row r="7868" spans="1:9" x14ac:dyDescent="0.25">
      <c r="A7868" s="33" t="s">
        <v>4035</v>
      </c>
      <c r="B7868" s="247" t="s">
        <v>2702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86"/>
        <v>950000</v>
      </c>
      <c r="H7868" s="401" t="s">
        <v>882</v>
      </c>
      <c r="I7868" s="401" t="s">
        <v>10460</v>
      </c>
    </row>
    <row r="7869" spans="1:9" x14ac:dyDescent="0.25">
      <c r="A7869" s="33" t="s">
        <v>4035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86"/>
        <v>375000</v>
      </c>
      <c r="H7869" s="401" t="s">
        <v>882</v>
      </c>
      <c r="I7869" s="401" t="s">
        <v>10460</v>
      </c>
    </row>
    <row r="7870" spans="1:9" x14ac:dyDescent="0.25">
      <c r="A7870" s="33" t="s">
        <v>4035</v>
      </c>
      <c r="B7870" s="247" t="s">
        <v>4384</v>
      </c>
      <c r="C7870" s="247" t="s">
        <v>9331</v>
      </c>
      <c r="D7870" s="248">
        <v>1</v>
      </c>
      <c r="E7870" s="264" t="s">
        <v>24</v>
      </c>
      <c r="F7870" s="265">
        <v>460000</v>
      </c>
      <c r="G7870" s="265">
        <f t="shared" si="386"/>
        <v>460000</v>
      </c>
      <c r="H7870" s="401" t="s">
        <v>882</v>
      </c>
      <c r="I7870" s="401" t="s">
        <v>10460</v>
      </c>
    </row>
    <row r="7871" spans="1:9" x14ac:dyDescent="0.25">
      <c r="A7871" s="33" t="s">
        <v>4035</v>
      </c>
      <c r="B7871" s="516" t="s">
        <v>10461</v>
      </c>
      <c r="C7871" s="517" t="s">
        <v>10462</v>
      </c>
      <c r="D7871" s="248">
        <v>1</v>
      </c>
      <c r="E7871" s="264" t="s">
        <v>23</v>
      </c>
      <c r="F7871" s="279">
        <v>1280000</v>
      </c>
      <c r="G7871" s="265">
        <f t="shared" si="386"/>
        <v>1280000</v>
      </c>
      <c r="H7871" s="401" t="s">
        <v>882</v>
      </c>
      <c r="I7871" s="401" t="s">
        <v>10463</v>
      </c>
    </row>
    <row r="7872" spans="1:9" x14ac:dyDescent="0.25">
      <c r="A7872" s="33" t="s">
        <v>4035</v>
      </c>
      <c r="B7872" s="247" t="s">
        <v>4036</v>
      </c>
      <c r="C7872" s="516" t="s">
        <v>2897</v>
      </c>
      <c r="D7872" s="248">
        <v>1</v>
      </c>
      <c r="E7872" s="264" t="s">
        <v>23</v>
      </c>
      <c r="F7872" s="265">
        <v>160000</v>
      </c>
      <c r="G7872" s="265">
        <f t="shared" si="386"/>
        <v>160000</v>
      </c>
      <c r="H7872" s="401" t="s">
        <v>882</v>
      </c>
      <c r="I7872" s="401" t="s">
        <v>10463</v>
      </c>
    </row>
    <row r="7873" spans="1:9" x14ac:dyDescent="0.25">
      <c r="A7873" s="33" t="s">
        <v>4035</v>
      </c>
      <c r="B7873" s="516" t="s">
        <v>4037</v>
      </c>
      <c r="C7873" s="516" t="s">
        <v>2897</v>
      </c>
      <c r="D7873" s="248">
        <v>1</v>
      </c>
      <c r="E7873" s="264" t="s">
        <v>23</v>
      </c>
      <c r="F7873" s="266">
        <v>50000</v>
      </c>
      <c r="G7873" s="265">
        <f t="shared" si="386"/>
        <v>50000</v>
      </c>
      <c r="H7873" s="401" t="s">
        <v>882</v>
      </c>
      <c r="I7873" s="401" t="s">
        <v>10463</v>
      </c>
    </row>
    <row r="7874" spans="1:9" x14ac:dyDescent="0.25">
      <c r="A7874" s="33" t="s">
        <v>4035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86"/>
        <v>367830</v>
      </c>
      <c r="H7874" s="84" t="s">
        <v>3638</v>
      </c>
      <c r="I7874" s="294"/>
    </row>
    <row r="7875" spans="1:9" x14ac:dyDescent="0.25">
      <c r="A7875" s="33" t="s">
        <v>4035</v>
      </c>
      <c r="B7875" s="109" t="s">
        <v>2751</v>
      </c>
      <c r="C7875" s="109"/>
      <c r="D7875" s="38">
        <v>1</v>
      </c>
      <c r="E7875" s="45" t="s">
        <v>23</v>
      </c>
      <c r="F7875" s="40">
        <v>65000</v>
      </c>
      <c r="G7875" s="41">
        <f t="shared" si="386"/>
        <v>65000</v>
      </c>
      <c r="H7875" s="84" t="s">
        <v>1268</v>
      </c>
      <c r="I7875" s="294"/>
    </row>
    <row r="7876" spans="1:9" x14ac:dyDescent="0.25">
      <c r="A7876" s="33" t="s">
        <v>4035</v>
      </c>
      <c r="B7876" s="36" t="s">
        <v>10464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86"/>
        <v>2200000</v>
      </c>
      <c r="H7876" s="84" t="s">
        <v>1268</v>
      </c>
      <c r="I7876" s="294"/>
    </row>
    <row r="7877" spans="1:9" x14ac:dyDescent="0.25">
      <c r="A7877" s="33" t="s">
        <v>4035</v>
      </c>
      <c r="B7877" s="33" t="s">
        <v>4040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86"/>
        <v>275000</v>
      </c>
      <c r="H7877" s="84" t="s">
        <v>1268</v>
      </c>
      <c r="I7877" s="294"/>
    </row>
    <row r="7878" spans="1:9" x14ac:dyDescent="0.25">
      <c r="A7878" s="33" t="s">
        <v>4035</v>
      </c>
      <c r="B7878" s="109" t="s">
        <v>4041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x14ac:dyDescent="0.25">
      <c r="A7879" s="33" t="s">
        <v>4035</v>
      </c>
      <c r="B7879" s="80" t="s">
        <v>3416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86"/>
        <v>60000</v>
      </c>
      <c r="H7879" s="84" t="s">
        <v>1268</v>
      </c>
      <c r="I7879" s="84"/>
    </row>
    <row r="7880" spans="1:9" x14ac:dyDescent="0.25">
      <c r="A7880" s="33" t="s">
        <v>4035</v>
      </c>
      <c r="B7880" s="109" t="s">
        <v>2801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86"/>
        <v>22000</v>
      </c>
      <c r="H7880" s="84" t="s">
        <v>1268</v>
      </c>
      <c r="I7880" s="84"/>
    </row>
    <row r="7881" spans="1:9" x14ac:dyDescent="0.25">
      <c r="A7881" s="33" t="s">
        <v>4035</v>
      </c>
      <c r="B7881" s="33" t="s">
        <v>10465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86"/>
        <v>200000</v>
      </c>
      <c r="H7881" s="84" t="s">
        <v>1268</v>
      </c>
      <c r="I7881" s="84"/>
    </row>
    <row r="7882" spans="1:9" x14ac:dyDescent="0.25">
      <c r="A7882" s="33" t="s">
        <v>4035</v>
      </c>
      <c r="B7882" s="36" t="s">
        <v>4149</v>
      </c>
      <c r="C7882" s="33" t="s">
        <v>2752</v>
      </c>
      <c r="D7882" s="38">
        <v>1</v>
      </c>
      <c r="E7882" s="45" t="s">
        <v>24</v>
      </c>
      <c r="F7882" s="40">
        <v>75000</v>
      </c>
      <c r="G7882" s="41">
        <f t="shared" si="386"/>
        <v>75000</v>
      </c>
      <c r="H7882" s="84" t="s">
        <v>1268</v>
      </c>
      <c r="I7882" s="84"/>
    </row>
    <row r="7883" spans="1:9" x14ac:dyDescent="0.25">
      <c r="A7883" s="33" t="s">
        <v>4035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86"/>
        <v>138756</v>
      </c>
      <c r="H7883" s="84" t="s">
        <v>1268</v>
      </c>
      <c r="I7883" s="84"/>
    </row>
    <row r="7884" spans="1:9" x14ac:dyDescent="0.25">
      <c r="A7884" s="33" t="s">
        <v>4035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86"/>
        <v>310000</v>
      </c>
      <c r="H7884" s="236" t="s">
        <v>1268</v>
      </c>
      <c r="I7884" s="84"/>
    </row>
    <row r="7885" spans="1:9" x14ac:dyDescent="0.25">
      <c r="A7885" s="33" t="s">
        <v>4035</v>
      </c>
      <c r="B7885" s="33" t="s">
        <v>4039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86"/>
        <v>1400000</v>
      </c>
      <c r="H7885" s="84" t="s">
        <v>520</v>
      </c>
      <c r="I7885" s="84" t="s">
        <v>10466</v>
      </c>
    </row>
    <row r="7886" spans="1:9" x14ac:dyDescent="0.25">
      <c r="A7886" s="33" t="s">
        <v>4035</v>
      </c>
      <c r="B7886" s="63" t="s">
        <v>4772</v>
      </c>
      <c r="C7886" s="33" t="s">
        <v>2726</v>
      </c>
      <c r="D7886" s="38">
        <v>2</v>
      </c>
      <c r="E7886" s="45" t="s">
        <v>24</v>
      </c>
      <c r="F7886" s="40">
        <v>178500</v>
      </c>
      <c r="G7886" s="41">
        <f t="shared" si="386"/>
        <v>357000</v>
      </c>
      <c r="H7886" s="84" t="s">
        <v>520</v>
      </c>
      <c r="I7886" s="84" t="s">
        <v>10466</v>
      </c>
    </row>
    <row r="7887" spans="1:9" x14ac:dyDescent="0.25">
      <c r="A7887" s="33" t="s">
        <v>4035</v>
      </c>
      <c r="B7887" s="52" t="s">
        <v>3494</v>
      </c>
      <c r="C7887" s="109" t="s">
        <v>10467</v>
      </c>
      <c r="D7887" s="38">
        <v>1</v>
      </c>
      <c r="E7887" s="45" t="s">
        <v>24</v>
      </c>
      <c r="F7887" s="179">
        <v>1545000</v>
      </c>
      <c r="G7887" s="41">
        <f t="shared" si="386"/>
        <v>1545000</v>
      </c>
      <c r="H7887" s="84" t="s">
        <v>520</v>
      </c>
      <c r="I7887" s="84" t="s">
        <v>10466</v>
      </c>
    </row>
    <row r="7888" spans="1:9" x14ac:dyDescent="0.25">
      <c r="A7888" s="33" t="s">
        <v>4035</v>
      </c>
      <c r="B7888" s="52" t="s">
        <v>3494</v>
      </c>
      <c r="C7888" s="281" t="s">
        <v>10468</v>
      </c>
      <c r="D7888" s="50">
        <v>1</v>
      </c>
      <c r="E7888" s="45" t="s">
        <v>24</v>
      </c>
      <c r="F7888" s="179">
        <v>1545000</v>
      </c>
      <c r="G7888" s="41">
        <f t="shared" si="386"/>
        <v>1545000</v>
      </c>
      <c r="H7888" s="84" t="s">
        <v>520</v>
      </c>
      <c r="I7888" s="84" t="s">
        <v>10466</v>
      </c>
    </row>
    <row r="7889" spans="1:9" x14ac:dyDescent="0.25">
      <c r="A7889" s="33" t="s">
        <v>4035</v>
      </c>
      <c r="B7889" s="52" t="s">
        <v>3494</v>
      </c>
      <c r="C7889" s="56" t="s">
        <v>10469</v>
      </c>
      <c r="D7889" s="38">
        <v>1</v>
      </c>
      <c r="E7889" s="45" t="s">
        <v>24</v>
      </c>
      <c r="F7889" s="179">
        <v>1545000</v>
      </c>
      <c r="G7889" s="41">
        <f t="shared" si="386"/>
        <v>1545000</v>
      </c>
      <c r="H7889" s="84" t="s">
        <v>520</v>
      </c>
      <c r="I7889" s="84" t="s">
        <v>10466</v>
      </c>
    </row>
    <row r="7890" spans="1:9" x14ac:dyDescent="0.25">
      <c r="A7890" s="33" t="s">
        <v>4035</v>
      </c>
      <c r="B7890" s="52" t="s">
        <v>3494</v>
      </c>
      <c r="C7890" s="56" t="s">
        <v>10470</v>
      </c>
      <c r="D7890" s="38">
        <v>1</v>
      </c>
      <c r="E7890" s="45" t="s">
        <v>24</v>
      </c>
      <c r="F7890" s="179">
        <v>1545000</v>
      </c>
      <c r="G7890" s="41">
        <f t="shared" si="386"/>
        <v>1545000</v>
      </c>
      <c r="H7890" s="84" t="s">
        <v>520</v>
      </c>
      <c r="I7890" s="84" t="s">
        <v>10466</v>
      </c>
    </row>
    <row r="7891" spans="1:9" x14ac:dyDescent="0.25">
      <c r="A7891" s="33" t="s">
        <v>4035</v>
      </c>
      <c r="B7891" s="52" t="s">
        <v>3494</v>
      </c>
      <c r="C7891" s="56" t="s">
        <v>10471</v>
      </c>
      <c r="D7891" s="38">
        <v>1</v>
      </c>
      <c r="E7891" s="45" t="s">
        <v>24</v>
      </c>
      <c r="F7891" s="179">
        <v>1545000</v>
      </c>
      <c r="G7891" s="41">
        <f t="shared" si="386"/>
        <v>1545000</v>
      </c>
      <c r="H7891" s="84" t="s">
        <v>520</v>
      </c>
      <c r="I7891" s="84" t="s">
        <v>10466</v>
      </c>
    </row>
    <row r="7892" spans="1:9" x14ac:dyDescent="0.25">
      <c r="A7892" s="33" t="s">
        <v>4035</v>
      </c>
      <c r="B7892" s="63" t="s">
        <v>10089</v>
      </c>
      <c r="C7892" s="39" t="s">
        <v>3360</v>
      </c>
      <c r="D7892" s="38">
        <v>5</v>
      </c>
      <c r="E7892" s="51" t="s">
        <v>24</v>
      </c>
      <c r="F7892" s="46">
        <v>155000</v>
      </c>
      <c r="G7892" s="51">
        <f t="shared" si="386"/>
        <v>775000</v>
      </c>
      <c r="H7892" s="42" t="s">
        <v>520</v>
      </c>
      <c r="I7892" s="84" t="s">
        <v>10466</v>
      </c>
    </row>
    <row r="7893" spans="1:9" x14ac:dyDescent="0.25">
      <c r="A7893" s="33" t="s">
        <v>4035</v>
      </c>
      <c r="B7893" s="33" t="s">
        <v>3496</v>
      </c>
      <c r="C7893" s="33" t="s">
        <v>3360</v>
      </c>
      <c r="D7893" s="38">
        <v>5</v>
      </c>
      <c r="E7893" s="51" t="s">
        <v>24</v>
      </c>
      <c r="F7893" s="46">
        <v>50000</v>
      </c>
      <c r="G7893" s="51">
        <f t="shared" si="386"/>
        <v>250000</v>
      </c>
      <c r="H7893" s="42" t="s">
        <v>520</v>
      </c>
      <c r="I7893" s="84" t="s">
        <v>10466</v>
      </c>
    </row>
    <row r="7894" spans="1:9" x14ac:dyDescent="0.25">
      <c r="A7894" s="33" t="s">
        <v>4035</v>
      </c>
      <c r="B7894" s="56" t="s">
        <v>10472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86"/>
        <v>560000</v>
      </c>
      <c r="H7894" s="42" t="s">
        <v>10473</v>
      </c>
      <c r="I7894" s="84" t="s">
        <v>10466</v>
      </c>
    </row>
    <row r="7895" spans="1:9" x14ac:dyDescent="0.25">
      <c r="A7895" s="33" t="s">
        <v>4035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86"/>
        <v>253800</v>
      </c>
      <c r="H7895" s="84" t="s">
        <v>1999</v>
      </c>
      <c r="I7895" s="33" t="s">
        <v>10474</v>
      </c>
    </row>
    <row r="7896" spans="1:9" x14ac:dyDescent="0.25">
      <c r="A7896" s="33" t="s">
        <v>4035</v>
      </c>
      <c r="B7896" s="33" t="s">
        <v>2852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86"/>
        <v>87500</v>
      </c>
      <c r="H7896" s="84" t="s">
        <v>1999</v>
      </c>
      <c r="I7896" s="33" t="s">
        <v>10474</v>
      </c>
    </row>
    <row r="7897" spans="1:9" x14ac:dyDescent="0.25">
      <c r="A7897" s="33" t="s">
        <v>4035</v>
      </c>
      <c r="B7897" s="33" t="s">
        <v>3333</v>
      </c>
      <c r="C7897" s="33" t="s">
        <v>9299</v>
      </c>
      <c r="D7897" s="33">
        <v>1</v>
      </c>
      <c r="E7897" s="39" t="s">
        <v>24</v>
      </c>
      <c r="F7897" s="46">
        <v>45000</v>
      </c>
      <c r="G7897" s="51">
        <f t="shared" si="386"/>
        <v>45000</v>
      </c>
      <c r="H7897" s="84" t="s">
        <v>1999</v>
      </c>
      <c r="I7897" s="33" t="s">
        <v>10474</v>
      </c>
    </row>
    <row r="7898" spans="1:9" x14ac:dyDescent="0.25">
      <c r="A7898" s="33" t="s">
        <v>4035</v>
      </c>
      <c r="B7898" s="33" t="s">
        <v>3235</v>
      </c>
      <c r="C7898" s="33" t="s">
        <v>3596</v>
      </c>
      <c r="D7898" s="33">
        <v>1</v>
      </c>
      <c r="E7898" s="39" t="s">
        <v>24</v>
      </c>
      <c r="F7898" s="518">
        <v>82000</v>
      </c>
      <c r="G7898" s="33">
        <f t="shared" si="386"/>
        <v>82000</v>
      </c>
      <c r="H7898" s="84" t="s">
        <v>1999</v>
      </c>
      <c r="I7898" s="33" t="s">
        <v>10474</v>
      </c>
    </row>
    <row r="7899" spans="1:9" x14ac:dyDescent="0.25">
      <c r="A7899" s="33" t="s">
        <v>4035</v>
      </c>
      <c r="B7899" s="63" t="s">
        <v>10089</v>
      </c>
      <c r="C7899" s="39" t="s">
        <v>3360</v>
      </c>
      <c r="D7899" s="33">
        <v>1</v>
      </c>
      <c r="E7899" s="39" t="s">
        <v>24</v>
      </c>
      <c r="F7899" s="518">
        <v>155000</v>
      </c>
      <c r="G7899" s="33">
        <f t="shared" si="386"/>
        <v>155000</v>
      </c>
      <c r="H7899" s="84" t="s">
        <v>868</v>
      </c>
      <c r="I7899" s="33" t="s">
        <v>10475</v>
      </c>
    </row>
    <row r="7900" spans="1:9" x14ac:dyDescent="0.25">
      <c r="A7900" s="33" t="s">
        <v>4035</v>
      </c>
      <c r="B7900" s="33" t="s">
        <v>3496</v>
      </c>
      <c r="C7900" s="39" t="s">
        <v>3360</v>
      </c>
      <c r="D7900" s="33">
        <v>1</v>
      </c>
      <c r="E7900" s="33" t="s">
        <v>24</v>
      </c>
      <c r="F7900" s="518">
        <v>50000</v>
      </c>
      <c r="G7900" s="33">
        <f t="shared" si="386"/>
        <v>50000</v>
      </c>
      <c r="H7900" s="84" t="s">
        <v>868</v>
      </c>
      <c r="I7900" s="33" t="s">
        <v>10475</v>
      </c>
    </row>
    <row r="7901" spans="1:9" x14ac:dyDescent="0.25">
      <c r="A7901" s="33" t="s">
        <v>4035</v>
      </c>
      <c r="B7901" s="52" t="s">
        <v>3494</v>
      </c>
      <c r="C7901" s="33" t="s">
        <v>10476</v>
      </c>
      <c r="D7901" s="33">
        <v>1</v>
      </c>
      <c r="E7901" s="33" t="s">
        <v>24</v>
      </c>
      <c r="F7901" s="518">
        <v>1545000</v>
      </c>
      <c r="G7901" s="33">
        <f t="shared" si="386"/>
        <v>1545000</v>
      </c>
      <c r="H7901" s="84" t="s">
        <v>868</v>
      </c>
      <c r="I7901" s="33" t="s">
        <v>10475</v>
      </c>
    </row>
    <row r="7902" spans="1:9" x14ac:dyDescent="0.25">
      <c r="A7902" s="33" t="s">
        <v>4035</v>
      </c>
      <c r="B7902" s="52" t="s">
        <v>3494</v>
      </c>
      <c r="C7902" s="33" t="s">
        <v>10477</v>
      </c>
      <c r="D7902" s="33">
        <v>1</v>
      </c>
      <c r="E7902" s="33" t="s">
        <v>24</v>
      </c>
      <c r="F7902" s="33">
        <v>1545000</v>
      </c>
      <c r="G7902" s="33">
        <f t="shared" si="386"/>
        <v>1545000</v>
      </c>
      <c r="H7902" s="84" t="s">
        <v>868</v>
      </c>
      <c r="I7902" s="33" t="s">
        <v>10475</v>
      </c>
    </row>
    <row r="7903" spans="1:9" x14ac:dyDescent="0.25">
      <c r="A7903" s="33" t="s">
        <v>4042</v>
      </c>
      <c r="B7903" s="33" t="s">
        <v>2702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86"/>
        <v>950000</v>
      </c>
      <c r="H7903" s="84" t="s">
        <v>486</v>
      </c>
      <c r="I7903" s="383" t="s">
        <v>10478</v>
      </c>
    </row>
    <row r="7904" spans="1:9" x14ac:dyDescent="0.25">
      <c r="A7904" s="33" t="s">
        <v>4042</v>
      </c>
      <c r="B7904" s="33" t="s">
        <v>4043</v>
      </c>
      <c r="C7904" s="33"/>
      <c r="D7904" s="50">
        <v>1</v>
      </c>
      <c r="E7904" s="56" t="s">
        <v>23</v>
      </c>
      <c r="F7904" s="298">
        <v>350000</v>
      </c>
      <c r="G7904" s="287">
        <f t="shared" si="386"/>
        <v>350000</v>
      </c>
      <c r="H7904" s="84" t="s">
        <v>486</v>
      </c>
      <c r="I7904" s="383" t="s">
        <v>10478</v>
      </c>
    </row>
    <row r="7905" spans="1:9" x14ac:dyDescent="0.25">
      <c r="A7905" s="33" t="s">
        <v>4042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86"/>
        <v>6500</v>
      </c>
      <c r="H7905" s="84" t="s">
        <v>486</v>
      </c>
      <c r="I7905" s="383" t="s">
        <v>10478</v>
      </c>
    </row>
    <row r="7906" spans="1:9" x14ac:dyDescent="0.25">
      <c r="A7906" s="33" t="s">
        <v>4042</v>
      </c>
      <c r="B7906" s="33" t="s">
        <v>4384</v>
      </c>
      <c r="C7906" s="33" t="s">
        <v>9331</v>
      </c>
      <c r="D7906" s="38">
        <v>1</v>
      </c>
      <c r="E7906" s="45" t="s">
        <v>24</v>
      </c>
      <c r="F7906" s="46">
        <v>460000</v>
      </c>
      <c r="G7906" s="41">
        <f t="shared" si="386"/>
        <v>460000</v>
      </c>
      <c r="H7906" s="84" t="s">
        <v>2018</v>
      </c>
      <c r="I7906" s="383" t="s">
        <v>10479</v>
      </c>
    </row>
    <row r="7907" spans="1:9" x14ac:dyDescent="0.25">
      <c r="A7907" s="33" t="s">
        <v>4042</v>
      </c>
      <c r="B7907" s="109" t="s">
        <v>2840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86"/>
        <v>150000</v>
      </c>
      <c r="H7907" s="84" t="s">
        <v>1065</v>
      </c>
      <c r="I7907" s="294" t="s">
        <v>10447</v>
      </c>
    </row>
    <row r="7908" spans="1:9" x14ac:dyDescent="0.25">
      <c r="A7908" s="33" t="s">
        <v>4042</v>
      </c>
      <c r="B7908" s="33" t="s">
        <v>1772</v>
      </c>
      <c r="C7908" s="33" t="s">
        <v>2755</v>
      </c>
      <c r="D7908" s="38">
        <v>4</v>
      </c>
      <c r="E7908" s="45" t="s">
        <v>24</v>
      </c>
      <c r="F7908" s="46">
        <v>10000</v>
      </c>
      <c r="G7908" s="41">
        <f t="shared" si="386"/>
        <v>40000</v>
      </c>
      <c r="H7908" s="84" t="s">
        <v>465</v>
      </c>
      <c r="I7908" s="383" t="s">
        <v>10480</v>
      </c>
    </row>
    <row r="7909" spans="1:9" x14ac:dyDescent="0.25">
      <c r="A7909" s="33" t="s">
        <v>4042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86"/>
        <v>39000</v>
      </c>
      <c r="H7909" s="84" t="s">
        <v>465</v>
      </c>
      <c r="I7909" s="383" t="s">
        <v>10480</v>
      </c>
    </row>
    <row r="7910" spans="1:9" x14ac:dyDescent="0.25">
      <c r="A7910" s="33" t="s">
        <v>4042</v>
      </c>
      <c r="B7910" s="33" t="s">
        <v>4008</v>
      </c>
      <c r="C7910" s="33" t="s">
        <v>4378</v>
      </c>
      <c r="D7910" s="38">
        <v>5</v>
      </c>
      <c r="E7910" s="45" t="s">
        <v>217</v>
      </c>
      <c r="F7910" s="40">
        <v>23000</v>
      </c>
      <c r="G7910" s="41">
        <f t="shared" ref="G7910:G7919" si="387">D7910*F7910</f>
        <v>115000</v>
      </c>
      <c r="H7910" s="84" t="s">
        <v>2406</v>
      </c>
      <c r="I7910" s="383"/>
    </row>
    <row r="7911" spans="1:9" x14ac:dyDescent="0.25">
      <c r="A7911" s="33" t="s">
        <v>4042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87"/>
        <v>34689</v>
      </c>
      <c r="H7911" s="84" t="s">
        <v>490</v>
      </c>
      <c r="I7911" s="294"/>
    </row>
    <row r="7912" spans="1:9" x14ac:dyDescent="0.25">
      <c r="A7912" s="33" t="s">
        <v>4042</v>
      </c>
      <c r="B7912" s="33" t="s">
        <v>4045</v>
      </c>
      <c r="C7912" s="36" t="s">
        <v>4046</v>
      </c>
      <c r="D7912" s="38">
        <v>1</v>
      </c>
      <c r="E7912" s="45" t="s">
        <v>843</v>
      </c>
      <c r="F7912" s="40">
        <v>85000</v>
      </c>
      <c r="G7912" s="41">
        <f t="shared" si="387"/>
        <v>85000</v>
      </c>
      <c r="H7912" s="84" t="s">
        <v>520</v>
      </c>
      <c r="I7912" s="84" t="s">
        <v>10466</v>
      </c>
    </row>
    <row r="7913" spans="1:9" x14ac:dyDescent="0.25">
      <c r="A7913" s="33" t="s">
        <v>4042</v>
      </c>
      <c r="B7913" s="33" t="s">
        <v>4047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87"/>
        <v>88000</v>
      </c>
      <c r="H7913" s="84" t="s">
        <v>3078</v>
      </c>
      <c r="I7913" s="294"/>
    </row>
    <row r="7914" spans="1:9" x14ac:dyDescent="0.25">
      <c r="A7914" s="33" t="s">
        <v>4042</v>
      </c>
      <c r="B7914" s="109" t="s">
        <v>4048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3078</v>
      </c>
      <c r="I7914" s="294"/>
    </row>
    <row r="7915" spans="1:9" x14ac:dyDescent="0.25">
      <c r="A7915" s="33" t="s">
        <v>4042</v>
      </c>
      <c r="B7915" s="80" t="s">
        <v>4049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3078</v>
      </c>
      <c r="I7915" s="294"/>
    </row>
    <row r="7916" spans="1:9" x14ac:dyDescent="0.25">
      <c r="A7916" s="33" t="s">
        <v>4042</v>
      </c>
      <c r="B7916" s="33" t="s">
        <v>4008</v>
      </c>
      <c r="C7916" s="33" t="s">
        <v>4378</v>
      </c>
      <c r="D7916" s="38">
        <v>2</v>
      </c>
      <c r="E7916" s="45" t="s">
        <v>217</v>
      </c>
      <c r="F7916" s="40">
        <v>23000</v>
      </c>
      <c r="G7916" s="41">
        <f t="shared" si="387"/>
        <v>46000</v>
      </c>
      <c r="H7916" s="84" t="s">
        <v>1006</v>
      </c>
      <c r="I7916" s="294"/>
    </row>
    <row r="7917" spans="1:9" x14ac:dyDescent="0.25">
      <c r="A7917" s="33" t="s">
        <v>4042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87"/>
        <v>28200</v>
      </c>
      <c r="H7917" s="84" t="s">
        <v>1006</v>
      </c>
      <c r="I7917" s="294"/>
    </row>
    <row r="7918" spans="1:9" x14ac:dyDescent="0.25">
      <c r="A7918" s="33" t="s">
        <v>4042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87"/>
        <v>28200</v>
      </c>
      <c r="H7918" s="84" t="s">
        <v>1268</v>
      </c>
      <c r="I7918" s="294"/>
    </row>
    <row r="7919" spans="1:9" x14ac:dyDescent="0.25">
      <c r="A7919" s="33" t="s">
        <v>4042</v>
      </c>
      <c r="B7919" s="269" t="s">
        <v>4524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87"/>
        <v>15500</v>
      </c>
      <c r="H7919" s="84" t="s">
        <v>2672</v>
      </c>
      <c r="I7919" s="294"/>
    </row>
    <row r="7920" spans="1:9" x14ac:dyDescent="0.25">
      <c r="A7920" s="33" t="s">
        <v>4053</v>
      </c>
      <c r="B7920" s="33" t="s">
        <v>4008</v>
      </c>
      <c r="C7920" s="33" t="s">
        <v>4378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10481</v>
      </c>
      <c r="I7920" s="383"/>
    </row>
    <row r="7921" spans="1:9" x14ac:dyDescent="0.25">
      <c r="A7921" s="33" t="s">
        <v>4053</v>
      </c>
      <c r="B7921" s="33" t="s">
        <v>4008</v>
      </c>
      <c r="C7921" s="33" t="s">
        <v>4378</v>
      </c>
      <c r="D7921" s="38">
        <v>5</v>
      </c>
      <c r="E7921" s="45" t="s">
        <v>217</v>
      </c>
      <c r="F7921" s="40">
        <v>23000</v>
      </c>
      <c r="G7921" s="287">
        <f t="shared" ref="G7921:G7950" si="388">D7921*F7921</f>
        <v>115000</v>
      </c>
      <c r="H7921" s="84" t="s">
        <v>2240</v>
      </c>
      <c r="I7921" s="383"/>
    </row>
    <row r="7922" spans="1:9" x14ac:dyDescent="0.25">
      <c r="A7922" s="33" t="s">
        <v>4053</v>
      </c>
      <c r="B7922" s="33" t="s">
        <v>2815</v>
      </c>
      <c r="C7922" s="33"/>
      <c r="D7922" s="38">
        <v>0.3</v>
      </c>
      <c r="E7922" s="45" t="s">
        <v>217</v>
      </c>
      <c r="F7922" s="40">
        <v>65000</v>
      </c>
      <c r="G7922" s="41">
        <f t="shared" si="388"/>
        <v>19500</v>
      </c>
      <c r="H7922" s="84" t="s">
        <v>2240</v>
      </c>
      <c r="I7922" s="383"/>
    </row>
    <row r="7923" spans="1:9" x14ac:dyDescent="0.25">
      <c r="A7923" s="33" t="s">
        <v>4053</v>
      </c>
      <c r="B7923" s="33" t="s">
        <v>4008</v>
      </c>
      <c r="C7923" s="33" t="s">
        <v>4378</v>
      </c>
      <c r="D7923" s="38">
        <v>1</v>
      </c>
      <c r="E7923" s="45" t="s">
        <v>217</v>
      </c>
      <c r="F7923" s="40">
        <v>23000</v>
      </c>
      <c r="G7923" s="41">
        <f t="shared" si="388"/>
        <v>23000</v>
      </c>
      <c r="H7923" s="84" t="s">
        <v>827</v>
      </c>
      <c r="I7923" s="383"/>
    </row>
    <row r="7924" spans="1:9" x14ac:dyDescent="0.25">
      <c r="A7924" s="33" t="s">
        <v>4053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88"/>
        <v>28200</v>
      </c>
      <c r="H7924" s="84" t="s">
        <v>538</v>
      </c>
      <c r="I7924" s="383"/>
    </row>
    <row r="7925" spans="1:9" x14ac:dyDescent="0.25">
      <c r="A7925" s="33" t="s">
        <v>4053</v>
      </c>
      <c r="B7925" s="52" t="s">
        <v>3049</v>
      </c>
      <c r="C7925" s="36" t="s">
        <v>3193</v>
      </c>
      <c r="D7925" s="38">
        <v>1</v>
      </c>
      <c r="E7925" s="33" t="s">
        <v>23</v>
      </c>
      <c r="F7925" s="46">
        <v>585000</v>
      </c>
      <c r="G7925" s="41">
        <f t="shared" si="388"/>
        <v>585000</v>
      </c>
      <c r="H7925" s="84" t="s">
        <v>577</v>
      </c>
      <c r="I7925" s="294" t="s">
        <v>10482</v>
      </c>
    </row>
    <row r="7926" spans="1:9" x14ac:dyDescent="0.25">
      <c r="A7926" s="33" t="s">
        <v>4053</v>
      </c>
      <c r="B7926" s="109" t="s">
        <v>2905</v>
      </c>
      <c r="C7926" s="109"/>
      <c r="D7926" s="38">
        <v>1</v>
      </c>
      <c r="E7926" s="45" t="s">
        <v>24</v>
      </c>
      <c r="F7926" s="40">
        <v>15000</v>
      </c>
      <c r="G7926" s="41">
        <f t="shared" si="388"/>
        <v>15000</v>
      </c>
      <c r="H7926" s="84" t="s">
        <v>577</v>
      </c>
      <c r="I7926" s="294" t="s">
        <v>10482</v>
      </c>
    </row>
    <row r="7927" spans="1:9" x14ac:dyDescent="0.25">
      <c r="A7927" s="33" t="s">
        <v>4053</v>
      </c>
      <c r="B7927" s="33" t="s">
        <v>5611</v>
      </c>
      <c r="C7927" s="33"/>
      <c r="D7927" s="38">
        <v>1</v>
      </c>
      <c r="E7927" s="45" t="s">
        <v>23</v>
      </c>
      <c r="F7927" s="41">
        <v>150000</v>
      </c>
      <c r="G7927" s="41">
        <f t="shared" si="388"/>
        <v>150000</v>
      </c>
      <c r="H7927" s="84" t="s">
        <v>577</v>
      </c>
      <c r="I7927" s="294" t="s">
        <v>10482</v>
      </c>
    </row>
    <row r="7928" spans="1:9" x14ac:dyDescent="0.25">
      <c r="A7928" s="33" t="s">
        <v>4053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88"/>
        <v>90000</v>
      </c>
      <c r="H7928" s="84" t="s">
        <v>577</v>
      </c>
      <c r="I7928" s="294" t="s">
        <v>10482</v>
      </c>
    </row>
    <row r="7929" spans="1:9" x14ac:dyDescent="0.25">
      <c r="A7929" s="33" t="s">
        <v>4053</v>
      </c>
      <c r="B7929" s="33" t="s">
        <v>120</v>
      </c>
      <c r="C7929" s="33" t="s">
        <v>10156</v>
      </c>
      <c r="D7929" s="38">
        <v>1</v>
      </c>
      <c r="E7929" s="45" t="s">
        <v>23</v>
      </c>
      <c r="F7929" s="40">
        <v>83500</v>
      </c>
      <c r="G7929" s="41">
        <f t="shared" si="388"/>
        <v>83500</v>
      </c>
      <c r="H7929" s="84" t="s">
        <v>2908</v>
      </c>
      <c r="I7929" s="383" t="s">
        <v>10483</v>
      </c>
    </row>
    <row r="7930" spans="1:9" x14ac:dyDescent="0.25">
      <c r="A7930" s="33" t="s">
        <v>4053</v>
      </c>
      <c r="B7930" s="33" t="s">
        <v>118</v>
      </c>
      <c r="C7930" s="156" t="s">
        <v>9363</v>
      </c>
      <c r="D7930" s="38">
        <v>1</v>
      </c>
      <c r="E7930" s="45" t="s">
        <v>23</v>
      </c>
      <c r="F7930" s="40">
        <v>131500</v>
      </c>
      <c r="G7930" s="41">
        <f t="shared" si="388"/>
        <v>131500</v>
      </c>
      <c r="H7930" s="84" t="s">
        <v>2908</v>
      </c>
      <c r="I7930" s="383" t="s">
        <v>10483</v>
      </c>
    </row>
    <row r="7931" spans="1:9" x14ac:dyDescent="0.25">
      <c r="A7931" s="33" t="s">
        <v>4053</v>
      </c>
      <c r="B7931" s="56" t="s">
        <v>10484</v>
      </c>
      <c r="C7931" s="56" t="s">
        <v>10485</v>
      </c>
      <c r="D7931" s="50">
        <v>1</v>
      </c>
      <c r="E7931" s="45" t="s">
        <v>23</v>
      </c>
      <c r="F7931" s="282">
        <v>35000</v>
      </c>
      <c r="G7931" s="41">
        <f t="shared" si="388"/>
        <v>35000</v>
      </c>
      <c r="H7931" s="84" t="s">
        <v>2908</v>
      </c>
      <c r="I7931" s="383" t="s">
        <v>10483</v>
      </c>
    </row>
    <row r="7932" spans="1:9" x14ac:dyDescent="0.25">
      <c r="A7932" s="33" t="s">
        <v>4053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88"/>
        <v>273000</v>
      </c>
      <c r="H7932" s="84" t="s">
        <v>2908</v>
      </c>
      <c r="I7932" s="383" t="s">
        <v>10483</v>
      </c>
    </row>
    <row r="7933" spans="1:9" x14ac:dyDescent="0.25">
      <c r="A7933" s="33" t="s">
        <v>4053</v>
      </c>
      <c r="B7933" s="33" t="s">
        <v>3857</v>
      </c>
      <c r="C7933" s="36"/>
      <c r="D7933" s="38">
        <v>1</v>
      </c>
      <c r="E7933" s="45" t="s">
        <v>23</v>
      </c>
      <c r="F7933" s="35">
        <v>460000</v>
      </c>
      <c r="G7933" s="41">
        <f t="shared" si="388"/>
        <v>460000</v>
      </c>
      <c r="H7933" s="84" t="s">
        <v>2908</v>
      </c>
      <c r="I7933" s="383" t="s">
        <v>10483</v>
      </c>
    </row>
    <row r="7934" spans="1:9" x14ac:dyDescent="0.25">
      <c r="A7934" s="33" t="s">
        <v>4053</v>
      </c>
      <c r="B7934" s="109" t="s">
        <v>2805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88"/>
        <v>3000</v>
      </c>
      <c r="H7934" s="84" t="s">
        <v>2710</v>
      </c>
      <c r="I7934" s="294"/>
    </row>
    <row r="7935" spans="1:9" x14ac:dyDescent="0.25">
      <c r="A7935" s="33" t="s">
        <v>4053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88"/>
        <v>225600</v>
      </c>
      <c r="H7935" s="84" t="s">
        <v>1756</v>
      </c>
      <c r="I7935" s="294" t="s">
        <v>10486</v>
      </c>
    </row>
    <row r="7936" spans="1:9" x14ac:dyDescent="0.25">
      <c r="A7936" s="33" t="s">
        <v>4053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88"/>
        <v>39000</v>
      </c>
      <c r="H7936" s="294" t="s">
        <v>783</v>
      </c>
      <c r="I7936" s="294" t="s">
        <v>8493</v>
      </c>
    </row>
    <row r="7937" spans="1:9" x14ac:dyDescent="0.25">
      <c r="A7937" s="33" t="s">
        <v>4053</v>
      </c>
      <c r="B7937" s="33" t="s">
        <v>1772</v>
      </c>
      <c r="C7937" s="33" t="s">
        <v>2755</v>
      </c>
      <c r="D7937" s="33">
        <v>4</v>
      </c>
      <c r="E7937" s="39" t="s">
        <v>23</v>
      </c>
      <c r="F7937" s="33">
        <v>10000</v>
      </c>
      <c r="G7937" s="41">
        <f t="shared" si="388"/>
        <v>40000</v>
      </c>
      <c r="H7937" s="84" t="s">
        <v>783</v>
      </c>
      <c r="I7937" s="294" t="s">
        <v>8493</v>
      </c>
    </row>
    <row r="7938" spans="1:9" x14ac:dyDescent="0.25">
      <c r="A7938" s="33" t="s">
        <v>4053</v>
      </c>
      <c r="B7938" s="33" t="s">
        <v>4841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88"/>
        <v>20000</v>
      </c>
      <c r="H7938" s="84" t="s">
        <v>783</v>
      </c>
      <c r="I7938" s="294" t="s">
        <v>8493</v>
      </c>
    </row>
    <row r="7939" spans="1:9" x14ac:dyDescent="0.25">
      <c r="A7939" s="33" t="s">
        <v>4053</v>
      </c>
      <c r="B7939" s="33" t="s">
        <v>10487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88"/>
        <v>50000</v>
      </c>
      <c r="H7939" s="84" t="s">
        <v>868</v>
      </c>
      <c r="I7939" s="294" t="s">
        <v>8493</v>
      </c>
    </row>
    <row r="7940" spans="1:9" x14ac:dyDescent="0.25">
      <c r="A7940" s="33" t="s">
        <v>4053</v>
      </c>
      <c r="B7940" s="63" t="s">
        <v>4772</v>
      </c>
      <c r="C7940" s="33" t="s">
        <v>2726</v>
      </c>
      <c r="D7940" s="38">
        <v>1</v>
      </c>
      <c r="E7940" s="45" t="s">
        <v>23</v>
      </c>
      <c r="F7940" s="35">
        <v>196350</v>
      </c>
      <c r="G7940" s="41">
        <f t="shared" si="388"/>
        <v>196350</v>
      </c>
      <c r="H7940" s="84" t="s">
        <v>868</v>
      </c>
      <c r="I7940" s="294" t="s">
        <v>8493</v>
      </c>
    </row>
    <row r="7941" spans="1:9" x14ac:dyDescent="0.25">
      <c r="A7941" s="33" t="s">
        <v>4053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88"/>
        <v>50000</v>
      </c>
      <c r="H7941" s="84" t="s">
        <v>868</v>
      </c>
      <c r="I7941" s="294" t="s">
        <v>8493</v>
      </c>
    </row>
    <row r="7942" spans="1:9" x14ac:dyDescent="0.25">
      <c r="A7942" s="33" t="s">
        <v>4053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88"/>
        <v>208134</v>
      </c>
      <c r="H7942" s="84" t="s">
        <v>868</v>
      </c>
      <c r="I7942" s="294" t="s">
        <v>8493</v>
      </c>
    </row>
    <row r="7943" spans="1:9" x14ac:dyDescent="0.25">
      <c r="A7943" s="33" t="s">
        <v>4053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88"/>
        <v>39000</v>
      </c>
      <c r="H7943" s="84" t="s">
        <v>868</v>
      </c>
      <c r="I7943" s="294" t="s">
        <v>8493</v>
      </c>
    </row>
    <row r="7944" spans="1:9" x14ac:dyDescent="0.25">
      <c r="A7944" s="33" t="s">
        <v>4053</v>
      </c>
      <c r="B7944" s="33" t="s">
        <v>10183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88"/>
        <v>1100000</v>
      </c>
      <c r="H7944" s="84" t="s">
        <v>868</v>
      </c>
      <c r="I7944" s="294" t="s">
        <v>8493</v>
      </c>
    </row>
    <row r="7945" spans="1:9" x14ac:dyDescent="0.25">
      <c r="A7945" s="33" t="s">
        <v>4053</v>
      </c>
      <c r="B7945" s="36" t="s">
        <v>2801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88"/>
        <v>22000</v>
      </c>
      <c r="H7945" s="84" t="s">
        <v>868</v>
      </c>
      <c r="I7945" s="294" t="s">
        <v>8493</v>
      </c>
    </row>
    <row r="7946" spans="1:9" x14ac:dyDescent="0.25">
      <c r="A7946" s="33" t="s">
        <v>4053</v>
      </c>
      <c r="B7946" s="33" t="s">
        <v>4057</v>
      </c>
      <c r="C7946" s="36" t="s">
        <v>4058</v>
      </c>
      <c r="D7946" s="50">
        <v>1</v>
      </c>
      <c r="E7946" s="56" t="s">
        <v>24</v>
      </c>
      <c r="F7946" s="179">
        <v>50000</v>
      </c>
      <c r="G7946" s="41">
        <f t="shared" si="388"/>
        <v>50000</v>
      </c>
      <c r="H7946" s="84" t="s">
        <v>868</v>
      </c>
      <c r="I7946" s="84" t="s">
        <v>8493</v>
      </c>
    </row>
    <row r="7947" spans="1:9" x14ac:dyDescent="0.25">
      <c r="A7947" s="33" t="s">
        <v>4053</v>
      </c>
      <c r="B7947" s="33" t="s">
        <v>4059</v>
      </c>
      <c r="C7947" s="36" t="s">
        <v>4060</v>
      </c>
      <c r="D7947" s="38">
        <v>1</v>
      </c>
      <c r="E7947" s="45" t="s">
        <v>24</v>
      </c>
      <c r="F7947" s="40">
        <v>25000</v>
      </c>
      <c r="G7947" s="41">
        <f t="shared" si="388"/>
        <v>25000</v>
      </c>
      <c r="H7947" s="84" t="s">
        <v>868</v>
      </c>
      <c r="I7947" s="84" t="s">
        <v>8493</v>
      </c>
    </row>
    <row r="7948" spans="1:9" x14ac:dyDescent="0.25">
      <c r="A7948" s="33" t="s">
        <v>4053</v>
      </c>
      <c r="B7948" s="33" t="s">
        <v>4061</v>
      </c>
      <c r="C7948" s="36" t="s">
        <v>4060</v>
      </c>
      <c r="D7948" s="38">
        <v>1</v>
      </c>
      <c r="E7948" s="45" t="s">
        <v>24</v>
      </c>
      <c r="F7948" s="35">
        <v>35000</v>
      </c>
      <c r="G7948" s="41">
        <f t="shared" si="388"/>
        <v>35000</v>
      </c>
      <c r="H7948" s="84" t="s">
        <v>868</v>
      </c>
      <c r="I7948" s="84" t="s">
        <v>8493</v>
      </c>
    </row>
    <row r="7949" spans="1:9" x14ac:dyDescent="0.25">
      <c r="A7949" s="33" t="s">
        <v>4053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88"/>
        <v>693780</v>
      </c>
      <c r="H7949" s="84" t="s">
        <v>433</v>
      </c>
      <c r="I7949" s="84" t="s">
        <v>10488</v>
      </c>
    </row>
    <row r="7950" spans="1:9" x14ac:dyDescent="0.25">
      <c r="A7950" s="33" t="s">
        <v>4053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88"/>
        <v>367830</v>
      </c>
      <c r="H7950" s="84" t="s">
        <v>3638</v>
      </c>
      <c r="I7950" s="84"/>
    </row>
    <row r="7951" spans="1:9" x14ac:dyDescent="0.25">
      <c r="A7951" s="33" t="s">
        <v>4053</v>
      </c>
      <c r="B7951" s="109" t="s">
        <v>4062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x14ac:dyDescent="0.25">
      <c r="A7952" s="33" t="s">
        <v>4053</v>
      </c>
      <c r="B7952" s="80" t="s">
        <v>3660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x14ac:dyDescent="0.25">
      <c r="A7953" s="33" t="s">
        <v>4063</v>
      </c>
      <c r="B7953" s="36" t="s">
        <v>2589</v>
      </c>
      <c r="C7953" s="56" t="s">
        <v>2856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10489</v>
      </c>
    </row>
    <row r="7954" spans="1:9" x14ac:dyDescent="0.25">
      <c r="A7954" s="33" t="s">
        <v>4063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89">D7954*F7954</f>
        <v>225600</v>
      </c>
      <c r="H7954" s="84" t="s">
        <v>673</v>
      </c>
      <c r="I7954" s="383" t="s">
        <v>10490</v>
      </c>
    </row>
    <row r="7955" spans="1:9" x14ac:dyDescent="0.25">
      <c r="A7955" s="33" t="s">
        <v>4063</v>
      </c>
      <c r="B7955" s="56" t="s">
        <v>3775</v>
      </c>
      <c r="C7955" s="56" t="s">
        <v>3774</v>
      </c>
      <c r="D7955" s="38">
        <v>1</v>
      </c>
      <c r="E7955" s="45" t="s">
        <v>23</v>
      </c>
      <c r="F7955" s="40">
        <v>875000</v>
      </c>
      <c r="G7955" s="41">
        <f t="shared" si="389"/>
        <v>875000</v>
      </c>
      <c r="H7955" s="84" t="s">
        <v>673</v>
      </c>
      <c r="I7955" s="383" t="s">
        <v>10490</v>
      </c>
    </row>
    <row r="7956" spans="1:9" x14ac:dyDescent="0.25">
      <c r="A7956" s="33" t="s">
        <v>4063</v>
      </c>
      <c r="B7956" s="56" t="s">
        <v>3775</v>
      </c>
      <c r="C7956" s="56" t="s">
        <v>3774</v>
      </c>
      <c r="D7956" s="38">
        <v>1</v>
      </c>
      <c r="E7956" s="45" t="s">
        <v>23</v>
      </c>
      <c r="F7956" s="40">
        <v>875000</v>
      </c>
      <c r="G7956" s="41">
        <f t="shared" si="389"/>
        <v>875000</v>
      </c>
      <c r="H7956" s="84" t="s">
        <v>3078</v>
      </c>
      <c r="I7956" s="383" t="s">
        <v>10491</v>
      </c>
    </row>
    <row r="7957" spans="1:9" x14ac:dyDescent="0.25">
      <c r="A7957" s="33" t="s">
        <v>4063</v>
      </c>
      <c r="B7957" s="109" t="s">
        <v>4068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8493</v>
      </c>
    </row>
    <row r="7958" spans="1:9" x14ac:dyDescent="0.25">
      <c r="A7958" s="33" t="s">
        <v>4063</v>
      </c>
      <c r="B7958" s="33" t="s">
        <v>3585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89"/>
        <v>55000</v>
      </c>
      <c r="H7958" s="84" t="s">
        <v>2736</v>
      </c>
      <c r="I7958" s="294"/>
    </row>
    <row r="7959" spans="1:9" x14ac:dyDescent="0.25">
      <c r="A7959" s="33" t="s">
        <v>4063</v>
      </c>
      <c r="B7959" s="109" t="s">
        <v>10492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89"/>
        <v>75000</v>
      </c>
      <c r="H7959" s="84" t="s">
        <v>742</v>
      </c>
      <c r="I7959" s="294" t="s">
        <v>10493</v>
      </c>
    </row>
    <row r="7960" spans="1:9" x14ac:dyDescent="0.25">
      <c r="A7960" s="33" t="s">
        <v>4063</v>
      </c>
      <c r="B7960" s="33" t="s">
        <v>10494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89"/>
        <v>1</v>
      </c>
      <c r="H7960" s="84" t="s">
        <v>520</v>
      </c>
      <c r="I7960" s="294" t="s">
        <v>10495</v>
      </c>
    </row>
    <row r="7961" spans="1:9" x14ac:dyDescent="0.25">
      <c r="A7961" s="33" t="s">
        <v>4063</v>
      </c>
      <c r="B7961" s="33" t="s">
        <v>291</v>
      </c>
      <c r="C7961" s="33" t="s">
        <v>10496</v>
      </c>
      <c r="D7961" s="38">
        <v>10</v>
      </c>
      <c r="E7961" s="45" t="s">
        <v>24</v>
      </c>
      <c r="F7961" s="46">
        <v>5000</v>
      </c>
      <c r="G7961" s="41">
        <f t="shared" si="389"/>
        <v>50000</v>
      </c>
      <c r="H7961" s="84" t="s">
        <v>520</v>
      </c>
      <c r="I7961" s="294" t="s">
        <v>10495</v>
      </c>
    </row>
    <row r="7962" spans="1:9" x14ac:dyDescent="0.25">
      <c r="A7962" s="33" t="s">
        <v>4063</v>
      </c>
      <c r="B7962" s="109" t="s">
        <v>4064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89"/>
        <v>4500</v>
      </c>
      <c r="H7962" s="84" t="s">
        <v>930</v>
      </c>
      <c r="I7962" s="383"/>
    </row>
    <row r="7963" spans="1:9" x14ac:dyDescent="0.25">
      <c r="A7963" s="33" t="s">
        <v>4063</v>
      </c>
      <c r="B7963" s="33" t="s">
        <v>2739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89"/>
        <v>2000</v>
      </c>
      <c r="H7963" s="84" t="s">
        <v>930</v>
      </c>
      <c r="I7963" s="383"/>
    </row>
    <row r="7964" spans="1:9" x14ac:dyDescent="0.25">
      <c r="A7964" s="33" t="s">
        <v>4063</v>
      </c>
      <c r="B7964" s="33" t="s">
        <v>4065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89"/>
        <v>150000</v>
      </c>
      <c r="H7964" s="84" t="s">
        <v>2736</v>
      </c>
      <c r="I7964" s="383"/>
    </row>
    <row r="7965" spans="1:9" x14ac:dyDescent="0.25">
      <c r="A7965" s="33" t="s">
        <v>4063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89"/>
        <v>80000</v>
      </c>
      <c r="H7965" s="84" t="s">
        <v>2736</v>
      </c>
      <c r="I7965" s="383"/>
    </row>
    <row r="7966" spans="1:9" x14ac:dyDescent="0.25">
      <c r="A7966" s="33" t="s">
        <v>4063</v>
      </c>
      <c r="B7966" s="36" t="s">
        <v>2751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89"/>
        <v>130000</v>
      </c>
      <c r="H7966" s="84" t="s">
        <v>413</v>
      </c>
      <c r="I7966" s="294" t="s">
        <v>10497</v>
      </c>
    </row>
    <row r="7967" spans="1:9" x14ac:dyDescent="0.25">
      <c r="A7967" s="33" t="s">
        <v>4063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89"/>
        <v>36783</v>
      </c>
      <c r="H7967" s="84" t="s">
        <v>588</v>
      </c>
      <c r="I7967" s="294"/>
    </row>
    <row r="7968" spans="1:9" x14ac:dyDescent="0.25">
      <c r="A7968" s="33" t="s">
        <v>4063</v>
      </c>
      <c r="B7968" s="33" t="s">
        <v>4066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89"/>
        <v>200000</v>
      </c>
      <c r="H7968" s="84" t="s">
        <v>2189</v>
      </c>
      <c r="I7968" s="294"/>
    </row>
    <row r="7969" spans="1:9" x14ac:dyDescent="0.25">
      <c r="A7969" s="33" t="s">
        <v>4063</v>
      </c>
      <c r="B7969" s="33" t="s">
        <v>4067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89"/>
        <v>570000</v>
      </c>
      <c r="H7969" s="84" t="s">
        <v>2189</v>
      </c>
      <c r="I7969" s="294"/>
    </row>
    <row r="7970" spans="1:9" x14ac:dyDescent="0.25">
      <c r="A7970" s="33" t="s">
        <v>4063</v>
      </c>
      <c r="B7970" s="80" t="s">
        <v>4069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89"/>
        <v>1500000</v>
      </c>
      <c r="H7970" s="84" t="s">
        <v>2189</v>
      </c>
      <c r="I7970" s="294"/>
    </row>
    <row r="7971" spans="1:9" x14ac:dyDescent="0.25">
      <c r="A7971" s="33" t="s">
        <v>4063</v>
      </c>
      <c r="B7971" s="33" t="s">
        <v>2702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89"/>
        <v>950000</v>
      </c>
      <c r="H7971" s="84" t="s">
        <v>2701</v>
      </c>
      <c r="I7971" s="294" t="s">
        <v>10498</v>
      </c>
    </row>
    <row r="7972" spans="1:9" x14ac:dyDescent="0.25">
      <c r="A7972" s="33" t="s">
        <v>4063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89"/>
        <v>375000</v>
      </c>
      <c r="H7972" s="84" t="s">
        <v>2701</v>
      </c>
      <c r="I7972" s="294" t="s">
        <v>10498</v>
      </c>
    </row>
    <row r="7973" spans="1:9" x14ac:dyDescent="0.25">
      <c r="A7973" s="33" t="s">
        <v>4063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89"/>
        <v>253800</v>
      </c>
      <c r="H7973" s="84" t="s">
        <v>2701</v>
      </c>
      <c r="I7973" s="294" t="s">
        <v>10498</v>
      </c>
    </row>
    <row r="7974" spans="1:9" x14ac:dyDescent="0.25">
      <c r="A7974" s="33" t="s">
        <v>4063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89"/>
        <v>80750</v>
      </c>
      <c r="H7974" s="84" t="s">
        <v>2701</v>
      </c>
      <c r="I7974" s="294" t="s">
        <v>10498</v>
      </c>
    </row>
    <row r="7975" spans="1:9" x14ac:dyDescent="0.25">
      <c r="A7975" s="33" t="s">
        <v>4063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89"/>
        <v>253800</v>
      </c>
      <c r="H7975" s="84" t="s">
        <v>868</v>
      </c>
      <c r="I7975" s="294"/>
    </row>
    <row r="7976" spans="1:9" x14ac:dyDescent="0.25">
      <c r="A7976" s="33" t="s">
        <v>4063</v>
      </c>
      <c r="B7976" s="33" t="s">
        <v>2852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89"/>
        <v>87500</v>
      </c>
      <c r="H7976" s="84" t="s">
        <v>868</v>
      </c>
      <c r="I7976" s="294"/>
    </row>
    <row r="7977" spans="1:9" x14ac:dyDescent="0.25">
      <c r="A7977" s="33" t="s">
        <v>4063</v>
      </c>
      <c r="B7977" s="33" t="s">
        <v>118</v>
      </c>
      <c r="C7977" s="49" t="s">
        <v>9783</v>
      </c>
      <c r="D7977" s="38">
        <v>1</v>
      </c>
      <c r="E7977" s="45" t="s">
        <v>23</v>
      </c>
      <c r="F7977" s="40">
        <v>131500</v>
      </c>
      <c r="G7977" s="41">
        <f t="shared" si="389"/>
        <v>131500</v>
      </c>
      <c r="H7977" s="84" t="s">
        <v>868</v>
      </c>
      <c r="I7977" s="294"/>
    </row>
    <row r="7978" spans="1:9" x14ac:dyDescent="0.25">
      <c r="A7978" s="33" t="s">
        <v>4063</v>
      </c>
      <c r="B7978" s="33" t="s">
        <v>120</v>
      </c>
      <c r="C7978" s="33" t="s">
        <v>10435</v>
      </c>
      <c r="D7978" s="50">
        <v>1</v>
      </c>
      <c r="E7978" s="56" t="s">
        <v>24</v>
      </c>
      <c r="F7978" s="179">
        <v>60000</v>
      </c>
      <c r="G7978" s="41">
        <f t="shared" si="389"/>
        <v>60000</v>
      </c>
      <c r="H7978" s="84" t="s">
        <v>868</v>
      </c>
      <c r="I7978" s="84"/>
    </row>
    <row r="7979" spans="1:9" x14ac:dyDescent="0.25">
      <c r="A7979" s="33" t="s">
        <v>4063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89"/>
        <v>36783</v>
      </c>
      <c r="H7979" s="84" t="s">
        <v>868</v>
      </c>
      <c r="I7979" s="84"/>
    </row>
    <row r="7980" spans="1:9" x14ac:dyDescent="0.25">
      <c r="A7980" s="33" t="s">
        <v>4063</v>
      </c>
      <c r="B7980" s="33" t="s">
        <v>10499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89"/>
        <v>11000</v>
      </c>
      <c r="H7980" s="84" t="s">
        <v>868</v>
      </c>
      <c r="I7980" s="84"/>
    </row>
    <row r="7981" spans="1:9" x14ac:dyDescent="0.25">
      <c r="A7981" s="33" t="s">
        <v>4063</v>
      </c>
      <c r="B7981" s="33" t="s">
        <v>4070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89"/>
        <v>500000</v>
      </c>
      <c r="H7981" s="84" t="s">
        <v>509</v>
      </c>
      <c r="I7981" s="84"/>
    </row>
    <row r="7982" spans="1:9" x14ac:dyDescent="0.25">
      <c r="A7982" s="33" t="s">
        <v>4063</v>
      </c>
      <c r="B7982" s="109" t="s">
        <v>4071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89"/>
        <v>500000</v>
      </c>
      <c r="H7982" s="84" t="s">
        <v>509</v>
      </c>
      <c r="I7982" s="84"/>
    </row>
    <row r="7983" spans="1:9" x14ac:dyDescent="0.25">
      <c r="A7983" s="33" t="s">
        <v>4063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89"/>
        <v>60000</v>
      </c>
      <c r="H7983" s="84" t="s">
        <v>509</v>
      </c>
      <c r="I7983" s="84"/>
    </row>
    <row r="7984" spans="1:9" x14ac:dyDescent="0.25">
      <c r="A7984" s="33" t="s">
        <v>4063</v>
      </c>
      <c r="B7984" s="33" t="s">
        <v>3544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89"/>
        <v>300000</v>
      </c>
      <c r="H7984" s="84" t="s">
        <v>509</v>
      </c>
      <c r="I7984" s="84"/>
    </row>
    <row r="7985" spans="1:9" x14ac:dyDescent="0.25">
      <c r="A7985" s="33" t="s">
        <v>4063</v>
      </c>
      <c r="B7985" s="33" t="s">
        <v>2891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89"/>
        <v>25000</v>
      </c>
      <c r="H7985" s="84" t="s">
        <v>509</v>
      </c>
      <c r="I7985" s="84"/>
    </row>
    <row r="7986" spans="1:9" x14ac:dyDescent="0.25">
      <c r="A7986" s="33" t="s">
        <v>4072</v>
      </c>
      <c r="B7986" s="33" t="s">
        <v>4008</v>
      </c>
      <c r="C7986" s="33" t="s">
        <v>4378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3204</v>
      </c>
      <c r="I7986" s="383"/>
    </row>
    <row r="7987" spans="1:9" x14ac:dyDescent="0.25">
      <c r="A7987" s="33" t="s">
        <v>4072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90">D7987*F7987</f>
        <v>56400</v>
      </c>
      <c r="H7987" s="84" t="s">
        <v>3204</v>
      </c>
      <c r="I7987" s="383"/>
    </row>
    <row r="7988" spans="1:9" x14ac:dyDescent="0.25">
      <c r="A7988" s="33" t="s">
        <v>4072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90"/>
        <v>92500</v>
      </c>
      <c r="H7988" s="84" t="s">
        <v>1106</v>
      </c>
      <c r="I7988" s="383" t="s">
        <v>10500</v>
      </c>
    </row>
    <row r="7989" spans="1:9" x14ac:dyDescent="0.25">
      <c r="A7989" s="33" t="s">
        <v>4072</v>
      </c>
      <c r="B7989" s="56" t="s">
        <v>3857</v>
      </c>
      <c r="C7989" s="56" t="s">
        <v>9331</v>
      </c>
      <c r="D7989" s="38">
        <v>1</v>
      </c>
      <c r="E7989" s="45" t="s">
        <v>23</v>
      </c>
      <c r="F7989" s="40">
        <v>460000</v>
      </c>
      <c r="G7989" s="41">
        <f t="shared" si="390"/>
        <v>460000</v>
      </c>
      <c r="H7989" s="84" t="s">
        <v>1106</v>
      </c>
      <c r="I7989" s="383" t="s">
        <v>10500</v>
      </c>
    </row>
    <row r="7990" spans="1:9" x14ac:dyDescent="0.25">
      <c r="A7990" s="33" t="s">
        <v>4072</v>
      </c>
      <c r="B7990" s="33" t="s">
        <v>10501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10502</v>
      </c>
    </row>
    <row r="7991" spans="1:9" x14ac:dyDescent="0.25">
      <c r="A7991" s="33" t="s">
        <v>4072</v>
      </c>
      <c r="B7991" s="33" t="s">
        <v>4075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4076</v>
      </c>
      <c r="I7991" s="294"/>
    </row>
    <row r="7992" spans="1:9" x14ac:dyDescent="0.25">
      <c r="A7992" s="33" t="s">
        <v>4072</v>
      </c>
      <c r="B7992" s="33" t="s">
        <v>4077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2736</v>
      </c>
      <c r="I7992" s="294"/>
    </row>
    <row r="7993" spans="1:9" x14ac:dyDescent="0.25">
      <c r="A7993" s="33" t="s">
        <v>4072</v>
      </c>
      <c r="B7993" s="33" t="s">
        <v>4078</v>
      </c>
      <c r="C7993" s="36" t="s">
        <v>755</v>
      </c>
      <c r="D7993" s="38">
        <v>1</v>
      </c>
      <c r="E7993" s="45" t="s">
        <v>2696</v>
      </c>
      <c r="F7993" s="35">
        <v>42500</v>
      </c>
      <c r="G7993" s="41">
        <f>D7993*F7993</f>
        <v>42500</v>
      </c>
      <c r="H7993" s="84" t="s">
        <v>2736</v>
      </c>
      <c r="I7993" s="294"/>
    </row>
    <row r="7994" spans="1:9" x14ac:dyDescent="0.25">
      <c r="A7994" s="33" t="s">
        <v>4072</v>
      </c>
      <c r="B7994" s="33" t="s">
        <v>10503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90"/>
        <v>3000</v>
      </c>
      <c r="H7994" s="84" t="s">
        <v>2947</v>
      </c>
      <c r="I7994" s="294"/>
    </row>
    <row r="7995" spans="1:9" x14ac:dyDescent="0.25">
      <c r="A7995" s="33" t="s">
        <v>4072</v>
      </c>
      <c r="B7995" s="269" t="s">
        <v>3751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90"/>
        <v>7500</v>
      </c>
      <c r="H7995" s="84" t="s">
        <v>2947</v>
      </c>
      <c r="I7995" s="383"/>
    </row>
    <row r="7996" spans="1:9" x14ac:dyDescent="0.25">
      <c r="A7996" s="33" t="s">
        <v>4072</v>
      </c>
      <c r="B7996" s="109" t="s">
        <v>4079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2724</v>
      </c>
      <c r="I7996" s="383"/>
    </row>
    <row r="7997" spans="1:9" x14ac:dyDescent="0.25">
      <c r="A7997" s="33" t="s">
        <v>4072</v>
      </c>
      <c r="B7997" s="80" t="s">
        <v>4080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2724</v>
      </c>
      <c r="I7997" s="383"/>
    </row>
    <row r="7998" spans="1:9" x14ac:dyDescent="0.25">
      <c r="A7998" s="33" t="s">
        <v>4072</v>
      </c>
      <c r="B7998" s="33" t="s">
        <v>1772</v>
      </c>
      <c r="C7998" s="33" t="s">
        <v>2755</v>
      </c>
      <c r="D7998" s="38">
        <v>2</v>
      </c>
      <c r="E7998" s="45" t="s">
        <v>23</v>
      </c>
      <c r="F7998" s="40">
        <v>5000</v>
      </c>
      <c r="G7998" s="41">
        <f t="shared" si="390"/>
        <v>10000</v>
      </c>
      <c r="H7998" s="84" t="s">
        <v>2240</v>
      </c>
      <c r="I7998" s="294"/>
    </row>
    <row r="7999" spans="1:9" x14ac:dyDescent="0.25">
      <c r="A7999" s="33" t="s">
        <v>4072</v>
      </c>
      <c r="B7999" s="33" t="s">
        <v>4841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90"/>
        <v>10000</v>
      </c>
      <c r="H7999" s="84" t="s">
        <v>2240</v>
      </c>
      <c r="I7999" s="294"/>
    </row>
    <row r="8000" spans="1:9" x14ac:dyDescent="0.25">
      <c r="A8000" s="33" t="s">
        <v>4072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90"/>
        <v>19500</v>
      </c>
      <c r="H8000" s="84" t="s">
        <v>2240</v>
      </c>
      <c r="I8000" s="294"/>
    </row>
    <row r="8001" spans="1:9" x14ac:dyDescent="0.25">
      <c r="A8001" s="33" t="s">
        <v>4072</v>
      </c>
      <c r="B8001" s="33" t="s">
        <v>4081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90"/>
        <v>1800000</v>
      </c>
      <c r="H8001" s="84" t="s">
        <v>486</v>
      </c>
      <c r="I8001" s="294" t="s">
        <v>10504</v>
      </c>
    </row>
    <row r="8002" spans="1:9" x14ac:dyDescent="0.25">
      <c r="A8002" s="33" t="s">
        <v>4072</v>
      </c>
      <c r="B8002" s="33" t="s">
        <v>3333</v>
      </c>
      <c r="C8002" s="33" t="s">
        <v>9299</v>
      </c>
      <c r="D8002" s="38">
        <v>1</v>
      </c>
      <c r="E8002" s="45" t="s">
        <v>23</v>
      </c>
      <c r="F8002" s="40">
        <v>45000</v>
      </c>
      <c r="G8002" s="41">
        <f t="shared" si="390"/>
        <v>45000</v>
      </c>
      <c r="H8002" s="84" t="s">
        <v>486</v>
      </c>
      <c r="I8002" s="294" t="s">
        <v>10504</v>
      </c>
    </row>
    <row r="8003" spans="1:9" x14ac:dyDescent="0.25">
      <c r="A8003" s="33" t="s">
        <v>4072</v>
      </c>
      <c r="B8003" s="33" t="s">
        <v>3235</v>
      </c>
      <c r="C8003" s="33" t="s">
        <v>3596</v>
      </c>
      <c r="D8003" s="38">
        <v>1</v>
      </c>
      <c r="E8003" s="45" t="s">
        <v>23</v>
      </c>
      <c r="F8003" s="35">
        <v>82000</v>
      </c>
      <c r="G8003" s="41">
        <f t="shared" si="390"/>
        <v>82000</v>
      </c>
      <c r="H8003" s="84" t="s">
        <v>486</v>
      </c>
      <c r="I8003" s="294" t="s">
        <v>10504</v>
      </c>
    </row>
    <row r="8004" spans="1:9" x14ac:dyDescent="0.25">
      <c r="A8004" s="33" t="s">
        <v>4072</v>
      </c>
      <c r="B8004" s="33" t="s">
        <v>2851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90"/>
        <v>205000</v>
      </c>
      <c r="H8004" s="84" t="s">
        <v>486</v>
      </c>
      <c r="I8004" s="294" t="s">
        <v>10504</v>
      </c>
    </row>
    <row r="8005" spans="1:9" x14ac:dyDescent="0.25">
      <c r="A8005" s="33" t="s">
        <v>4072</v>
      </c>
      <c r="B8005" s="56" t="s">
        <v>3857</v>
      </c>
      <c r="C8005" s="56" t="s">
        <v>9331</v>
      </c>
      <c r="D8005" s="38">
        <v>1</v>
      </c>
      <c r="E8005" s="45" t="s">
        <v>23</v>
      </c>
      <c r="F8005" s="40">
        <v>460000</v>
      </c>
      <c r="G8005" s="41">
        <f t="shared" si="390"/>
        <v>460000</v>
      </c>
      <c r="H8005" s="84" t="s">
        <v>1006</v>
      </c>
      <c r="I8005" s="84" t="s">
        <v>10505</v>
      </c>
    </row>
    <row r="8006" spans="1:9" x14ac:dyDescent="0.25">
      <c r="A8006" s="33" t="s">
        <v>4072</v>
      </c>
      <c r="B8006" s="56" t="s">
        <v>3857</v>
      </c>
      <c r="C8006" s="56" t="s">
        <v>9331</v>
      </c>
      <c r="D8006" s="38">
        <v>1</v>
      </c>
      <c r="E8006" s="45" t="s">
        <v>23</v>
      </c>
      <c r="F8006" s="40">
        <v>460000</v>
      </c>
      <c r="G8006" s="41">
        <f t="shared" si="390"/>
        <v>460000</v>
      </c>
      <c r="H8006" s="84" t="s">
        <v>1268</v>
      </c>
      <c r="I8006" s="84" t="s">
        <v>10506</v>
      </c>
    </row>
    <row r="8007" spans="1:9" x14ac:dyDescent="0.25">
      <c r="A8007" s="33" t="s">
        <v>4072</v>
      </c>
      <c r="B8007" s="109" t="s">
        <v>10492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90"/>
        <v>75000</v>
      </c>
      <c r="H8007" s="84" t="s">
        <v>490</v>
      </c>
      <c r="I8007" s="294" t="s">
        <v>10493</v>
      </c>
    </row>
    <row r="8008" spans="1:9" x14ac:dyDescent="0.25">
      <c r="A8008" s="33" t="s">
        <v>4072</v>
      </c>
      <c r="B8008" s="109" t="s">
        <v>10492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90"/>
        <v>75000</v>
      </c>
      <c r="H8008" s="84" t="s">
        <v>3101</v>
      </c>
      <c r="I8008" s="294" t="s">
        <v>10493</v>
      </c>
    </row>
    <row r="8009" spans="1:9" x14ac:dyDescent="0.25">
      <c r="A8009" s="33" t="s">
        <v>4084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3777</v>
      </c>
      <c r="I8009" s="383"/>
    </row>
    <row r="8010" spans="1:9" x14ac:dyDescent="0.25">
      <c r="A8010" s="33" t="s">
        <v>4084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91">D8010*F8010</f>
        <v>28200</v>
      </c>
      <c r="H8010" s="84" t="s">
        <v>1263</v>
      </c>
      <c r="I8010" s="383"/>
    </row>
    <row r="8011" spans="1:9" x14ac:dyDescent="0.25">
      <c r="A8011" s="33" t="s">
        <v>4084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x14ac:dyDescent="0.25">
      <c r="A8012" s="33" t="s">
        <v>4084</v>
      </c>
      <c r="B8012" s="80" t="s">
        <v>2800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10507</v>
      </c>
    </row>
    <row r="8013" spans="1:9" x14ac:dyDescent="0.25">
      <c r="A8013" s="33" t="s">
        <v>4084</v>
      </c>
      <c r="B8013" s="33" t="s">
        <v>1478</v>
      </c>
      <c r="C8013" s="36" t="s">
        <v>9331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10507</v>
      </c>
    </row>
    <row r="8014" spans="1:9" x14ac:dyDescent="0.25">
      <c r="A8014" s="33" t="s">
        <v>4084</v>
      </c>
      <c r="B8014" s="56" t="s">
        <v>4085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x14ac:dyDescent="0.25">
      <c r="A8015" s="33" t="s">
        <v>4084</v>
      </c>
      <c r="B8015" s="269" t="s">
        <v>4524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x14ac:dyDescent="0.25">
      <c r="A8016" s="33" t="s">
        <v>4084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91"/>
        <v>75000</v>
      </c>
      <c r="H8016" s="84" t="s">
        <v>930</v>
      </c>
      <c r="I8016" s="383"/>
    </row>
    <row r="8017" spans="1:9" x14ac:dyDescent="0.25">
      <c r="A8017" s="33" t="s">
        <v>4084</v>
      </c>
      <c r="B8017" s="52" t="s">
        <v>2847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x14ac:dyDescent="0.25">
      <c r="A8018" s="33" t="s">
        <v>4084</v>
      </c>
      <c r="B8018" s="80" t="s">
        <v>10508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92">D8018*F8018</f>
        <v>10000</v>
      </c>
      <c r="H8018" s="84" t="s">
        <v>930</v>
      </c>
      <c r="I8018" s="383"/>
    </row>
    <row r="8019" spans="1:9" x14ac:dyDescent="0.25">
      <c r="A8019" s="33" t="s">
        <v>4084</v>
      </c>
      <c r="B8019" s="33" t="s">
        <v>4087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92"/>
        <v>120000</v>
      </c>
      <c r="H8019" s="84" t="s">
        <v>748</v>
      </c>
      <c r="I8019" s="383" t="s">
        <v>10509</v>
      </c>
    </row>
    <row r="8020" spans="1:9" x14ac:dyDescent="0.25">
      <c r="A8020" s="33" t="s">
        <v>4084</v>
      </c>
      <c r="B8020" s="33" t="s">
        <v>3235</v>
      </c>
      <c r="C8020" s="33" t="s">
        <v>3596</v>
      </c>
      <c r="D8020" s="38">
        <v>1</v>
      </c>
      <c r="E8020" s="45" t="s">
        <v>23</v>
      </c>
      <c r="F8020" s="46">
        <v>85000</v>
      </c>
      <c r="G8020" s="179">
        <f t="shared" si="392"/>
        <v>85000</v>
      </c>
      <c r="H8020" s="84" t="s">
        <v>588</v>
      </c>
      <c r="I8020" s="294" t="s">
        <v>10510</v>
      </c>
    </row>
    <row r="8021" spans="1:9" x14ac:dyDescent="0.25">
      <c r="A8021" s="33" t="s">
        <v>4084</v>
      </c>
      <c r="B8021" s="36" t="s">
        <v>3235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92"/>
        <v>62000</v>
      </c>
      <c r="H8021" s="84" t="s">
        <v>588</v>
      </c>
      <c r="I8021" s="294" t="s">
        <v>10510</v>
      </c>
    </row>
    <row r="8022" spans="1:9" x14ac:dyDescent="0.25">
      <c r="A8022" s="33" t="s">
        <v>4084</v>
      </c>
      <c r="B8022" s="33" t="s">
        <v>3857</v>
      </c>
      <c r="C8022" s="56" t="s">
        <v>9331</v>
      </c>
      <c r="D8022" s="38">
        <v>1</v>
      </c>
      <c r="E8022" s="45" t="s">
        <v>23</v>
      </c>
      <c r="F8022" s="46">
        <v>460000</v>
      </c>
      <c r="G8022" s="179">
        <f t="shared" si="392"/>
        <v>460000</v>
      </c>
      <c r="H8022" s="84" t="s">
        <v>509</v>
      </c>
      <c r="I8022" s="294" t="s">
        <v>10511</v>
      </c>
    </row>
    <row r="8023" spans="1:9" x14ac:dyDescent="0.25">
      <c r="A8023" s="33" t="s">
        <v>4084</v>
      </c>
      <c r="B8023" s="33" t="s">
        <v>10512</v>
      </c>
      <c r="C8023" s="44" t="s">
        <v>2870</v>
      </c>
      <c r="D8023" s="38">
        <v>1</v>
      </c>
      <c r="E8023" s="45" t="s">
        <v>601</v>
      </c>
      <c r="F8023" s="46">
        <v>5890000</v>
      </c>
      <c r="G8023" s="179">
        <f t="shared" si="392"/>
        <v>5890000</v>
      </c>
      <c r="H8023" s="84" t="s">
        <v>433</v>
      </c>
      <c r="I8023" s="294" t="s">
        <v>10513</v>
      </c>
    </row>
    <row r="8024" spans="1:9" x14ac:dyDescent="0.25">
      <c r="A8024" s="33" t="s">
        <v>4084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92"/>
        <v>150000</v>
      </c>
      <c r="H8024" s="84" t="s">
        <v>511</v>
      </c>
      <c r="I8024" s="294" t="s">
        <v>10514</v>
      </c>
    </row>
    <row r="8025" spans="1:9" x14ac:dyDescent="0.25">
      <c r="A8025" s="33" t="s">
        <v>4084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91"/>
        <v>100000</v>
      </c>
      <c r="H8025" s="84" t="s">
        <v>511</v>
      </c>
      <c r="I8025" s="294" t="s">
        <v>10514</v>
      </c>
    </row>
    <row r="8026" spans="1:9" x14ac:dyDescent="0.25">
      <c r="A8026" s="33" t="s">
        <v>4084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91"/>
        <v>190000</v>
      </c>
      <c r="H8026" s="84" t="s">
        <v>511</v>
      </c>
      <c r="I8026" s="294" t="s">
        <v>10514</v>
      </c>
    </row>
    <row r="8027" spans="1:9" x14ac:dyDescent="0.25">
      <c r="A8027" s="33" t="s">
        <v>4084</v>
      </c>
      <c r="B8027" s="33" t="s">
        <v>3333</v>
      </c>
      <c r="C8027" s="33" t="s">
        <v>9299</v>
      </c>
      <c r="D8027" s="38">
        <v>3</v>
      </c>
      <c r="E8027" s="45" t="s">
        <v>23</v>
      </c>
      <c r="F8027" s="40">
        <v>45000</v>
      </c>
      <c r="G8027" s="41">
        <f t="shared" si="391"/>
        <v>135000</v>
      </c>
      <c r="H8027" s="84" t="s">
        <v>511</v>
      </c>
      <c r="I8027" s="294" t="s">
        <v>10514</v>
      </c>
    </row>
    <row r="8028" spans="1:9" x14ac:dyDescent="0.25">
      <c r="A8028" s="33" t="s">
        <v>4084</v>
      </c>
      <c r="B8028" s="33" t="s">
        <v>3235</v>
      </c>
      <c r="C8028" s="33" t="s">
        <v>3596</v>
      </c>
      <c r="D8028" s="38">
        <v>3</v>
      </c>
      <c r="E8028" s="45" t="s">
        <v>24</v>
      </c>
      <c r="F8028" s="55">
        <v>23000</v>
      </c>
      <c r="G8028" s="179">
        <f t="shared" si="391"/>
        <v>69000</v>
      </c>
      <c r="H8028" s="84" t="s">
        <v>511</v>
      </c>
      <c r="I8028" s="294" t="s">
        <v>10514</v>
      </c>
    </row>
    <row r="8029" spans="1:9" x14ac:dyDescent="0.25">
      <c r="A8029" s="33" t="s">
        <v>4084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91"/>
        <v>215000</v>
      </c>
      <c r="H8029" s="84" t="s">
        <v>511</v>
      </c>
      <c r="I8029" s="294" t="s">
        <v>10514</v>
      </c>
    </row>
    <row r="8030" spans="1:9" x14ac:dyDescent="0.25">
      <c r="A8030" s="33" t="s">
        <v>4084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91"/>
        <v>150000</v>
      </c>
      <c r="H8030" s="84" t="s">
        <v>511</v>
      </c>
      <c r="I8030" s="294" t="s">
        <v>10514</v>
      </c>
    </row>
    <row r="8031" spans="1:9" x14ac:dyDescent="0.25">
      <c r="A8031" s="33" t="s">
        <v>4084</v>
      </c>
      <c r="B8031" s="33" t="s">
        <v>2852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91"/>
        <v>262500</v>
      </c>
      <c r="H8031" s="84" t="s">
        <v>511</v>
      </c>
      <c r="I8031" s="294" t="s">
        <v>10514</v>
      </c>
    </row>
    <row r="8032" spans="1:9" x14ac:dyDescent="0.25">
      <c r="A8032" s="33" t="s">
        <v>4084</v>
      </c>
      <c r="B8032" s="36" t="s">
        <v>10042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91"/>
        <v>200000</v>
      </c>
      <c r="H8032" s="84" t="s">
        <v>511</v>
      </c>
      <c r="I8032" s="294" t="s">
        <v>10514</v>
      </c>
    </row>
    <row r="8033" spans="1:9" x14ac:dyDescent="0.25">
      <c r="A8033" s="33" t="s">
        <v>4084</v>
      </c>
      <c r="B8033" s="56" t="s">
        <v>10515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91"/>
        <v>300000</v>
      </c>
      <c r="H8033" s="84" t="s">
        <v>511</v>
      </c>
      <c r="I8033" s="294" t="s">
        <v>10514</v>
      </c>
    </row>
    <row r="8034" spans="1:9" x14ac:dyDescent="0.25">
      <c r="A8034" s="33" t="s">
        <v>4084</v>
      </c>
      <c r="B8034" s="80" t="s">
        <v>2800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91"/>
        <v>360000</v>
      </c>
      <c r="H8034" s="84" t="s">
        <v>511</v>
      </c>
      <c r="I8034" s="294" t="s">
        <v>10514</v>
      </c>
    </row>
    <row r="8035" spans="1:9" x14ac:dyDescent="0.25">
      <c r="A8035" s="33" t="s">
        <v>4084</v>
      </c>
      <c r="B8035" s="36" t="s">
        <v>2751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91"/>
        <v>360000</v>
      </c>
      <c r="H8035" s="84" t="s">
        <v>511</v>
      </c>
      <c r="I8035" s="294" t="s">
        <v>10514</v>
      </c>
    </row>
    <row r="8036" spans="1:9" x14ac:dyDescent="0.25">
      <c r="A8036" s="33" t="s">
        <v>4084</v>
      </c>
      <c r="B8036" s="52" t="s">
        <v>10516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91"/>
        <v>75000</v>
      </c>
      <c r="H8036" s="84" t="s">
        <v>511</v>
      </c>
      <c r="I8036" s="294" t="s">
        <v>10514</v>
      </c>
    </row>
    <row r="8037" spans="1:9" x14ac:dyDescent="0.25">
      <c r="A8037" s="33" t="s">
        <v>4084</v>
      </c>
      <c r="B8037" s="52" t="s">
        <v>10517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91"/>
        <v>150000</v>
      </c>
      <c r="H8037" s="84" t="s">
        <v>511</v>
      </c>
      <c r="I8037" s="294" t="s">
        <v>10514</v>
      </c>
    </row>
    <row r="8038" spans="1:9" x14ac:dyDescent="0.25">
      <c r="A8038" s="33" t="s">
        <v>4084</v>
      </c>
      <c r="B8038" s="33" t="s">
        <v>2978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91"/>
        <v>330000</v>
      </c>
      <c r="H8038" s="84" t="s">
        <v>2724</v>
      </c>
      <c r="I8038" s="84"/>
    </row>
    <row r="8039" spans="1:9" x14ac:dyDescent="0.25">
      <c r="A8039" s="33" t="s">
        <v>4084</v>
      </c>
      <c r="B8039" s="33" t="s">
        <v>2944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91"/>
        <v>300000</v>
      </c>
      <c r="H8039" s="84" t="s">
        <v>2724</v>
      </c>
      <c r="I8039" s="84"/>
    </row>
    <row r="8040" spans="1:9" x14ac:dyDescent="0.25">
      <c r="A8040" s="33" t="s">
        <v>4084</v>
      </c>
      <c r="B8040" s="33" t="s">
        <v>4095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91"/>
        <v>150000</v>
      </c>
      <c r="H8040" s="84" t="s">
        <v>2724</v>
      </c>
      <c r="I8040" s="84"/>
    </row>
    <row r="8041" spans="1:9" x14ac:dyDescent="0.25">
      <c r="A8041" s="33" t="s">
        <v>4084</v>
      </c>
      <c r="B8041" s="33" t="s">
        <v>4096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91"/>
        <v>200000</v>
      </c>
      <c r="H8041" s="84" t="s">
        <v>2724</v>
      </c>
      <c r="I8041" s="84"/>
    </row>
    <row r="8042" spans="1:9" x14ac:dyDescent="0.25">
      <c r="A8042" s="33" t="s">
        <v>4084</v>
      </c>
      <c r="B8042" s="33" t="s">
        <v>4097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91"/>
        <v>250000</v>
      </c>
      <c r="H8042" s="84" t="s">
        <v>2724</v>
      </c>
      <c r="I8042" s="84"/>
    </row>
    <row r="8043" spans="1:9" x14ac:dyDescent="0.25">
      <c r="A8043" s="33" t="s">
        <v>4084</v>
      </c>
      <c r="B8043" s="33" t="s">
        <v>4098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91"/>
        <v>120000</v>
      </c>
      <c r="H8043" s="84" t="s">
        <v>2724</v>
      </c>
      <c r="I8043" s="84"/>
    </row>
    <row r="8044" spans="1:9" x14ac:dyDescent="0.25">
      <c r="A8044" s="33" t="s">
        <v>4084</v>
      </c>
      <c r="B8044" s="63" t="s">
        <v>3430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91"/>
        <v>568000</v>
      </c>
      <c r="H8044" s="84" t="s">
        <v>10518</v>
      </c>
      <c r="I8044" s="33" t="s">
        <v>10519</v>
      </c>
    </row>
    <row r="8045" spans="1:9" x14ac:dyDescent="0.25">
      <c r="A8045" s="33" t="s">
        <v>4084</v>
      </c>
      <c r="B8045" s="56" t="s">
        <v>5003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91"/>
        <v>40000</v>
      </c>
      <c r="H8045" s="84" t="s">
        <v>433</v>
      </c>
      <c r="I8045" s="33" t="s">
        <v>10519</v>
      </c>
    </row>
    <row r="8046" spans="1:9" x14ac:dyDescent="0.25">
      <c r="A8046" s="33" t="s">
        <v>4084</v>
      </c>
      <c r="B8046" s="33" t="s">
        <v>2924</v>
      </c>
      <c r="C8046" s="33" t="s">
        <v>3787</v>
      </c>
      <c r="D8046" s="33">
        <v>1</v>
      </c>
      <c r="E8046" s="39" t="s">
        <v>1470</v>
      </c>
      <c r="F8046" s="46">
        <v>1261000</v>
      </c>
      <c r="G8046" s="51">
        <f t="shared" si="391"/>
        <v>1261000</v>
      </c>
      <c r="H8046" s="84" t="s">
        <v>433</v>
      </c>
      <c r="I8046" s="33" t="s">
        <v>10519</v>
      </c>
    </row>
    <row r="8047" spans="1:9" x14ac:dyDescent="0.25">
      <c r="A8047" s="33" t="s">
        <v>4084</v>
      </c>
      <c r="B8047" s="33" t="s">
        <v>4101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91"/>
        <v>375500</v>
      </c>
      <c r="H8047" s="84" t="s">
        <v>4102</v>
      </c>
      <c r="I8047" s="33"/>
    </row>
    <row r="8048" spans="1:9" x14ac:dyDescent="0.25">
      <c r="A8048" s="33" t="s">
        <v>4084</v>
      </c>
      <c r="B8048" s="33" t="s">
        <v>3712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91"/>
        <v>3507000</v>
      </c>
      <c r="H8048" s="236" t="s">
        <v>4102</v>
      </c>
      <c r="I8048" s="33"/>
    </row>
    <row r="8049" spans="1:9" x14ac:dyDescent="0.25">
      <c r="A8049" s="33" t="s">
        <v>4084</v>
      </c>
      <c r="B8049" s="33" t="s">
        <v>4103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91"/>
        <v>1296000</v>
      </c>
      <c r="H8049" s="236" t="s">
        <v>4102</v>
      </c>
      <c r="I8049" s="33"/>
    </row>
    <row r="8050" spans="1:9" x14ac:dyDescent="0.25">
      <c r="A8050" s="33" t="s">
        <v>4084</v>
      </c>
      <c r="B8050" s="33" t="s">
        <v>4104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91"/>
        <v>1015000</v>
      </c>
      <c r="H8050" s="236" t="s">
        <v>4102</v>
      </c>
      <c r="I8050" s="33"/>
    </row>
    <row r="8051" spans="1:9" x14ac:dyDescent="0.25">
      <c r="A8051" s="33" t="s">
        <v>4105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10520</v>
      </c>
    </row>
    <row r="8052" spans="1:9" x14ac:dyDescent="0.25">
      <c r="A8052" s="33" t="s">
        <v>4105</v>
      </c>
      <c r="B8052" s="33" t="s">
        <v>2852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93">D8052*F8052</f>
        <v>87500</v>
      </c>
      <c r="H8052" s="84" t="s">
        <v>631</v>
      </c>
      <c r="I8052" s="383" t="s">
        <v>10520</v>
      </c>
    </row>
    <row r="8053" spans="1:9" x14ac:dyDescent="0.25">
      <c r="A8053" s="33" t="s">
        <v>4105</v>
      </c>
      <c r="B8053" s="33" t="s">
        <v>3333</v>
      </c>
      <c r="C8053" s="33" t="s">
        <v>9299</v>
      </c>
      <c r="D8053" s="284">
        <v>1</v>
      </c>
      <c r="E8053" s="45" t="s">
        <v>23</v>
      </c>
      <c r="F8053" s="179">
        <v>45000</v>
      </c>
      <c r="G8053" s="41">
        <f t="shared" si="393"/>
        <v>45000</v>
      </c>
      <c r="H8053" s="84" t="s">
        <v>631</v>
      </c>
      <c r="I8053" s="383" t="s">
        <v>10520</v>
      </c>
    </row>
    <row r="8054" spans="1:9" x14ac:dyDescent="0.25">
      <c r="A8054" s="33" t="s">
        <v>4105</v>
      </c>
      <c r="B8054" s="33" t="s">
        <v>3235</v>
      </c>
      <c r="C8054" s="33" t="s">
        <v>3596</v>
      </c>
      <c r="D8054" s="50">
        <v>1</v>
      </c>
      <c r="E8054" s="56" t="s">
        <v>23</v>
      </c>
      <c r="F8054" s="179">
        <v>82000</v>
      </c>
      <c r="G8054" s="41">
        <f t="shared" si="393"/>
        <v>82000</v>
      </c>
      <c r="H8054" s="84" t="s">
        <v>631</v>
      </c>
      <c r="I8054" s="383" t="s">
        <v>10520</v>
      </c>
    </row>
    <row r="8055" spans="1:9" x14ac:dyDescent="0.25">
      <c r="A8055" s="33" t="s">
        <v>4105</v>
      </c>
      <c r="B8055" s="33" t="s">
        <v>1478</v>
      </c>
      <c r="C8055" s="36" t="s">
        <v>9331</v>
      </c>
      <c r="D8055" s="38">
        <v>1</v>
      </c>
      <c r="E8055" s="45" t="s">
        <v>23</v>
      </c>
      <c r="F8055" s="40">
        <v>460000</v>
      </c>
      <c r="G8055" s="41">
        <f t="shared" si="393"/>
        <v>460000</v>
      </c>
      <c r="H8055" s="84" t="s">
        <v>631</v>
      </c>
      <c r="I8055" s="383" t="s">
        <v>10520</v>
      </c>
    </row>
    <row r="8056" spans="1:9" x14ac:dyDescent="0.25">
      <c r="A8056" s="33" t="s">
        <v>4105</v>
      </c>
      <c r="B8056" s="269" t="s">
        <v>4524</v>
      </c>
      <c r="C8056" s="56"/>
      <c r="D8056" s="38">
        <v>20</v>
      </c>
      <c r="E8056" s="45" t="s">
        <v>23</v>
      </c>
      <c r="F8056" s="40">
        <v>1550</v>
      </c>
      <c r="G8056" s="41">
        <f t="shared" si="393"/>
        <v>31000</v>
      </c>
      <c r="H8056" s="84" t="s">
        <v>930</v>
      </c>
      <c r="I8056" s="294"/>
    </row>
    <row r="8057" spans="1:9" x14ac:dyDescent="0.25">
      <c r="A8057" s="33" t="s">
        <v>4105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93"/>
        <v>253800</v>
      </c>
      <c r="H8057" s="401" t="s">
        <v>9040</v>
      </c>
      <c r="I8057" s="401"/>
    </row>
    <row r="8058" spans="1:9" x14ac:dyDescent="0.25">
      <c r="A8058" s="33" t="s">
        <v>4105</v>
      </c>
      <c r="B8058" s="33" t="s">
        <v>1478</v>
      </c>
      <c r="C8058" s="36" t="s">
        <v>9331</v>
      </c>
      <c r="D8058" s="38">
        <v>1</v>
      </c>
      <c r="E8058" s="45" t="s">
        <v>23</v>
      </c>
      <c r="F8058" s="40">
        <v>460000</v>
      </c>
      <c r="G8058" s="41">
        <f t="shared" si="393"/>
        <v>460000</v>
      </c>
      <c r="H8058" s="84" t="s">
        <v>2701</v>
      </c>
      <c r="I8058" s="383" t="s">
        <v>10521</v>
      </c>
    </row>
    <row r="8059" spans="1:9" x14ac:dyDescent="0.25">
      <c r="A8059" s="33" t="s">
        <v>4105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93"/>
        <v>42300</v>
      </c>
      <c r="H8059" s="84" t="s">
        <v>827</v>
      </c>
      <c r="I8059" s="383"/>
    </row>
    <row r="8060" spans="1:9" x14ac:dyDescent="0.25">
      <c r="A8060" s="33" t="s">
        <v>4105</v>
      </c>
      <c r="B8060" s="80" t="s">
        <v>10149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93"/>
        <v>10000</v>
      </c>
      <c r="H8060" s="84" t="s">
        <v>827</v>
      </c>
      <c r="I8060" s="383"/>
    </row>
    <row r="8061" spans="1:9" x14ac:dyDescent="0.25">
      <c r="A8061" s="33" t="s">
        <v>4105</v>
      </c>
      <c r="B8061" s="33" t="s">
        <v>4099</v>
      </c>
      <c r="C8061" s="33" t="s">
        <v>10522</v>
      </c>
      <c r="D8061" s="38">
        <v>1</v>
      </c>
      <c r="E8061" s="45" t="s">
        <v>72</v>
      </c>
      <c r="F8061" s="55">
        <v>1</v>
      </c>
      <c r="G8061" s="179">
        <f t="shared" si="393"/>
        <v>1</v>
      </c>
      <c r="H8061" s="84" t="s">
        <v>520</v>
      </c>
      <c r="I8061" s="294" t="s">
        <v>10523</v>
      </c>
    </row>
    <row r="8062" spans="1:9" x14ac:dyDescent="0.25">
      <c r="A8062" s="33" t="s">
        <v>4105</v>
      </c>
      <c r="B8062" s="33" t="s">
        <v>10524</v>
      </c>
      <c r="C8062" s="228" t="s">
        <v>10525</v>
      </c>
      <c r="D8062" s="33">
        <v>1</v>
      </c>
      <c r="E8062" s="45" t="s">
        <v>23</v>
      </c>
      <c r="F8062" s="35">
        <v>1280000</v>
      </c>
      <c r="G8062" s="179">
        <f t="shared" si="393"/>
        <v>1280000</v>
      </c>
      <c r="H8062" s="84" t="s">
        <v>520</v>
      </c>
      <c r="I8062" s="294" t="s">
        <v>10523</v>
      </c>
    </row>
    <row r="8063" spans="1:9" x14ac:dyDescent="0.25">
      <c r="A8063" s="33" t="s">
        <v>4105</v>
      </c>
      <c r="B8063" s="33" t="s">
        <v>10524</v>
      </c>
      <c r="C8063" s="228" t="s">
        <v>10526</v>
      </c>
      <c r="D8063" s="38">
        <v>1</v>
      </c>
      <c r="E8063" s="45" t="s">
        <v>23</v>
      </c>
      <c r="F8063" s="35">
        <v>1280000</v>
      </c>
      <c r="G8063" s="179">
        <f t="shared" si="393"/>
        <v>1280000</v>
      </c>
      <c r="H8063" s="84" t="s">
        <v>520</v>
      </c>
      <c r="I8063" s="294" t="s">
        <v>10523</v>
      </c>
    </row>
    <row r="8064" spans="1:9" x14ac:dyDescent="0.25">
      <c r="A8064" s="33" t="s">
        <v>4105</v>
      </c>
      <c r="B8064" s="109" t="s">
        <v>4118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93"/>
        <v>12000</v>
      </c>
      <c r="H8064" s="84" t="s">
        <v>2724</v>
      </c>
      <c r="I8064" s="294"/>
    </row>
    <row r="8065" spans="1:9" x14ac:dyDescent="0.25">
      <c r="A8065" s="33" t="s">
        <v>4105</v>
      </c>
      <c r="B8065" s="56" t="s">
        <v>4106</v>
      </c>
      <c r="C8065" s="56" t="s">
        <v>2745</v>
      </c>
      <c r="D8065" s="38">
        <v>2</v>
      </c>
      <c r="E8065" s="45" t="s">
        <v>23</v>
      </c>
      <c r="F8065" s="40">
        <v>100000</v>
      </c>
      <c r="G8065" s="41">
        <f t="shared" si="393"/>
        <v>200000</v>
      </c>
      <c r="H8065" s="84" t="s">
        <v>2724</v>
      </c>
      <c r="I8065" s="294"/>
    </row>
    <row r="8066" spans="1:9" x14ac:dyDescent="0.25">
      <c r="A8066" s="33" t="s">
        <v>4105</v>
      </c>
      <c r="B8066" s="33" t="s">
        <v>4107</v>
      </c>
      <c r="C8066" s="56" t="s">
        <v>2745</v>
      </c>
      <c r="D8066" s="38">
        <v>1</v>
      </c>
      <c r="E8066" s="45" t="s">
        <v>23</v>
      </c>
      <c r="F8066" s="40">
        <v>50000</v>
      </c>
      <c r="G8066" s="41">
        <f t="shared" si="393"/>
        <v>50000</v>
      </c>
      <c r="H8066" s="84" t="s">
        <v>2724</v>
      </c>
      <c r="I8066" s="294"/>
    </row>
    <row r="8067" spans="1:9" x14ac:dyDescent="0.25">
      <c r="A8067" s="33" t="s">
        <v>4105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93"/>
        <v>18000</v>
      </c>
      <c r="H8067" s="84" t="s">
        <v>2724</v>
      </c>
      <c r="I8067" s="294"/>
    </row>
    <row r="8068" spans="1:9" x14ac:dyDescent="0.25">
      <c r="A8068" s="33" t="s">
        <v>4105</v>
      </c>
      <c r="B8068" s="33" t="s">
        <v>4008</v>
      </c>
      <c r="C8068" s="33" t="s">
        <v>4378</v>
      </c>
      <c r="D8068" s="38">
        <v>5</v>
      </c>
      <c r="E8068" s="45" t="s">
        <v>27</v>
      </c>
      <c r="F8068" s="35">
        <v>23000</v>
      </c>
      <c r="G8068" s="41">
        <f t="shared" si="393"/>
        <v>115000</v>
      </c>
      <c r="H8068" s="84" t="s">
        <v>1263</v>
      </c>
      <c r="I8068" s="294"/>
    </row>
    <row r="8069" spans="1:9" x14ac:dyDescent="0.25">
      <c r="A8069" s="33" t="s">
        <v>4105</v>
      </c>
      <c r="B8069" s="33" t="s">
        <v>4117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93"/>
        <v>410000</v>
      </c>
      <c r="H8069" s="84" t="s">
        <v>1263</v>
      </c>
      <c r="I8069" s="294"/>
    </row>
    <row r="8070" spans="1:9" x14ac:dyDescent="0.25">
      <c r="A8070" s="33" t="s">
        <v>4105</v>
      </c>
      <c r="B8070" s="33" t="s">
        <v>4109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93"/>
        <v>50000</v>
      </c>
      <c r="H8070" s="84" t="s">
        <v>2736</v>
      </c>
      <c r="I8070" s="294"/>
    </row>
    <row r="8071" spans="1:9" x14ac:dyDescent="0.25">
      <c r="A8071" s="33" t="s">
        <v>4105</v>
      </c>
      <c r="B8071" s="33" t="s">
        <v>4110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93"/>
        <v>30000</v>
      </c>
      <c r="H8071" s="84" t="s">
        <v>2736</v>
      </c>
      <c r="I8071" s="294"/>
    </row>
    <row r="8072" spans="1:9" x14ac:dyDescent="0.25">
      <c r="A8072" s="33" t="s">
        <v>4105</v>
      </c>
      <c r="B8072" s="109" t="s">
        <v>4113</v>
      </c>
      <c r="C8072" s="109" t="s">
        <v>4114</v>
      </c>
      <c r="D8072" s="38">
        <v>10</v>
      </c>
      <c r="E8072" s="45" t="s">
        <v>23</v>
      </c>
      <c r="F8072" s="40">
        <v>1000</v>
      </c>
      <c r="G8072" s="41">
        <f t="shared" si="393"/>
        <v>10000</v>
      </c>
      <c r="H8072" s="84" t="s">
        <v>2736</v>
      </c>
      <c r="I8072" s="294"/>
    </row>
    <row r="8073" spans="1:9" x14ac:dyDescent="0.25">
      <c r="A8073" s="33" t="s">
        <v>4105</v>
      </c>
      <c r="B8073" s="80" t="s">
        <v>4115</v>
      </c>
      <c r="C8073" s="36" t="s">
        <v>4116</v>
      </c>
      <c r="D8073" s="38">
        <v>10</v>
      </c>
      <c r="E8073" s="45" t="s">
        <v>23</v>
      </c>
      <c r="F8073" s="289">
        <v>1500</v>
      </c>
      <c r="G8073" s="41">
        <f t="shared" si="393"/>
        <v>15000</v>
      </c>
      <c r="H8073" s="84" t="s">
        <v>2736</v>
      </c>
      <c r="I8073" s="294"/>
    </row>
    <row r="8074" spans="1:9" x14ac:dyDescent="0.25">
      <c r="A8074" s="33" t="s">
        <v>4121</v>
      </c>
      <c r="B8074" s="33" t="s">
        <v>4008</v>
      </c>
      <c r="C8074" s="33" t="s">
        <v>4378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3777</v>
      </c>
      <c r="I8074" s="383"/>
    </row>
    <row r="8075" spans="1:9" x14ac:dyDescent="0.25">
      <c r="A8075" s="33" t="s">
        <v>4121</v>
      </c>
      <c r="B8075" s="109" t="s">
        <v>10492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94">D8075*F8075</f>
        <v>75000</v>
      </c>
      <c r="H8075" s="84" t="s">
        <v>930</v>
      </c>
      <c r="I8075" s="294" t="s">
        <v>10493</v>
      </c>
    </row>
    <row r="8076" spans="1:9" x14ac:dyDescent="0.25">
      <c r="A8076" s="33" t="s">
        <v>4121</v>
      </c>
      <c r="B8076" s="33" t="s">
        <v>4135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94"/>
        <v>28000</v>
      </c>
      <c r="H8076" s="84" t="s">
        <v>1585</v>
      </c>
      <c r="I8076" s="383"/>
    </row>
    <row r="8077" spans="1:9" x14ac:dyDescent="0.25">
      <c r="A8077" s="33" t="s">
        <v>4121</v>
      </c>
      <c r="B8077" s="33" t="s">
        <v>2692</v>
      </c>
      <c r="C8077" s="33"/>
      <c r="D8077" s="50">
        <v>1</v>
      </c>
      <c r="E8077" s="56" t="s">
        <v>23</v>
      </c>
      <c r="F8077" s="179">
        <v>75000</v>
      </c>
      <c r="G8077" s="41">
        <f t="shared" si="394"/>
        <v>75000</v>
      </c>
      <c r="H8077" s="84" t="s">
        <v>433</v>
      </c>
      <c r="I8077" s="383" t="s">
        <v>10527</v>
      </c>
    </row>
    <row r="8078" spans="1:9" x14ac:dyDescent="0.25">
      <c r="A8078" s="33" t="s">
        <v>4121</v>
      </c>
      <c r="B8078" s="33" t="s">
        <v>10528</v>
      </c>
      <c r="C8078" s="36" t="s">
        <v>10529</v>
      </c>
      <c r="D8078" s="38">
        <v>1</v>
      </c>
      <c r="E8078" s="45" t="s">
        <v>23</v>
      </c>
      <c r="F8078" s="40">
        <v>3050000</v>
      </c>
      <c r="G8078" s="41">
        <f t="shared" si="394"/>
        <v>3050000</v>
      </c>
      <c r="H8078" s="84" t="s">
        <v>1760</v>
      </c>
      <c r="I8078" s="383" t="s">
        <v>10527</v>
      </c>
    </row>
    <row r="8079" spans="1:9" x14ac:dyDescent="0.25">
      <c r="A8079" s="33" t="s">
        <v>4121</v>
      </c>
      <c r="B8079" s="33" t="s">
        <v>10528</v>
      </c>
      <c r="C8079" s="56" t="s">
        <v>10530</v>
      </c>
      <c r="D8079" s="38">
        <v>1</v>
      </c>
      <c r="E8079" s="45" t="s">
        <v>23</v>
      </c>
      <c r="F8079" s="40">
        <v>3050000</v>
      </c>
      <c r="G8079" s="41">
        <f t="shared" si="394"/>
        <v>3050000</v>
      </c>
      <c r="H8079" s="84" t="s">
        <v>1760</v>
      </c>
      <c r="I8079" s="383" t="s">
        <v>10527</v>
      </c>
    </row>
    <row r="8080" spans="1:9" x14ac:dyDescent="0.25">
      <c r="A8080" s="33" t="s">
        <v>4121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94"/>
        <v>160000</v>
      </c>
      <c r="H8080" s="294" t="s">
        <v>2240</v>
      </c>
      <c r="I8080" s="294" t="s">
        <v>10531</v>
      </c>
    </row>
    <row r="8081" spans="1:9" x14ac:dyDescent="0.25">
      <c r="A8081" s="33" t="s">
        <v>4121</v>
      </c>
      <c r="B8081" s="33" t="s">
        <v>2702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94"/>
        <v>950000</v>
      </c>
      <c r="H8081" s="84" t="s">
        <v>2240</v>
      </c>
      <c r="I8081" s="294" t="s">
        <v>10531</v>
      </c>
    </row>
    <row r="8082" spans="1:9" x14ac:dyDescent="0.25">
      <c r="A8082" s="33" t="s">
        <v>4121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10531</v>
      </c>
    </row>
    <row r="8083" spans="1:9" x14ac:dyDescent="0.25">
      <c r="A8083" s="33" t="s">
        <v>4121</v>
      </c>
      <c r="B8083" s="80" t="s">
        <v>4479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95">D8083*F8083</f>
        <v>11000</v>
      </c>
      <c r="H8083" s="84" t="s">
        <v>2240</v>
      </c>
      <c r="I8083" s="294" t="s">
        <v>10531</v>
      </c>
    </row>
    <row r="8084" spans="1:9" x14ac:dyDescent="0.25">
      <c r="A8084" s="33" t="s">
        <v>4121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95"/>
        <v>113050</v>
      </c>
      <c r="H8084" s="84" t="s">
        <v>2240</v>
      </c>
      <c r="I8084" s="294" t="s">
        <v>10531</v>
      </c>
    </row>
    <row r="8085" spans="1:9" x14ac:dyDescent="0.25">
      <c r="A8085" s="33" t="s">
        <v>4121</v>
      </c>
      <c r="B8085" s="33" t="s">
        <v>4120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95"/>
        <v>875000</v>
      </c>
      <c r="H8085" s="84" t="s">
        <v>465</v>
      </c>
      <c r="I8085" s="294" t="s">
        <v>10532</v>
      </c>
    </row>
    <row r="8086" spans="1:9" x14ac:dyDescent="0.25">
      <c r="A8086" s="33" t="s">
        <v>4121</v>
      </c>
      <c r="B8086" s="33" t="s">
        <v>4120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95"/>
        <v>875000</v>
      </c>
      <c r="H8086" s="84" t="s">
        <v>627</v>
      </c>
      <c r="I8086" s="294" t="s">
        <v>10533</v>
      </c>
    </row>
    <row r="8087" spans="1:9" x14ac:dyDescent="0.25">
      <c r="A8087" s="33" t="s">
        <v>4121</v>
      </c>
      <c r="B8087" s="80" t="s">
        <v>2800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95"/>
        <v>120000</v>
      </c>
      <c r="H8087" s="84" t="s">
        <v>627</v>
      </c>
      <c r="I8087" s="294" t="s">
        <v>10533</v>
      </c>
    </row>
    <row r="8088" spans="1:9" x14ac:dyDescent="0.25">
      <c r="A8088" s="33" t="s">
        <v>4121</v>
      </c>
      <c r="B8088" s="33" t="s">
        <v>10096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95"/>
        <v>45000</v>
      </c>
      <c r="H8088" s="84" t="s">
        <v>2736</v>
      </c>
      <c r="I8088" s="294"/>
    </row>
    <row r="8089" spans="1:9" x14ac:dyDescent="0.25">
      <c r="A8089" s="33" t="s">
        <v>4121</v>
      </c>
      <c r="B8089" s="33" t="s">
        <v>4136</v>
      </c>
      <c r="C8089" s="56" t="s">
        <v>4137</v>
      </c>
      <c r="D8089" s="38">
        <v>2</v>
      </c>
      <c r="E8089" s="45" t="s">
        <v>23</v>
      </c>
      <c r="F8089" s="46">
        <v>150000</v>
      </c>
      <c r="G8089" s="179">
        <f t="shared" si="395"/>
        <v>300000</v>
      </c>
      <c r="H8089" s="84" t="s">
        <v>2736</v>
      </c>
      <c r="I8089" s="294"/>
    </row>
    <row r="8090" spans="1:9" x14ac:dyDescent="0.25">
      <c r="A8090" s="33" t="s">
        <v>4121</v>
      </c>
      <c r="B8090" s="33" t="s">
        <v>4138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95"/>
        <v>750000</v>
      </c>
      <c r="H8090" s="84" t="s">
        <v>2736</v>
      </c>
      <c r="I8090" s="294"/>
    </row>
    <row r="8091" spans="1:9" x14ac:dyDescent="0.25">
      <c r="A8091" s="33" t="s">
        <v>4121</v>
      </c>
      <c r="B8091" s="33" t="s">
        <v>4139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95"/>
        <v>350000</v>
      </c>
      <c r="H8091" s="84" t="s">
        <v>2736</v>
      </c>
      <c r="I8091" s="294"/>
    </row>
    <row r="8092" spans="1:9" x14ac:dyDescent="0.25">
      <c r="A8092" s="33" t="s">
        <v>4121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94"/>
        <v>253800</v>
      </c>
      <c r="H8092" s="84" t="s">
        <v>492</v>
      </c>
      <c r="I8092" s="294" t="s">
        <v>10534</v>
      </c>
    </row>
    <row r="8093" spans="1:9" x14ac:dyDescent="0.25">
      <c r="A8093" s="33" t="s">
        <v>4121</v>
      </c>
      <c r="B8093" s="33" t="s">
        <v>2852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10534</v>
      </c>
    </row>
    <row r="8094" spans="1:9" x14ac:dyDescent="0.25">
      <c r="A8094" s="33" t="s">
        <v>4121</v>
      </c>
      <c r="B8094" s="33" t="s">
        <v>3333</v>
      </c>
      <c r="C8094" s="33" t="s">
        <v>9299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10534</v>
      </c>
    </row>
    <row r="8095" spans="1:9" x14ac:dyDescent="0.25">
      <c r="A8095" s="33" t="s">
        <v>4121</v>
      </c>
      <c r="B8095" s="33" t="s">
        <v>3235</v>
      </c>
      <c r="C8095" s="33" t="s">
        <v>3596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10534</v>
      </c>
    </row>
    <row r="8096" spans="1:9" x14ac:dyDescent="0.25">
      <c r="A8096" s="33" t="s">
        <v>4121</v>
      </c>
      <c r="B8096" s="33" t="s">
        <v>4087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94"/>
        <v>120000</v>
      </c>
      <c r="H8096" s="84" t="s">
        <v>492</v>
      </c>
      <c r="I8096" s="294" t="s">
        <v>10534</v>
      </c>
    </row>
    <row r="8097" spans="1:9" x14ac:dyDescent="0.25">
      <c r="A8097" s="33" t="s">
        <v>4121</v>
      </c>
      <c r="B8097" s="56" t="s">
        <v>5003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94"/>
        <v>20000</v>
      </c>
      <c r="H8097" s="84" t="s">
        <v>492</v>
      </c>
      <c r="I8097" s="294" t="s">
        <v>10534</v>
      </c>
    </row>
    <row r="8098" spans="1:9" x14ac:dyDescent="0.25">
      <c r="A8098" s="33" t="s">
        <v>4121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94"/>
        <v>253800</v>
      </c>
      <c r="H8098" s="84" t="s">
        <v>468</v>
      </c>
      <c r="I8098" s="294" t="s">
        <v>10535</v>
      </c>
    </row>
    <row r="8099" spans="1:9" x14ac:dyDescent="0.25">
      <c r="A8099" s="33" t="s">
        <v>4121</v>
      </c>
      <c r="B8099" s="33" t="s">
        <v>2852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94"/>
        <v>87500</v>
      </c>
      <c r="H8099" s="84" t="s">
        <v>468</v>
      </c>
      <c r="I8099" s="294" t="s">
        <v>10535</v>
      </c>
    </row>
    <row r="8100" spans="1:9" x14ac:dyDescent="0.25">
      <c r="A8100" s="33" t="s">
        <v>4121</v>
      </c>
      <c r="B8100" s="33" t="s">
        <v>3333</v>
      </c>
      <c r="C8100" s="33" t="s">
        <v>9299</v>
      </c>
      <c r="D8100" s="38">
        <v>1</v>
      </c>
      <c r="E8100" s="45" t="s">
        <v>23</v>
      </c>
      <c r="F8100" s="289">
        <v>45000</v>
      </c>
      <c r="G8100" s="41">
        <f t="shared" si="394"/>
        <v>45000</v>
      </c>
      <c r="H8100" s="84" t="s">
        <v>468</v>
      </c>
      <c r="I8100" s="294" t="s">
        <v>10535</v>
      </c>
    </row>
    <row r="8101" spans="1:9" x14ac:dyDescent="0.25">
      <c r="A8101" s="33" t="s">
        <v>4121</v>
      </c>
      <c r="B8101" s="33" t="s">
        <v>3235</v>
      </c>
      <c r="C8101" s="33" t="s">
        <v>3596</v>
      </c>
      <c r="D8101" s="38">
        <v>1</v>
      </c>
      <c r="E8101" s="45" t="s">
        <v>23</v>
      </c>
      <c r="F8101" s="289">
        <v>82000</v>
      </c>
      <c r="G8101" s="41">
        <f t="shared" si="394"/>
        <v>82000</v>
      </c>
      <c r="H8101" s="84" t="s">
        <v>468</v>
      </c>
      <c r="I8101" s="294" t="s">
        <v>10535</v>
      </c>
    </row>
    <row r="8102" spans="1:9" x14ac:dyDescent="0.25">
      <c r="A8102" s="33" t="s">
        <v>4121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94"/>
        <v>190000</v>
      </c>
      <c r="H8102" s="84" t="s">
        <v>468</v>
      </c>
      <c r="I8102" s="294" t="s">
        <v>10535</v>
      </c>
    </row>
    <row r="8103" spans="1:9" x14ac:dyDescent="0.25">
      <c r="A8103" s="33" t="s">
        <v>4121</v>
      </c>
      <c r="B8103" s="33" t="s">
        <v>3098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94"/>
        <v>140000</v>
      </c>
      <c r="H8103" s="84" t="s">
        <v>468</v>
      </c>
      <c r="I8103" s="294" t="s">
        <v>10535</v>
      </c>
    </row>
    <row r="8104" spans="1:9" x14ac:dyDescent="0.25">
      <c r="A8104" s="33" t="s">
        <v>4121</v>
      </c>
      <c r="B8104" s="33" t="s">
        <v>4120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94"/>
        <v>1750000</v>
      </c>
      <c r="H8104" s="84" t="s">
        <v>468</v>
      </c>
      <c r="I8104" s="294" t="s">
        <v>10535</v>
      </c>
    </row>
    <row r="8105" spans="1:9" x14ac:dyDescent="0.25">
      <c r="A8105" s="33" t="s">
        <v>4121</v>
      </c>
      <c r="B8105" s="33" t="s">
        <v>10065</v>
      </c>
      <c r="C8105" s="56" t="s">
        <v>10536</v>
      </c>
      <c r="D8105" s="38">
        <v>1</v>
      </c>
      <c r="E8105" s="45" t="s">
        <v>23</v>
      </c>
      <c r="F8105" s="46">
        <v>1275000</v>
      </c>
      <c r="G8105" s="179">
        <f t="shared" si="394"/>
        <v>1275000</v>
      </c>
      <c r="H8105" s="84" t="s">
        <v>1065</v>
      </c>
      <c r="I8105" s="84" t="s">
        <v>10537</v>
      </c>
    </row>
    <row r="8106" spans="1:9" x14ac:dyDescent="0.25">
      <c r="A8106" s="33" t="s">
        <v>4121</v>
      </c>
      <c r="B8106" s="56" t="s">
        <v>10112</v>
      </c>
      <c r="C8106" s="39" t="s">
        <v>3360</v>
      </c>
      <c r="D8106" s="38">
        <v>1</v>
      </c>
      <c r="E8106" s="45" t="s">
        <v>24</v>
      </c>
      <c r="F8106" s="46">
        <v>140000</v>
      </c>
      <c r="G8106" s="179">
        <f t="shared" si="394"/>
        <v>140000</v>
      </c>
      <c r="H8106" s="84" t="s">
        <v>1065</v>
      </c>
      <c r="I8106" s="84" t="s">
        <v>10537</v>
      </c>
    </row>
    <row r="8107" spans="1:9" x14ac:dyDescent="0.25">
      <c r="A8107" s="33" t="s">
        <v>4121</v>
      </c>
      <c r="B8107" s="33" t="s">
        <v>3496</v>
      </c>
      <c r="C8107" s="33" t="s">
        <v>3360</v>
      </c>
      <c r="D8107" s="38">
        <v>1</v>
      </c>
      <c r="E8107" s="45" t="s">
        <v>24</v>
      </c>
      <c r="F8107" s="46">
        <v>50000</v>
      </c>
      <c r="G8107" s="51">
        <f t="shared" si="394"/>
        <v>50000</v>
      </c>
      <c r="H8107" s="84" t="s">
        <v>1065</v>
      </c>
      <c r="I8107" s="84" t="s">
        <v>10537</v>
      </c>
    </row>
    <row r="8108" spans="1:9" x14ac:dyDescent="0.25">
      <c r="A8108" s="33" t="s">
        <v>4121</v>
      </c>
      <c r="B8108" s="33" t="s">
        <v>10065</v>
      </c>
      <c r="C8108" s="56" t="s">
        <v>10538</v>
      </c>
      <c r="D8108" s="38">
        <v>1</v>
      </c>
      <c r="E8108" s="45" t="s">
        <v>23</v>
      </c>
      <c r="F8108" s="46">
        <v>1275000</v>
      </c>
      <c r="G8108" s="51">
        <f t="shared" si="394"/>
        <v>1275000</v>
      </c>
      <c r="H8108" s="84" t="s">
        <v>507</v>
      </c>
      <c r="I8108" s="33" t="s">
        <v>10539</v>
      </c>
    </row>
    <row r="8109" spans="1:9" x14ac:dyDescent="0.25">
      <c r="A8109" s="33" t="s">
        <v>4121</v>
      </c>
      <c r="B8109" s="56" t="s">
        <v>10112</v>
      </c>
      <c r="C8109" s="39" t="s">
        <v>3360</v>
      </c>
      <c r="D8109" s="38">
        <v>1</v>
      </c>
      <c r="E8109" s="45" t="s">
        <v>24</v>
      </c>
      <c r="F8109" s="46">
        <v>140000</v>
      </c>
      <c r="G8109" s="51">
        <f t="shared" si="394"/>
        <v>140000</v>
      </c>
      <c r="H8109" s="84" t="s">
        <v>507</v>
      </c>
      <c r="I8109" s="33" t="s">
        <v>10539</v>
      </c>
    </row>
    <row r="8110" spans="1:9" x14ac:dyDescent="0.25">
      <c r="A8110" s="33" t="s">
        <v>4121</v>
      </c>
      <c r="B8110" s="33" t="s">
        <v>3496</v>
      </c>
      <c r="C8110" s="33" t="s">
        <v>3360</v>
      </c>
      <c r="D8110" s="38">
        <v>1</v>
      </c>
      <c r="E8110" s="45" t="s">
        <v>24</v>
      </c>
      <c r="F8110" s="46">
        <v>50000</v>
      </c>
      <c r="G8110" s="51">
        <f t="shared" si="394"/>
        <v>50000</v>
      </c>
      <c r="H8110" s="84" t="s">
        <v>507</v>
      </c>
      <c r="I8110" s="33" t="s">
        <v>10539</v>
      </c>
    </row>
    <row r="8111" spans="1:9" x14ac:dyDescent="0.25">
      <c r="A8111" s="33" t="s">
        <v>4121</v>
      </c>
      <c r="B8111" s="33" t="s">
        <v>4133</v>
      </c>
      <c r="C8111" s="36" t="s">
        <v>4128</v>
      </c>
      <c r="D8111" s="38">
        <v>4</v>
      </c>
      <c r="E8111" s="45" t="s">
        <v>24</v>
      </c>
      <c r="F8111" s="46">
        <v>245000</v>
      </c>
      <c r="G8111" s="179">
        <f t="shared" si="394"/>
        <v>980000</v>
      </c>
      <c r="H8111" s="84" t="s">
        <v>520</v>
      </c>
      <c r="I8111" s="33" t="s">
        <v>10540</v>
      </c>
    </row>
    <row r="8112" spans="1:9" x14ac:dyDescent="0.25">
      <c r="A8112" s="33" t="s">
        <v>4121</v>
      </c>
      <c r="B8112" s="33" t="s">
        <v>4134</v>
      </c>
      <c r="C8112" s="36" t="s">
        <v>4128</v>
      </c>
      <c r="D8112" s="38">
        <v>4</v>
      </c>
      <c r="E8112" s="45" t="s">
        <v>24</v>
      </c>
      <c r="F8112" s="41">
        <v>208000</v>
      </c>
      <c r="G8112" s="179">
        <f t="shared" si="394"/>
        <v>832000</v>
      </c>
      <c r="H8112" s="84" t="s">
        <v>520</v>
      </c>
      <c r="I8112" s="33" t="s">
        <v>10540</v>
      </c>
    </row>
    <row r="8113" spans="1:9" x14ac:dyDescent="0.25">
      <c r="A8113" s="33" t="s">
        <v>4121</v>
      </c>
      <c r="B8113" s="36" t="s">
        <v>2751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94"/>
        <v>360000</v>
      </c>
      <c r="H8113" s="84" t="s">
        <v>520</v>
      </c>
      <c r="I8113" s="33" t="s">
        <v>10540</v>
      </c>
    </row>
    <row r="8114" spans="1:9" x14ac:dyDescent="0.25">
      <c r="A8114" s="33" t="s">
        <v>4121</v>
      </c>
      <c r="B8114" s="36" t="s">
        <v>4151</v>
      </c>
      <c r="C8114" s="33" t="s">
        <v>4152</v>
      </c>
      <c r="D8114" s="38">
        <v>2</v>
      </c>
      <c r="E8114" s="51" t="s">
        <v>23</v>
      </c>
      <c r="F8114" s="185">
        <v>261000</v>
      </c>
      <c r="G8114" s="51">
        <f t="shared" si="394"/>
        <v>522000</v>
      </c>
      <c r="H8114" s="42" t="s">
        <v>930</v>
      </c>
      <c r="I8114" s="33"/>
    </row>
    <row r="8115" spans="1:9" x14ac:dyDescent="0.25">
      <c r="A8115" s="33" t="s">
        <v>4121</v>
      </c>
      <c r="B8115" s="36" t="s">
        <v>4153</v>
      </c>
      <c r="C8115" s="33" t="s">
        <v>4152</v>
      </c>
      <c r="D8115" s="38">
        <v>2</v>
      </c>
      <c r="E8115" s="51" t="s">
        <v>23</v>
      </c>
      <c r="F8115" s="46">
        <v>616000</v>
      </c>
      <c r="G8115" s="51">
        <f t="shared" si="394"/>
        <v>1232000</v>
      </c>
      <c r="H8115" s="42" t="s">
        <v>930</v>
      </c>
      <c r="I8115" s="33"/>
    </row>
    <row r="8116" spans="1:9" x14ac:dyDescent="0.25">
      <c r="A8116" s="33" t="s">
        <v>4121</v>
      </c>
      <c r="B8116" s="80" t="s">
        <v>10541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94"/>
        <v>8000000</v>
      </c>
      <c r="H8116" s="42" t="s">
        <v>868</v>
      </c>
      <c r="I8116" s="84" t="s">
        <v>8493</v>
      </c>
    </row>
    <row r="8117" spans="1:9" x14ac:dyDescent="0.25">
      <c r="A8117" s="33" t="s">
        <v>4121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94"/>
        <v>208134</v>
      </c>
      <c r="H8117" s="84" t="s">
        <v>868</v>
      </c>
      <c r="I8117" s="84" t="s">
        <v>8493</v>
      </c>
    </row>
    <row r="8118" spans="1:9" x14ac:dyDescent="0.25">
      <c r="A8118" s="33" t="s">
        <v>4121</v>
      </c>
      <c r="B8118" s="33" t="s">
        <v>4479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94"/>
        <v>22000</v>
      </c>
      <c r="H8118" s="84" t="s">
        <v>868</v>
      </c>
      <c r="I8118" s="84" t="s">
        <v>8493</v>
      </c>
    </row>
    <row r="8119" spans="1:9" x14ac:dyDescent="0.25">
      <c r="A8119" s="33" t="s">
        <v>4154</v>
      </c>
      <c r="B8119" s="36" t="s">
        <v>4146</v>
      </c>
      <c r="C8119" s="33" t="s">
        <v>4147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10542</v>
      </c>
    </row>
    <row r="8120" spans="1:9" x14ac:dyDescent="0.25">
      <c r="A8120" s="33" t="s">
        <v>4154</v>
      </c>
      <c r="B8120" s="33" t="s">
        <v>4111</v>
      </c>
      <c r="C8120" s="109" t="s">
        <v>4112</v>
      </c>
      <c r="D8120" s="38">
        <v>1</v>
      </c>
      <c r="E8120" s="45" t="s">
        <v>843</v>
      </c>
      <c r="F8120" s="35">
        <v>97500</v>
      </c>
      <c r="G8120" s="41">
        <f t="shared" ref="G8120:G8182" si="396">D8120*F8120</f>
        <v>97500</v>
      </c>
      <c r="H8120" s="84" t="s">
        <v>1004</v>
      </c>
      <c r="I8120" s="294"/>
    </row>
    <row r="8121" spans="1:9" x14ac:dyDescent="0.25">
      <c r="A8121" s="33" t="s">
        <v>4154</v>
      </c>
      <c r="B8121" s="63" t="s">
        <v>2826</v>
      </c>
      <c r="C8121" s="39" t="s">
        <v>5865</v>
      </c>
      <c r="D8121" s="38">
        <v>1</v>
      </c>
      <c r="E8121" s="45" t="s">
        <v>24</v>
      </c>
      <c r="F8121" s="46">
        <v>270000</v>
      </c>
      <c r="G8121" s="179">
        <f t="shared" si="396"/>
        <v>270000</v>
      </c>
      <c r="H8121" s="84" t="s">
        <v>468</v>
      </c>
      <c r="I8121" s="383" t="s">
        <v>10543</v>
      </c>
    </row>
    <row r="8122" spans="1:9" x14ac:dyDescent="0.25">
      <c r="A8122" s="33" t="s">
        <v>4154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96"/>
        <v>36783</v>
      </c>
      <c r="H8122" s="84" t="s">
        <v>827</v>
      </c>
      <c r="I8122" s="383"/>
    </row>
    <row r="8123" spans="1:9" x14ac:dyDescent="0.25">
      <c r="A8123" s="33" t="s">
        <v>4154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96"/>
        <v>42300</v>
      </c>
      <c r="H8123" s="84" t="s">
        <v>2096</v>
      </c>
      <c r="I8123" s="383"/>
    </row>
    <row r="8124" spans="1:9" x14ac:dyDescent="0.25">
      <c r="A8124" s="33" t="s">
        <v>4154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96"/>
        <v>56400</v>
      </c>
      <c r="H8124" s="84" t="s">
        <v>911</v>
      </c>
      <c r="I8124" s="383"/>
    </row>
    <row r="8125" spans="1:9" x14ac:dyDescent="0.25">
      <c r="A8125" s="33" t="s">
        <v>4154</v>
      </c>
      <c r="B8125" s="269" t="s">
        <v>4524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96"/>
        <v>62000</v>
      </c>
      <c r="H8125" s="294" t="s">
        <v>930</v>
      </c>
      <c r="I8125" s="294"/>
    </row>
    <row r="8126" spans="1:9" x14ac:dyDescent="0.25">
      <c r="A8126" s="33" t="s">
        <v>4154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96"/>
        <v>18000</v>
      </c>
      <c r="H8126" s="84" t="s">
        <v>930</v>
      </c>
      <c r="I8126" s="294"/>
    </row>
    <row r="8127" spans="1:9" x14ac:dyDescent="0.25">
      <c r="A8127" s="33" t="s">
        <v>4154</v>
      </c>
      <c r="B8127" s="109" t="s">
        <v>2805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x14ac:dyDescent="0.25">
      <c r="A8128" s="33" t="s">
        <v>4154</v>
      </c>
      <c r="B8128" s="52" t="s">
        <v>3494</v>
      </c>
      <c r="C8128" s="36" t="s">
        <v>10544</v>
      </c>
      <c r="D8128" s="38">
        <v>1</v>
      </c>
      <c r="E8128" s="45" t="s">
        <v>23</v>
      </c>
      <c r="F8128" s="289">
        <v>1545000</v>
      </c>
      <c r="G8128" s="41">
        <f t="shared" ref="G8128:G8136" si="397">D8128*F8128</f>
        <v>1545000</v>
      </c>
      <c r="H8128" s="84" t="s">
        <v>631</v>
      </c>
      <c r="I8128" s="294" t="s">
        <v>10545</v>
      </c>
    </row>
    <row r="8129" spans="1:9" x14ac:dyDescent="0.25">
      <c r="A8129" s="33" t="s">
        <v>4154</v>
      </c>
      <c r="B8129" s="52" t="s">
        <v>3494</v>
      </c>
      <c r="C8129" s="33" t="s">
        <v>10546</v>
      </c>
      <c r="D8129" s="38">
        <v>1</v>
      </c>
      <c r="E8129" s="45" t="s">
        <v>23</v>
      </c>
      <c r="F8129" s="289">
        <v>1545000</v>
      </c>
      <c r="G8129" s="179">
        <f t="shared" si="397"/>
        <v>1545000</v>
      </c>
      <c r="H8129" s="84" t="s">
        <v>631</v>
      </c>
      <c r="I8129" s="294" t="s">
        <v>10545</v>
      </c>
    </row>
    <row r="8130" spans="1:9" x14ac:dyDescent="0.25">
      <c r="A8130" s="33" t="s">
        <v>4154</v>
      </c>
      <c r="B8130" s="52" t="s">
        <v>3494</v>
      </c>
      <c r="C8130" s="33" t="s">
        <v>10547</v>
      </c>
      <c r="D8130" s="38">
        <v>1</v>
      </c>
      <c r="E8130" s="45" t="s">
        <v>24</v>
      </c>
      <c r="F8130" s="289">
        <v>1545000</v>
      </c>
      <c r="G8130" s="179">
        <f t="shared" si="397"/>
        <v>1545000</v>
      </c>
      <c r="H8130" s="84" t="s">
        <v>631</v>
      </c>
      <c r="I8130" s="294" t="s">
        <v>10545</v>
      </c>
    </row>
    <row r="8131" spans="1:9" x14ac:dyDescent="0.25">
      <c r="A8131" s="33" t="s">
        <v>4154</v>
      </c>
      <c r="B8131" s="52" t="s">
        <v>3494</v>
      </c>
      <c r="C8131" s="33" t="s">
        <v>10548</v>
      </c>
      <c r="D8131" s="38">
        <v>1</v>
      </c>
      <c r="E8131" s="45" t="s">
        <v>24</v>
      </c>
      <c r="F8131" s="289">
        <v>1545000</v>
      </c>
      <c r="G8131" s="41">
        <f t="shared" si="397"/>
        <v>1545000</v>
      </c>
      <c r="H8131" s="84" t="s">
        <v>631</v>
      </c>
      <c r="I8131" s="294" t="s">
        <v>10545</v>
      </c>
    </row>
    <row r="8132" spans="1:9" x14ac:dyDescent="0.25">
      <c r="A8132" s="33" t="s">
        <v>4154</v>
      </c>
      <c r="B8132" s="63" t="s">
        <v>10549</v>
      </c>
      <c r="C8132" s="39" t="s">
        <v>3360</v>
      </c>
      <c r="D8132" s="38">
        <v>4</v>
      </c>
      <c r="E8132" s="45" t="s">
        <v>23</v>
      </c>
      <c r="F8132" s="40">
        <v>155000</v>
      </c>
      <c r="G8132" s="41">
        <f t="shared" si="397"/>
        <v>620000</v>
      </c>
      <c r="H8132" s="84" t="s">
        <v>631</v>
      </c>
      <c r="I8132" s="294" t="s">
        <v>10545</v>
      </c>
    </row>
    <row r="8133" spans="1:9" x14ac:dyDescent="0.25">
      <c r="A8133" s="33" t="s">
        <v>4154</v>
      </c>
      <c r="B8133" s="36" t="s">
        <v>2751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97"/>
        <v>120000</v>
      </c>
      <c r="H8133" s="84" t="s">
        <v>631</v>
      </c>
      <c r="I8133" s="294" t="s">
        <v>10545</v>
      </c>
    </row>
    <row r="8134" spans="1:9" x14ac:dyDescent="0.25">
      <c r="A8134" s="33" t="s">
        <v>4154</v>
      </c>
      <c r="B8134" s="33" t="s">
        <v>3857</v>
      </c>
      <c r="C8134" s="56" t="s">
        <v>9331</v>
      </c>
      <c r="D8134" s="38">
        <v>1</v>
      </c>
      <c r="E8134" s="45" t="s">
        <v>23</v>
      </c>
      <c r="F8134" s="46">
        <v>460000</v>
      </c>
      <c r="G8134" s="179">
        <f t="shared" si="397"/>
        <v>460000</v>
      </c>
      <c r="H8134" s="84" t="s">
        <v>631</v>
      </c>
      <c r="I8134" s="294" t="s">
        <v>10545</v>
      </c>
    </row>
    <row r="8135" spans="1:9" x14ac:dyDescent="0.25">
      <c r="A8135" s="33" t="s">
        <v>4154</v>
      </c>
      <c r="B8135" s="33" t="s">
        <v>2768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97"/>
        <v>172000</v>
      </c>
      <c r="H8135" s="84" t="s">
        <v>1756</v>
      </c>
      <c r="I8135" s="294"/>
    </row>
    <row r="8136" spans="1:9" x14ac:dyDescent="0.25">
      <c r="A8136" s="33" t="s">
        <v>4154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97"/>
        <v>250000</v>
      </c>
      <c r="H8136" s="84" t="s">
        <v>1006</v>
      </c>
      <c r="I8136" s="294" t="s">
        <v>10550</v>
      </c>
    </row>
    <row r="8137" spans="1:9" x14ac:dyDescent="0.25">
      <c r="A8137" s="33" t="s">
        <v>4154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96"/>
        <v>39000</v>
      </c>
      <c r="H8137" s="84" t="s">
        <v>1006</v>
      </c>
      <c r="I8137" s="294" t="s">
        <v>10550</v>
      </c>
    </row>
    <row r="8138" spans="1:9" x14ac:dyDescent="0.25">
      <c r="A8138" s="33" t="s">
        <v>4154</v>
      </c>
      <c r="B8138" s="33" t="s">
        <v>4155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96"/>
        <v>55000</v>
      </c>
      <c r="H8138" s="84" t="s">
        <v>2736</v>
      </c>
      <c r="I8138" s="294"/>
    </row>
    <row r="8139" spans="1:9" x14ac:dyDescent="0.25">
      <c r="A8139" s="33" t="s">
        <v>4158</v>
      </c>
      <c r="B8139" s="36" t="s">
        <v>2805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96"/>
        <v>3000</v>
      </c>
      <c r="H8139" s="84" t="s">
        <v>2018</v>
      </c>
      <c r="I8139" s="294"/>
    </row>
    <row r="8140" spans="1:9" x14ac:dyDescent="0.25">
      <c r="A8140" s="33" t="s">
        <v>4158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96"/>
        <v>36783</v>
      </c>
      <c r="H8140" s="84" t="s">
        <v>2701</v>
      </c>
      <c r="I8140" s="383"/>
    </row>
    <row r="8141" spans="1:9" x14ac:dyDescent="0.25">
      <c r="A8141" s="33" t="s">
        <v>4158</v>
      </c>
      <c r="B8141" s="33" t="s">
        <v>4143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96"/>
        <v>1100000</v>
      </c>
      <c r="H8141" s="84" t="s">
        <v>3355</v>
      </c>
      <c r="I8141" s="383"/>
    </row>
    <row r="8142" spans="1:9" x14ac:dyDescent="0.25">
      <c r="A8142" s="33" t="s">
        <v>4158</v>
      </c>
      <c r="B8142" s="49" t="s">
        <v>4144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96"/>
        <v>420000</v>
      </c>
      <c r="H8142" s="84" t="s">
        <v>3355</v>
      </c>
      <c r="I8142" s="383"/>
    </row>
    <row r="8143" spans="1:9" x14ac:dyDescent="0.25">
      <c r="A8143" s="33" t="s">
        <v>4158</v>
      </c>
      <c r="B8143" s="56" t="s">
        <v>4145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96"/>
        <v>300000</v>
      </c>
      <c r="H8143" s="84" t="s">
        <v>3355</v>
      </c>
      <c r="I8143" s="383"/>
    </row>
    <row r="8144" spans="1:9" x14ac:dyDescent="0.25">
      <c r="A8144" s="33" t="s">
        <v>4158</v>
      </c>
      <c r="B8144" s="36" t="s">
        <v>2805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3355</v>
      </c>
      <c r="I8144" s="294"/>
    </row>
    <row r="8145" spans="1:9" x14ac:dyDescent="0.25">
      <c r="A8145" s="33" t="s">
        <v>4158</v>
      </c>
      <c r="B8145" s="36" t="s">
        <v>4149</v>
      </c>
      <c r="C8145" s="33" t="s">
        <v>2752</v>
      </c>
      <c r="D8145" s="38">
        <v>1</v>
      </c>
      <c r="E8145" s="45" t="s">
        <v>23</v>
      </c>
      <c r="F8145" s="40">
        <v>75000</v>
      </c>
      <c r="G8145" s="41">
        <f t="shared" si="396"/>
        <v>75000</v>
      </c>
      <c r="H8145" s="84" t="s">
        <v>3355</v>
      </c>
      <c r="I8145" s="294"/>
    </row>
    <row r="8146" spans="1:9" x14ac:dyDescent="0.25">
      <c r="A8146" s="33" t="s">
        <v>4158</v>
      </c>
      <c r="B8146" s="269" t="s">
        <v>4524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x14ac:dyDescent="0.25">
      <c r="A8147" s="33" t="s">
        <v>4158</v>
      </c>
      <c r="B8147" s="52" t="s">
        <v>2847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98">D8147*F8147</f>
        <v>15000000</v>
      </c>
      <c r="H8147" s="84" t="s">
        <v>930</v>
      </c>
      <c r="I8147" s="294"/>
    </row>
    <row r="8148" spans="1:9" x14ac:dyDescent="0.25">
      <c r="A8148" s="33" t="s">
        <v>4158</v>
      </c>
      <c r="B8148" s="109" t="s">
        <v>4159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98"/>
        <v>500000</v>
      </c>
      <c r="H8148" s="84" t="s">
        <v>4160</v>
      </c>
      <c r="I8148" s="294" t="s">
        <v>10551</v>
      </c>
    </row>
    <row r="8149" spans="1:9" x14ac:dyDescent="0.25">
      <c r="A8149" s="33" t="s">
        <v>4158</v>
      </c>
      <c r="B8149" s="56" t="s">
        <v>4161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98"/>
        <v>28000</v>
      </c>
      <c r="H8149" s="84" t="s">
        <v>4160</v>
      </c>
      <c r="I8149" s="294" t="s">
        <v>10551</v>
      </c>
    </row>
    <row r="8150" spans="1:9" x14ac:dyDescent="0.25">
      <c r="A8150" s="33" t="s">
        <v>4158</v>
      </c>
      <c r="B8150" s="33" t="s">
        <v>10552</v>
      </c>
      <c r="C8150" s="56" t="s">
        <v>4163</v>
      </c>
      <c r="D8150" s="50">
        <v>1</v>
      </c>
      <c r="E8150" s="45" t="s">
        <v>396</v>
      </c>
      <c r="F8150" s="179">
        <v>900000</v>
      </c>
      <c r="G8150" s="41">
        <f t="shared" si="398"/>
        <v>900000</v>
      </c>
      <c r="H8150" s="84" t="s">
        <v>606</v>
      </c>
      <c r="I8150" s="294"/>
    </row>
    <row r="8151" spans="1:9" x14ac:dyDescent="0.25">
      <c r="A8151" s="33" t="s">
        <v>4158</v>
      </c>
      <c r="B8151" s="56" t="s">
        <v>4164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98"/>
        <v>360000</v>
      </c>
      <c r="H8151" s="84" t="s">
        <v>3267</v>
      </c>
      <c r="I8151" s="294"/>
    </row>
    <row r="8152" spans="1:9" x14ac:dyDescent="0.25">
      <c r="A8152" s="33" t="s">
        <v>4158</v>
      </c>
      <c r="B8152" s="33" t="s">
        <v>4165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98"/>
        <v>850000</v>
      </c>
      <c r="H8152" s="84" t="s">
        <v>2189</v>
      </c>
      <c r="I8152" s="294" t="s">
        <v>8656</v>
      </c>
    </row>
    <row r="8153" spans="1:9" x14ac:dyDescent="0.25">
      <c r="A8153" s="33" t="s">
        <v>4158</v>
      </c>
      <c r="B8153" s="33" t="s">
        <v>4166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4167</v>
      </c>
      <c r="I8153" s="294" t="s">
        <v>8656</v>
      </c>
    </row>
    <row r="8154" spans="1:9" x14ac:dyDescent="0.25">
      <c r="A8154" s="33" t="s">
        <v>4158</v>
      </c>
      <c r="B8154" s="80" t="s">
        <v>4168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4167</v>
      </c>
      <c r="I8154" s="294" t="s">
        <v>8656</v>
      </c>
    </row>
    <row r="8155" spans="1:9" x14ac:dyDescent="0.25">
      <c r="A8155" s="33" t="s">
        <v>4158</v>
      </c>
      <c r="B8155" s="33" t="s">
        <v>3857</v>
      </c>
      <c r="C8155" s="56" t="s">
        <v>9331</v>
      </c>
      <c r="D8155" s="38">
        <v>1</v>
      </c>
      <c r="E8155" s="45" t="s">
        <v>23</v>
      </c>
      <c r="F8155" s="46">
        <v>460000</v>
      </c>
      <c r="G8155" s="41">
        <f t="shared" si="398"/>
        <v>460000</v>
      </c>
      <c r="H8155" s="84" t="s">
        <v>413</v>
      </c>
      <c r="I8155" s="294" t="s">
        <v>10553</v>
      </c>
    </row>
    <row r="8156" spans="1:9" x14ac:dyDescent="0.25">
      <c r="A8156" s="33" t="s">
        <v>4158</v>
      </c>
      <c r="B8156" s="80" t="s">
        <v>2800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96"/>
        <v>60000</v>
      </c>
      <c r="H8156" s="84" t="s">
        <v>413</v>
      </c>
      <c r="I8156" s="294" t="s">
        <v>10553</v>
      </c>
    </row>
    <row r="8157" spans="1:9" x14ac:dyDescent="0.25">
      <c r="A8157" s="33" t="s">
        <v>4158</v>
      </c>
      <c r="B8157" s="33" t="s">
        <v>3235</v>
      </c>
      <c r="C8157" s="33" t="s">
        <v>3596</v>
      </c>
      <c r="D8157" s="38">
        <v>1</v>
      </c>
      <c r="E8157" s="45" t="s">
        <v>23</v>
      </c>
      <c r="F8157" s="40">
        <v>82000</v>
      </c>
      <c r="G8157" s="41">
        <f t="shared" si="396"/>
        <v>82000</v>
      </c>
      <c r="H8157" s="84" t="s">
        <v>673</v>
      </c>
      <c r="I8157" s="294" t="s">
        <v>10554</v>
      </c>
    </row>
    <row r="8158" spans="1:9" x14ac:dyDescent="0.25">
      <c r="A8158" s="33" t="s">
        <v>4158</v>
      </c>
      <c r="B8158" s="33" t="s">
        <v>3333</v>
      </c>
      <c r="C8158" s="33" t="s">
        <v>9299</v>
      </c>
      <c r="D8158" s="38">
        <v>1</v>
      </c>
      <c r="E8158" s="45" t="s">
        <v>23</v>
      </c>
      <c r="F8158" s="289">
        <v>45000</v>
      </c>
      <c r="G8158" s="41">
        <f t="shared" si="396"/>
        <v>45000</v>
      </c>
      <c r="H8158" s="84" t="s">
        <v>673</v>
      </c>
      <c r="I8158" s="294" t="s">
        <v>10554</v>
      </c>
    </row>
    <row r="8159" spans="1:9" x14ac:dyDescent="0.25">
      <c r="A8159" s="33" t="s">
        <v>4158</v>
      </c>
      <c r="B8159" s="33" t="s">
        <v>10065</v>
      </c>
      <c r="C8159" s="44" t="s">
        <v>10555</v>
      </c>
      <c r="D8159" s="38">
        <v>1</v>
      </c>
      <c r="E8159" s="45" t="s">
        <v>23</v>
      </c>
      <c r="F8159" s="40">
        <v>1275000</v>
      </c>
      <c r="G8159" s="41">
        <f t="shared" si="396"/>
        <v>1275000</v>
      </c>
      <c r="H8159" s="84" t="s">
        <v>748</v>
      </c>
      <c r="I8159" s="294" t="s">
        <v>10556</v>
      </c>
    </row>
    <row r="8160" spans="1:9" x14ac:dyDescent="0.25">
      <c r="A8160" s="33" t="s">
        <v>4158</v>
      </c>
      <c r="B8160" s="63" t="s">
        <v>10549</v>
      </c>
      <c r="C8160" s="33" t="s">
        <v>3360</v>
      </c>
      <c r="D8160" s="38">
        <v>1</v>
      </c>
      <c r="E8160" s="45" t="s">
        <v>23</v>
      </c>
      <c r="F8160" s="40">
        <v>155000</v>
      </c>
      <c r="G8160" s="41">
        <f t="shared" si="396"/>
        <v>155000</v>
      </c>
      <c r="H8160" s="84" t="s">
        <v>748</v>
      </c>
      <c r="I8160" s="294" t="s">
        <v>10556</v>
      </c>
    </row>
    <row r="8161" spans="1:9" x14ac:dyDescent="0.25">
      <c r="A8161" s="33" t="s">
        <v>4158</v>
      </c>
      <c r="B8161" s="33" t="s">
        <v>3496</v>
      </c>
      <c r="C8161" s="33" t="s">
        <v>3360</v>
      </c>
      <c r="D8161" s="38">
        <v>1</v>
      </c>
      <c r="E8161" s="45" t="s">
        <v>23</v>
      </c>
      <c r="F8161" s="40">
        <v>45000</v>
      </c>
      <c r="G8161" s="41">
        <f t="shared" si="396"/>
        <v>45000</v>
      </c>
      <c r="H8161" s="84" t="s">
        <v>748</v>
      </c>
      <c r="I8161" s="294" t="s">
        <v>10556</v>
      </c>
    </row>
    <row r="8162" spans="1:9" x14ac:dyDescent="0.25">
      <c r="A8162" s="33" t="s">
        <v>4158</v>
      </c>
      <c r="B8162" s="52" t="s">
        <v>3494</v>
      </c>
      <c r="C8162" s="33" t="s">
        <v>10557</v>
      </c>
      <c r="D8162" s="38">
        <v>1</v>
      </c>
      <c r="E8162" s="45" t="s">
        <v>23</v>
      </c>
      <c r="F8162" s="40">
        <v>1545000</v>
      </c>
      <c r="G8162" s="41">
        <f t="shared" si="396"/>
        <v>1545000</v>
      </c>
      <c r="H8162" s="84" t="s">
        <v>10558</v>
      </c>
      <c r="I8162" s="294" t="s">
        <v>10559</v>
      </c>
    </row>
    <row r="8163" spans="1:9" x14ac:dyDescent="0.25">
      <c r="A8163" s="33" t="s">
        <v>4158</v>
      </c>
      <c r="B8163" s="52" t="s">
        <v>3494</v>
      </c>
      <c r="C8163" s="33" t="s">
        <v>10560</v>
      </c>
      <c r="D8163" s="38">
        <v>1</v>
      </c>
      <c r="E8163" s="45" t="s">
        <v>23</v>
      </c>
      <c r="F8163" s="40">
        <v>1545000</v>
      </c>
      <c r="G8163" s="41">
        <f t="shared" si="396"/>
        <v>1545000</v>
      </c>
      <c r="H8163" s="84" t="s">
        <v>10558</v>
      </c>
      <c r="I8163" s="294" t="s">
        <v>10559</v>
      </c>
    </row>
    <row r="8164" spans="1:9" x14ac:dyDescent="0.25">
      <c r="A8164" s="33" t="s">
        <v>4158</v>
      </c>
      <c r="B8164" s="52" t="s">
        <v>3494</v>
      </c>
      <c r="C8164" s="33" t="s">
        <v>10561</v>
      </c>
      <c r="D8164" s="38">
        <v>1</v>
      </c>
      <c r="E8164" s="45" t="s">
        <v>23</v>
      </c>
      <c r="F8164" s="40">
        <v>1545000</v>
      </c>
      <c r="G8164" s="41">
        <f t="shared" si="396"/>
        <v>1545000</v>
      </c>
      <c r="H8164" s="84" t="s">
        <v>10558</v>
      </c>
      <c r="I8164" s="294" t="s">
        <v>10559</v>
      </c>
    </row>
    <row r="8165" spans="1:9" x14ac:dyDescent="0.25">
      <c r="A8165" s="33" t="s">
        <v>4158</v>
      </c>
      <c r="B8165" s="63" t="s">
        <v>10562</v>
      </c>
      <c r="C8165" s="33" t="s">
        <v>10563</v>
      </c>
      <c r="D8165" s="38">
        <v>3</v>
      </c>
      <c r="E8165" s="45" t="s">
        <v>24</v>
      </c>
      <c r="F8165" s="46">
        <v>170500</v>
      </c>
      <c r="G8165" s="179">
        <f t="shared" si="396"/>
        <v>511500</v>
      </c>
      <c r="H8165" s="84" t="s">
        <v>10558</v>
      </c>
      <c r="I8165" s="294" t="s">
        <v>10559</v>
      </c>
    </row>
    <row r="8166" spans="1:9" x14ac:dyDescent="0.25">
      <c r="A8166" s="33" t="s">
        <v>4158</v>
      </c>
      <c r="B8166" s="80" t="s">
        <v>10564</v>
      </c>
      <c r="C8166" s="394" t="s">
        <v>10565</v>
      </c>
      <c r="D8166" s="38">
        <v>1</v>
      </c>
      <c r="E8166" s="45" t="s">
        <v>24</v>
      </c>
      <c r="F8166" s="289">
        <v>3050000</v>
      </c>
      <c r="G8166" s="179">
        <f t="shared" si="396"/>
        <v>3050000</v>
      </c>
      <c r="H8166" s="84" t="s">
        <v>10558</v>
      </c>
      <c r="I8166" s="294" t="s">
        <v>10559</v>
      </c>
    </row>
    <row r="8167" spans="1:9" x14ac:dyDescent="0.25">
      <c r="A8167" s="33" t="s">
        <v>4158</v>
      </c>
      <c r="B8167" s="80" t="s">
        <v>10564</v>
      </c>
      <c r="C8167" s="49" t="s">
        <v>10566</v>
      </c>
      <c r="D8167" s="38">
        <v>1</v>
      </c>
      <c r="E8167" s="45" t="s">
        <v>24</v>
      </c>
      <c r="F8167" s="289">
        <v>3050000</v>
      </c>
      <c r="G8167" s="179">
        <f t="shared" si="396"/>
        <v>3050000</v>
      </c>
      <c r="H8167" s="84" t="s">
        <v>10558</v>
      </c>
      <c r="I8167" s="294" t="s">
        <v>10559</v>
      </c>
    </row>
    <row r="8168" spans="1:9" x14ac:dyDescent="0.25">
      <c r="A8168" s="33" t="s">
        <v>4158</v>
      </c>
      <c r="B8168" s="33" t="s">
        <v>10567</v>
      </c>
      <c r="C8168" s="36" t="s">
        <v>2856</v>
      </c>
      <c r="D8168" s="38">
        <v>2</v>
      </c>
      <c r="E8168" s="45" t="s">
        <v>23</v>
      </c>
      <c r="F8168" s="46">
        <v>105000</v>
      </c>
      <c r="G8168" s="179">
        <f t="shared" si="396"/>
        <v>210000</v>
      </c>
      <c r="H8168" s="84" t="s">
        <v>10558</v>
      </c>
      <c r="I8168" s="294" t="s">
        <v>10559</v>
      </c>
    </row>
    <row r="8169" spans="1:9" x14ac:dyDescent="0.25">
      <c r="A8169" s="33" t="s">
        <v>4158</v>
      </c>
      <c r="B8169" s="109" t="s">
        <v>10568</v>
      </c>
      <c r="C8169" s="36" t="s">
        <v>4128</v>
      </c>
      <c r="D8169" s="38">
        <v>2</v>
      </c>
      <c r="E8169" s="45" t="s">
        <v>24</v>
      </c>
      <c r="F8169" s="46">
        <v>400000</v>
      </c>
      <c r="G8169" s="179">
        <f t="shared" si="396"/>
        <v>800000</v>
      </c>
      <c r="H8169" s="84" t="s">
        <v>10558</v>
      </c>
      <c r="I8169" s="294" t="s">
        <v>10559</v>
      </c>
    </row>
    <row r="8170" spans="1:9" x14ac:dyDescent="0.25">
      <c r="A8170" s="33" t="s">
        <v>4158</v>
      </c>
      <c r="B8170" s="33" t="s">
        <v>10569</v>
      </c>
      <c r="C8170" s="33" t="s">
        <v>10570</v>
      </c>
      <c r="D8170" s="38">
        <v>1</v>
      </c>
      <c r="E8170" s="45" t="s">
        <v>24</v>
      </c>
      <c r="F8170" s="46">
        <v>1280000</v>
      </c>
      <c r="G8170" s="51">
        <f t="shared" si="396"/>
        <v>1280000</v>
      </c>
      <c r="H8170" s="84" t="s">
        <v>10558</v>
      </c>
      <c r="I8170" s="294" t="s">
        <v>10559</v>
      </c>
    </row>
    <row r="8171" spans="1:9" x14ac:dyDescent="0.25">
      <c r="A8171" s="33" t="s">
        <v>4158</v>
      </c>
      <c r="B8171" s="33" t="s">
        <v>10571</v>
      </c>
      <c r="C8171" s="56" t="s">
        <v>10572</v>
      </c>
      <c r="D8171" s="38">
        <v>1</v>
      </c>
      <c r="E8171" s="45" t="s">
        <v>23</v>
      </c>
      <c r="F8171" s="46">
        <v>1280000</v>
      </c>
      <c r="G8171" s="51">
        <f t="shared" si="396"/>
        <v>1280000</v>
      </c>
      <c r="H8171" s="84" t="s">
        <v>10558</v>
      </c>
      <c r="I8171" s="294" t="s">
        <v>10559</v>
      </c>
    </row>
    <row r="8172" spans="1:9" x14ac:dyDescent="0.25">
      <c r="A8172" s="33" t="s">
        <v>4158</v>
      </c>
      <c r="B8172" s="33" t="s">
        <v>10065</v>
      </c>
      <c r="C8172" s="39" t="s">
        <v>10573</v>
      </c>
      <c r="D8172" s="38">
        <v>1</v>
      </c>
      <c r="E8172" s="45" t="s">
        <v>24</v>
      </c>
      <c r="F8172" s="46">
        <v>1275000</v>
      </c>
      <c r="G8172" s="51">
        <f t="shared" si="396"/>
        <v>1275000</v>
      </c>
      <c r="H8172" s="84" t="s">
        <v>10558</v>
      </c>
      <c r="I8172" s="294" t="s">
        <v>10559</v>
      </c>
    </row>
    <row r="8173" spans="1:9" x14ac:dyDescent="0.25">
      <c r="A8173" s="33" t="s">
        <v>4158</v>
      </c>
      <c r="B8173" s="63" t="s">
        <v>10549</v>
      </c>
      <c r="C8173" s="39" t="s">
        <v>3360</v>
      </c>
      <c r="D8173" s="38">
        <v>3</v>
      </c>
      <c r="E8173" s="45" t="s">
        <v>24</v>
      </c>
      <c r="F8173" s="46">
        <v>155000</v>
      </c>
      <c r="G8173" s="51">
        <f t="shared" si="396"/>
        <v>465000</v>
      </c>
      <c r="H8173" s="84" t="s">
        <v>10558</v>
      </c>
      <c r="I8173" s="294" t="s">
        <v>10559</v>
      </c>
    </row>
    <row r="8174" spans="1:9" x14ac:dyDescent="0.25">
      <c r="A8174" s="33" t="s">
        <v>4158</v>
      </c>
      <c r="B8174" s="33" t="s">
        <v>3496</v>
      </c>
      <c r="C8174" s="33" t="s">
        <v>3360</v>
      </c>
      <c r="D8174" s="38">
        <v>3</v>
      </c>
      <c r="E8174" s="45" t="s">
        <v>24</v>
      </c>
      <c r="F8174" s="46">
        <v>45000</v>
      </c>
      <c r="G8174" s="179">
        <f t="shared" si="396"/>
        <v>135000</v>
      </c>
      <c r="H8174" s="84" t="s">
        <v>10558</v>
      </c>
      <c r="I8174" s="294" t="s">
        <v>10559</v>
      </c>
    </row>
    <row r="8175" spans="1:9" x14ac:dyDescent="0.25">
      <c r="A8175" s="33" t="s">
        <v>4158</v>
      </c>
      <c r="B8175" s="33" t="s">
        <v>10512</v>
      </c>
      <c r="C8175" s="44" t="s">
        <v>2870</v>
      </c>
      <c r="D8175" s="38">
        <v>1</v>
      </c>
      <c r="E8175" s="45" t="s">
        <v>601</v>
      </c>
      <c r="F8175" s="46">
        <v>5890000</v>
      </c>
      <c r="G8175" s="179">
        <f t="shared" si="396"/>
        <v>5890000</v>
      </c>
      <c r="H8175" s="84" t="s">
        <v>10558</v>
      </c>
      <c r="I8175" s="294" t="s">
        <v>10559</v>
      </c>
    </row>
    <row r="8176" spans="1:9" x14ac:dyDescent="0.25">
      <c r="A8176" s="33" t="s">
        <v>4158</v>
      </c>
      <c r="B8176" s="33" t="s">
        <v>10512</v>
      </c>
      <c r="C8176" s="44" t="s">
        <v>2870</v>
      </c>
      <c r="D8176" s="38">
        <v>1</v>
      </c>
      <c r="E8176" s="45" t="s">
        <v>601</v>
      </c>
      <c r="F8176" s="46">
        <v>5890000</v>
      </c>
      <c r="G8176" s="33">
        <f t="shared" si="396"/>
        <v>5890000</v>
      </c>
      <c r="H8176" s="84" t="s">
        <v>520</v>
      </c>
      <c r="I8176" s="294" t="s">
        <v>10559</v>
      </c>
    </row>
    <row r="8177" spans="1:9" x14ac:dyDescent="0.25">
      <c r="A8177" s="33" t="s">
        <v>4158</v>
      </c>
      <c r="B8177" s="33" t="s">
        <v>3708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96"/>
        <v>905400</v>
      </c>
      <c r="H8177" s="42" t="s">
        <v>10574</v>
      </c>
      <c r="I8177" s="294" t="s">
        <v>10559</v>
      </c>
    </row>
    <row r="8178" spans="1:9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96"/>
        <v>56400</v>
      </c>
      <c r="H8178" s="84" t="s">
        <v>2096</v>
      </c>
      <c r="I8178" s="294"/>
    </row>
    <row r="8179" spans="1:9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96"/>
        <v>253800</v>
      </c>
      <c r="H8179" s="401" t="s">
        <v>9244</v>
      </c>
      <c r="I8179" s="497" t="s">
        <v>10575</v>
      </c>
    </row>
    <row r="8180" spans="1:9" x14ac:dyDescent="0.25">
      <c r="A8180" s="180">
        <v>44208</v>
      </c>
      <c r="B8180" s="33" t="s">
        <v>4008</v>
      </c>
      <c r="C8180" s="33" t="s">
        <v>4378</v>
      </c>
      <c r="D8180" s="38">
        <v>5</v>
      </c>
      <c r="E8180" s="51" t="s">
        <v>27</v>
      </c>
      <c r="F8180" s="46">
        <v>23000</v>
      </c>
      <c r="G8180" s="41">
        <f t="shared" si="396"/>
        <v>115000</v>
      </c>
      <c r="H8180" s="84" t="s">
        <v>3777</v>
      </c>
      <c r="I8180" s="383"/>
    </row>
    <row r="8181" spans="1:9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96"/>
        <v>75000</v>
      </c>
      <c r="H8181" s="84" t="s">
        <v>2018</v>
      </c>
      <c r="I8181" s="383"/>
    </row>
    <row r="8182" spans="1:9" x14ac:dyDescent="0.25">
      <c r="A8182" s="180">
        <v>44208</v>
      </c>
      <c r="B8182" s="33" t="s">
        <v>4174</v>
      </c>
      <c r="C8182" s="56" t="s">
        <v>3967</v>
      </c>
      <c r="D8182" s="50">
        <v>1</v>
      </c>
      <c r="E8182" s="45" t="s">
        <v>24</v>
      </c>
      <c r="F8182" s="179">
        <v>3600000</v>
      </c>
      <c r="G8182" s="41">
        <f t="shared" si="396"/>
        <v>3600000</v>
      </c>
      <c r="H8182" s="84" t="s">
        <v>2018</v>
      </c>
      <c r="I8182" s="383"/>
    </row>
    <row r="8183" spans="1:9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10576</v>
      </c>
    </row>
    <row r="8184" spans="1:9" x14ac:dyDescent="0.25">
      <c r="A8184" s="180">
        <v>44208</v>
      </c>
      <c r="B8184" s="33" t="s">
        <v>4170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99">D8184*F8184</f>
        <v>175000</v>
      </c>
      <c r="H8184" s="84" t="s">
        <v>2240</v>
      </c>
      <c r="I8184" s="294"/>
    </row>
    <row r="8185" spans="1:9" x14ac:dyDescent="0.25">
      <c r="A8185" s="180">
        <v>44208</v>
      </c>
      <c r="B8185" s="33" t="s">
        <v>4171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99"/>
        <v>250000</v>
      </c>
      <c r="H8185" s="84" t="s">
        <v>2240</v>
      </c>
      <c r="I8185" s="294"/>
    </row>
    <row r="8186" spans="1:9" x14ac:dyDescent="0.25">
      <c r="A8186" s="180">
        <v>44208</v>
      </c>
      <c r="B8186" s="109" t="s">
        <v>4172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99"/>
        <v>40000</v>
      </c>
      <c r="H8186" s="84" t="s">
        <v>2240</v>
      </c>
      <c r="I8186" s="294"/>
    </row>
    <row r="8187" spans="1:9" x14ac:dyDescent="0.25">
      <c r="A8187" s="180">
        <v>44208</v>
      </c>
      <c r="B8187" s="109" t="s">
        <v>2801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99"/>
        <v>22000</v>
      </c>
      <c r="H8187" s="84" t="s">
        <v>2240</v>
      </c>
      <c r="I8187" s="294"/>
    </row>
    <row r="8188" spans="1:9" x14ac:dyDescent="0.25">
      <c r="A8188" s="180">
        <v>44208</v>
      </c>
      <c r="B8188" s="269" t="s">
        <v>4524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99"/>
        <v>32550</v>
      </c>
      <c r="H8188" s="84" t="s">
        <v>930</v>
      </c>
      <c r="I8188" s="294"/>
    </row>
    <row r="8189" spans="1:9" x14ac:dyDescent="0.25">
      <c r="A8189" s="180">
        <v>44208</v>
      </c>
      <c r="B8189" s="56" t="s">
        <v>4175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99"/>
        <v>250000</v>
      </c>
      <c r="H8189" s="84" t="s">
        <v>930</v>
      </c>
      <c r="I8189" s="294"/>
    </row>
    <row r="8190" spans="1:9" x14ac:dyDescent="0.25">
      <c r="A8190" s="180">
        <v>44208</v>
      </c>
      <c r="B8190" s="33" t="s">
        <v>3314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99"/>
        <v>18000</v>
      </c>
      <c r="H8190" s="84" t="s">
        <v>930</v>
      </c>
      <c r="I8190" s="294"/>
    </row>
    <row r="8191" spans="1:9" x14ac:dyDescent="0.25">
      <c r="A8191" s="180">
        <v>44208</v>
      </c>
      <c r="B8191" s="33" t="s">
        <v>4176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3638</v>
      </c>
      <c r="I8191" s="294"/>
    </row>
    <row r="8192" spans="1:9" x14ac:dyDescent="0.25">
      <c r="A8192" s="180">
        <v>44208</v>
      </c>
      <c r="B8192" s="80" t="s">
        <v>4177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400">D8192*F8192</f>
        <v>3000</v>
      </c>
      <c r="H8192" s="84" t="s">
        <v>3638</v>
      </c>
      <c r="I8192" s="294"/>
    </row>
    <row r="8193" spans="1:9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400"/>
        <v>28200</v>
      </c>
      <c r="H8193" s="84" t="s">
        <v>827</v>
      </c>
      <c r="I8193" s="294"/>
    </row>
    <row r="8194" spans="1:9" x14ac:dyDescent="0.25">
      <c r="A8194" s="180">
        <v>44239</v>
      </c>
      <c r="B8194" s="33" t="s">
        <v>4008</v>
      </c>
      <c r="C8194" s="33" t="s">
        <v>4378</v>
      </c>
      <c r="D8194" s="38">
        <v>5</v>
      </c>
      <c r="E8194" s="51" t="s">
        <v>217</v>
      </c>
      <c r="F8194" s="46">
        <v>23000</v>
      </c>
      <c r="G8194" s="179">
        <f t="shared" si="400"/>
        <v>115000</v>
      </c>
      <c r="H8194" s="294" t="s">
        <v>742</v>
      </c>
      <c r="I8194" s="384"/>
    </row>
    <row r="8195" spans="1:9" x14ac:dyDescent="0.25">
      <c r="A8195" s="180">
        <v>44239</v>
      </c>
      <c r="B8195" s="33" t="s">
        <v>4178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400"/>
        <v>200000</v>
      </c>
      <c r="H8195" s="84" t="s">
        <v>2018</v>
      </c>
      <c r="I8195" s="383"/>
    </row>
    <row r="8196" spans="1:9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10577</v>
      </c>
    </row>
    <row r="8197" spans="1:9" x14ac:dyDescent="0.25">
      <c r="A8197" s="180">
        <v>44239</v>
      </c>
      <c r="B8197" s="33" t="s">
        <v>2852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401">D8197*F8197</f>
        <v>75000</v>
      </c>
      <c r="H8197" s="236" t="s">
        <v>2237</v>
      </c>
      <c r="I8197" s="294" t="s">
        <v>10577</v>
      </c>
    </row>
    <row r="8198" spans="1:9" x14ac:dyDescent="0.25">
      <c r="A8198" s="180">
        <v>44239</v>
      </c>
      <c r="B8198" s="33" t="s">
        <v>3235</v>
      </c>
      <c r="C8198" s="33" t="s">
        <v>3596</v>
      </c>
      <c r="D8198" s="38">
        <v>1</v>
      </c>
      <c r="E8198" s="45" t="s">
        <v>23</v>
      </c>
      <c r="F8198" s="40">
        <v>82000</v>
      </c>
      <c r="G8198" s="41">
        <f t="shared" si="401"/>
        <v>82000</v>
      </c>
      <c r="H8198" s="236" t="s">
        <v>2237</v>
      </c>
      <c r="I8198" s="294" t="s">
        <v>10577</v>
      </c>
    </row>
    <row r="8199" spans="1:9" x14ac:dyDescent="0.25">
      <c r="A8199" s="180">
        <v>44239</v>
      </c>
      <c r="B8199" s="33" t="s">
        <v>3333</v>
      </c>
      <c r="C8199" s="33" t="s">
        <v>9299</v>
      </c>
      <c r="D8199" s="38">
        <v>1</v>
      </c>
      <c r="E8199" s="45" t="s">
        <v>23</v>
      </c>
      <c r="F8199" s="35">
        <v>45000</v>
      </c>
      <c r="G8199" s="41">
        <f t="shared" si="401"/>
        <v>45000</v>
      </c>
      <c r="H8199" s="236" t="s">
        <v>2237</v>
      </c>
      <c r="I8199" s="294" t="s">
        <v>10577</v>
      </c>
    </row>
    <row r="8200" spans="1:9" x14ac:dyDescent="0.25">
      <c r="A8200" s="180">
        <v>44239</v>
      </c>
      <c r="B8200" s="63" t="s">
        <v>4772</v>
      </c>
      <c r="C8200" s="33" t="s">
        <v>2726</v>
      </c>
      <c r="D8200" s="38">
        <v>1</v>
      </c>
      <c r="E8200" s="45" t="s">
        <v>24</v>
      </c>
      <c r="F8200" s="55">
        <v>196350</v>
      </c>
      <c r="G8200" s="41">
        <f t="shared" si="401"/>
        <v>196350</v>
      </c>
      <c r="H8200" s="84" t="s">
        <v>486</v>
      </c>
      <c r="I8200" s="294" t="s">
        <v>10578</v>
      </c>
    </row>
    <row r="8201" spans="1:9" x14ac:dyDescent="0.25">
      <c r="A8201" s="180">
        <v>44239</v>
      </c>
      <c r="B8201" s="33" t="s">
        <v>4185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401"/>
        <v>1550000</v>
      </c>
      <c r="H8201" s="84" t="s">
        <v>2189</v>
      </c>
      <c r="I8201" s="294" t="s">
        <v>10579</v>
      </c>
    </row>
    <row r="8202" spans="1:9" x14ac:dyDescent="0.25">
      <c r="A8202" s="180">
        <v>44239</v>
      </c>
      <c r="B8202" s="80" t="s">
        <v>2826</v>
      </c>
      <c r="C8202" s="52"/>
      <c r="D8202" s="38">
        <v>1</v>
      </c>
      <c r="E8202" s="45" t="s">
        <v>23</v>
      </c>
      <c r="F8202" s="289">
        <v>270000</v>
      </c>
      <c r="G8202" s="41">
        <f t="shared" si="401"/>
        <v>270000</v>
      </c>
      <c r="H8202" s="84" t="s">
        <v>3078</v>
      </c>
      <c r="I8202" s="294" t="s">
        <v>10580</v>
      </c>
    </row>
    <row r="8203" spans="1:9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401"/>
        <v>235000</v>
      </c>
      <c r="H8203" s="84" t="s">
        <v>3078</v>
      </c>
      <c r="I8203" s="294" t="s">
        <v>10580</v>
      </c>
    </row>
    <row r="8204" spans="1:9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401"/>
        <v>235000</v>
      </c>
      <c r="H8204" s="84" t="s">
        <v>3078</v>
      </c>
      <c r="I8204" s="294" t="s">
        <v>10580</v>
      </c>
    </row>
    <row r="8205" spans="1:9" x14ac:dyDescent="0.25">
      <c r="A8205" s="180">
        <v>44239</v>
      </c>
      <c r="B8205" s="80" t="s">
        <v>2970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400"/>
        <v>200000</v>
      </c>
      <c r="H8205" s="84" t="s">
        <v>3078</v>
      </c>
      <c r="I8205" s="294" t="s">
        <v>10580</v>
      </c>
    </row>
    <row r="8206" spans="1:9" x14ac:dyDescent="0.25">
      <c r="A8206" s="180">
        <v>44239</v>
      </c>
      <c r="B8206" s="80" t="s">
        <v>3098</v>
      </c>
      <c r="C8206" s="33"/>
      <c r="D8206" s="38">
        <v>1</v>
      </c>
      <c r="E8206" s="45" t="s">
        <v>23</v>
      </c>
      <c r="F8206" s="40">
        <v>140000</v>
      </c>
      <c r="G8206" s="41">
        <f t="shared" si="400"/>
        <v>140000</v>
      </c>
      <c r="H8206" s="84" t="s">
        <v>3078</v>
      </c>
      <c r="I8206" s="294" t="s">
        <v>10580</v>
      </c>
    </row>
    <row r="8207" spans="1:9" x14ac:dyDescent="0.25">
      <c r="A8207" s="180">
        <v>44239</v>
      </c>
      <c r="B8207" s="33" t="s">
        <v>2749</v>
      </c>
      <c r="C8207" s="33"/>
      <c r="D8207" s="38">
        <v>1</v>
      </c>
      <c r="E8207" s="45" t="s">
        <v>23</v>
      </c>
      <c r="F8207" s="289">
        <v>20000</v>
      </c>
      <c r="G8207" s="41">
        <f t="shared" si="400"/>
        <v>20000</v>
      </c>
      <c r="H8207" s="84" t="s">
        <v>3078</v>
      </c>
      <c r="I8207" s="294" t="s">
        <v>10580</v>
      </c>
    </row>
    <row r="8208" spans="1:9" x14ac:dyDescent="0.25">
      <c r="A8208" s="180">
        <v>44239</v>
      </c>
      <c r="B8208" s="33" t="s">
        <v>3235</v>
      </c>
      <c r="C8208" s="33" t="s">
        <v>3596</v>
      </c>
      <c r="D8208" s="38">
        <v>1</v>
      </c>
      <c r="E8208" s="45" t="s">
        <v>23</v>
      </c>
      <c r="F8208" s="40">
        <v>82000</v>
      </c>
      <c r="G8208" s="41">
        <f t="shared" si="400"/>
        <v>82000</v>
      </c>
      <c r="H8208" s="84" t="s">
        <v>3078</v>
      </c>
      <c r="I8208" s="294" t="s">
        <v>10580</v>
      </c>
    </row>
    <row r="8209" spans="1:9" x14ac:dyDescent="0.25">
      <c r="A8209" s="180">
        <v>44239</v>
      </c>
      <c r="B8209" s="33" t="s">
        <v>3333</v>
      </c>
      <c r="C8209" s="33" t="s">
        <v>9299</v>
      </c>
      <c r="D8209" s="38">
        <v>1</v>
      </c>
      <c r="E8209" s="45" t="s">
        <v>23</v>
      </c>
      <c r="F8209" s="35">
        <v>45000</v>
      </c>
      <c r="G8209" s="41">
        <f t="shared" si="400"/>
        <v>45000</v>
      </c>
      <c r="H8209" s="84" t="s">
        <v>3078</v>
      </c>
      <c r="I8209" s="294" t="s">
        <v>10580</v>
      </c>
    </row>
    <row r="8210" spans="1:9" x14ac:dyDescent="0.25">
      <c r="A8210" s="180">
        <v>44239</v>
      </c>
      <c r="B8210" s="80" t="s">
        <v>2800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400"/>
        <v>60000</v>
      </c>
      <c r="H8210" s="84" t="s">
        <v>3078</v>
      </c>
      <c r="I8210" s="294" t="s">
        <v>10580</v>
      </c>
    </row>
    <row r="8211" spans="1:9" x14ac:dyDescent="0.25">
      <c r="A8211" s="180">
        <v>44239</v>
      </c>
      <c r="B8211" s="56" t="s">
        <v>4181</v>
      </c>
      <c r="C8211" s="56" t="s">
        <v>3441</v>
      </c>
      <c r="D8211" s="50">
        <v>30</v>
      </c>
      <c r="E8211" s="45" t="s">
        <v>23</v>
      </c>
      <c r="F8211" s="179">
        <v>2600</v>
      </c>
      <c r="G8211" s="41">
        <f t="shared" si="400"/>
        <v>78000</v>
      </c>
      <c r="H8211" s="84" t="s">
        <v>638</v>
      </c>
      <c r="I8211" s="294"/>
    </row>
    <row r="8212" spans="1:9" x14ac:dyDescent="0.25">
      <c r="A8212" s="180">
        <v>44239</v>
      </c>
      <c r="B8212" s="33" t="s">
        <v>1557</v>
      </c>
      <c r="C8212" s="56" t="s">
        <v>4182</v>
      </c>
      <c r="D8212" s="50">
        <v>30</v>
      </c>
      <c r="E8212" s="45" t="s">
        <v>24</v>
      </c>
      <c r="F8212" s="179">
        <v>500</v>
      </c>
      <c r="G8212" s="41">
        <f t="shared" si="400"/>
        <v>15000</v>
      </c>
      <c r="H8212" s="84" t="s">
        <v>638</v>
      </c>
      <c r="I8212" s="294"/>
    </row>
    <row r="8213" spans="1:9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x14ac:dyDescent="0.25">
      <c r="A8214" s="180">
        <v>44239</v>
      </c>
      <c r="B8214" s="33" t="s">
        <v>4183</v>
      </c>
      <c r="C8214" s="109" t="s">
        <v>4073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x14ac:dyDescent="0.25">
      <c r="A8215" s="180">
        <v>44239</v>
      </c>
      <c r="B8215" s="109" t="s">
        <v>3674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x14ac:dyDescent="0.25">
      <c r="A8216" s="180">
        <v>44239</v>
      </c>
      <c r="B8216" s="33" t="s">
        <v>4184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400"/>
        <v>39000</v>
      </c>
      <c r="H8217" s="84" t="s">
        <v>2701</v>
      </c>
      <c r="I8217" s="294"/>
    </row>
    <row r="8218" spans="1:9" x14ac:dyDescent="0.25">
      <c r="A8218" s="180">
        <v>44239</v>
      </c>
      <c r="B8218" s="49" t="s">
        <v>4193</v>
      </c>
      <c r="C8218" s="33" t="s">
        <v>3967</v>
      </c>
      <c r="D8218" s="38">
        <v>1</v>
      </c>
      <c r="E8218" s="51" t="s">
        <v>72</v>
      </c>
      <c r="F8218" s="46">
        <v>1600000</v>
      </c>
      <c r="G8218" s="51">
        <f t="shared" si="400"/>
        <v>1600000</v>
      </c>
      <c r="H8218" s="84" t="s">
        <v>2018</v>
      </c>
      <c r="I8218" s="294"/>
    </row>
    <row r="8219" spans="1:9" x14ac:dyDescent="0.25">
      <c r="A8219" s="180">
        <v>44239</v>
      </c>
      <c r="B8219" s="49" t="s">
        <v>4193</v>
      </c>
      <c r="C8219" s="33" t="s">
        <v>3967</v>
      </c>
      <c r="D8219" s="38">
        <v>1</v>
      </c>
      <c r="E8219" s="51" t="s">
        <v>72</v>
      </c>
      <c r="F8219" s="46">
        <v>1600000</v>
      </c>
      <c r="G8219" s="179">
        <f t="shared" si="400"/>
        <v>1600000</v>
      </c>
      <c r="H8219" s="84" t="s">
        <v>2736</v>
      </c>
      <c r="I8219" s="294"/>
    </row>
    <row r="8220" spans="1:9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2736</v>
      </c>
      <c r="I8220" s="294"/>
    </row>
    <row r="8221" spans="1:9" x14ac:dyDescent="0.25">
      <c r="A8221" s="180">
        <v>44267</v>
      </c>
      <c r="B8221" s="33" t="s">
        <v>4186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10581</v>
      </c>
    </row>
    <row r="8222" spans="1:9" x14ac:dyDescent="0.25">
      <c r="A8222" s="180">
        <v>44267</v>
      </c>
      <c r="B8222" s="33" t="s">
        <v>4187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4188</v>
      </c>
      <c r="I8222" s="294" t="s">
        <v>10581</v>
      </c>
    </row>
    <row r="8223" spans="1:9" x14ac:dyDescent="0.25">
      <c r="A8223" s="180">
        <v>44267</v>
      </c>
      <c r="B8223" s="33" t="s">
        <v>4189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10582</v>
      </c>
      <c r="I8223" s="294" t="s">
        <v>10581</v>
      </c>
    </row>
    <row r="8224" spans="1:9" x14ac:dyDescent="0.25">
      <c r="A8224" s="180">
        <v>44267</v>
      </c>
      <c r="B8224" s="33" t="s">
        <v>4189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3230</v>
      </c>
      <c r="I8224" s="294" t="s">
        <v>10581</v>
      </c>
    </row>
    <row r="8225" spans="1:9" x14ac:dyDescent="0.25">
      <c r="A8225" s="180">
        <v>44267</v>
      </c>
      <c r="B8225" s="33" t="s">
        <v>4191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402">D8225*F8225</f>
        <v>79000</v>
      </c>
      <c r="H8225" s="236" t="s">
        <v>1881</v>
      </c>
      <c r="I8225" s="294" t="s">
        <v>10581</v>
      </c>
    </row>
    <row r="8226" spans="1:9" x14ac:dyDescent="0.25">
      <c r="A8226" s="180">
        <v>44267</v>
      </c>
      <c r="B8226" s="33" t="s">
        <v>4191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402"/>
        <v>79000</v>
      </c>
      <c r="H8226" s="236" t="s">
        <v>10583</v>
      </c>
      <c r="I8226" s="294" t="s">
        <v>10581</v>
      </c>
    </row>
    <row r="8227" spans="1:9" x14ac:dyDescent="0.25">
      <c r="A8227" s="180">
        <v>44267</v>
      </c>
      <c r="B8227" s="33" t="s">
        <v>4008</v>
      </c>
      <c r="C8227" s="44" t="s">
        <v>2870</v>
      </c>
      <c r="D8227" s="38">
        <v>1</v>
      </c>
      <c r="E8227" s="45" t="s">
        <v>601</v>
      </c>
      <c r="F8227" s="40">
        <v>4800000</v>
      </c>
      <c r="G8227" s="41">
        <f t="shared" si="402"/>
        <v>4800000</v>
      </c>
      <c r="H8227" s="236" t="s">
        <v>433</v>
      </c>
      <c r="I8227" s="294" t="s">
        <v>10584</v>
      </c>
    </row>
    <row r="8228" spans="1:9" x14ac:dyDescent="0.25">
      <c r="A8228" s="180">
        <v>44267</v>
      </c>
      <c r="B8228" s="109" t="s">
        <v>4023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402"/>
        <v>142500</v>
      </c>
      <c r="H8228" s="84" t="s">
        <v>1106</v>
      </c>
      <c r="I8228" s="294" t="s">
        <v>10585</v>
      </c>
    </row>
    <row r="8229" spans="1:9" x14ac:dyDescent="0.25">
      <c r="A8229" s="180">
        <v>44267</v>
      </c>
      <c r="B8229" s="36" t="s">
        <v>2751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402"/>
        <v>60000</v>
      </c>
      <c r="H8229" s="84" t="s">
        <v>1106</v>
      </c>
      <c r="I8229" s="294" t="s">
        <v>10585</v>
      </c>
    </row>
    <row r="8230" spans="1:9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402"/>
        <v>60000</v>
      </c>
      <c r="H8230" s="84" t="s">
        <v>1106</v>
      </c>
      <c r="I8230" s="294" t="s">
        <v>10585</v>
      </c>
    </row>
    <row r="8231" spans="1:9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402"/>
        <v>273000</v>
      </c>
      <c r="H8231" s="84" t="s">
        <v>1106</v>
      </c>
      <c r="I8231" s="294" t="s">
        <v>10585</v>
      </c>
    </row>
    <row r="8232" spans="1:9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402"/>
        <v>37000</v>
      </c>
      <c r="H8232" s="84" t="s">
        <v>1106</v>
      </c>
      <c r="I8232" s="294" t="s">
        <v>10585</v>
      </c>
    </row>
    <row r="8233" spans="1:9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402"/>
        <v>50000</v>
      </c>
      <c r="H8233" s="84" t="s">
        <v>1106</v>
      </c>
      <c r="I8233" s="294" t="s">
        <v>10585</v>
      </c>
    </row>
    <row r="8234" spans="1:9" x14ac:dyDescent="0.25">
      <c r="A8234" s="180">
        <v>44267</v>
      </c>
      <c r="B8234" s="52" t="s">
        <v>3494</v>
      </c>
      <c r="C8234" s="313" t="s">
        <v>10586</v>
      </c>
      <c r="D8234" s="38">
        <v>1</v>
      </c>
      <c r="E8234" s="45" t="s">
        <v>23</v>
      </c>
      <c r="F8234" s="289">
        <v>1545000</v>
      </c>
      <c r="G8234" s="41">
        <f t="shared" si="402"/>
        <v>1545000</v>
      </c>
      <c r="H8234" s="84" t="s">
        <v>577</v>
      </c>
      <c r="I8234" s="294" t="s">
        <v>10587</v>
      </c>
    </row>
    <row r="8235" spans="1:9" x14ac:dyDescent="0.25">
      <c r="A8235" s="180">
        <v>44267</v>
      </c>
      <c r="B8235" s="52" t="s">
        <v>3494</v>
      </c>
      <c r="C8235" s="336" t="s">
        <v>10588</v>
      </c>
      <c r="D8235" s="38">
        <v>1</v>
      </c>
      <c r="E8235" s="45" t="s">
        <v>23</v>
      </c>
      <c r="F8235" s="40">
        <v>1545000</v>
      </c>
      <c r="G8235" s="41">
        <f t="shared" si="402"/>
        <v>1545000</v>
      </c>
      <c r="H8235" s="84" t="s">
        <v>577</v>
      </c>
      <c r="I8235" s="294" t="s">
        <v>10587</v>
      </c>
    </row>
    <row r="8236" spans="1:9" x14ac:dyDescent="0.25">
      <c r="A8236" s="180">
        <v>44267</v>
      </c>
      <c r="B8236" s="80" t="s">
        <v>10589</v>
      </c>
      <c r="C8236" s="81"/>
      <c r="D8236" s="38">
        <v>1</v>
      </c>
      <c r="E8236" s="45" t="s">
        <v>23</v>
      </c>
      <c r="F8236" s="40">
        <v>170500</v>
      </c>
      <c r="G8236" s="41">
        <f t="shared" si="402"/>
        <v>170500</v>
      </c>
      <c r="H8236" s="84" t="s">
        <v>577</v>
      </c>
      <c r="I8236" s="294" t="s">
        <v>10587</v>
      </c>
    </row>
    <row r="8237" spans="1:9" x14ac:dyDescent="0.25">
      <c r="A8237" s="180">
        <v>44267</v>
      </c>
      <c r="B8237" s="80" t="s">
        <v>4037</v>
      </c>
      <c r="C8237" s="33"/>
      <c r="D8237" s="38">
        <v>1</v>
      </c>
      <c r="E8237" s="45" t="s">
        <v>23</v>
      </c>
      <c r="F8237" s="40">
        <v>45000</v>
      </c>
      <c r="G8237" s="41">
        <f t="shared" si="402"/>
        <v>45000</v>
      </c>
      <c r="H8237" s="84" t="s">
        <v>577</v>
      </c>
      <c r="I8237" s="294" t="s">
        <v>10587</v>
      </c>
    </row>
    <row r="8238" spans="1:9" x14ac:dyDescent="0.25">
      <c r="A8238" s="180">
        <v>44267</v>
      </c>
      <c r="B8238" s="33" t="s">
        <v>4120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402"/>
        <v>875000</v>
      </c>
      <c r="H8238" s="84" t="s">
        <v>577</v>
      </c>
      <c r="I8238" s="294" t="s">
        <v>10587</v>
      </c>
    </row>
    <row r="8239" spans="1:9" x14ac:dyDescent="0.25">
      <c r="A8239" s="180">
        <v>44267</v>
      </c>
      <c r="B8239" s="33" t="s">
        <v>4275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402"/>
        <v>292500</v>
      </c>
      <c r="H8239" s="84" t="s">
        <v>577</v>
      </c>
      <c r="I8239" s="294" t="s">
        <v>10587</v>
      </c>
    </row>
    <row r="8240" spans="1:9" x14ac:dyDescent="0.25">
      <c r="A8240" s="180">
        <v>44267</v>
      </c>
      <c r="B8240" s="33" t="s">
        <v>10065</v>
      </c>
      <c r="C8240" s="228" t="s">
        <v>10590</v>
      </c>
      <c r="D8240" s="38">
        <v>1</v>
      </c>
      <c r="E8240" s="45" t="s">
        <v>23</v>
      </c>
      <c r="F8240" s="35">
        <v>1275000</v>
      </c>
      <c r="G8240" s="41">
        <f t="shared" si="402"/>
        <v>1275000</v>
      </c>
      <c r="H8240" s="84" t="s">
        <v>2237</v>
      </c>
      <c r="I8240" s="294" t="s">
        <v>10591</v>
      </c>
    </row>
    <row r="8241" spans="1:9" x14ac:dyDescent="0.25">
      <c r="A8241" s="180">
        <v>44267</v>
      </c>
      <c r="B8241" s="80" t="s">
        <v>4036</v>
      </c>
      <c r="C8241" s="81"/>
      <c r="D8241" s="38">
        <v>1</v>
      </c>
      <c r="E8241" s="45" t="s">
        <v>23</v>
      </c>
      <c r="F8241" s="40">
        <v>155000</v>
      </c>
      <c r="G8241" s="41">
        <f t="shared" si="402"/>
        <v>155000</v>
      </c>
      <c r="H8241" s="84" t="s">
        <v>2</v>
      </c>
      <c r="I8241" s="294" t="s">
        <v>10591</v>
      </c>
    </row>
    <row r="8242" spans="1:9" x14ac:dyDescent="0.25">
      <c r="A8242" s="180">
        <v>44267</v>
      </c>
      <c r="B8242" s="80" t="s">
        <v>4037</v>
      </c>
      <c r="C8242" s="33"/>
      <c r="D8242" s="38">
        <v>1</v>
      </c>
      <c r="E8242" s="45" t="s">
        <v>23</v>
      </c>
      <c r="F8242" s="40">
        <v>45000</v>
      </c>
      <c r="G8242" s="41">
        <f t="shared" si="402"/>
        <v>45000</v>
      </c>
      <c r="H8242" s="84" t="s">
        <v>2237</v>
      </c>
      <c r="I8242" s="294" t="s">
        <v>10591</v>
      </c>
    </row>
    <row r="8243" spans="1:9" x14ac:dyDescent="0.25">
      <c r="A8243" s="180">
        <v>44267</v>
      </c>
      <c r="B8243" s="33" t="s">
        <v>2768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402"/>
        <v>172000</v>
      </c>
      <c r="H8243" s="84" t="s">
        <v>2237</v>
      </c>
      <c r="I8243" s="294" t="s">
        <v>10591</v>
      </c>
    </row>
    <row r="8244" spans="1:9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402"/>
        <v>20000</v>
      </c>
      <c r="H8244" s="84" t="s">
        <v>2237</v>
      </c>
      <c r="I8244" s="294" t="s">
        <v>10591</v>
      </c>
    </row>
    <row r="8245" spans="1:9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10591</v>
      </c>
    </row>
    <row r="8246" spans="1:9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10592</v>
      </c>
      <c r="I8246" s="294" t="s">
        <v>10593</v>
      </c>
    </row>
    <row r="8247" spans="1:9" x14ac:dyDescent="0.25">
      <c r="A8247" s="180">
        <v>44267</v>
      </c>
      <c r="B8247" s="56" t="s">
        <v>4200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x14ac:dyDescent="0.25">
      <c r="A8248" s="180">
        <v>44267</v>
      </c>
      <c r="B8248" s="56" t="s">
        <v>4201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x14ac:dyDescent="0.25">
      <c r="A8249" s="180">
        <v>44267</v>
      </c>
      <c r="B8249" s="33" t="s">
        <v>10594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402"/>
        <v>350000</v>
      </c>
      <c r="H8249" s="84" t="s">
        <v>468</v>
      </c>
      <c r="I8249" s="294"/>
    </row>
    <row r="8250" spans="1:9" x14ac:dyDescent="0.25">
      <c r="A8250" s="180">
        <v>44267</v>
      </c>
      <c r="B8250" s="56" t="s">
        <v>3583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x14ac:dyDescent="0.25">
      <c r="A8251" s="180">
        <v>44267</v>
      </c>
      <c r="B8251" s="56" t="s">
        <v>3314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402"/>
        <v>120000</v>
      </c>
      <c r="H8251" s="84" t="s">
        <v>930</v>
      </c>
      <c r="I8251" s="294" t="s">
        <v>2</v>
      </c>
    </row>
    <row r="8252" spans="1:9" x14ac:dyDescent="0.25">
      <c r="A8252" s="180">
        <v>44267</v>
      </c>
      <c r="B8252" s="109" t="s">
        <v>4205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402"/>
        <v>700000</v>
      </c>
      <c r="H8252" s="84" t="s">
        <v>930</v>
      </c>
      <c r="I8252" s="294"/>
    </row>
    <row r="8253" spans="1:9" x14ac:dyDescent="0.25">
      <c r="A8253" s="180">
        <v>44267</v>
      </c>
      <c r="B8253" s="33" t="s">
        <v>4206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402"/>
        <v>30000</v>
      </c>
      <c r="H8253" s="84" t="s">
        <v>930</v>
      </c>
      <c r="I8253" s="294"/>
    </row>
    <row r="8254" spans="1:9" x14ac:dyDescent="0.25">
      <c r="A8254" s="180">
        <v>44267</v>
      </c>
      <c r="B8254" s="33" t="s">
        <v>4207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402"/>
        <v>40000</v>
      </c>
      <c r="H8254" s="84" t="s">
        <v>930</v>
      </c>
      <c r="I8254" s="294"/>
    </row>
    <row r="8255" spans="1:9" x14ac:dyDescent="0.25">
      <c r="A8255" s="180">
        <v>44267</v>
      </c>
      <c r="B8255" s="269" t="s">
        <v>4524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402"/>
        <v>46500</v>
      </c>
      <c r="H8255" s="84" t="s">
        <v>930</v>
      </c>
      <c r="I8255" s="294"/>
    </row>
    <row r="8256" spans="1:9" x14ac:dyDescent="0.25">
      <c r="A8256" s="180">
        <v>44267</v>
      </c>
      <c r="B8256" s="33" t="s">
        <v>3338</v>
      </c>
      <c r="C8256" s="44"/>
      <c r="D8256" s="38">
        <v>2</v>
      </c>
      <c r="E8256" s="45" t="s">
        <v>23</v>
      </c>
      <c r="F8256" s="46">
        <v>60000</v>
      </c>
      <c r="G8256" s="179">
        <f t="shared" si="402"/>
        <v>120000</v>
      </c>
      <c r="H8256" s="84" t="s">
        <v>588</v>
      </c>
      <c r="I8256" s="294" t="s">
        <v>10595</v>
      </c>
    </row>
    <row r="8257" spans="1:9" x14ac:dyDescent="0.25">
      <c r="A8257" s="180">
        <v>44267</v>
      </c>
      <c r="B8257" s="269" t="s">
        <v>9763</v>
      </c>
      <c r="C8257" s="33" t="s">
        <v>2726</v>
      </c>
      <c r="D8257" s="33">
        <v>1</v>
      </c>
      <c r="E8257" s="45" t="s">
        <v>23</v>
      </c>
      <c r="F8257" s="46">
        <v>210000</v>
      </c>
      <c r="G8257" s="179">
        <f t="shared" si="402"/>
        <v>210000</v>
      </c>
      <c r="H8257" s="84" t="s">
        <v>588</v>
      </c>
      <c r="I8257" s="294" t="s">
        <v>10595</v>
      </c>
    </row>
    <row r="8258" spans="1:9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402"/>
        <v>273000</v>
      </c>
      <c r="H8258" s="84" t="s">
        <v>588</v>
      </c>
      <c r="I8258" s="294" t="s">
        <v>10595</v>
      </c>
    </row>
    <row r="8259" spans="1:9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402"/>
        <v>36783</v>
      </c>
      <c r="H8259" s="84" t="s">
        <v>588</v>
      </c>
      <c r="I8259" s="294" t="s">
        <v>10595</v>
      </c>
    </row>
    <row r="8260" spans="1:9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402"/>
        <v>37000</v>
      </c>
      <c r="H8260" s="84" t="s">
        <v>588</v>
      </c>
      <c r="I8260" s="294" t="s">
        <v>10595</v>
      </c>
    </row>
    <row r="8261" spans="1:9" x14ac:dyDescent="0.25">
      <c r="A8261" s="180">
        <v>44267</v>
      </c>
      <c r="B8261" s="56" t="s">
        <v>4203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402"/>
        <v>220000</v>
      </c>
      <c r="H8261" s="84" t="s">
        <v>2189</v>
      </c>
      <c r="I8261" s="33" t="s">
        <v>10596</v>
      </c>
    </row>
    <row r="8262" spans="1:9" x14ac:dyDescent="0.25">
      <c r="A8262" s="180">
        <v>44267</v>
      </c>
      <c r="B8262" s="33" t="s">
        <v>4204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402"/>
        <v>30000</v>
      </c>
      <c r="H8262" s="84" t="s">
        <v>2189</v>
      </c>
      <c r="I8262" s="33" t="s">
        <v>10596</v>
      </c>
    </row>
    <row r="8263" spans="1:9" x14ac:dyDescent="0.25">
      <c r="A8263" s="180">
        <v>44267</v>
      </c>
      <c r="B8263" s="52" t="s">
        <v>3494</v>
      </c>
      <c r="C8263" s="33" t="s">
        <v>10597</v>
      </c>
      <c r="D8263" s="33">
        <v>1</v>
      </c>
      <c r="E8263" s="33" t="s">
        <v>23</v>
      </c>
      <c r="F8263" s="40">
        <v>1545000</v>
      </c>
      <c r="G8263" s="41">
        <f t="shared" si="402"/>
        <v>1545000</v>
      </c>
      <c r="H8263" s="84" t="s">
        <v>413</v>
      </c>
      <c r="I8263" s="33" t="s">
        <v>10598</v>
      </c>
    </row>
    <row r="8264" spans="1:9" x14ac:dyDescent="0.25">
      <c r="A8264" s="180">
        <v>44267</v>
      </c>
      <c r="B8264" s="52" t="s">
        <v>3494</v>
      </c>
      <c r="C8264" s="33" t="s">
        <v>10599</v>
      </c>
      <c r="D8264" s="33">
        <v>1</v>
      </c>
      <c r="E8264" s="33" t="s">
        <v>23</v>
      </c>
      <c r="F8264" s="40">
        <v>1545000</v>
      </c>
      <c r="G8264" s="41">
        <f t="shared" si="402"/>
        <v>1545000</v>
      </c>
      <c r="H8264" s="84" t="s">
        <v>413</v>
      </c>
      <c r="I8264" s="33" t="s">
        <v>10598</v>
      </c>
    </row>
    <row r="8265" spans="1:9" x14ac:dyDescent="0.25">
      <c r="A8265" s="180">
        <v>44267</v>
      </c>
      <c r="B8265" s="63" t="s">
        <v>10562</v>
      </c>
      <c r="C8265" s="33" t="s">
        <v>10563</v>
      </c>
      <c r="D8265" s="33">
        <v>2</v>
      </c>
      <c r="E8265" s="33" t="s">
        <v>23</v>
      </c>
      <c r="F8265" s="33">
        <v>170500</v>
      </c>
      <c r="G8265" s="41">
        <f t="shared" si="402"/>
        <v>341000</v>
      </c>
      <c r="H8265" s="84" t="s">
        <v>413</v>
      </c>
      <c r="I8265" s="84" t="s">
        <v>10598</v>
      </c>
    </row>
    <row r="8266" spans="1:9" x14ac:dyDescent="0.25">
      <c r="A8266" s="180">
        <v>44267</v>
      </c>
      <c r="B8266" s="33" t="s">
        <v>10600</v>
      </c>
      <c r="C8266" s="33" t="s">
        <v>10563</v>
      </c>
      <c r="D8266" s="33">
        <v>2</v>
      </c>
      <c r="E8266" s="33" t="s">
        <v>23</v>
      </c>
      <c r="F8266" s="33">
        <v>44000</v>
      </c>
      <c r="G8266" s="41">
        <f t="shared" si="402"/>
        <v>88000</v>
      </c>
      <c r="H8266" s="84" t="s">
        <v>413</v>
      </c>
      <c r="I8266" s="84" t="s">
        <v>10598</v>
      </c>
    </row>
    <row r="8267" spans="1:9" x14ac:dyDescent="0.25">
      <c r="A8267" s="180">
        <v>44267</v>
      </c>
      <c r="B8267" s="33" t="s">
        <v>4208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402"/>
        <v>2268000</v>
      </c>
      <c r="H8267" s="84" t="s">
        <v>4209</v>
      </c>
      <c r="I8267" s="33" t="s">
        <v>10601</v>
      </c>
    </row>
    <row r="8268" spans="1:9" x14ac:dyDescent="0.25">
      <c r="A8268" s="180">
        <v>44267</v>
      </c>
      <c r="B8268" s="33" t="s">
        <v>4210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402"/>
        <v>2902500</v>
      </c>
      <c r="H8268" s="84" t="s">
        <v>4209</v>
      </c>
      <c r="I8268" s="33" t="s">
        <v>10601</v>
      </c>
    </row>
    <row r="8269" spans="1:9" x14ac:dyDescent="0.25">
      <c r="A8269" s="180">
        <v>44267</v>
      </c>
      <c r="B8269" s="33" t="s">
        <v>3711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402"/>
        <v>60000</v>
      </c>
      <c r="H8269" s="84" t="s">
        <v>4209</v>
      </c>
      <c r="I8269" s="33" t="s">
        <v>10601</v>
      </c>
    </row>
    <row r="8270" spans="1:9" x14ac:dyDescent="0.25">
      <c r="A8270" s="180">
        <v>44267</v>
      </c>
      <c r="B8270" s="52" t="s">
        <v>3494</v>
      </c>
      <c r="C8270" s="228" t="s">
        <v>10602</v>
      </c>
      <c r="D8270" s="33">
        <v>1</v>
      </c>
      <c r="E8270" s="33" t="s">
        <v>23</v>
      </c>
      <c r="F8270" s="46">
        <v>1545000</v>
      </c>
      <c r="G8270" s="179">
        <f t="shared" si="402"/>
        <v>1545000</v>
      </c>
      <c r="H8270" s="84" t="s">
        <v>511</v>
      </c>
      <c r="I8270" s="33" t="s">
        <v>10601</v>
      </c>
    </row>
    <row r="8271" spans="1:9" x14ac:dyDescent="0.25">
      <c r="A8271" s="180">
        <v>44267</v>
      </c>
      <c r="B8271" s="52" t="s">
        <v>3494</v>
      </c>
      <c r="C8271" s="228" t="s">
        <v>10603</v>
      </c>
      <c r="D8271" s="33">
        <v>1</v>
      </c>
      <c r="E8271" s="33" t="s">
        <v>23</v>
      </c>
      <c r="F8271" s="46">
        <v>1545000</v>
      </c>
      <c r="G8271" s="179">
        <f t="shared" si="402"/>
        <v>1545000</v>
      </c>
      <c r="H8271" s="84" t="s">
        <v>511</v>
      </c>
      <c r="I8271" s="33" t="s">
        <v>10601</v>
      </c>
    </row>
    <row r="8272" spans="1:9" x14ac:dyDescent="0.25">
      <c r="A8272" s="180">
        <v>44267</v>
      </c>
      <c r="B8272" s="33" t="s">
        <v>10604</v>
      </c>
      <c r="C8272" s="33" t="s">
        <v>10605</v>
      </c>
      <c r="D8272" s="33">
        <v>1</v>
      </c>
      <c r="E8272" s="33" t="s">
        <v>23</v>
      </c>
      <c r="F8272" s="46">
        <v>1500000</v>
      </c>
      <c r="G8272" s="179">
        <f t="shared" si="402"/>
        <v>1500000</v>
      </c>
      <c r="H8272" s="84" t="s">
        <v>511</v>
      </c>
      <c r="I8272" s="33" t="s">
        <v>10601</v>
      </c>
    </row>
    <row r="8273" spans="1:9" x14ac:dyDescent="0.25">
      <c r="A8273" s="180">
        <v>44267</v>
      </c>
      <c r="B8273" s="33" t="s">
        <v>10604</v>
      </c>
      <c r="C8273" s="33" t="s">
        <v>10606</v>
      </c>
      <c r="D8273" s="33">
        <v>1</v>
      </c>
      <c r="E8273" s="33" t="s">
        <v>24</v>
      </c>
      <c r="F8273" s="46">
        <v>1500000</v>
      </c>
      <c r="G8273" s="179">
        <f t="shared" si="402"/>
        <v>1500000</v>
      </c>
      <c r="H8273" s="84" t="s">
        <v>511</v>
      </c>
      <c r="I8273" s="33" t="s">
        <v>10601</v>
      </c>
    </row>
    <row r="8274" spans="1:9" x14ac:dyDescent="0.25">
      <c r="A8274" s="180">
        <v>44267</v>
      </c>
      <c r="B8274" s="33" t="s">
        <v>10604</v>
      </c>
      <c r="C8274" s="33" t="s">
        <v>10607</v>
      </c>
      <c r="D8274" s="33">
        <v>1</v>
      </c>
      <c r="E8274" s="33" t="s">
        <v>24</v>
      </c>
      <c r="F8274" s="46">
        <v>1500000</v>
      </c>
      <c r="G8274" s="179">
        <f t="shared" si="402"/>
        <v>1500000</v>
      </c>
      <c r="H8274" s="84" t="s">
        <v>511</v>
      </c>
      <c r="I8274" s="33" t="s">
        <v>10601</v>
      </c>
    </row>
    <row r="8275" spans="1:9" x14ac:dyDescent="0.25">
      <c r="A8275" s="180">
        <v>44267</v>
      </c>
      <c r="B8275" s="33" t="s">
        <v>513</v>
      </c>
      <c r="C8275" s="33" t="s">
        <v>10608</v>
      </c>
      <c r="D8275" s="33">
        <v>7</v>
      </c>
      <c r="E8275" s="33" t="s">
        <v>23</v>
      </c>
      <c r="F8275" s="46">
        <v>750000</v>
      </c>
      <c r="G8275" s="179">
        <f t="shared" si="402"/>
        <v>5250000</v>
      </c>
      <c r="H8275" s="84" t="s">
        <v>511</v>
      </c>
      <c r="I8275" s="33" t="s">
        <v>10601</v>
      </c>
    </row>
    <row r="8276" spans="1:9" x14ac:dyDescent="0.25">
      <c r="A8276" s="180">
        <v>44267</v>
      </c>
      <c r="B8276" s="33" t="s">
        <v>3260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402"/>
        <v>3000000</v>
      </c>
      <c r="H8276" s="84" t="s">
        <v>511</v>
      </c>
      <c r="I8276" s="33" t="s">
        <v>10601</v>
      </c>
    </row>
    <row r="8277" spans="1:9" x14ac:dyDescent="0.25">
      <c r="A8277" s="180">
        <v>44267</v>
      </c>
      <c r="B8277" s="33" t="s">
        <v>4016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402"/>
        <v>840000</v>
      </c>
      <c r="H8277" s="84" t="s">
        <v>511</v>
      </c>
      <c r="I8277" s="33" t="s">
        <v>10601</v>
      </c>
    </row>
    <row r="8278" spans="1:9" x14ac:dyDescent="0.25">
      <c r="A8278" s="180">
        <v>44267</v>
      </c>
      <c r="B8278" s="33" t="s">
        <v>3229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402"/>
        <v>225000</v>
      </c>
      <c r="H8278" s="84" t="s">
        <v>511</v>
      </c>
      <c r="I8278" s="33" t="s">
        <v>10601</v>
      </c>
    </row>
    <row r="8279" spans="1:9" x14ac:dyDescent="0.25">
      <c r="A8279" s="180">
        <v>44267</v>
      </c>
      <c r="B8279" s="33" t="s">
        <v>3430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402"/>
        <v>568000</v>
      </c>
      <c r="H8279" s="84" t="s">
        <v>511</v>
      </c>
      <c r="I8279" s="33" t="s">
        <v>10601</v>
      </c>
    </row>
    <row r="8280" spans="1:9" x14ac:dyDescent="0.25">
      <c r="A8280" s="180">
        <v>44267</v>
      </c>
      <c r="B8280" s="36" t="s">
        <v>10059</v>
      </c>
      <c r="C8280" s="33" t="s">
        <v>10609</v>
      </c>
      <c r="D8280" s="38">
        <v>2</v>
      </c>
      <c r="E8280" s="45" t="s">
        <v>23</v>
      </c>
      <c r="F8280" s="46">
        <v>3425000</v>
      </c>
      <c r="G8280" s="179">
        <f t="shared" si="402"/>
        <v>6850000</v>
      </c>
      <c r="H8280" s="84" t="s">
        <v>511</v>
      </c>
      <c r="I8280" s="33" t="s">
        <v>10601</v>
      </c>
    </row>
    <row r="8281" spans="1:9" x14ac:dyDescent="0.25">
      <c r="A8281" s="180">
        <v>44267</v>
      </c>
      <c r="B8281" s="33" t="s">
        <v>3229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402"/>
        <v>225000</v>
      </c>
      <c r="H8281" s="84" t="s">
        <v>4188</v>
      </c>
      <c r="I8281" s="33" t="s">
        <v>10610</v>
      </c>
    </row>
    <row r="8282" spans="1:9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402"/>
        <v>42300</v>
      </c>
      <c r="H8282" s="84" t="s">
        <v>509</v>
      </c>
      <c r="I8282" s="33"/>
    </row>
    <row r="8283" spans="1:9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402"/>
        <v>34689</v>
      </c>
      <c r="H8283" s="84" t="s">
        <v>509</v>
      </c>
      <c r="I8283" s="33"/>
    </row>
    <row r="8284" spans="1:9" x14ac:dyDescent="0.25">
      <c r="A8284" s="180">
        <v>44267</v>
      </c>
      <c r="B8284" s="33" t="s">
        <v>2846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402"/>
        <v>350000</v>
      </c>
      <c r="H8284" s="84" t="s">
        <v>2018</v>
      </c>
      <c r="I8284" s="33"/>
    </row>
    <row r="8285" spans="1:9" x14ac:dyDescent="0.25">
      <c r="A8285" s="180">
        <v>44298</v>
      </c>
      <c r="B8285" s="269" t="s">
        <v>4524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x14ac:dyDescent="0.25">
      <c r="A8286" s="180">
        <v>44298</v>
      </c>
      <c r="B8286" s="33" t="s">
        <v>5003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x14ac:dyDescent="0.25">
      <c r="A8287" s="180">
        <v>44298</v>
      </c>
      <c r="B8287" s="33" t="s">
        <v>10611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403">D8288*F8288</f>
        <v>225600</v>
      </c>
      <c r="H8288" s="236" t="s">
        <v>507</v>
      </c>
      <c r="I8288" s="294" t="s">
        <v>10612</v>
      </c>
    </row>
    <row r="8289" spans="1:9" x14ac:dyDescent="0.25">
      <c r="A8289" s="180">
        <v>44298</v>
      </c>
      <c r="B8289" s="33" t="s">
        <v>3459</v>
      </c>
      <c r="C8289" s="33" t="s">
        <v>10613</v>
      </c>
      <c r="D8289" s="38">
        <v>1</v>
      </c>
      <c r="E8289" s="45" t="s">
        <v>72</v>
      </c>
      <c r="F8289" s="46">
        <v>1825000</v>
      </c>
      <c r="G8289" s="41">
        <f t="shared" si="403"/>
        <v>1825000</v>
      </c>
      <c r="H8289" s="236" t="s">
        <v>673</v>
      </c>
      <c r="I8289" s="294" t="s">
        <v>10614</v>
      </c>
    </row>
    <row r="8290" spans="1:9" x14ac:dyDescent="0.25">
      <c r="A8290" s="180">
        <v>44298</v>
      </c>
      <c r="B8290" s="36" t="s">
        <v>2751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403"/>
        <v>120000</v>
      </c>
      <c r="H8290" s="84" t="s">
        <v>492</v>
      </c>
      <c r="I8290" s="294" t="s">
        <v>10615</v>
      </c>
    </row>
    <row r="8291" spans="1:9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403"/>
        <v>225600</v>
      </c>
      <c r="H8291" s="84" t="s">
        <v>465</v>
      </c>
      <c r="I8291" s="294" t="s">
        <v>10616</v>
      </c>
    </row>
    <row r="8292" spans="1:9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403"/>
        <v>253800</v>
      </c>
      <c r="H8292" s="84" t="s">
        <v>2672</v>
      </c>
      <c r="I8292" s="294" t="s">
        <v>10617</v>
      </c>
    </row>
    <row r="8293" spans="1:9" x14ac:dyDescent="0.25">
      <c r="A8293" s="180">
        <v>44298</v>
      </c>
      <c r="B8293" s="33" t="s">
        <v>2852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403"/>
        <v>75000</v>
      </c>
      <c r="H8293" s="84" t="s">
        <v>2672</v>
      </c>
      <c r="I8293" s="294" t="s">
        <v>10617</v>
      </c>
    </row>
    <row r="8294" spans="1:9" x14ac:dyDescent="0.25">
      <c r="A8294" s="180">
        <v>44298</v>
      </c>
      <c r="B8294" s="33" t="s">
        <v>3235</v>
      </c>
      <c r="C8294" s="33" t="s">
        <v>3596</v>
      </c>
      <c r="D8294" s="38">
        <v>1</v>
      </c>
      <c r="E8294" s="45" t="s">
        <v>23</v>
      </c>
      <c r="F8294" s="40">
        <v>82000</v>
      </c>
      <c r="G8294" s="41">
        <f t="shared" si="403"/>
        <v>82000</v>
      </c>
      <c r="H8294" s="84" t="s">
        <v>2672</v>
      </c>
      <c r="I8294" s="294" t="s">
        <v>10617</v>
      </c>
    </row>
    <row r="8295" spans="1:9" x14ac:dyDescent="0.25">
      <c r="A8295" s="180">
        <v>44298</v>
      </c>
      <c r="B8295" s="33" t="s">
        <v>3333</v>
      </c>
      <c r="C8295" s="33" t="s">
        <v>9299</v>
      </c>
      <c r="D8295" s="38">
        <v>1</v>
      </c>
      <c r="E8295" s="45" t="s">
        <v>23</v>
      </c>
      <c r="F8295" s="35">
        <v>45000</v>
      </c>
      <c r="G8295" s="41">
        <f t="shared" si="403"/>
        <v>45000</v>
      </c>
      <c r="H8295" s="84" t="s">
        <v>2672</v>
      </c>
      <c r="I8295" s="294" t="s">
        <v>10617</v>
      </c>
    </row>
    <row r="8296" spans="1:9" x14ac:dyDescent="0.25">
      <c r="A8296" s="180">
        <v>44298</v>
      </c>
      <c r="B8296" s="33" t="s">
        <v>4008</v>
      </c>
      <c r="C8296" s="33" t="s">
        <v>4378</v>
      </c>
      <c r="D8296" s="38">
        <v>3</v>
      </c>
      <c r="E8296" s="51" t="s">
        <v>217</v>
      </c>
      <c r="F8296" s="46">
        <v>23000</v>
      </c>
      <c r="G8296" s="41">
        <f t="shared" si="403"/>
        <v>69000</v>
      </c>
      <c r="H8296" s="84" t="s">
        <v>2672</v>
      </c>
      <c r="I8296" s="294" t="s">
        <v>10617</v>
      </c>
    </row>
    <row r="8297" spans="1:9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403"/>
        <v>253800</v>
      </c>
      <c r="H8297" s="84" t="s">
        <v>488</v>
      </c>
      <c r="I8297" s="294" t="s">
        <v>10618</v>
      </c>
    </row>
    <row r="8298" spans="1:9" x14ac:dyDescent="0.25">
      <c r="A8298" s="180">
        <v>44298</v>
      </c>
      <c r="B8298" s="33" t="s">
        <v>2852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403"/>
        <v>75000</v>
      </c>
      <c r="H8298" s="84" t="s">
        <v>488</v>
      </c>
      <c r="I8298" s="294" t="s">
        <v>10618</v>
      </c>
    </row>
    <row r="8299" spans="1:9" x14ac:dyDescent="0.25">
      <c r="A8299" s="180">
        <v>44298</v>
      </c>
      <c r="B8299" s="33" t="s">
        <v>3235</v>
      </c>
      <c r="C8299" s="33" t="s">
        <v>3596</v>
      </c>
      <c r="D8299" s="38">
        <v>1</v>
      </c>
      <c r="E8299" s="45" t="s">
        <v>23</v>
      </c>
      <c r="F8299" s="40">
        <v>82000</v>
      </c>
      <c r="G8299" s="41">
        <f t="shared" si="403"/>
        <v>82000</v>
      </c>
      <c r="H8299" s="84" t="s">
        <v>488</v>
      </c>
      <c r="I8299" s="294" t="s">
        <v>10618</v>
      </c>
    </row>
    <row r="8300" spans="1:9" x14ac:dyDescent="0.25">
      <c r="A8300" s="180">
        <v>44298</v>
      </c>
      <c r="B8300" s="33" t="s">
        <v>3333</v>
      </c>
      <c r="C8300" s="33" t="s">
        <v>9299</v>
      </c>
      <c r="D8300" s="38">
        <v>1</v>
      </c>
      <c r="E8300" s="45" t="s">
        <v>23</v>
      </c>
      <c r="F8300" s="35">
        <v>45000</v>
      </c>
      <c r="G8300" s="41">
        <f t="shared" si="403"/>
        <v>45000</v>
      </c>
      <c r="H8300" s="84" t="s">
        <v>488</v>
      </c>
      <c r="I8300" s="294" t="s">
        <v>10618</v>
      </c>
    </row>
    <row r="8301" spans="1:9" x14ac:dyDescent="0.25">
      <c r="A8301" s="180">
        <v>44298</v>
      </c>
      <c r="B8301" s="33" t="s">
        <v>3857</v>
      </c>
      <c r="C8301" s="228" t="s">
        <v>9331</v>
      </c>
      <c r="D8301" s="38">
        <v>1</v>
      </c>
      <c r="E8301" s="45" t="s">
        <v>23</v>
      </c>
      <c r="F8301" s="35">
        <v>460000</v>
      </c>
      <c r="G8301" s="41">
        <f t="shared" si="403"/>
        <v>460000</v>
      </c>
      <c r="H8301" s="84" t="s">
        <v>488</v>
      </c>
      <c r="I8301" s="294" t="s">
        <v>10618</v>
      </c>
    </row>
    <row r="8302" spans="1:9" x14ac:dyDescent="0.25">
      <c r="A8302" s="180">
        <v>44298</v>
      </c>
      <c r="B8302" s="56" t="s">
        <v>4218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403"/>
        <v>165000</v>
      </c>
      <c r="H8302" s="84" t="s">
        <v>488</v>
      </c>
      <c r="I8302" s="294" t="s">
        <v>10618</v>
      </c>
    </row>
    <row r="8303" spans="1:9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403"/>
        <v>253800</v>
      </c>
      <c r="H8303" s="84" t="s">
        <v>10619</v>
      </c>
      <c r="I8303" s="294" t="s">
        <v>10620</v>
      </c>
    </row>
    <row r="8304" spans="1:9" x14ac:dyDescent="0.25">
      <c r="A8304" s="180">
        <v>44298</v>
      </c>
      <c r="B8304" s="33" t="s">
        <v>2852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403"/>
        <v>75000</v>
      </c>
      <c r="H8304" s="84" t="s">
        <v>10619</v>
      </c>
      <c r="I8304" s="294" t="s">
        <v>10620</v>
      </c>
    </row>
    <row r="8305" spans="1:9" x14ac:dyDescent="0.25">
      <c r="A8305" s="180">
        <v>44298</v>
      </c>
      <c r="B8305" s="33" t="s">
        <v>1772</v>
      </c>
      <c r="C8305" s="33" t="s">
        <v>2755</v>
      </c>
      <c r="D8305" s="38">
        <v>6</v>
      </c>
      <c r="E8305" s="45" t="s">
        <v>24</v>
      </c>
      <c r="F8305" s="46">
        <v>10000</v>
      </c>
      <c r="G8305" s="41">
        <f t="shared" si="403"/>
        <v>60000</v>
      </c>
      <c r="H8305" s="84" t="s">
        <v>1999</v>
      </c>
      <c r="I8305" s="294" t="s">
        <v>10621</v>
      </c>
    </row>
    <row r="8306" spans="1:9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403"/>
        <v>19500</v>
      </c>
      <c r="H8306" s="84" t="s">
        <v>1999</v>
      </c>
      <c r="I8306" s="294" t="s">
        <v>10621</v>
      </c>
    </row>
    <row r="8307" spans="1:9" x14ac:dyDescent="0.25">
      <c r="A8307" s="180">
        <v>44298</v>
      </c>
      <c r="B8307" s="247" t="s">
        <v>2801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403"/>
        <v>11000</v>
      </c>
      <c r="H8307" s="401" t="s">
        <v>882</v>
      </c>
      <c r="I8307" s="401" t="s">
        <v>10622</v>
      </c>
    </row>
    <row r="8308" spans="1:9" x14ac:dyDescent="0.25">
      <c r="A8308" s="180">
        <v>44298</v>
      </c>
      <c r="B8308" s="247" t="s">
        <v>4212</v>
      </c>
      <c r="C8308" s="397" t="s">
        <v>4112</v>
      </c>
      <c r="D8308" s="248">
        <v>1</v>
      </c>
      <c r="E8308" s="264" t="s">
        <v>23</v>
      </c>
      <c r="F8308" s="279">
        <v>14000</v>
      </c>
      <c r="G8308" s="265">
        <f t="shared" si="403"/>
        <v>14000</v>
      </c>
      <c r="H8308" s="401" t="s">
        <v>882</v>
      </c>
      <c r="I8308" s="401" t="s">
        <v>10622</v>
      </c>
    </row>
    <row r="8309" spans="1:9" x14ac:dyDescent="0.25">
      <c r="A8309" s="180">
        <v>44298</v>
      </c>
      <c r="B8309" s="247" t="s">
        <v>4215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403"/>
        <v>1200000</v>
      </c>
      <c r="H8309" s="401" t="s">
        <v>882</v>
      </c>
      <c r="I8309" s="401" t="s">
        <v>10622</v>
      </c>
    </row>
    <row r="8310" spans="1:9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10622</v>
      </c>
    </row>
    <row r="8311" spans="1:9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403"/>
        <v>253800</v>
      </c>
      <c r="H8311" s="401" t="s">
        <v>551</v>
      </c>
      <c r="I8311" s="401" t="s">
        <v>10623</v>
      </c>
    </row>
    <row r="8312" spans="1:9" x14ac:dyDescent="0.25">
      <c r="A8312" s="180">
        <v>44298</v>
      </c>
      <c r="B8312" s="247" t="s">
        <v>2852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403"/>
        <v>75000</v>
      </c>
      <c r="H8312" s="401" t="s">
        <v>551</v>
      </c>
      <c r="I8312" s="401" t="s">
        <v>10623</v>
      </c>
    </row>
    <row r="8313" spans="1:9" x14ac:dyDescent="0.25">
      <c r="A8313" s="180">
        <v>44298</v>
      </c>
      <c r="B8313" s="520" t="s">
        <v>312</v>
      </c>
      <c r="C8313" s="516" t="s">
        <v>9339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10623</v>
      </c>
    </row>
    <row r="8314" spans="1:9" x14ac:dyDescent="0.25">
      <c r="A8314" s="180">
        <v>44298</v>
      </c>
      <c r="B8314" s="247" t="s">
        <v>10624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403"/>
        <v>20000</v>
      </c>
      <c r="H8314" s="401" t="s">
        <v>551</v>
      </c>
      <c r="I8314" s="401" t="s">
        <v>10623</v>
      </c>
    </row>
    <row r="8315" spans="1:9" x14ac:dyDescent="0.25">
      <c r="A8315" s="180">
        <v>44298</v>
      </c>
      <c r="B8315" s="247" t="s">
        <v>10065</v>
      </c>
      <c r="C8315" s="263" t="s">
        <v>10625</v>
      </c>
      <c r="D8315" s="248">
        <v>1</v>
      </c>
      <c r="E8315" s="264" t="s">
        <v>23</v>
      </c>
      <c r="F8315" s="279">
        <v>1275000</v>
      </c>
      <c r="G8315" s="265">
        <f t="shared" si="403"/>
        <v>1275000</v>
      </c>
      <c r="H8315" s="401" t="s">
        <v>551</v>
      </c>
      <c r="I8315" s="401" t="s">
        <v>10623</v>
      </c>
    </row>
    <row r="8316" spans="1:9" x14ac:dyDescent="0.25">
      <c r="A8316" s="180">
        <v>44298</v>
      </c>
      <c r="B8316" s="247" t="s">
        <v>10626</v>
      </c>
      <c r="C8316" s="340" t="s">
        <v>3360</v>
      </c>
      <c r="D8316" s="248">
        <v>1</v>
      </c>
      <c r="E8316" s="264" t="s">
        <v>23</v>
      </c>
      <c r="F8316" s="279">
        <v>140000</v>
      </c>
      <c r="G8316" s="265">
        <f t="shared" si="403"/>
        <v>140000</v>
      </c>
      <c r="H8316" s="401" t="s">
        <v>551</v>
      </c>
      <c r="I8316" s="401" t="s">
        <v>10623</v>
      </c>
    </row>
    <row r="8317" spans="1:9" x14ac:dyDescent="0.25">
      <c r="A8317" s="180">
        <v>44298</v>
      </c>
      <c r="B8317" s="247" t="s">
        <v>3496</v>
      </c>
      <c r="C8317" s="247" t="s">
        <v>3360</v>
      </c>
      <c r="D8317" s="248">
        <v>1</v>
      </c>
      <c r="E8317" s="264" t="s">
        <v>24</v>
      </c>
      <c r="F8317" s="265">
        <v>45000</v>
      </c>
      <c r="G8317" s="266">
        <f t="shared" si="403"/>
        <v>45000</v>
      </c>
      <c r="H8317" s="401" t="s">
        <v>551</v>
      </c>
      <c r="I8317" s="401" t="s">
        <v>10623</v>
      </c>
    </row>
    <row r="8318" spans="1:9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403"/>
        <v>253800</v>
      </c>
      <c r="H8318" s="84" t="s">
        <v>472</v>
      </c>
      <c r="I8318" s="294" t="s">
        <v>10627</v>
      </c>
    </row>
    <row r="8319" spans="1:9" x14ac:dyDescent="0.25">
      <c r="A8319" s="180">
        <v>44298</v>
      </c>
      <c r="B8319" s="33" t="s">
        <v>2852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403"/>
        <v>75000</v>
      </c>
      <c r="H8319" s="84" t="s">
        <v>472</v>
      </c>
      <c r="I8319" s="294" t="s">
        <v>10627</v>
      </c>
    </row>
    <row r="8320" spans="1:9" x14ac:dyDescent="0.25">
      <c r="A8320" s="180">
        <v>44298</v>
      </c>
      <c r="B8320" s="33" t="s">
        <v>3235</v>
      </c>
      <c r="C8320" s="33" t="s">
        <v>3596</v>
      </c>
      <c r="D8320" s="38">
        <v>1</v>
      </c>
      <c r="E8320" s="45" t="s">
        <v>23</v>
      </c>
      <c r="F8320" s="40">
        <v>82000</v>
      </c>
      <c r="G8320" s="179">
        <f t="shared" si="403"/>
        <v>82000</v>
      </c>
      <c r="H8320" s="84" t="s">
        <v>472</v>
      </c>
      <c r="I8320" s="294" t="s">
        <v>10627</v>
      </c>
    </row>
    <row r="8321" spans="1:9" x14ac:dyDescent="0.25">
      <c r="A8321" s="180">
        <v>44298</v>
      </c>
      <c r="B8321" s="33" t="s">
        <v>3333</v>
      </c>
      <c r="C8321" s="33" t="s">
        <v>9299</v>
      </c>
      <c r="D8321" s="38">
        <v>1</v>
      </c>
      <c r="E8321" s="45" t="s">
        <v>23</v>
      </c>
      <c r="F8321" s="35">
        <v>45000</v>
      </c>
      <c r="G8321" s="51">
        <f t="shared" si="403"/>
        <v>45000</v>
      </c>
      <c r="H8321" s="84" t="s">
        <v>472</v>
      </c>
      <c r="I8321" s="294" t="s">
        <v>10627</v>
      </c>
    </row>
    <row r="8322" spans="1:9" x14ac:dyDescent="0.25">
      <c r="A8322" s="180">
        <v>44298</v>
      </c>
      <c r="B8322" s="33" t="s">
        <v>1772</v>
      </c>
      <c r="C8322" s="33" t="s">
        <v>10628</v>
      </c>
      <c r="D8322" s="38">
        <v>4</v>
      </c>
      <c r="E8322" s="45" t="s">
        <v>23</v>
      </c>
      <c r="F8322" s="35">
        <v>5000</v>
      </c>
      <c r="G8322" s="51">
        <f t="shared" si="403"/>
        <v>20000</v>
      </c>
      <c r="H8322" s="84" t="s">
        <v>472</v>
      </c>
      <c r="I8322" s="294" t="s">
        <v>10627</v>
      </c>
    </row>
    <row r="8323" spans="1:9" x14ac:dyDescent="0.25">
      <c r="A8323" s="180">
        <v>44298</v>
      </c>
      <c r="B8323" s="33" t="s">
        <v>1772</v>
      </c>
      <c r="C8323" s="33" t="s">
        <v>2755</v>
      </c>
      <c r="D8323" s="38">
        <v>2</v>
      </c>
      <c r="E8323" s="45" t="s">
        <v>23</v>
      </c>
      <c r="F8323" s="46">
        <v>10000</v>
      </c>
      <c r="G8323" s="51">
        <f t="shared" si="403"/>
        <v>20000</v>
      </c>
      <c r="H8323" s="84" t="s">
        <v>472</v>
      </c>
      <c r="I8323" s="294" t="s">
        <v>10627</v>
      </c>
    </row>
    <row r="8324" spans="1:9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403"/>
        <v>225600</v>
      </c>
      <c r="H8324" s="84" t="s">
        <v>1604</v>
      </c>
      <c r="I8324" s="294" t="s">
        <v>10629</v>
      </c>
    </row>
    <row r="8325" spans="1:9" x14ac:dyDescent="0.25">
      <c r="A8325" s="180">
        <v>44298</v>
      </c>
      <c r="B8325" s="33" t="s">
        <v>3235</v>
      </c>
      <c r="C8325" s="33" t="s">
        <v>3596</v>
      </c>
      <c r="D8325" s="38">
        <v>1</v>
      </c>
      <c r="E8325" s="45" t="s">
        <v>23</v>
      </c>
      <c r="F8325" s="40">
        <v>82000</v>
      </c>
      <c r="G8325" s="41">
        <f t="shared" si="403"/>
        <v>82000</v>
      </c>
      <c r="H8325" s="84" t="s">
        <v>1604</v>
      </c>
      <c r="I8325" s="294" t="s">
        <v>10629</v>
      </c>
    </row>
    <row r="8326" spans="1:9" x14ac:dyDescent="0.25">
      <c r="A8326" s="180">
        <v>44298</v>
      </c>
      <c r="B8326" s="33" t="s">
        <v>3333</v>
      </c>
      <c r="C8326" s="33" t="s">
        <v>9299</v>
      </c>
      <c r="D8326" s="38">
        <v>1</v>
      </c>
      <c r="E8326" s="45" t="s">
        <v>23</v>
      </c>
      <c r="F8326" s="35">
        <v>45000</v>
      </c>
      <c r="G8326" s="41">
        <f t="shared" si="403"/>
        <v>45000</v>
      </c>
      <c r="H8326" s="84" t="s">
        <v>1604</v>
      </c>
      <c r="I8326" s="294" t="s">
        <v>10629</v>
      </c>
    </row>
    <row r="8327" spans="1:9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403"/>
        <v>225600</v>
      </c>
      <c r="H8327" s="84" t="s">
        <v>627</v>
      </c>
      <c r="I8327" s="33" t="s">
        <v>10630</v>
      </c>
    </row>
    <row r="8328" spans="1:9" x14ac:dyDescent="0.25">
      <c r="A8328" s="180">
        <v>44298</v>
      </c>
      <c r="B8328" s="33" t="s">
        <v>3235</v>
      </c>
      <c r="C8328" s="33" t="s">
        <v>3596</v>
      </c>
      <c r="D8328" s="38">
        <v>1</v>
      </c>
      <c r="E8328" s="45" t="s">
        <v>23</v>
      </c>
      <c r="F8328" s="40">
        <v>82000</v>
      </c>
      <c r="G8328" s="41">
        <f t="shared" si="403"/>
        <v>82000</v>
      </c>
      <c r="H8328" s="84" t="s">
        <v>627</v>
      </c>
      <c r="I8328" s="33" t="s">
        <v>10630</v>
      </c>
    </row>
    <row r="8329" spans="1:9" x14ac:dyDescent="0.25">
      <c r="A8329" s="180">
        <v>44298</v>
      </c>
      <c r="B8329" s="33" t="s">
        <v>3333</v>
      </c>
      <c r="C8329" s="33" t="s">
        <v>9299</v>
      </c>
      <c r="D8329" s="38">
        <v>1</v>
      </c>
      <c r="E8329" s="45" t="s">
        <v>23</v>
      </c>
      <c r="F8329" s="35">
        <v>45000</v>
      </c>
      <c r="G8329" s="41">
        <f t="shared" si="403"/>
        <v>45000</v>
      </c>
      <c r="H8329" s="84" t="s">
        <v>627</v>
      </c>
      <c r="I8329" s="33" t="s">
        <v>10630</v>
      </c>
    </row>
    <row r="8330" spans="1:9" x14ac:dyDescent="0.25">
      <c r="A8330" s="180">
        <v>44298</v>
      </c>
      <c r="B8330" s="36" t="s">
        <v>2751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403"/>
        <v>60000</v>
      </c>
      <c r="H8330" s="84" t="s">
        <v>627</v>
      </c>
      <c r="I8330" s="33" t="s">
        <v>10630</v>
      </c>
    </row>
    <row r="8331" spans="1:9" x14ac:dyDescent="0.25">
      <c r="A8331" s="180">
        <v>44298</v>
      </c>
      <c r="B8331" s="33" t="s">
        <v>1772</v>
      </c>
      <c r="C8331" s="33" t="s">
        <v>10628</v>
      </c>
      <c r="D8331" s="38">
        <v>8</v>
      </c>
      <c r="E8331" s="45" t="s">
        <v>23</v>
      </c>
      <c r="F8331" s="35">
        <v>5000</v>
      </c>
      <c r="G8331" s="179">
        <f t="shared" si="403"/>
        <v>40000</v>
      </c>
      <c r="H8331" s="84" t="s">
        <v>627</v>
      </c>
      <c r="I8331" s="33" t="s">
        <v>10630</v>
      </c>
    </row>
    <row r="8332" spans="1:9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403"/>
        <v>39000</v>
      </c>
      <c r="H8332" s="84" t="s">
        <v>627</v>
      </c>
      <c r="I8332" s="33" t="s">
        <v>10630</v>
      </c>
    </row>
    <row r="8333" spans="1:9" x14ac:dyDescent="0.25">
      <c r="A8333" s="180">
        <v>44298</v>
      </c>
      <c r="B8333" s="33" t="s">
        <v>10065</v>
      </c>
      <c r="C8333" s="33" t="s">
        <v>10631</v>
      </c>
      <c r="D8333" s="38">
        <v>1</v>
      </c>
      <c r="E8333" s="45" t="s">
        <v>24</v>
      </c>
      <c r="F8333" s="46">
        <v>1275000</v>
      </c>
      <c r="G8333" s="179">
        <f t="shared" si="403"/>
        <v>1275000</v>
      </c>
      <c r="H8333" s="84" t="s">
        <v>627</v>
      </c>
      <c r="I8333" s="33" t="s">
        <v>10630</v>
      </c>
    </row>
    <row r="8334" spans="1:9" x14ac:dyDescent="0.25">
      <c r="A8334" s="180">
        <v>44298</v>
      </c>
      <c r="B8334" s="63" t="s">
        <v>10549</v>
      </c>
      <c r="C8334" s="39" t="s">
        <v>3360</v>
      </c>
      <c r="D8334" s="33">
        <v>1</v>
      </c>
      <c r="E8334" s="33" t="s">
        <v>23</v>
      </c>
      <c r="F8334" s="46">
        <v>155000</v>
      </c>
      <c r="G8334" s="179">
        <f t="shared" si="403"/>
        <v>155000</v>
      </c>
      <c r="H8334" s="84" t="s">
        <v>627</v>
      </c>
      <c r="I8334" s="33" t="s">
        <v>10630</v>
      </c>
    </row>
    <row r="8335" spans="1:9" x14ac:dyDescent="0.25">
      <c r="A8335" s="180">
        <v>44298</v>
      </c>
      <c r="B8335" s="33" t="s">
        <v>3496</v>
      </c>
      <c r="C8335" s="33" t="s">
        <v>3360</v>
      </c>
      <c r="D8335" s="33">
        <v>1</v>
      </c>
      <c r="E8335" s="33" t="s">
        <v>23</v>
      </c>
      <c r="F8335" s="46">
        <v>45000</v>
      </c>
      <c r="G8335" s="179">
        <f t="shared" si="403"/>
        <v>45000</v>
      </c>
      <c r="H8335" s="84" t="s">
        <v>627</v>
      </c>
      <c r="I8335" s="33" t="s">
        <v>10630</v>
      </c>
    </row>
    <row r="8336" spans="1:9" x14ac:dyDescent="0.25">
      <c r="A8336" s="180">
        <v>44298</v>
      </c>
      <c r="B8336" s="56" t="s">
        <v>4216</v>
      </c>
      <c r="C8336" s="52" t="s">
        <v>388</v>
      </c>
      <c r="D8336" s="38">
        <v>1</v>
      </c>
      <c r="E8336" s="45" t="s">
        <v>4217</v>
      </c>
      <c r="F8336" s="40">
        <v>1300000</v>
      </c>
      <c r="G8336" s="41">
        <f t="shared" si="403"/>
        <v>1300000</v>
      </c>
      <c r="H8336" s="84" t="s">
        <v>511</v>
      </c>
      <c r="I8336" s="33" t="s">
        <v>10632</v>
      </c>
    </row>
    <row r="8337" spans="1:9" x14ac:dyDescent="0.25">
      <c r="A8337" s="180">
        <v>44298</v>
      </c>
      <c r="B8337" s="33" t="s">
        <v>1772</v>
      </c>
      <c r="C8337" s="33" t="s">
        <v>2755</v>
      </c>
      <c r="D8337" s="38">
        <v>10</v>
      </c>
      <c r="E8337" s="45" t="s">
        <v>23</v>
      </c>
      <c r="F8337" s="46">
        <v>10000</v>
      </c>
      <c r="G8337" s="179">
        <f t="shared" si="403"/>
        <v>100000</v>
      </c>
      <c r="H8337" s="84" t="s">
        <v>511</v>
      </c>
      <c r="I8337" s="33" t="s">
        <v>10632</v>
      </c>
    </row>
    <row r="8338" spans="1:9" x14ac:dyDescent="0.25">
      <c r="A8338" s="180">
        <v>44298</v>
      </c>
      <c r="B8338" s="36" t="s">
        <v>10633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403"/>
        <v>740000</v>
      </c>
      <c r="H8338" s="84" t="s">
        <v>511</v>
      </c>
      <c r="I8338" s="33" t="s">
        <v>10632</v>
      </c>
    </row>
    <row r="8339" spans="1:9" x14ac:dyDescent="0.25">
      <c r="A8339" s="180">
        <v>44298</v>
      </c>
      <c r="B8339" s="33" t="s">
        <v>4224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403"/>
        <v>175000</v>
      </c>
      <c r="H8339" s="84" t="s">
        <v>588</v>
      </c>
      <c r="I8339" s="33"/>
    </row>
    <row r="8340" spans="1:9" x14ac:dyDescent="0.25">
      <c r="A8340" s="180">
        <v>44298</v>
      </c>
      <c r="B8340" s="33" t="s">
        <v>4225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403"/>
        <v>175000</v>
      </c>
      <c r="H8340" s="84" t="s">
        <v>588</v>
      </c>
      <c r="I8340" s="33"/>
    </row>
    <row r="8341" spans="1:9" x14ac:dyDescent="0.25">
      <c r="A8341" s="180">
        <v>44298</v>
      </c>
      <c r="B8341" s="33" t="s">
        <v>3273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403"/>
        <v>75000</v>
      </c>
      <c r="H8341" s="84" t="s">
        <v>588</v>
      </c>
      <c r="I8341" s="33"/>
    </row>
    <row r="8342" spans="1:9" x14ac:dyDescent="0.25">
      <c r="A8342" s="180">
        <v>44359</v>
      </c>
      <c r="B8342" s="33" t="s">
        <v>3708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403"/>
        <v>1810800</v>
      </c>
      <c r="H8342" s="84" t="s">
        <v>2736</v>
      </c>
      <c r="I8342" s="521">
        <v>44328</v>
      </c>
    </row>
    <row r="8343" spans="1:9" x14ac:dyDescent="0.25">
      <c r="A8343" s="180">
        <v>44359</v>
      </c>
      <c r="B8343" s="33" t="s">
        <v>10149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403"/>
        <v>8000</v>
      </c>
      <c r="H8343" s="84" t="s">
        <v>2736</v>
      </c>
      <c r="I8343" s="521">
        <v>44328</v>
      </c>
    </row>
    <row r="8344" spans="1:9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403"/>
        <v>69378</v>
      </c>
      <c r="H8344" s="236" t="s">
        <v>10634</v>
      </c>
      <c r="I8344" s="521">
        <v>44328</v>
      </c>
    </row>
    <row r="8345" spans="1:9" x14ac:dyDescent="0.25">
      <c r="A8345" s="180">
        <v>44359</v>
      </c>
      <c r="B8345" s="33" t="s">
        <v>4008</v>
      </c>
      <c r="C8345" s="33" t="s">
        <v>4378</v>
      </c>
      <c r="D8345" s="38">
        <v>5</v>
      </c>
      <c r="E8345" s="51" t="s">
        <v>217</v>
      </c>
      <c r="F8345" s="46">
        <v>23000</v>
      </c>
      <c r="G8345" s="41">
        <f t="shared" si="403"/>
        <v>115000</v>
      </c>
      <c r="H8345" s="236" t="s">
        <v>3777</v>
      </c>
      <c r="I8345" s="521">
        <v>44328</v>
      </c>
    </row>
    <row r="8346" spans="1:9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403"/>
        <v>56400</v>
      </c>
      <c r="H8346" s="84" t="s">
        <v>2096</v>
      </c>
      <c r="I8346" s="294"/>
    </row>
    <row r="8347" spans="1:9" x14ac:dyDescent="0.25">
      <c r="A8347" s="180">
        <v>44359</v>
      </c>
      <c r="B8347" s="33" t="s">
        <v>2805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403"/>
        <v>3000</v>
      </c>
      <c r="H8347" s="84" t="s">
        <v>930</v>
      </c>
      <c r="I8347" s="294"/>
    </row>
    <row r="8348" spans="1:9" x14ac:dyDescent="0.25">
      <c r="A8348" s="180">
        <v>44359</v>
      </c>
      <c r="B8348" s="52" t="s">
        <v>2847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403"/>
        <v>9000</v>
      </c>
      <c r="H8348" s="84" t="s">
        <v>930</v>
      </c>
      <c r="I8348" s="294"/>
    </row>
    <row r="8349" spans="1:9" x14ac:dyDescent="0.25">
      <c r="A8349" s="180">
        <v>44359</v>
      </c>
      <c r="B8349" s="63" t="s">
        <v>10549</v>
      </c>
      <c r="C8349" s="39" t="s">
        <v>3360</v>
      </c>
      <c r="D8349" s="38">
        <v>1</v>
      </c>
      <c r="E8349" s="45" t="s">
        <v>23</v>
      </c>
      <c r="F8349" s="46">
        <v>155000</v>
      </c>
      <c r="G8349" s="41">
        <f t="shared" si="403"/>
        <v>155000</v>
      </c>
      <c r="H8349" s="84" t="s">
        <v>1106</v>
      </c>
      <c r="I8349" s="294" t="s">
        <v>10635</v>
      </c>
    </row>
    <row r="8350" spans="1:9" x14ac:dyDescent="0.25">
      <c r="A8350" s="180">
        <v>44359</v>
      </c>
      <c r="B8350" s="33" t="s">
        <v>3496</v>
      </c>
      <c r="C8350" s="33" t="s">
        <v>3360</v>
      </c>
      <c r="D8350" s="38">
        <v>1</v>
      </c>
      <c r="E8350" s="45" t="s">
        <v>23</v>
      </c>
      <c r="F8350" s="40">
        <v>45000</v>
      </c>
      <c r="G8350" s="41">
        <f t="shared" si="403"/>
        <v>45000</v>
      </c>
      <c r="H8350" s="84" t="s">
        <v>1106</v>
      </c>
      <c r="I8350" s="294" t="s">
        <v>10635</v>
      </c>
    </row>
    <row r="8351" spans="1:9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403"/>
        <v>60000</v>
      </c>
      <c r="H8351" s="84" t="s">
        <v>1106</v>
      </c>
      <c r="I8351" s="294" t="s">
        <v>10635</v>
      </c>
    </row>
    <row r="8352" spans="1:9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404">D8352*F8352</f>
        <v>36000</v>
      </c>
      <c r="H8352" s="84" t="s">
        <v>1106</v>
      </c>
      <c r="I8352" s="294" t="s">
        <v>10635</v>
      </c>
    </row>
    <row r="8353" spans="1:9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404"/>
        <v>76000</v>
      </c>
      <c r="H8353" s="84" t="s">
        <v>1106</v>
      </c>
      <c r="I8353" s="294" t="s">
        <v>10635</v>
      </c>
    </row>
    <row r="8354" spans="1:9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404"/>
        <v>130000</v>
      </c>
      <c r="H8354" s="84" t="s">
        <v>507</v>
      </c>
      <c r="I8354" s="294" t="s">
        <v>10636</v>
      </c>
    </row>
    <row r="8355" spans="1:9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404"/>
        <v>19500</v>
      </c>
      <c r="H8355" s="84" t="s">
        <v>507</v>
      </c>
      <c r="I8355" s="294" t="s">
        <v>10636</v>
      </c>
    </row>
    <row r="8356" spans="1:9" x14ac:dyDescent="0.25">
      <c r="A8356" s="180">
        <v>44359</v>
      </c>
      <c r="B8356" s="33" t="s">
        <v>1772</v>
      </c>
      <c r="C8356" s="33" t="s">
        <v>2755</v>
      </c>
      <c r="D8356" s="38">
        <v>4</v>
      </c>
      <c r="E8356" s="45" t="s">
        <v>23</v>
      </c>
      <c r="F8356" s="35">
        <v>10000</v>
      </c>
      <c r="G8356" s="41">
        <f t="shared" si="404"/>
        <v>40000</v>
      </c>
      <c r="H8356" s="84" t="s">
        <v>507</v>
      </c>
      <c r="I8356" s="294" t="s">
        <v>10636</v>
      </c>
    </row>
    <row r="8357" spans="1:9" x14ac:dyDescent="0.25">
      <c r="A8357" s="180">
        <v>44359</v>
      </c>
      <c r="B8357" s="33" t="s">
        <v>4841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404"/>
        <v>20000</v>
      </c>
      <c r="H8357" s="84" t="s">
        <v>507</v>
      </c>
      <c r="I8357" s="294" t="s">
        <v>10636</v>
      </c>
    </row>
    <row r="8358" spans="1:9" x14ac:dyDescent="0.25">
      <c r="A8358" s="180">
        <v>44359</v>
      </c>
      <c r="B8358" s="33" t="s">
        <v>10065</v>
      </c>
      <c r="C8358" s="39" t="s">
        <v>10637</v>
      </c>
      <c r="D8358" s="38">
        <v>1</v>
      </c>
      <c r="E8358" s="45" t="s">
        <v>23</v>
      </c>
      <c r="F8358" s="46">
        <v>1275000</v>
      </c>
      <c r="G8358" s="41">
        <f t="shared" si="404"/>
        <v>1275000</v>
      </c>
      <c r="H8358" s="84" t="s">
        <v>2908</v>
      </c>
      <c r="I8358" s="294" t="s">
        <v>10638</v>
      </c>
    </row>
    <row r="8359" spans="1:9" x14ac:dyDescent="0.25">
      <c r="A8359" s="180">
        <v>44359</v>
      </c>
      <c r="B8359" s="56" t="s">
        <v>10626</v>
      </c>
      <c r="C8359" s="39" t="s">
        <v>3360</v>
      </c>
      <c r="D8359" s="38">
        <v>1</v>
      </c>
      <c r="E8359" s="45" t="s">
        <v>24</v>
      </c>
      <c r="F8359" s="46">
        <v>140000</v>
      </c>
      <c r="G8359" s="41">
        <f t="shared" si="404"/>
        <v>140000</v>
      </c>
      <c r="H8359" s="84" t="s">
        <v>2908</v>
      </c>
      <c r="I8359" s="294" t="s">
        <v>10638</v>
      </c>
    </row>
    <row r="8360" spans="1:9" x14ac:dyDescent="0.25">
      <c r="A8360" s="180">
        <v>44359</v>
      </c>
      <c r="B8360" s="33" t="s">
        <v>3496</v>
      </c>
      <c r="C8360" s="33" t="s">
        <v>3360</v>
      </c>
      <c r="D8360" s="50">
        <v>1</v>
      </c>
      <c r="E8360" s="45" t="s">
        <v>23</v>
      </c>
      <c r="F8360" s="179">
        <v>45000</v>
      </c>
      <c r="G8360" s="41">
        <f t="shared" si="404"/>
        <v>45000</v>
      </c>
      <c r="H8360" s="84" t="s">
        <v>2908</v>
      </c>
      <c r="I8360" s="294" t="s">
        <v>10638</v>
      </c>
    </row>
    <row r="8361" spans="1:9" x14ac:dyDescent="0.25">
      <c r="A8361" s="180">
        <v>44359</v>
      </c>
      <c r="B8361" s="36" t="s">
        <v>3235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404"/>
        <v>31000</v>
      </c>
      <c r="H8361" s="294" t="s">
        <v>2908</v>
      </c>
      <c r="I8361" s="294" t="s">
        <v>10638</v>
      </c>
    </row>
    <row r="8362" spans="1:9" x14ac:dyDescent="0.25">
      <c r="A8362" s="180">
        <v>44359</v>
      </c>
      <c r="B8362" s="33" t="s">
        <v>3235</v>
      </c>
      <c r="C8362" s="33" t="s">
        <v>3596</v>
      </c>
      <c r="D8362" s="50">
        <v>1</v>
      </c>
      <c r="E8362" s="273" t="s">
        <v>23</v>
      </c>
      <c r="F8362" s="282">
        <v>82000</v>
      </c>
      <c r="G8362" s="41">
        <f t="shared" si="404"/>
        <v>82000</v>
      </c>
      <c r="H8362" s="294" t="s">
        <v>2908</v>
      </c>
      <c r="I8362" s="294" t="s">
        <v>10638</v>
      </c>
    </row>
    <row r="8363" spans="1:9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404"/>
        <v>28200</v>
      </c>
      <c r="H8363" s="294" t="s">
        <v>2908</v>
      </c>
      <c r="I8363" s="294" t="s">
        <v>10638</v>
      </c>
    </row>
    <row r="8364" spans="1:9" x14ac:dyDescent="0.25">
      <c r="A8364" s="180">
        <v>44359</v>
      </c>
      <c r="B8364" s="33" t="s">
        <v>1772</v>
      </c>
      <c r="C8364" s="33" t="s">
        <v>2755</v>
      </c>
      <c r="D8364" s="38">
        <v>6</v>
      </c>
      <c r="E8364" s="45" t="s">
        <v>23</v>
      </c>
      <c r="F8364" s="35">
        <v>10000</v>
      </c>
      <c r="G8364" s="41">
        <f t="shared" si="404"/>
        <v>60000</v>
      </c>
      <c r="H8364" s="294" t="s">
        <v>1065</v>
      </c>
      <c r="I8364" s="294" t="s">
        <v>10639</v>
      </c>
    </row>
    <row r="8365" spans="1:9" x14ac:dyDescent="0.25">
      <c r="A8365" s="180">
        <v>44359</v>
      </c>
      <c r="B8365" s="33" t="s">
        <v>4841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404"/>
        <v>20000</v>
      </c>
      <c r="H8365" s="294" t="s">
        <v>1065</v>
      </c>
      <c r="I8365" s="294" t="s">
        <v>10639</v>
      </c>
    </row>
    <row r="8366" spans="1:9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10639</v>
      </c>
    </row>
    <row r="8367" spans="1:9" x14ac:dyDescent="0.25">
      <c r="A8367" s="180">
        <v>44359</v>
      </c>
      <c r="B8367" s="33" t="s">
        <v>2851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404"/>
        <v>205000</v>
      </c>
      <c r="H8367" s="294" t="s">
        <v>1065</v>
      </c>
      <c r="I8367" s="294" t="s">
        <v>10639</v>
      </c>
    </row>
    <row r="8368" spans="1:9" x14ac:dyDescent="0.25">
      <c r="A8368" s="180">
        <v>44359</v>
      </c>
      <c r="B8368" s="63" t="s">
        <v>2826</v>
      </c>
      <c r="C8368" s="39" t="s">
        <v>5865</v>
      </c>
      <c r="D8368" s="50">
        <v>1</v>
      </c>
      <c r="E8368" s="273" t="s">
        <v>23</v>
      </c>
      <c r="F8368" s="282">
        <v>265000</v>
      </c>
      <c r="G8368" s="41">
        <f t="shared" si="404"/>
        <v>265000</v>
      </c>
      <c r="H8368" s="294" t="s">
        <v>488</v>
      </c>
      <c r="I8368" s="294" t="s">
        <v>10640</v>
      </c>
    </row>
    <row r="8369" spans="1:9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404"/>
        <v>60000</v>
      </c>
      <c r="H8369" s="294" t="s">
        <v>488</v>
      </c>
      <c r="I8369" s="294" t="s">
        <v>10640</v>
      </c>
    </row>
    <row r="8370" spans="1:9" x14ac:dyDescent="0.25">
      <c r="A8370" s="180">
        <v>44359</v>
      </c>
      <c r="B8370" s="68" t="s">
        <v>2749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404"/>
        <v>20000</v>
      </c>
      <c r="H8370" s="294" t="s">
        <v>488</v>
      </c>
      <c r="I8370" s="294" t="s">
        <v>10640</v>
      </c>
    </row>
    <row r="8371" spans="1:9" x14ac:dyDescent="0.25">
      <c r="A8371" s="180">
        <v>44359</v>
      </c>
      <c r="B8371" s="33" t="s">
        <v>10065</v>
      </c>
      <c r="C8371" s="33" t="s">
        <v>10641</v>
      </c>
      <c r="D8371" s="38">
        <v>1</v>
      </c>
      <c r="E8371" s="51" t="s">
        <v>23</v>
      </c>
      <c r="F8371" s="46">
        <v>1275000</v>
      </c>
      <c r="G8371" s="179">
        <f t="shared" si="404"/>
        <v>1275000</v>
      </c>
      <c r="H8371" s="84" t="s">
        <v>488</v>
      </c>
      <c r="I8371" s="294" t="s">
        <v>10640</v>
      </c>
    </row>
    <row r="8372" spans="1:9" x14ac:dyDescent="0.25">
      <c r="A8372" s="180">
        <v>44359</v>
      </c>
      <c r="B8372" s="33" t="s">
        <v>4226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404"/>
        <v>220000</v>
      </c>
      <c r="H8372" s="84" t="s">
        <v>488</v>
      </c>
      <c r="I8372" s="294" t="s">
        <v>10640</v>
      </c>
    </row>
    <row r="8373" spans="1:9" x14ac:dyDescent="0.25">
      <c r="A8373" s="180">
        <v>44359</v>
      </c>
      <c r="B8373" s="33" t="s">
        <v>4227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404"/>
        <v>60000</v>
      </c>
      <c r="H8373" s="84" t="s">
        <v>488</v>
      </c>
      <c r="I8373" s="294" t="s">
        <v>10640</v>
      </c>
    </row>
    <row r="8374" spans="1:9" x14ac:dyDescent="0.25">
      <c r="A8374" s="180">
        <v>44359</v>
      </c>
      <c r="B8374" s="109" t="s">
        <v>4222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404"/>
        <v>320000</v>
      </c>
      <c r="H8374" s="84" t="s">
        <v>2018</v>
      </c>
      <c r="I8374" s="294"/>
    </row>
    <row r="8375" spans="1:9" x14ac:dyDescent="0.25">
      <c r="A8375" s="180">
        <v>44359</v>
      </c>
      <c r="B8375" s="33" t="s">
        <v>4228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404"/>
        <v>300000</v>
      </c>
      <c r="H8375" s="84" t="s">
        <v>4229</v>
      </c>
      <c r="I8375" s="294" t="s">
        <v>10642</v>
      </c>
    </row>
    <row r="8376" spans="1:9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404"/>
        <v>75000</v>
      </c>
      <c r="H8376" s="84" t="s">
        <v>4229</v>
      </c>
      <c r="I8376" s="294" t="s">
        <v>10643</v>
      </c>
    </row>
    <row r="8377" spans="1:9" x14ac:dyDescent="0.25">
      <c r="A8377" s="180">
        <v>44359</v>
      </c>
      <c r="B8377" s="246" t="s">
        <v>4230</v>
      </c>
      <c r="C8377" s="56"/>
      <c r="D8377" s="50">
        <v>2</v>
      </c>
      <c r="E8377" s="45" t="s">
        <v>1925</v>
      </c>
      <c r="F8377" s="179">
        <v>7500</v>
      </c>
      <c r="G8377" s="41">
        <f t="shared" si="404"/>
        <v>15000</v>
      </c>
      <c r="H8377" s="84" t="s">
        <v>4231</v>
      </c>
      <c r="I8377" s="294"/>
    </row>
    <row r="8378" spans="1:9" x14ac:dyDescent="0.25">
      <c r="A8378" s="180">
        <v>44359</v>
      </c>
      <c r="B8378" s="52" t="s">
        <v>2847</v>
      </c>
      <c r="C8378" s="33"/>
      <c r="D8378" s="38">
        <v>3</v>
      </c>
      <c r="E8378" s="45" t="s">
        <v>23</v>
      </c>
      <c r="F8378" s="35">
        <v>900</v>
      </c>
      <c r="G8378" s="41">
        <f t="shared" si="404"/>
        <v>2700</v>
      </c>
      <c r="H8378" s="84" t="s">
        <v>468</v>
      </c>
      <c r="I8378" s="294"/>
    </row>
    <row r="8379" spans="1:9" x14ac:dyDescent="0.25">
      <c r="A8379" s="180">
        <v>44359</v>
      </c>
      <c r="B8379" s="269" t="s">
        <v>4524</v>
      </c>
      <c r="C8379" s="33"/>
      <c r="D8379" s="38">
        <v>4</v>
      </c>
      <c r="E8379" s="51" t="s">
        <v>23</v>
      </c>
      <c r="F8379" s="46">
        <v>1550</v>
      </c>
      <c r="G8379" s="41">
        <f t="shared" si="404"/>
        <v>6200</v>
      </c>
      <c r="H8379" s="84" t="s">
        <v>468</v>
      </c>
      <c r="I8379" s="33"/>
    </row>
    <row r="8380" spans="1:9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404"/>
        <v>110000</v>
      </c>
      <c r="H8380" s="84" t="s">
        <v>468</v>
      </c>
      <c r="I8380" s="33" t="s">
        <v>10644</v>
      </c>
    </row>
    <row r="8381" spans="1:9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404"/>
        <v>357000</v>
      </c>
      <c r="H8381" s="84" t="s">
        <v>468</v>
      </c>
      <c r="I8381" s="33" t="s">
        <v>10645</v>
      </c>
    </row>
    <row r="8382" spans="1:9" x14ac:dyDescent="0.25">
      <c r="A8382" s="180">
        <v>44359</v>
      </c>
      <c r="B8382" s="33" t="s">
        <v>4202</v>
      </c>
      <c r="C8382" s="33"/>
      <c r="D8382" s="38">
        <v>1</v>
      </c>
      <c r="E8382" s="45" t="s">
        <v>23</v>
      </c>
      <c r="F8382" s="35">
        <v>40000</v>
      </c>
      <c r="G8382" s="41">
        <f t="shared" si="404"/>
        <v>40000</v>
      </c>
      <c r="H8382" s="84" t="s">
        <v>538</v>
      </c>
      <c r="I8382" s="33" t="s">
        <v>10646</v>
      </c>
    </row>
    <row r="8383" spans="1:9" x14ac:dyDescent="0.25">
      <c r="A8383" s="180">
        <v>44359</v>
      </c>
      <c r="B8383" s="36" t="s">
        <v>2780</v>
      </c>
      <c r="C8383" s="33" t="s">
        <v>2781</v>
      </c>
      <c r="D8383" s="38">
        <v>1</v>
      </c>
      <c r="E8383" s="45" t="s">
        <v>23</v>
      </c>
      <c r="F8383" s="41">
        <v>125000</v>
      </c>
      <c r="G8383" s="41">
        <f t="shared" si="404"/>
        <v>125000</v>
      </c>
      <c r="H8383" s="84" t="s">
        <v>538</v>
      </c>
      <c r="I8383" s="33" t="s">
        <v>10646</v>
      </c>
    </row>
    <row r="8384" spans="1:9" x14ac:dyDescent="0.25">
      <c r="A8384" s="180">
        <v>44359</v>
      </c>
      <c r="B8384" s="56" t="s">
        <v>4232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404"/>
        <v>554000</v>
      </c>
      <c r="H8384" s="84" t="s">
        <v>4233</v>
      </c>
      <c r="I8384" s="33"/>
    </row>
    <row r="8385" spans="1:9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404"/>
        <v>2365000</v>
      </c>
      <c r="H8385" s="84" t="s">
        <v>930</v>
      </c>
      <c r="I8385" s="33"/>
    </row>
    <row r="8386" spans="1:9" x14ac:dyDescent="0.25">
      <c r="A8386" s="180">
        <v>44359</v>
      </c>
      <c r="B8386" s="56" t="s">
        <v>4235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404"/>
        <v>15284000</v>
      </c>
      <c r="H8386" s="84" t="s">
        <v>4236</v>
      </c>
      <c r="I8386" s="33"/>
    </row>
    <row r="8387" spans="1:9" x14ac:dyDescent="0.25">
      <c r="A8387" s="180">
        <v>44359</v>
      </c>
      <c r="B8387" s="33" t="s">
        <v>4234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4102</v>
      </c>
      <c r="I8387" s="33" t="s">
        <v>10647</v>
      </c>
    </row>
    <row r="8388" spans="1:9" x14ac:dyDescent="0.25">
      <c r="A8388" s="180">
        <v>44359</v>
      </c>
      <c r="B8388" s="33" t="s">
        <v>4008</v>
      </c>
      <c r="C8388" s="44" t="s">
        <v>2870</v>
      </c>
      <c r="D8388" s="38">
        <v>1</v>
      </c>
      <c r="E8388" s="45" t="s">
        <v>601</v>
      </c>
      <c r="F8388" s="40">
        <v>4800000</v>
      </c>
      <c r="G8388" s="179">
        <f t="shared" si="404"/>
        <v>4800000</v>
      </c>
      <c r="H8388" s="84" t="s">
        <v>4102</v>
      </c>
      <c r="I8388" s="84" t="s">
        <v>10647</v>
      </c>
    </row>
    <row r="8389" spans="1:9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404"/>
        <v>564000</v>
      </c>
      <c r="H8389" s="84" t="s">
        <v>4102</v>
      </c>
      <c r="I8389" s="84" t="s">
        <v>10647</v>
      </c>
    </row>
    <row r="8390" spans="1:9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404"/>
        <v>56400</v>
      </c>
      <c r="H8390" s="84" t="s">
        <v>911</v>
      </c>
      <c r="I8390" s="521"/>
    </row>
    <row r="8391" spans="1:9" x14ac:dyDescent="0.25">
      <c r="A8391" s="180">
        <v>44389</v>
      </c>
      <c r="B8391" s="33" t="s">
        <v>41</v>
      </c>
      <c r="C8391" s="33" t="s">
        <v>10648</v>
      </c>
      <c r="D8391" s="50">
        <v>9</v>
      </c>
      <c r="E8391" s="273" t="s">
        <v>217</v>
      </c>
      <c r="F8391" s="179">
        <v>28201</v>
      </c>
      <c r="G8391" s="179">
        <f t="shared" si="404"/>
        <v>253809</v>
      </c>
      <c r="H8391" s="84" t="s">
        <v>827</v>
      </c>
      <c r="I8391" s="521" t="s">
        <v>10649</v>
      </c>
    </row>
    <row r="8392" spans="1:9" x14ac:dyDescent="0.25">
      <c r="A8392" s="180">
        <v>44389</v>
      </c>
      <c r="B8392" s="33" t="s">
        <v>2852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404"/>
        <v>75000</v>
      </c>
      <c r="H8392" s="84" t="s">
        <v>827</v>
      </c>
      <c r="I8392" s="521" t="s">
        <v>10649</v>
      </c>
    </row>
    <row r="8393" spans="1:9" x14ac:dyDescent="0.25">
      <c r="A8393" s="180">
        <v>44389</v>
      </c>
      <c r="B8393" s="33" t="s">
        <v>4847</v>
      </c>
      <c r="C8393" s="33"/>
      <c r="D8393" s="50">
        <v>2</v>
      </c>
      <c r="E8393" s="273" t="s">
        <v>23</v>
      </c>
      <c r="F8393" s="179">
        <v>3000</v>
      </c>
      <c r="G8393" s="41">
        <f t="shared" si="404"/>
        <v>6000</v>
      </c>
      <c r="H8393" s="84" t="s">
        <v>4233</v>
      </c>
      <c r="I8393" s="294"/>
    </row>
    <row r="8394" spans="1:9" x14ac:dyDescent="0.25">
      <c r="A8394" s="180">
        <v>44389</v>
      </c>
      <c r="B8394" s="52" t="s">
        <v>2847</v>
      </c>
      <c r="C8394" s="33"/>
      <c r="D8394" s="38">
        <v>10</v>
      </c>
      <c r="E8394" s="51" t="s">
        <v>23</v>
      </c>
      <c r="F8394" s="46">
        <v>900</v>
      </c>
      <c r="G8394" s="41">
        <f t="shared" si="404"/>
        <v>9000</v>
      </c>
      <c r="H8394" s="84" t="s">
        <v>4233</v>
      </c>
      <c r="I8394" s="294"/>
    </row>
    <row r="8395" spans="1:9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404"/>
        <v>145000</v>
      </c>
      <c r="H8395" s="84" t="s">
        <v>4233</v>
      </c>
      <c r="I8395" s="294"/>
    </row>
    <row r="8396" spans="1:9" x14ac:dyDescent="0.25">
      <c r="A8396" s="180">
        <v>44389</v>
      </c>
      <c r="B8396" s="246" t="s">
        <v>4241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404"/>
        <v>67500</v>
      </c>
      <c r="H8396" s="84" t="s">
        <v>4233</v>
      </c>
      <c r="I8396" s="294"/>
    </row>
    <row r="8397" spans="1:9" x14ac:dyDescent="0.25">
      <c r="A8397" s="180">
        <v>44389</v>
      </c>
      <c r="B8397" s="52" t="s">
        <v>3494</v>
      </c>
      <c r="C8397" s="409" t="s">
        <v>10650</v>
      </c>
      <c r="D8397" s="38">
        <v>1</v>
      </c>
      <c r="E8397" s="45" t="s">
        <v>23</v>
      </c>
      <c r="F8397" s="46">
        <v>1545000</v>
      </c>
      <c r="G8397" s="41">
        <f t="shared" si="404"/>
        <v>1545000</v>
      </c>
      <c r="H8397" s="84" t="s">
        <v>882</v>
      </c>
      <c r="I8397" s="294" t="s">
        <v>10651</v>
      </c>
    </row>
    <row r="8398" spans="1:9" x14ac:dyDescent="0.25">
      <c r="A8398" s="180">
        <v>44389</v>
      </c>
      <c r="B8398" s="52" t="s">
        <v>3494</v>
      </c>
      <c r="C8398" s="228" t="s">
        <v>10652</v>
      </c>
      <c r="D8398" s="38">
        <v>1</v>
      </c>
      <c r="E8398" s="45" t="s">
        <v>23</v>
      </c>
      <c r="F8398" s="40">
        <v>1545000</v>
      </c>
      <c r="G8398" s="41">
        <f t="shared" si="404"/>
        <v>1545000</v>
      </c>
      <c r="H8398" s="84" t="s">
        <v>882</v>
      </c>
      <c r="I8398" s="294" t="s">
        <v>10651</v>
      </c>
    </row>
    <row r="8399" spans="1:9" x14ac:dyDescent="0.25">
      <c r="A8399" s="180">
        <v>44389</v>
      </c>
      <c r="B8399" s="63" t="s">
        <v>10562</v>
      </c>
      <c r="C8399" s="33" t="s">
        <v>10563</v>
      </c>
      <c r="D8399" s="38">
        <v>2</v>
      </c>
      <c r="E8399" s="45" t="s">
        <v>23</v>
      </c>
      <c r="F8399" s="35">
        <v>170500</v>
      </c>
      <c r="G8399" s="41">
        <f t="shared" si="404"/>
        <v>341000</v>
      </c>
      <c r="H8399" s="84" t="s">
        <v>882</v>
      </c>
      <c r="I8399" s="294" t="s">
        <v>10651</v>
      </c>
    </row>
    <row r="8400" spans="1:9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404"/>
        <v>92500</v>
      </c>
      <c r="H8400" s="84" t="s">
        <v>468</v>
      </c>
      <c r="I8400" s="294" t="s">
        <v>10645</v>
      </c>
    </row>
    <row r="8401" spans="1:9" x14ac:dyDescent="0.25">
      <c r="A8401" s="180">
        <v>44389</v>
      </c>
      <c r="B8401" s="33" t="s">
        <v>2702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404"/>
        <v>950000</v>
      </c>
      <c r="H8401" s="84" t="s">
        <v>413</v>
      </c>
      <c r="I8401" s="294" t="s">
        <v>10653</v>
      </c>
    </row>
    <row r="8402" spans="1:9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404"/>
        <v>350000</v>
      </c>
      <c r="H8402" s="84" t="s">
        <v>413</v>
      </c>
      <c r="I8402" s="294" t="s">
        <v>10653</v>
      </c>
    </row>
    <row r="8403" spans="1:9" x14ac:dyDescent="0.25">
      <c r="A8403" s="180">
        <v>44389</v>
      </c>
      <c r="B8403" s="33" t="s">
        <v>2851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404"/>
        <v>205000</v>
      </c>
      <c r="H8403" s="84" t="s">
        <v>413</v>
      </c>
      <c r="I8403" s="294" t="s">
        <v>10653</v>
      </c>
    </row>
    <row r="8404" spans="1:9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404"/>
        <v>69378</v>
      </c>
      <c r="H8404" s="84" t="s">
        <v>490</v>
      </c>
      <c r="I8404" s="294"/>
    </row>
    <row r="8405" spans="1:9" x14ac:dyDescent="0.25">
      <c r="A8405" s="180">
        <v>44389</v>
      </c>
      <c r="B8405" s="269" t="s">
        <v>9315</v>
      </c>
      <c r="C8405" s="33" t="s">
        <v>2752</v>
      </c>
      <c r="D8405" s="38">
        <v>1</v>
      </c>
      <c r="E8405" s="39" t="s">
        <v>23</v>
      </c>
      <c r="F8405" s="46">
        <v>32500</v>
      </c>
      <c r="G8405" s="41">
        <f t="shared" si="404"/>
        <v>32500</v>
      </c>
      <c r="H8405" s="84" t="s">
        <v>1756</v>
      </c>
      <c r="I8405" s="294" t="s">
        <v>10654</v>
      </c>
    </row>
    <row r="8406" spans="1:9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404"/>
        <v>34689</v>
      </c>
      <c r="H8406" s="84" t="s">
        <v>1756</v>
      </c>
      <c r="I8406" s="294" t="s">
        <v>10654</v>
      </c>
    </row>
    <row r="8407" spans="1:9" x14ac:dyDescent="0.25">
      <c r="A8407" s="180">
        <v>44389</v>
      </c>
      <c r="B8407" s="33" t="s">
        <v>4237</v>
      </c>
      <c r="C8407" s="52" t="s">
        <v>4238</v>
      </c>
      <c r="D8407" s="38">
        <v>1</v>
      </c>
      <c r="E8407" s="45" t="s">
        <v>1470</v>
      </c>
      <c r="F8407" s="40">
        <v>1260468</v>
      </c>
      <c r="G8407" s="41">
        <f t="shared" si="404"/>
        <v>1260468</v>
      </c>
      <c r="H8407" s="84" t="s">
        <v>433</v>
      </c>
      <c r="I8407" s="294" t="s">
        <v>10655</v>
      </c>
    </row>
    <row r="8408" spans="1:9" x14ac:dyDescent="0.25">
      <c r="A8408" s="180">
        <v>44389</v>
      </c>
      <c r="B8408" s="56" t="s">
        <v>3707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404"/>
        <v>1717200</v>
      </c>
      <c r="H8408" s="84" t="s">
        <v>1142</v>
      </c>
      <c r="I8408" s="294" t="s">
        <v>10655</v>
      </c>
    </row>
    <row r="8409" spans="1:9" x14ac:dyDescent="0.25">
      <c r="A8409" s="180">
        <v>44389</v>
      </c>
      <c r="B8409" s="36" t="s">
        <v>5003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404"/>
        <v>20000</v>
      </c>
      <c r="H8409" s="294" t="s">
        <v>1142</v>
      </c>
      <c r="I8409" s="294" t="s">
        <v>10655</v>
      </c>
    </row>
    <row r="8410" spans="1:9" x14ac:dyDescent="0.25">
      <c r="A8410" s="180">
        <v>44389</v>
      </c>
      <c r="B8410" s="33" t="s">
        <v>4008</v>
      </c>
      <c r="C8410" s="44" t="s">
        <v>2870</v>
      </c>
      <c r="D8410" s="38">
        <v>1</v>
      </c>
      <c r="E8410" s="45" t="s">
        <v>601</v>
      </c>
      <c r="F8410" s="40">
        <v>4800000</v>
      </c>
      <c r="G8410" s="41">
        <f t="shared" si="404"/>
        <v>4800000</v>
      </c>
      <c r="H8410" s="294" t="s">
        <v>433</v>
      </c>
      <c r="I8410" s="294" t="s">
        <v>10655</v>
      </c>
    </row>
    <row r="8411" spans="1:9" x14ac:dyDescent="0.25">
      <c r="A8411" s="180">
        <v>44389</v>
      </c>
      <c r="B8411" s="269" t="s">
        <v>4524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404"/>
        <v>93000</v>
      </c>
      <c r="H8411" s="294" t="s">
        <v>930</v>
      </c>
      <c r="I8411" s="294"/>
    </row>
    <row r="8412" spans="1:9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404"/>
        <v>75000</v>
      </c>
      <c r="H8412" s="294" t="s">
        <v>930</v>
      </c>
      <c r="I8412" s="294"/>
    </row>
    <row r="8413" spans="1:9" x14ac:dyDescent="0.25">
      <c r="A8413" s="180">
        <v>44389</v>
      </c>
      <c r="B8413" s="56" t="s">
        <v>4242</v>
      </c>
      <c r="C8413" s="52" t="s">
        <v>4243</v>
      </c>
      <c r="D8413" s="38">
        <v>1</v>
      </c>
      <c r="E8413" s="45" t="s">
        <v>72</v>
      </c>
      <c r="F8413" s="40">
        <v>725000</v>
      </c>
      <c r="G8413" s="41">
        <f t="shared" si="404"/>
        <v>725000</v>
      </c>
      <c r="H8413" s="84" t="s">
        <v>606</v>
      </c>
      <c r="I8413" s="294"/>
    </row>
    <row r="8414" spans="1:9" x14ac:dyDescent="0.25">
      <c r="A8414" s="180">
        <v>44389</v>
      </c>
      <c r="B8414" s="56" t="s">
        <v>4244</v>
      </c>
      <c r="C8414" s="52" t="s">
        <v>4243</v>
      </c>
      <c r="D8414" s="38">
        <v>15</v>
      </c>
      <c r="E8414" s="45" t="s">
        <v>107</v>
      </c>
      <c r="F8414" s="35">
        <v>33000</v>
      </c>
      <c r="G8414" s="41">
        <f t="shared" si="404"/>
        <v>495000</v>
      </c>
      <c r="H8414" s="84" t="s">
        <v>606</v>
      </c>
      <c r="I8414" s="294"/>
    </row>
    <row r="8415" spans="1:9" x14ac:dyDescent="0.25">
      <c r="A8415" s="180">
        <v>44389</v>
      </c>
      <c r="B8415" s="33" t="s">
        <v>4245</v>
      </c>
      <c r="C8415" s="33" t="s">
        <v>4243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x14ac:dyDescent="0.25">
      <c r="A8416" s="180">
        <v>44389</v>
      </c>
      <c r="B8416" s="56" t="s">
        <v>4246</v>
      </c>
      <c r="C8416" s="52" t="s">
        <v>4243</v>
      </c>
      <c r="D8416" s="38">
        <v>4</v>
      </c>
      <c r="E8416" s="45" t="s">
        <v>23</v>
      </c>
      <c r="F8416" s="289">
        <v>1750</v>
      </c>
      <c r="G8416" s="41">
        <f t="shared" ref="G8416:G8479" si="405">D8416*F8416</f>
        <v>7000</v>
      </c>
      <c r="H8416" s="84" t="s">
        <v>606</v>
      </c>
      <c r="I8416" s="294"/>
    </row>
    <row r="8417" spans="1:9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405"/>
        <v>225600</v>
      </c>
      <c r="H8417" s="294" t="s">
        <v>1004</v>
      </c>
      <c r="I8417" s="294" t="s">
        <v>10656</v>
      </c>
    </row>
    <row r="8418" spans="1:9" x14ac:dyDescent="0.25">
      <c r="A8418" s="180">
        <v>44389</v>
      </c>
      <c r="B8418" s="33" t="s">
        <v>3333</v>
      </c>
      <c r="C8418" s="33" t="s">
        <v>9299</v>
      </c>
      <c r="D8418" s="38">
        <v>1</v>
      </c>
      <c r="E8418" s="51" t="s">
        <v>23</v>
      </c>
      <c r="F8418" s="46">
        <v>45000</v>
      </c>
      <c r="G8418" s="179">
        <f t="shared" si="405"/>
        <v>45000</v>
      </c>
      <c r="H8418" s="84" t="s">
        <v>1004</v>
      </c>
      <c r="I8418" s="294" t="s">
        <v>10656</v>
      </c>
    </row>
    <row r="8419" spans="1:9" x14ac:dyDescent="0.25">
      <c r="A8419" s="180">
        <v>44389</v>
      </c>
      <c r="B8419" s="33" t="s">
        <v>3235</v>
      </c>
      <c r="C8419" s="33" t="s">
        <v>3596</v>
      </c>
      <c r="D8419" s="38">
        <v>1</v>
      </c>
      <c r="E8419" s="45" t="s">
        <v>24</v>
      </c>
      <c r="F8419" s="46">
        <v>82000</v>
      </c>
      <c r="G8419" s="41">
        <f t="shared" si="405"/>
        <v>82000</v>
      </c>
      <c r="H8419" s="84" t="s">
        <v>1004</v>
      </c>
      <c r="I8419" s="294" t="s">
        <v>10656</v>
      </c>
    </row>
    <row r="8420" spans="1:9" x14ac:dyDescent="0.25">
      <c r="A8420" s="180">
        <v>44389</v>
      </c>
      <c r="B8420" s="33" t="s">
        <v>3857</v>
      </c>
      <c r="C8420" s="228" t="s">
        <v>9331</v>
      </c>
      <c r="D8420" s="38">
        <v>1</v>
      </c>
      <c r="E8420" s="45" t="s">
        <v>23</v>
      </c>
      <c r="F8420" s="35">
        <v>460000</v>
      </c>
      <c r="G8420" s="41">
        <f t="shared" si="405"/>
        <v>460000</v>
      </c>
      <c r="H8420" s="84" t="s">
        <v>1004</v>
      </c>
      <c r="I8420" s="294" t="s">
        <v>10656</v>
      </c>
    </row>
    <row r="8421" spans="1:9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405"/>
        <v>14250</v>
      </c>
      <c r="H8421" s="84" t="s">
        <v>4233</v>
      </c>
      <c r="I8421" s="521"/>
    </row>
    <row r="8422" spans="1:9" x14ac:dyDescent="0.25">
      <c r="A8422" s="180">
        <v>44420</v>
      </c>
      <c r="B8422" s="33" t="s">
        <v>3857</v>
      </c>
      <c r="C8422" s="228" t="s">
        <v>9331</v>
      </c>
      <c r="D8422" s="38">
        <v>1</v>
      </c>
      <c r="E8422" s="45" t="s">
        <v>23</v>
      </c>
      <c r="F8422" s="35">
        <v>460000</v>
      </c>
      <c r="G8422" s="179">
        <f t="shared" si="405"/>
        <v>460000</v>
      </c>
      <c r="H8422" s="84" t="s">
        <v>509</v>
      </c>
      <c r="I8422" s="521" t="s">
        <v>10657</v>
      </c>
    </row>
    <row r="8423" spans="1:9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405"/>
        <v>36783</v>
      </c>
      <c r="H8423" s="84" t="s">
        <v>2096</v>
      </c>
      <c r="I8423" s="521"/>
    </row>
    <row r="8424" spans="1:9" x14ac:dyDescent="0.25">
      <c r="A8424" s="180">
        <v>44420</v>
      </c>
      <c r="B8424" s="33" t="s">
        <v>3708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405"/>
        <v>905400</v>
      </c>
      <c r="H8424" s="84" t="s">
        <v>1633</v>
      </c>
      <c r="I8424" s="294"/>
    </row>
    <row r="8425" spans="1:9" x14ac:dyDescent="0.25">
      <c r="A8425" s="180">
        <v>44420</v>
      </c>
      <c r="B8425" s="33" t="s">
        <v>4847</v>
      </c>
      <c r="C8425" s="33"/>
      <c r="D8425" s="38">
        <v>1</v>
      </c>
      <c r="E8425" s="51" t="s">
        <v>23</v>
      </c>
      <c r="F8425" s="46">
        <v>3000</v>
      </c>
      <c r="G8425" s="41">
        <f t="shared" si="405"/>
        <v>3000</v>
      </c>
      <c r="H8425" s="84" t="s">
        <v>2018</v>
      </c>
      <c r="I8425" s="294"/>
    </row>
    <row r="8426" spans="1:9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405"/>
        <v>225600</v>
      </c>
      <c r="H8426" s="84" t="s">
        <v>3078</v>
      </c>
      <c r="I8426" s="294" t="s">
        <v>10658</v>
      </c>
    </row>
    <row r="8427" spans="1:9" x14ac:dyDescent="0.25">
      <c r="A8427" s="180">
        <v>44420</v>
      </c>
      <c r="B8427" s="33" t="s">
        <v>3857</v>
      </c>
      <c r="C8427" s="228" t="s">
        <v>9331</v>
      </c>
      <c r="D8427" s="38">
        <v>1</v>
      </c>
      <c r="E8427" s="45" t="s">
        <v>23</v>
      </c>
      <c r="F8427" s="35">
        <v>460000</v>
      </c>
      <c r="G8427" s="41">
        <f t="shared" si="405"/>
        <v>460000</v>
      </c>
      <c r="H8427" s="84" t="s">
        <v>3078</v>
      </c>
      <c r="I8427" s="294" t="s">
        <v>10658</v>
      </c>
    </row>
    <row r="8428" spans="1:9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405"/>
        <v>19500</v>
      </c>
      <c r="H8428" s="84" t="s">
        <v>3078</v>
      </c>
      <c r="I8428" s="294" t="s">
        <v>10658</v>
      </c>
    </row>
    <row r="8429" spans="1:9" x14ac:dyDescent="0.25">
      <c r="A8429" s="180">
        <v>44420</v>
      </c>
      <c r="B8429" s="33" t="s">
        <v>4247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405"/>
        <v>110000</v>
      </c>
      <c r="H8429" s="84" t="s">
        <v>3078</v>
      </c>
      <c r="I8429" s="294" t="s">
        <v>10658</v>
      </c>
    </row>
    <row r="8430" spans="1:9" x14ac:dyDescent="0.25">
      <c r="A8430" s="180">
        <v>44420</v>
      </c>
      <c r="B8430" s="33" t="s">
        <v>4248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405"/>
        <v>65000</v>
      </c>
      <c r="H8430" s="84" t="s">
        <v>3078</v>
      </c>
      <c r="I8430" s="294" t="s">
        <v>10658</v>
      </c>
    </row>
    <row r="8431" spans="1:9" x14ac:dyDescent="0.25">
      <c r="A8431" s="180">
        <v>44420</v>
      </c>
      <c r="B8431" s="36" t="s">
        <v>2801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405"/>
        <v>11000</v>
      </c>
      <c r="H8431" s="84" t="s">
        <v>3078</v>
      </c>
      <c r="I8431" s="294" t="s">
        <v>10658</v>
      </c>
    </row>
    <row r="8432" spans="1:9" x14ac:dyDescent="0.25">
      <c r="A8432" s="180">
        <v>44420</v>
      </c>
      <c r="B8432" s="33" t="s">
        <v>4008</v>
      </c>
      <c r="C8432" s="33" t="s">
        <v>4378</v>
      </c>
      <c r="D8432" s="38">
        <v>5</v>
      </c>
      <c r="E8432" s="51" t="s">
        <v>217</v>
      </c>
      <c r="F8432" s="46">
        <v>23000</v>
      </c>
      <c r="G8432" s="41">
        <f t="shared" si="405"/>
        <v>115000</v>
      </c>
      <c r="H8432" s="236" t="s">
        <v>3777</v>
      </c>
      <c r="I8432" s="294"/>
    </row>
    <row r="8433" spans="1:9" x14ac:dyDescent="0.25">
      <c r="A8433" s="180">
        <v>44420</v>
      </c>
      <c r="B8433" s="33" t="s">
        <v>4249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405"/>
        <v>500000</v>
      </c>
      <c r="H8433" s="84" t="s">
        <v>868</v>
      </c>
      <c r="I8433" s="294"/>
    </row>
    <row r="8434" spans="1:9" x14ac:dyDescent="0.25">
      <c r="A8434" s="180">
        <v>44420</v>
      </c>
      <c r="B8434" s="33" t="s">
        <v>3024</v>
      </c>
      <c r="C8434" s="156"/>
      <c r="D8434" s="38">
        <v>1</v>
      </c>
      <c r="E8434" s="51" t="s">
        <v>23</v>
      </c>
      <c r="F8434" s="46">
        <v>150000</v>
      </c>
      <c r="G8434" s="41">
        <f t="shared" si="405"/>
        <v>150000</v>
      </c>
      <c r="H8434" s="84" t="s">
        <v>2908</v>
      </c>
      <c r="I8434" s="294" t="s">
        <v>10659</v>
      </c>
    </row>
    <row r="8435" spans="1:9" x14ac:dyDescent="0.25">
      <c r="A8435" s="180">
        <v>44420</v>
      </c>
      <c r="B8435" s="269" t="s">
        <v>2826</v>
      </c>
      <c r="C8435" s="33" t="s">
        <v>10660</v>
      </c>
      <c r="D8435" s="38">
        <v>1</v>
      </c>
      <c r="E8435" s="51" t="s">
        <v>23</v>
      </c>
      <c r="F8435" s="46">
        <v>265000</v>
      </c>
      <c r="G8435" s="41">
        <f t="shared" si="405"/>
        <v>265000</v>
      </c>
      <c r="H8435" s="84" t="s">
        <v>2908</v>
      </c>
      <c r="I8435" s="294" t="s">
        <v>10659</v>
      </c>
    </row>
    <row r="8436" spans="1:9" x14ac:dyDescent="0.25">
      <c r="A8436" s="180">
        <v>44420</v>
      </c>
      <c r="B8436" s="269" t="s">
        <v>251</v>
      </c>
      <c r="C8436" s="33" t="s">
        <v>10661</v>
      </c>
      <c r="D8436" s="38">
        <v>1</v>
      </c>
      <c r="E8436" s="51" t="s">
        <v>23</v>
      </c>
      <c r="F8436" s="46">
        <v>235000</v>
      </c>
      <c r="G8436" s="41">
        <f t="shared" si="405"/>
        <v>235000</v>
      </c>
      <c r="H8436" s="84" t="s">
        <v>2908</v>
      </c>
      <c r="I8436" s="294" t="s">
        <v>10659</v>
      </c>
    </row>
    <row r="8437" spans="1:9" x14ac:dyDescent="0.25">
      <c r="A8437" s="180">
        <v>44420</v>
      </c>
      <c r="B8437" s="33" t="s">
        <v>3918</v>
      </c>
      <c r="C8437" s="52" t="s">
        <v>10662</v>
      </c>
      <c r="D8437" s="38">
        <v>1</v>
      </c>
      <c r="E8437" s="51" t="s">
        <v>23</v>
      </c>
      <c r="F8437" s="40">
        <v>40000</v>
      </c>
      <c r="G8437" s="41">
        <f t="shared" si="405"/>
        <v>40000</v>
      </c>
      <c r="H8437" s="84" t="s">
        <v>2908</v>
      </c>
      <c r="I8437" s="294" t="s">
        <v>10659</v>
      </c>
    </row>
    <row r="8438" spans="1:9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405"/>
        <v>13000</v>
      </c>
      <c r="H8438" s="294" t="s">
        <v>2018</v>
      </c>
      <c r="I8438" s="294"/>
    </row>
    <row r="8439" spans="1:9" x14ac:dyDescent="0.25">
      <c r="A8439" s="180">
        <v>44420</v>
      </c>
      <c r="B8439" s="52" t="s">
        <v>2847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405"/>
        <v>12000</v>
      </c>
      <c r="H8439" s="294" t="s">
        <v>930</v>
      </c>
      <c r="I8439" s="294"/>
    </row>
    <row r="8440" spans="1:9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405"/>
        <v>56400</v>
      </c>
      <c r="H8440" s="84" t="s">
        <v>3204</v>
      </c>
      <c r="I8440" s="521"/>
    </row>
    <row r="8441" spans="1:9" x14ac:dyDescent="0.25">
      <c r="A8441" s="180">
        <v>44451</v>
      </c>
      <c r="B8441" s="33" t="s">
        <v>4263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405"/>
        <v>50000</v>
      </c>
      <c r="H8441" s="84" t="s">
        <v>606</v>
      </c>
      <c r="I8441" s="521"/>
    </row>
    <row r="8442" spans="1:9" x14ac:dyDescent="0.25">
      <c r="A8442" s="180">
        <v>44451</v>
      </c>
      <c r="B8442" s="33" t="s">
        <v>1772</v>
      </c>
      <c r="C8442" s="33" t="s">
        <v>2755</v>
      </c>
      <c r="D8442" s="38">
        <v>4</v>
      </c>
      <c r="E8442" s="45" t="s">
        <v>23</v>
      </c>
      <c r="F8442" s="46">
        <v>10000</v>
      </c>
      <c r="G8442" s="41">
        <f t="shared" si="405"/>
        <v>40000</v>
      </c>
      <c r="H8442" s="84" t="s">
        <v>783</v>
      </c>
      <c r="I8442" s="521" t="s">
        <v>10663</v>
      </c>
    </row>
    <row r="8443" spans="1:9" x14ac:dyDescent="0.25">
      <c r="A8443" s="180">
        <v>44451</v>
      </c>
      <c r="B8443" s="33" t="s">
        <v>4841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405"/>
        <v>20000</v>
      </c>
      <c r="H8443" s="84" t="s">
        <v>783</v>
      </c>
      <c r="I8443" s="521" t="s">
        <v>10663</v>
      </c>
    </row>
    <row r="8444" spans="1:9" x14ac:dyDescent="0.25">
      <c r="A8444" s="180">
        <v>44451</v>
      </c>
      <c r="B8444" s="33" t="s">
        <v>118</v>
      </c>
      <c r="C8444" s="49" t="s">
        <v>9783</v>
      </c>
      <c r="D8444" s="38">
        <v>2</v>
      </c>
      <c r="E8444" s="45" t="s">
        <v>23</v>
      </c>
      <c r="F8444" s="40">
        <v>131500</v>
      </c>
      <c r="G8444" s="41">
        <f t="shared" si="405"/>
        <v>263000</v>
      </c>
      <c r="H8444" s="84" t="s">
        <v>783</v>
      </c>
      <c r="I8444" s="521" t="s">
        <v>10663</v>
      </c>
    </row>
    <row r="8445" spans="1:9" x14ac:dyDescent="0.25">
      <c r="A8445" s="180">
        <v>44451</v>
      </c>
      <c r="B8445" s="33" t="s">
        <v>120</v>
      </c>
      <c r="C8445" s="33" t="s">
        <v>10435</v>
      </c>
      <c r="D8445" s="50">
        <v>2</v>
      </c>
      <c r="E8445" s="56" t="s">
        <v>24</v>
      </c>
      <c r="F8445" s="179">
        <v>60000</v>
      </c>
      <c r="G8445" s="41">
        <f t="shared" si="405"/>
        <v>120000</v>
      </c>
      <c r="H8445" s="84" t="s">
        <v>783</v>
      </c>
      <c r="I8445" s="521" t="s">
        <v>10663</v>
      </c>
    </row>
    <row r="8446" spans="1:9" x14ac:dyDescent="0.25">
      <c r="A8446" s="180">
        <v>44451</v>
      </c>
      <c r="B8446" s="269" t="s">
        <v>10034</v>
      </c>
      <c r="C8446" s="33" t="s">
        <v>10035</v>
      </c>
      <c r="D8446" s="38">
        <v>2</v>
      </c>
      <c r="E8446" s="56" t="s">
        <v>23</v>
      </c>
      <c r="F8446" s="46">
        <v>35000</v>
      </c>
      <c r="G8446" s="46">
        <f t="shared" si="405"/>
        <v>70000</v>
      </c>
      <c r="H8446" s="84" t="s">
        <v>783</v>
      </c>
      <c r="I8446" s="521" t="s">
        <v>10663</v>
      </c>
    </row>
    <row r="8447" spans="1:9" x14ac:dyDescent="0.25">
      <c r="A8447" s="180">
        <v>44451</v>
      </c>
      <c r="B8447" s="33" t="s">
        <v>4351</v>
      </c>
      <c r="C8447" s="33"/>
      <c r="D8447" s="38">
        <v>2</v>
      </c>
      <c r="E8447" s="45" t="s">
        <v>23</v>
      </c>
      <c r="F8447" s="46">
        <v>40000</v>
      </c>
      <c r="G8447" s="41">
        <f t="shared" si="405"/>
        <v>80000</v>
      </c>
      <c r="H8447" s="84" t="s">
        <v>783</v>
      </c>
      <c r="I8447" s="521" t="s">
        <v>10663</v>
      </c>
    </row>
    <row r="8448" spans="1:9" x14ac:dyDescent="0.25">
      <c r="A8448" s="180">
        <v>44451</v>
      </c>
      <c r="B8448" s="33" t="s">
        <v>2815</v>
      </c>
      <c r="C8448" s="44"/>
      <c r="D8448" s="38">
        <v>0.6</v>
      </c>
      <c r="E8448" s="45" t="s">
        <v>23</v>
      </c>
      <c r="F8448" s="40">
        <v>65000</v>
      </c>
      <c r="G8448" s="41">
        <f t="shared" si="405"/>
        <v>39000</v>
      </c>
      <c r="H8448" s="84" t="s">
        <v>783</v>
      </c>
      <c r="I8448" s="521" t="s">
        <v>10663</v>
      </c>
    </row>
    <row r="8449" spans="1:9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405"/>
        <v>110000</v>
      </c>
      <c r="H8449" s="84" t="s">
        <v>868</v>
      </c>
      <c r="I8449" s="294" t="s">
        <v>10664</v>
      </c>
    </row>
    <row r="8450" spans="1:9" x14ac:dyDescent="0.25">
      <c r="A8450" s="180">
        <v>44451</v>
      </c>
      <c r="B8450" s="36" t="s">
        <v>4275</v>
      </c>
      <c r="C8450" s="33" t="s">
        <v>10665</v>
      </c>
      <c r="D8450" s="38">
        <v>1</v>
      </c>
      <c r="E8450" s="51" t="s">
        <v>23</v>
      </c>
      <c r="F8450" s="46">
        <f>585000/2</f>
        <v>292500</v>
      </c>
      <c r="G8450" s="41">
        <f t="shared" si="405"/>
        <v>292500</v>
      </c>
      <c r="H8450" s="84" t="s">
        <v>868</v>
      </c>
      <c r="I8450" s="294" t="s">
        <v>10664</v>
      </c>
    </row>
    <row r="8451" spans="1:9" x14ac:dyDescent="0.25">
      <c r="A8451" s="180">
        <v>44451</v>
      </c>
      <c r="B8451" s="33" t="s">
        <v>9307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405"/>
        <v>45000</v>
      </c>
      <c r="H8451" s="84" t="s">
        <v>868</v>
      </c>
      <c r="I8451" s="294" t="s">
        <v>10664</v>
      </c>
    </row>
    <row r="8452" spans="1:9" x14ac:dyDescent="0.25">
      <c r="A8452" s="180">
        <v>44451</v>
      </c>
      <c r="B8452" s="33" t="s">
        <v>1772</v>
      </c>
      <c r="C8452" s="33" t="s">
        <v>2755</v>
      </c>
      <c r="D8452" s="38">
        <v>2</v>
      </c>
      <c r="E8452" s="45" t="s">
        <v>23</v>
      </c>
      <c r="F8452" s="40">
        <v>10000</v>
      </c>
      <c r="G8452" s="41">
        <f t="shared" si="405"/>
        <v>20000</v>
      </c>
      <c r="H8452" s="84" t="s">
        <v>868</v>
      </c>
      <c r="I8452" s="294" t="s">
        <v>10664</v>
      </c>
    </row>
    <row r="8453" spans="1:9" x14ac:dyDescent="0.25">
      <c r="A8453" s="180">
        <v>44451</v>
      </c>
      <c r="B8453" s="33" t="s">
        <v>4841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405"/>
        <v>10000</v>
      </c>
      <c r="H8453" s="84" t="s">
        <v>868</v>
      </c>
      <c r="I8453" s="294" t="s">
        <v>10664</v>
      </c>
    </row>
    <row r="8454" spans="1:9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405"/>
        <v>39000</v>
      </c>
      <c r="H8454" s="84" t="s">
        <v>868</v>
      </c>
      <c r="I8454" s="294" t="s">
        <v>10664</v>
      </c>
    </row>
    <row r="8455" spans="1:9" x14ac:dyDescent="0.25">
      <c r="A8455" s="180">
        <v>44451</v>
      </c>
      <c r="B8455" s="33" t="s">
        <v>4253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405"/>
        <v>47000</v>
      </c>
      <c r="H8455" s="84" t="s">
        <v>930</v>
      </c>
      <c r="I8455" s="294"/>
    </row>
    <row r="8456" spans="1:9" x14ac:dyDescent="0.25">
      <c r="A8456" s="180">
        <v>44451</v>
      </c>
      <c r="B8456" s="33" t="s">
        <v>4254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405"/>
        <v>4000</v>
      </c>
      <c r="H8456" s="84" t="s">
        <v>930</v>
      </c>
      <c r="I8456" s="294"/>
    </row>
    <row r="8457" spans="1:9" x14ac:dyDescent="0.25">
      <c r="A8457" s="180">
        <v>44451</v>
      </c>
      <c r="B8457" s="33" t="s">
        <v>4255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405"/>
        <v>7500</v>
      </c>
      <c r="H8457" s="84" t="s">
        <v>930</v>
      </c>
      <c r="I8457" s="294"/>
    </row>
    <row r="8458" spans="1:9" x14ac:dyDescent="0.25">
      <c r="A8458" s="180">
        <v>44451</v>
      </c>
      <c r="B8458" s="56" t="s">
        <v>4256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405"/>
        <v>54000</v>
      </c>
      <c r="H8458" s="84" t="s">
        <v>930</v>
      </c>
      <c r="I8458" s="294"/>
    </row>
    <row r="8459" spans="1:9" x14ac:dyDescent="0.25">
      <c r="A8459" s="180">
        <v>44451</v>
      </c>
      <c r="B8459" s="56" t="s">
        <v>4257</v>
      </c>
      <c r="C8459" s="52" t="s">
        <v>543</v>
      </c>
      <c r="D8459" s="38">
        <v>2</v>
      </c>
      <c r="E8459" s="45" t="s">
        <v>4258</v>
      </c>
      <c r="F8459" s="35">
        <v>20000</v>
      </c>
      <c r="G8459" s="41">
        <f t="shared" si="405"/>
        <v>40000</v>
      </c>
      <c r="H8459" s="84" t="s">
        <v>930</v>
      </c>
      <c r="I8459" s="294"/>
    </row>
    <row r="8460" spans="1:9" x14ac:dyDescent="0.25">
      <c r="A8460" s="180">
        <v>44451</v>
      </c>
      <c r="B8460" s="33" t="s">
        <v>4259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405"/>
        <v>41250</v>
      </c>
      <c r="H8460" s="84" t="s">
        <v>930</v>
      </c>
      <c r="I8460" s="294"/>
    </row>
    <row r="8461" spans="1:9" x14ac:dyDescent="0.25">
      <c r="A8461" s="180">
        <v>44451</v>
      </c>
      <c r="B8461" s="33" t="s">
        <v>4260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405"/>
        <v>7500</v>
      </c>
      <c r="H8461" s="84" t="s">
        <v>930</v>
      </c>
      <c r="I8461" s="294"/>
    </row>
    <row r="8462" spans="1:9" x14ac:dyDescent="0.25">
      <c r="A8462" s="180">
        <v>44451</v>
      </c>
      <c r="B8462" s="33" t="s">
        <v>4261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405"/>
        <v>57000</v>
      </c>
      <c r="H8462" s="84" t="s">
        <v>930</v>
      </c>
      <c r="I8462" s="294"/>
    </row>
    <row r="8463" spans="1:9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405"/>
        <v>20000</v>
      </c>
      <c r="H8463" s="84" t="s">
        <v>930</v>
      </c>
      <c r="I8463" s="294"/>
    </row>
    <row r="8464" spans="1:9" x14ac:dyDescent="0.25">
      <c r="A8464" s="180">
        <v>44451</v>
      </c>
      <c r="B8464" s="109" t="s">
        <v>4262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405"/>
        <v>255000</v>
      </c>
      <c r="H8464" s="84" t="s">
        <v>930</v>
      </c>
      <c r="I8464" s="294"/>
    </row>
    <row r="8465" spans="1:9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405"/>
        <v>6216000</v>
      </c>
      <c r="H8465" s="84" t="s">
        <v>930</v>
      </c>
      <c r="I8465" s="294"/>
    </row>
    <row r="8466" spans="1:9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405"/>
        <v>28200</v>
      </c>
      <c r="H8466" s="84" t="s">
        <v>588</v>
      </c>
      <c r="I8466" s="294" t="s">
        <v>10666</v>
      </c>
    </row>
    <row r="8467" spans="1:9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405"/>
        <v>36783</v>
      </c>
      <c r="H8467" s="84" t="s">
        <v>588</v>
      </c>
      <c r="I8467" s="294" t="s">
        <v>10666</v>
      </c>
    </row>
    <row r="8468" spans="1:9" x14ac:dyDescent="0.25">
      <c r="A8468" s="180">
        <v>44451</v>
      </c>
      <c r="B8468" s="33" t="s">
        <v>2801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405"/>
        <v>11000</v>
      </c>
      <c r="H8468" s="294" t="s">
        <v>588</v>
      </c>
      <c r="I8468" s="294" t="s">
        <v>10666</v>
      </c>
    </row>
    <row r="8469" spans="1:9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405"/>
        <v>138756</v>
      </c>
      <c r="H8469" s="84" t="s">
        <v>588</v>
      </c>
      <c r="I8469" s="294" t="s">
        <v>10666</v>
      </c>
    </row>
    <row r="8470" spans="1:9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405"/>
        <v>72500</v>
      </c>
      <c r="H8470" s="84" t="s">
        <v>588</v>
      </c>
      <c r="I8470" s="294" t="s">
        <v>10666</v>
      </c>
    </row>
    <row r="8471" spans="1:9" x14ac:dyDescent="0.25">
      <c r="A8471" s="180">
        <v>44451</v>
      </c>
      <c r="B8471" s="33" t="s">
        <v>556</v>
      </c>
      <c r="C8471" s="228" t="s">
        <v>9331</v>
      </c>
      <c r="D8471" s="38">
        <v>1</v>
      </c>
      <c r="E8471" s="45" t="s">
        <v>23</v>
      </c>
      <c r="F8471" s="35">
        <v>460000</v>
      </c>
      <c r="G8471" s="41">
        <f t="shared" si="405"/>
        <v>460000</v>
      </c>
      <c r="H8471" s="84" t="s">
        <v>2096</v>
      </c>
      <c r="I8471" s="294" t="s">
        <v>10667</v>
      </c>
    </row>
    <row r="8472" spans="1:9" x14ac:dyDescent="0.25">
      <c r="A8472" s="180">
        <v>44451</v>
      </c>
      <c r="B8472" s="80" t="s">
        <v>2800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405"/>
        <v>195000</v>
      </c>
      <c r="H8472" s="84" t="s">
        <v>1006</v>
      </c>
      <c r="I8472" s="294" t="s">
        <v>10668</v>
      </c>
    </row>
    <row r="8473" spans="1:9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405"/>
        <v>20000</v>
      </c>
      <c r="H8473" s="84" t="s">
        <v>509</v>
      </c>
      <c r="I8473" s="294" t="s">
        <v>10669</v>
      </c>
    </row>
    <row r="8474" spans="1:9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405"/>
        <v>20000</v>
      </c>
      <c r="H8474" s="84" t="s">
        <v>509</v>
      </c>
      <c r="I8474" s="294" t="s">
        <v>10669</v>
      </c>
    </row>
    <row r="8475" spans="1:9" x14ac:dyDescent="0.25">
      <c r="A8475" s="180">
        <v>44481</v>
      </c>
      <c r="B8475" s="33" t="s">
        <v>10512</v>
      </c>
      <c r="C8475" s="44" t="s">
        <v>2870</v>
      </c>
      <c r="D8475" s="38">
        <v>1</v>
      </c>
      <c r="E8475" s="45" t="s">
        <v>601</v>
      </c>
      <c r="F8475" s="46">
        <v>5890000</v>
      </c>
      <c r="G8475" s="179">
        <f t="shared" si="405"/>
        <v>5890000</v>
      </c>
      <c r="H8475" s="84" t="s">
        <v>4327</v>
      </c>
      <c r="I8475" s="521" t="s">
        <v>10670</v>
      </c>
    </row>
    <row r="8476" spans="1:9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405"/>
        <v>28200</v>
      </c>
      <c r="H8476" s="84" t="s">
        <v>2096</v>
      </c>
      <c r="I8476" s="521"/>
    </row>
    <row r="8477" spans="1:9" x14ac:dyDescent="0.25">
      <c r="A8477" s="180">
        <v>44481</v>
      </c>
      <c r="B8477" s="33" t="s">
        <v>10671</v>
      </c>
      <c r="C8477" s="33"/>
      <c r="D8477" s="38">
        <v>1</v>
      </c>
      <c r="E8477" s="45" t="s">
        <v>23</v>
      </c>
      <c r="F8477" s="46">
        <v>3000</v>
      </c>
      <c r="G8477" s="41">
        <f t="shared" si="405"/>
        <v>3000</v>
      </c>
      <c r="H8477" s="84" t="s">
        <v>2018</v>
      </c>
      <c r="I8477" s="521"/>
    </row>
    <row r="8478" spans="1:9" x14ac:dyDescent="0.25">
      <c r="A8478" s="180">
        <v>44481</v>
      </c>
      <c r="B8478" s="33" t="s">
        <v>4008</v>
      </c>
      <c r="C8478" s="33" t="s">
        <v>4378</v>
      </c>
      <c r="D8478" s="50">
        <v>3</v>
      </c>
      <c r="E8478" s="273" t="s">
        <v>217</v>
      </c>
      <c r="F8478" s="179">
        <v>23000</v>
      </c>
      <c r="G8478" s="41">
        <f t="shared" si="405"/>
        <v>69000</v>
      </c>
      <c r="H8478" s="84" t="s">
        <v>1263</v>
      </c>
      <c r="I8478" s="521"/>
    </row>
    <row r="8479" spans="1:9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405"/>
        <v>225600</v>
      </c>
      <c r="H8479" s="84" t="s">
        <v>538</v>
      </c>
      <c r="I8479" s="521" t="s">
        <v>10672</v>
      </c>
    </row>
    <row r="8480" spans="1:9" x14ac:dyDescent="0.25">
      <c r="A8480" s="180">
        <v>44481</v>
      </c>
      <c r="B8480" s="33" t="s">
        <v>2970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406">D8480*F8480</f>
        <v>230000</v>
      </c>
      <c r="H8480" s="84" t="s">
        <v>631</v>
      </c>
      <c r="I8480" s="521" t="s">
        <v>10673</v>
      </c>
    </row>
    <row r="8481" spans="1:9" x14ac:dyDescent="0.25">
      <c r="A8481" s="180">
        <v>44481</v>
      </c>
      <c r="B8481" s="33" t="s">
        <v>3098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406"/>
        <v>140000</v>
      </c>
      <c r="H8481" s="84" t="s">
        <v>631</v>
      </c>
      <c r="I8481" s="521" t="s">
        <v>10673</v>
      </c>
    </row>
    <row r="8482" spans="1:9" x14ac:dyDescent="0.25">
      <c r="A8482" s="180">
        <v>44481</v>
      </c>
      <c r="B8482" s="68" t="s">
        <v>2749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406"/>
        <v>20000</v>
      </c>
      <c r="H8482" s="84" t="s">
        <v>631</v>
      </c>
      <c r="I8482" s="521" t="s">
        <v>10673</v>
      </c>
    </row>
    <row r="8483" spans="1:9" x14ac:dyDescent="0.25">
      <c r="A8483" s="180">
        <v>44481</v>
      </c>
      <c r="B8483" s="33" t="s">
        <v>2735</v>
      </c>
      <c r="C8483" s="33" t="s">
        <v>10674</v>
      </c>
      <c r="D8483" s="38">
        <v>2</v>
      </c>
      <c r="E8483" s="45" t="s">
        <v>23</v>
      </c>
      <c r="F8483" s="40">
        <v>1500000</v>
      </c>
      <c r="G8483" s="41">
        <f t="shared" si="406"/>
        <v>3000000</v>
      </c>
      <c r="H8483" s="84" t="s">
        <v>433</v>
      </c>
      <c r="I8483" s="294" t="s">
        <v>10675</v>
      </c>
    </row>
    <row r="8484" spans="1:9" x14ac:dyDescent="0.25">
      <c r="A8484" s="180">
        <v>44481</v>
      </c>
      <c r="B8484" s="33" t="s">
        <v>10676</v>
      </c>
      <c r="C8484" s="33"/>
      <c r="D8484" s="38">
        <v>9</v>
      </c>
      <c r="E8484" s="45" t="s">
        <v>23</v>
      </c>
      <c r="F8484" s="40">
        <v>1</v>
      </c>
      <c r="G8484" s="41">
        <f t="shared" si="406"/>
        <v>9</v>
      </c>
      <c r="H8484" s="84" t="s">
        <v>10677</v>
      </c>
      <c r="I8484" s="294" t="s">
        <v>10675</v>
      </c>
    </row>
    <row r="8485" spans="1:9" x14ac:dyDescent="0.25">
      <c r="A8485" s="180">
        <v>44481</v>
      </c>
      <c r="B8485" s="33" t="s">
        <v>2735</v>
      </c>
      <c r="C8485" s="33" t="s">
        <v>10678</v>
      </c>
      <c r="D8485" s="38">
        <v>3</v>
      </c>
      <c r="E8485" s="45" t="s">
        <v>23</v>
      </c>
      <c r="F8485" s="40">
        <v>1500000</v>
      </c>
      <c r="G8485" s="41">
        <f t="shared" si="406"/>
        <v>4500000</v>
      </c>
      <c r="H8485" s="84" t="s">
        <v>433</v>
      </c>
      <c r="I8485" s="294" t="s">
        <v>10679</v>
      </c>
    </row>
    <row r="8486" spans="1:9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406"/>
        <v>43000</v>
      </c>
      <c r="H8486" s="84" t="s">
        <v>486</v>
      </c>
      <c r="I8486" s="294" t="s">
        <v>10680</v>
      </c>
    </row>
    <row r="8487" spans="1:9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406"/>
        <v>20000</v>
      </c>
      <c r="H8487" s="84" t="s">
        <v>1268</v>
      </c>
      <c r="I8487" s="294" t="s">
        <v>10681</v>
      </c>
    </row>
    <row r="8488" spans="1:9" x14ac:dyDescent="0.25">
      <c r="A8488" s="180">
        <v>44481</v>
      </c>
      <c r="B8488" s="33" t="s">
        <v>2692</v>
      </c>
      <c r="C8488" s="44"/>
      <c r="D8488" s="38">
        <v>1</v>
      </c>
      <c r="E8488" s="45" t="s">
        <v>2666</v>
      </c>
      <c r="F8488" s="35">
        <v>75000</v>
      </c>
      <c r="G8488" s="41">
        <f t="shared" si="406"/>
        <v>75000</v>
      </c>
      <c r="H8488" s="84" t="s">
        <v>930</v>
      </c>
      <c r="I8488" s="294"/>
    </row>
    <row r="8489" spans="1:9" x14ac:dyDescent="0.25">
      <c r="A8489" s="180">
        <v>44481</v>
      </c>
      <c r="B8489" s="269" t="s">
        <v>4524</v>
      </c>
      <c r="C8489" s="33"/>
      <c r="D8489" s="38">
        <v>10</v>
      </c>
      <c r="E8489" s="51" t="s">
        <v>23</v>
      </c>
      <c r="F8489" s="46">
        <v>1550</v>
      </c>
      <c r="G8489" s="41">
        <f t="shared" si="406"/>
        <v>15500</v>
      </c>
      <c r="H8489" s="84" t="s">
        <v>930</v>
      </c>
      <c r="I8489" s="294"/>
    </row>
    <row r="8490" spans="1:9" x14ac:dyDescent="0.25">
      <c r="A8490" s="180">
        <v>44481</v>
      </c>
      <c r="B8490" s="33" t="s">
        <v>4264</v>
      </c>
      <c r="C8490" s="44" t="s">
        <v>2745</v>
      </c>
      <c r="D8490" s="38">
        <v>2</v>
      </c>
      <c r="E8490" s="45" t="s">
        <v>23</v>
      </c>
      <c r="F8490" s="40">
        <v>100000</v>
      </c>
      <c r="G8490" s="41">
        <f t="shared" si="406"/>
        <v>200000</v>
      </c>
      <c r="H8490" s="84" t="s">
        <v>930</v>
      </c>
      <c r="I8490" s="294"/>
    </row>
    <row r="8491" spans="1:9" x14ac:dyDescent="0.25">
      <c r="A8491" s="180">
        <v>44481</v>
      </c>
      <c r="B8491" s="33" t="s">
        <v>4269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406"/>
        <v>178500</v>
      </c>
      <c r="H8491" s="84" t="s">
        <v>930</v>
      </c>
      <c r="I8491" s="294"/>
    </row>
    <row r="8492" spans="1:9" x14ac:dyDescent="0.25">
      <c r="A8492" s="180">
        <v>44481</v>
      </c>
      <c r="B8492" s="109" t="s">
        <v>4270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406"/>
        <v>69000</v>
      </c>
      <c r="H8492" s="84" t="s">
        <v>930</v>
      </c>
      <c r="I8492" s="294"/>
    </row>
    <row r="8493" spans="1:9" x14ac:dyDescent="0.25">
      <c r="A8493" s="180">
        <v>44481</v>
      </c>
      <c r="B8493" s="33" t="s">
        <v>4271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406"/>
        <v>10000</v>
      </c>
      <c r="H8493" s="84" t="s">
        <v>930</v>
      </c>
      <c r="I8493" s="294"/>
    </row>
    <row r="8494" spans="1:9" x14ac:dyDescent="0.25">
      <c r="A8494" s="522">
        <v>44481</v>
      </c>
      <c r="B8494" s="33" t="s">
        <v>4272</v>
      </c>
      <c r="C8494" s="52" t="s">
        <v>3123</v>
      </c>
      <c r="D8494" s="38">
        <v>2</v>
      </c>
      <c r="E8494" s="45" t="s">
        <v>24</v>
      </c>
      <c r="F8494" s="41">
        <v>290000</v>
      </c>
      <c r="G8494" s="179">
        <f t="shared" si="406"/>
        <v>580000</v>
      </c>
      <c r="H8494" s="84" t="s">
        <v>930</v>
      </c>
      <c r="I8494" s="294"/>
    </row>
    <row r="8495" spans="1:9" x14ac:dyDescent="0.25">
      <c r="A8495" s="180">
        <v>44481</v>
      </c>
      <c r="B8495" s="33" t="s">
        <v>4265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406"/>
        <v>100000</v>
      </c>
      <c r="H8495" s="84" t="s">
        <v>827</v>
      </c>
      <c r="I8495" s="294"/>
    </row>
    <row r="8496" spans="1:9" x14ac:dyDescent="0.25">
      <c r="A8496" s="180">
        <v>44481</v>
      </c>
      <c r="B8496" s="36" t="s">
        <v>3235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406"/>
        <v>93000</v>
      </c>
      <c r="H8496" s="84" t="s">
        <v>827</v>
      </c>
      <c r="I8496" s="294"/>
    </row>
    <row r="8497" spans="1:9" x14ac:dyDescent="0.25">
      <c r="A8497" s="180">
        <v>44481</v>
      </c>
      <c r="B8497" s="33" t="s">
        <v>2780</v>
      </c>
      <c r="C8497" s="33" t="s">
        <v>2781</v>
      </c>
      <c r="D8497" s="38">
        <v>1</v>
      </c>
      <c r="E8497" s="45" t="s">
        <v>24</v>
      </c>
      <c r="F8497" s="46">
        <v>125000</v>
      </c>
      <c r="G8497" s="41">
        <f t="shared" si="406"/>
        <v>125000</v>
      </c>
      <c r="H8497" s="84" t="s">
        <v>827</v>
      </c>
      <c r="I8497" s="294"/>
    </row>
    <row r="8498" spans="1:9" x14ac:dyDescent="0.25">
      <c r="A8498" s="180">
        <v>44481</v>
      </c>
      <c r="B8498" s="33" t="s">
        <v>2702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406"/>
        <v>950000</v>
      </c>
      <c r="H8498" s="84" t="s">
        <v>827</v>
      </c>
      <c r="I8498" s="294"/>
    </row>
    <row r="8499" spans="1:9" x14ac:dyDescent="0.25">
      <c r="A8499" s="180">
        <v>44512</v>
      </c>
      <c r="B8499" s="33" t="s">
        <v>4008</v>
      </c>
      <c r="C8499" s="33" t="s">
        <v>4378</v>
      </c>
      <c r="D8499" s="38">
        <v>5</v>
      </c>
      <c r="E8499" s="45" t="s">
        <v>217</v>
      </c>
      <c r="F8499" s="46">
        <v>23000</v>
      </c>
      <c r="G8499" s="179">
        <f t="shared" si="406"/>
        <v>115000</v>
      </c>
      <c r="H8499" s="84" t="s">
        <v>3777</v>
      </c>
      <c r="I8499" s="521"/>
    </row>
    <row r="8500" spans="1:9" x14ac:dyDescent="0.25">
      <c r="A8500" s="180">
        <v>44512</v>
      </c>
      <c r="B8500" s="33" t="s">
        <v>4284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406"/>
        <v>28000</v>
      </c>
      <c r="H8500" s="84" t="s">
        <v>606</v>
      </c>
      <c r="I8500" s="521"/>
    </row>
    <row r="8501" spans="1:9" x14ac:dyDescent="0.25">
      <c r="A8501" s="180">
        <v>44512</v>
      </c>
      <c r="B8501" s="36" t="s">
        <v>2751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406"/>
        <v>120000</v>
      </c>
      <c r="H8501" s="11" t="s">
        <v>673</v>
      </c>
      <c r="I8501" s="521" t="s">
        <v>10682</v>
      </c>
    </row>
    <row r="8502" spans="1:9" x14ac:dyDescent="0.25">
      <c r="A8502" s="180">
        <v>44512</v>
      </c>
      <c r="B8502" s="33" t="s">
        <v>3857</v>
      </c>
      <c r="C8502" s="33" t="s">
        <v>9331</v>
      </c>
      <c r="D8502" s="38">
        <v>1</v>
      </c>
      <c r="E8502" s="45" t="s">
        <v>23</v>
      </c>
      <c r="F8502" s="46">
        <v>460000</v>
      </c>
      <c r="G8502" s="41">
        <f t="shared" si="406"/>
        <v>460000</v>
      </c>
      <c r="H8502" s="84" t="s">
        <v>3078</v>
      </c>
      <c r="I8502" s="521" t="s">
        <v>10683</v>
      </c>
    </row>
    <row r="8503" spans="1:9" x14ac:dyDescent="0.25">
      <c r="A8503" s="180">
        <v>44512</v>
      </c>
      <c r="B8503" s="33" t="s">
        <v>3857</v>
      </c>
      <c r="C8503" s="33" t="s">
        <v>9331</v>
      </c>
      <c r="D8503" s="38">
        <v>1</v>
      </c>
      <c r="E8503" s="45" t="s">
        <v>23</v>
      </c>
      <c r="F8503" s="46">
        <v>460000</v>
      </c>
      <c r="G8503" s="41">
        <f t="shared" si="406"/>
        <v>460000</v>
      </c>
      <c r="H8503" s="84" t="s">
        <v>1004</v>
      </c>
      <c r="I8503" s="521" t="s">
        <v>10684</v>
      </c>
    </row>
    <row r="8504" spans="1:9" x14ac:dyDescent="0.25">
      <c r="A8504" s="180">
        <v>44512</v>
      </c>
      <c r="B8504" s="33" t="s">
        <v>118</v>
      </c>
      <c r="C8504" s="49" t="s">
        <v>9783</v>
      </c>
      <c r="D8504" s="38">
        <v>1</v>
      </c>
      <c r="E8504" s="45" t="s">
        <v>23</v>
      </c>
      <c r="F8504" s="40">
        <v>131500</v>
      </c>
      <c r="G8504" s="41">
        <f t="shared" si="406"/>
        <v>131500</v>
      </c>
      <c r="H8504" s="84" t="s">
        <v>1753</v>
      </c>
      <c r="I8504" s="521" t="s">
        <v>10685</v>
      </c>
    </row>
    <row r="8505" spans="1:9" x14ac:dyDescent="0.25">
      <c r="A8505" s="180">
        <v>44512</v>
      </c>
      <c r="B8505" s="269" t="s">
        <v>10034</v>
      </c>
      <c r="C8505" s="33" t="s">
        <v>10035</v>
      </c>
      <c r="D8505" s="38">
        <v>1</v>
      </c>
      <c r="E8505" s="56" t="s">
        <v>23</v>
      </c>
      <c r="F8505" s="46">
        <v>35000</v>
      </c>
      <c r="G8505" s="46">
        <f t="shared" si="406"/>
        <v>35000</v>
      </c>
      <c r="H8505" s="84" t="s">
        <v>1753</v>
      </c>
      <c r="I8505" s="521" t="s">
        <v>10685</v>
      </c>
    </row>
    <row r="8506" spans="1:9" x14ac:dyDescent="0.25">
      <c r="A8506" s="180">
        <v>44512</v>
      </c>
      <c r="B8506" s="33" t="s">
        <v>10686</v>
      </c>
      <c r="C8506" s="33" t="s">
        <v>10687</v>
      </c>
      <c r="D8506" s="38">
        <v>10</v>
      </c>
      <c r="E8506" s="45" t="s">
        <v>23</v>
      </c>
      <c r="F8506" s="40">
        <v>1300000</v>
      </c>
      <c r="G8506" s="41">
        <f t="shared" si="406"/>
        <v>13000000</v>
      </c>
      <c r="H8506" s="84" t="s">
        <v>10688</v>
      </c>
      <c r="I8506" s="294" t="s">
        <v>10689</v>
      </c>
    </row>
    <row r="8507" spans="1:9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406"/>
        <v>710600</v>
      </c>
      <c r="H8507" s="84" t="s">
        <v>433</v>
      </c>
      <c r="I8507" s="294" t="s">
        <v>10690</v>
      </c>
    </row>
    <row r="8508" spans="1:9" x14ac:dyDescent="0.25">
      <c r="A8508" s="180">
        <v>44512</v>
      </c>
      <c r="B8508" s="33" t="s">
        <v>9576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406"/>
        <v>175000</v>
      </c>
      <c r="H8508" s="84" t="s">
        <v>492</v>
      </c>
      <c r="I8508" s="294" t="s">
        <v>10691</v>
      </c>
    </row>
    <row r="8509" spans="1:9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406"/>
        <v>110000</v>
      </c>
      <c r="H8509" s="84" t="s">
        <v>492</v>
      </c>
      <c r="I8509" s="294" t="s">
        <v>10691</v>
      </c>
    </row>
    <row r="8510" spans="1:9" x14ac:dyDescent="0.25">
      <c r="A8510" s="180">
        <v>44512</v>
      </c>
      <c r="B8510" s="33" t="s">
        <v>9402</v>
      </c>
      <c r="C8510" s="33" t="s">
        <v>9403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x14ac:dyDescent="0.25">
      <c r="A8511" s="180">
        <v>44512</v>
      </c>
      <c r="B8511" s="33" t="s">
        <v>4277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406"/>
        <v>68000</v>
      </c>
      <c r="H8511" s="84" t="s">
        <v>930</v>
      </c>
      <c r="I8511" s="294"/>
    </row>
    <row r="8512" spans="1:9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406"/>
        <v>4000</v>
      </c>
      <c r="H8512" s="84" t="s">
        <v>930</v>
      </c>
      <c r="I8512" s="294"/>
    </row>
    <row r="8513" spans="1:9" x14ac:dyDescent="0.25">
      <c r="A8513" s="180">
        <v>44512</v>
      </c>
      <c r="B8513" s="56" t="s">
        <v>4278</v>
      </c>
      <c r="C8513" s="44" t="s">
        <v>4279</v>
      </c>
      <c r="D8513" s="38">
        <v>3</v>
      </c>
      <c r="E8513" s="45" t="s">
        <v>23</v>
      </c>
      <c r="F8513" s="40">
        <v>189000</v>
      </c>
      <c r="G8513" s="41">
        <f t="shared" si="406"/>
        <v>567000</v>
      </c>
      <c r="H8513" s="84" t="s">
        <v>930</v>
      </c>
      <c r="I8513" s="294"/>
    </row>
    <row r="8514" spans="1:9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406"/>
        <v>75000</v>
      </c>
      <c r="H8514" s="84" t="s">
        <v>930</v>
      </c>
      <c r="I8514" s="294"/>
    </row>
    <row r="8515" spans="1:9" x14ac:dyDescent="0.25">
      <c r="A8515" s="180">
        <v>44512</v>
      </c>
      <c r="B8515" s="269" t="s">
        <v>4524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406"/>
        <v>46500</v>
      </c>
      <c r="H8515" s="84" t="s">
        <v>930</v>
      </c>
      <c r="I8515" s="294"/>
    </row>
    <row r="8516" spans="1:9" x14ac:dyDescent="0.25">
      <c r="A8516" s="180">
        <v>44512</v>
      </c>
      <c r="B8516" s="33" t="s">
        <v>3459</v>
      </c>
      <c r="C8516" s="52" t="s">
        <v>10692</v>
      </c>
      <c r="D8516" s="38">
        <v>1</v>
      </c>
      <c r="E8516" s="45" t="s">
        <v>72</v>
      </c>
      <c r="F8516" s="40">
        <v>1825000</v>
      </c>
      <c r="G8516" s="41">
        <f t="shared" si="406"/>
        <v>1825000</v>
      </c>
      <c r="H8516" s="84" t="s">
        <v>465</v>
      </c>
      <c r="I8516" s="294" t="s">
        <v>10693</v>
      </c>
    </row>
    <row r="8517" spans="1:9" x14ac:dyDescent="0.25">
      <c r="A8517" s="180">
        <v>44512</v>
      </c>
      <c r="B8517" s="33" t="s">
        <v>3459</v>
      </c>
      <c r="C8517" s="52" t="s">
        <v>10694</v>
      </c>
      <c r="D8517" s="38">
        <v>1</v>
      </c>
      <c r="E8517" s="45" t="s">
        <v>72</v>
      </c>
      <c r="F8517" s="46">
        <v>1825000</v>
      </c>
      <c r="G8517" s="179">
        <f t="shared" si="406"/>
        <v>1825000</v>
      </c>
      <c r="H8517" s="84" t="s">
        <v>465</v>
      </c>
      <c r="I8517" s="294" t="s">
        <v>10693</v>
      </c>
    </row>
    <row r="8518" spans="1:9" x14ac:dyDescent="0.25">
      <c r="A8518" s="180">
        <v>44512</v>
      </c>
      <c r="B8518" s="33" t="s">
        <v>10065</v>
      </c>
      <c r="C8518" s="39" t="s">
        <v>10695</v>
      </c>
      <c r="D8518" s="38">
        <v>1</v>
      </c>
      <c r="E8518" s="45" t="s">
        <v>23</v>
      </c>
      <c r="F8518" s="289">
        <v>1275000</v>
      </c>
      <c r="G8518" s="41">
        <f t="shared" si="406"/>
        <v>1275000</v>
      </c>
      <c r="H8518" s="84" t="s">
        <v>748</v>
      </c>
      <c r="I8518" s="294" t="s">
        <v>10696</v>
      </c>
    </row>
    <row r="8519" spans="1:9" x14ac:dyDescent="0.25">
      <c r="A8519" s="180">
        <v>44512</v>
      </c>
      <c r="B8519" s="56" t="s">
        <v>10626</v>
      </c>
      <c r="C8519" s="39" t="s">
        <v>3360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10696</v>
      </c>
    </row>
    <row r="8520" spans="1:9" x14ac:dyDescent="0.25">
      <c r="A8520" s="180">
        <v>44512</v>
      </c>
      <c r="B8520" s="52" t="s">
        <v>3494</v>
      </c>
      <c r="C8520" s="39" t="s">
        <v>10697</v>
      </c>
      <c r="D8520" s="38">
        <v>1</v>
      </c>
      <c r="E8520" s="51" t="s">
        <v>23</v>
      </c>
      <c r="F8520" s="46">
        <v>1545000</v>
      </c>
      <c r="G8520" s="179">
        <f t="shared" si="406"/>
        <v>1545000</v>
      </c>
      <c r="H8520" s="84" t="s">
        <v>748</v>
      </c>
      <c r="I8520" s="294" t="s">
        <v>10696</v>
      </c>
    </row>
    <row r="8521" spans="1:9" x14ac:dyDescent="0.25">
      <c r="A8521" s="180">
        <v>44512</v>
      </c>
      <c r="B8521" s="52" t="s">
        <v>3494</v>
      </c>
      <c r="C8521" s="33" t="s">
        <v>10698</v>
      </c>
      <c r="D8521" s="38">
        <v>1</v>
      </c>
      <c r="E8521" s="45" t="s">
        <v>24</v>
      </c>
      <c r="F8521" s="46">
        <v>1545000</v>
      </c>
      <c r="G8521" s="41">
        <f t="shared" si="406"/>
        <v>1545000</v>
      </c>
      <c r="H8521" s="84" t="s">
        <v>748</v>
      </c>
      <c r="I8521" s="294" t="s">
        <v>10696</v>
      </c>
    </row>
    <row r="8522" spans="1:9" x14ac:dyDescent="0.25">
      <c r="A8522" s="180">
        <v>44512</v>
      </c>
      <c r="B8522" s="63" t="s">
        <v>10562</v>
      </c>
      <c r="C8522" s="33" t="s">
        <v>10563</v>
      </c>
      <c r="D8522" s="38">
        <v>2</v>
      </c>
      <c r="E8522" s="45" t="s">
        <v>23</v>
      </c>
      <c r="F8522" s="35">
        <v>170500</v>
      </c>
      <c r="G8522" s="41">
        <f t="shared" si="406"/>
        <v>341000</v>
      </c>
      <c r="H8522" s="84" t="s">
        <v>748</v>
      </c>
      <c r="I8522" s="294" t="s">
        <v>10696</v>
      </c>
    </row>
    <row r="8523" spans="1:9" x14ac:dyDescent="0.25">
      <c r="A8523" s="180">
        <v>44512</v>
      </c>
      <c r="B8523" s="33" t="s">
        <v>10600</v>
      </c>
      <c r="C8523" s="33" t="s">
        <v>10563</v>
      </c>
      <c r="D8523" s="38">
        <v>3</v>
      </c>
      <c r="E8523" s="45" t="s">
        <v>24</v>
      </c>
      <c r="F8523" s="40">
        <v>44000</v>
      </c>
      <c r="G8523" s="41">
        <f t="shared" si="406"/>
        <v>132000</v>
      </c>
      <c r="H8523" s="84" t="s">
        <v>748</v>
      </c>
      <c r="I8523" s="294" t="s">
        <v>10696</v>
      </c>
    </row>
    <row r="8524" spans="1:9" x14ac:dyDescent="0.25">
      <c r="A8524" s="180">
        <v>44512</v>
      </c>
      <c r="B8524" s="80" t="s">
        <v>10699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406"/>
        <v>128000</v>
      </c>
      <c r="H8524" s="84" t="s">
        <v>2018</v>
      </c>
      <c r="I8524" s="294"/>
    </row>
    <row r="8525" spans="1:9" x14ac:dyDescent="0.25">
      <c r="A8525" s="180">
        <v>44512</v>
      </c>
      <c r="B8525" s="33" t="s">
        <v>4282</v>
      </c>
      <c r="C8525" s="44" t="s">
        <v>4283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406"/>
        <v>253800</v>
      </c>
      <c r="H8526" s="84" t="s">
        <v>995</v>
      </c>
      <c r="I8526" s="294" t="s">
        <v>10700</v>
      </c>
    </row>
    <row r="8527" spans="1:9" x14ac:dyDescent="0.25">
      <c r="A8527" s="180">
        <v>44512</v>
      </c>
      <c r="B8527" s="33" t="s">
        <v>2852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406"/>
        <v>75000</v>
      </c>
      <c r="H8527" s="84" t="s">
        <v>995</v>
      </c>
      <c r="I8527" s="33" t="s">
        <v>10700</v>
      </c>
    </row>
    <row r="8528" spans="1:9" x14ac:dyDescent="0.25">
      <c r="A8528" s="180">
        <v>44512</v>
      </c>
      <c r="B8528" s="33" t="s">
        <v>3857</v>
      </c>
      <c r="C8528" s="33" t="s">
        <v>9331</v>
      </c>
      <c r="D8528" s="38">
        <v>1</v>
      </c>
      <c r="E8528" s="45" t="s">
        <v>23</v>
      </c>
      <c r="F8528" s="46">
        <v>460000</v>
      </c>
      <c r="G8528" s="41">
        <f t="shared" si="406"/>
        <v>460000</v>
      </c>
      <c r="H8528" s="84" t="s">
        <v>507</v>
      </c>
      <c r="I8528" s="33" t="s">
        <v>10701</v>
      </c>
    </row>
    <row r="8529" spans="1:9" x14ac:dyDescent="0.25">
      <c r="A8529" s="180">
        <v>44512</v>
      </c>
      <c r="B8529" s="63" t="s">
        <v>2826</v>
      </c>
      <c r="C8529" s="39" t="s">
        <v>5865</v>
      </c>
      <c r="D8529" s="38">
        <v>1</v>
      </c>
      <c r="E8529" s="45" t="s">
        <v>23</v>
      </c>
      <c r="F8529" s="35">
        <v>265000</v>
      </c>
      <c r="G8529" s="41">
        <f t="shared" si="406"/>
        <v>265000</v>
      </c>
      <c r="H8529" s="84" t="s">
        <v>507</v>
      </c>
      <c r="I8529" s="33" t="s">
        <v>10701</v>
      </c>
    </row>
    <row r="8530" spans="1:9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406"/>
        <v>235000</v>
      </c>
      <c r="H8530" s="84" t="s">
        <v>507</v>
      </c>
      <c r="I8530" s="33" t="s">
        <v>10701</v>
      </c>
    </row>
    <row r="8531" spans="1:9" x14ac:dyDescent="0.25">
      <c r="A8531" s="180">
        <v>44512</v>
      </c>
      <c r="B8531" s="33" t="s">
        <v>3857</v>
      </c>
      <c r="C8531" s="33" t="s">
        <v>9331</v>
      </c>
      <c r="D8531" s="38">
        <v>1</v>
      </c>
      <c r="E8531" s="45" t="s">
        <v>23</v>
      </c>
      <c r="F8531" s="46">
        <v>460000</v>
      </c>
      <c r="G8531" s="41">
        <f t="shared" si="406"/>
        <v>460000</v>
      </c>
      <c r="H8531" s="84" t="s">
        <v>627</v>
      </c>
      <c r="I8531" s="33" t="s">
        <v>10702</v>
      </c>
    </row>
    <row r="8532" spans="1:9" x14ac:dyDescent="0.25">
      <c r="A8532" s="180">
        <v>44512</v>
      </c>
      <c r="B8532" s="33" t="s">
        <v>10096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406"/>
        <v>45000</v>
      </c>
      <c r="H8532" s="84" t="s">
        <v>627</v>
      </c>
      <c r="I8532" s="33" t="s">
        <v>10702</v>
      </c>
    </row>
    <row r="8533" spans="1:9" x14ac:dyDescent="0.25">
      <c r="A8533" s="180">
        <v>44512</v>
      </c>
      <c r="B8533" s="33" t="s">
        <v>10096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406"/>
        <v>45000</v>
      </c>
      <c r="H8533" s="84" t="s">
        <v>551</v>
      </c>
      <c r="I8533" s="33" t="s">
        <v>10703</v>
      </c>
    </row>
    <row r="8534" spans="1:9" x14ac:dyDescent="0.25">
      <c r="A8534" s="180">
        <v>44512</v>
      </c>
      <c r="B8534" s="33" t="s">
        <v>3235</v>
      </c>
      <c r="C8534" s="33" t="s">
        <v>3596</v>
      </c>
      <c r="D8534" s="33">
        <v>1</v>
      </c>
      <c r="E8534" s="33" t="s">
        <v>24</v>
      </c>
      <c r="F8534" s="46">
        <v>82000</v>
      </c>
      <c r="G8534" s="179">
        <f t="shared" si="406"/>
        <v>82000</v>
      </c>
      <c r="H8534" s="84" t="s">
        <v>551</v>
      </c>
      <c r="I8534" s="33" t="s">
        <v>10703</v>
      </c>
    </row>
    <row r="8535" spans="1:9" x14ac:dyDescent="0.25">
      <c r="A8535" s="180">
        <v>44512</v>
      </c>
      <c r="B8535" s="33" t="s">
        <v>3333</v>
      </c>
      <c r="C8535" s="33" t="s">
        <v>9299</v>
      </c>
      <c r="D8535" s="33">
        <v>1</v>
      </c>
      <c r="E8535" s="33" t="s">
        <v>23</v>
      </c>
      <c r="F8535" s="46">
        <v>45000</v>
      </c>
      <c r="G8535" s="179">
        <f t="shared" si="406"/>
        <v>45000</v>
      </c>
      <c r="H8535" s="84" t="s">
        <v>551</v>
      </c>
      <c r="I8535" s="33" t="s">
        <v>10703</v>
      </c>
    </row>
    <row r="8536" spans="1:9" x14ac:dyDescent="0.25">
      <c r="A8536" s="180">
        <v>44512</v>
      </c>
      <c r="B8536" s="33" t="s">
        <v>10704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406"/>
        <v>300000</v>
      </c>
      <c r="H8536" s="84" t="s">
        <v>551</v>
      </c>
      <c r="I8536" s="33" t="s">
        <v>10703</v>
      </c>
    </row>
    <row r="8537" spans="1:9" x14ac:dyDescent="0.25">
      <c r="A8537" s="180">
        <v>44512</v>
      </c>
      <c r="B8537" s="263" t="s">
        <v>3494</v>
      </c>
      <c r="C8537" s="247" t="s">
        <v>10705</v>
      </c>
      <c r="D8537" s="248">
        <v>1</v>
      </c>
      <c r="E8537" s="264" t="s">
        <v>24</v>
      </c>
      <c r="F8537" s="265">
        <v>1545000</v>
      </c>
      <c r="G8537" s="266">
        <f t="shared" si="406"/>
        <v>1545000</v>
      </c>
      <c r="H8537" s="401" t="s">
        <v>882</v>
      </c>
      <c r="I8537" s="247" t="s">
        <v>10706</v>
      </c>
    </row>
    <row r="8538" spans="1:9" x14ac:dyDescent="0.25">
      <c r="A8538" s="180">
        <v>44512</v>
      </c>
      <c r="B8538" s="263" t="s">
        <v>3494</v>
      </c>
      <c r="C8538" s="247" t="s">
        <v>10707</v>
      </c>
      <c r="D8538" s="247">
        <v>1</v>
      </c>
      <c r="E8538" s="247" t="s">
        <v>24</v>
      </c>
      <c r="F8538" s="265">
        <v>1545000</v>
      </c>
      <c r="G8538" s="266">
        <f t="shared" si="406"/>
        <v>1545000</v>
      </c>
      <c r="H8538" s="401" t="s">
        <v>882</v>
      </c>
      <c r="I8538" s="247" t="s">
        <v>10706</v>
      </c>
    </row>
    <row r="8539" spans="1:9" x14ac:dyDescent="0.25">
      <c r="A8539" s="180">
        <v>44512</v>
      </c>
      <c r="B8539" s="252" t="s">
        <v>10562</v>
      </c>
      <c r="C8539" s="247" t="s">
        <v>10563</v>
      </c>
      <c r="D8539" s="248">
        <v>2</v>
      </c>
      <c r="E8539" s="264" t="s">
        <v>24</v>
      </c>
      <c r="F8539" s="265">
        <v>170500</v>
      </c>
      <c r="G8539" s="266">
        <f t="shared" si="406"/>
        <v>341000</v>
      </c>
      <c r="H8539" s="401" t="s">
        <v>882</v>
      </c>
      <c r="I8539" s="401" t="s">
        <v>10706</v>
      </c>
    </row>
    <row r="8540" spans="1:9" x14ac:dyDescent="0.25">
      <c r="A8540" s="180">
        <v>44512</v>
      </c>
      <c r="B8540" s="247" t="s">
        <v>10600</v>
      </c>
      <c r="C8540" s="247" t="s">
        <v>10563</v>
      </c>
      <c r="D8540" s="247">
        <v>2</v>
      </c>
      <c r="E8540" s="247" t="s">
        <v>24</v>
      </c>
      <c r="F8540" s="265">
        <v>44000</v>
      </c>
      <c r="G8540" s="266">
        <f t="shared" si="406"/>
        <v>88000</v>
      </c>
      <c r="H8540" s="401" t="s">
        <v>882</v>
      </c>
      <c r="I8540" s="401" t="s">
        <v>10706</v>
      </c>
    </row>
    <row r="8541" spans="1:9" x14ac:dyDescent="0.25">
      <c r="A8541" s="180">
        <v>44512</v>
      </c>
      <c r="B8541" s="33" t="s">
        <v>3494</v>
      </c>
      <c r="C8541" s="33" t="s">
        <v>10708</v>
      </c>
      <c r="D8541" s="33">
        <v>1</v>
      </c>
      <c r="E8541" s="33" t="s">
        <v>24</v>
      </c>
      <c r="F8541" s="46">
        <v>1545000</v>
      </c>
      <c r="G8541" s="179">
        <f t="shared" si="406"/>
        <v>1545000</v>
      </c>
      <c r="H8541" s="84" t="s">
        <v>2237</v>
      </c>
      <c r="I8541" s="33" t="s">
        <v>10709</v>
      </c>
    </row>
    <row r="8542" spans="1:9" x14ac:dyDescent="0.25">
      <c r="A8542" s="180">
        <v>44512</v>
      </c>
      <c r="B8542" s="33" t="s">
        <v>3494</v>
      </c>
      <c r="C8542" s="33" t="s">
        <v>10710</v>
      </c>
      <c r="D8542" s="33">
        <v>1</v>
      </c>
      <c r="E8542" s="33" t="s">
        <v>24</v>
      </c>
      <c r="F8542" s="46">
        <v>1545000</v>
      </c>
      <c r="G8542" s="179">
        <f t="shared" si="406"/>
        <v>1545000</v>
      </c>
      <c r="H8542" s="84" t="s">
        <v>2237</v>
      </c>
      <c r="I8542" s="33" t="s">
        <v>10709</v>
      </c>
    </row>
    <row r="8543" spans="1:9" x14ac:dyDescent="0.25">
      <c r="A8543" s="180">
        <v>44512</v>
      </c>
      <c r="B8543" s="33" t="s">
        <v>3494</v>
      </c>
      <c r="C8543" s="33" t="s">
        <v>10711</v>
      </c>
      <c r="D8543" s="33">
        <v>1</v>
      </c>
      <c r="E8543" s="33" t="s">
        <v>24</v>
      </c>
      <c r="F8543" s="46">
        <v>1545000</v>
      </c>
      <c r="G8543" s="179">
        <f t="shared" si="406"/>
        <v>1545000</v>
      </c>
      <c r="H8543" s="84" t="s">
        <v>2237</v>
      </c>
      <c r="I8543" s="33" t="s">
        <v>10709</v>
      </c>
    </row>
    <row r="8544" spans="1:9" x14ac:dyDescent="0.25">
      <c r="A8544" s="180">
        <v>44512</v>
      </c>
      <c r="B8544" s="33" t="s">
        <v>3494</v>
      </c>
      <c r="C8544" s="33" t="s">
        <v>10712</v>
      </c>
      <c r="D8544" s="33">
        <v>1</v>
      </c>
      <c r="E8544" s="33" t="s">
        <v>24</v>
      </c>
      <c r="F8544" s="46">
        <v>1545000</v>
      </c>
      <c r="G8544" s="179">
        <f t="shared" ref="G8544:G8607" si="407">D8544*F8544</f>
        <v>1545000</v>
      </c>
      <c r="H8544" s="84" t="s">
        <v>2237</v>
      </c>
      <c r="I8544" s="33" t="s">
        <v>10709</v>
      </c>
    </row>
    <row r="8545" spans="1:9" x14ac:dyDescent="0.25">
      <c r="A8545" s="180">
        <v>44512</v>
      </c>
      <c r="B8545" s="63" t="s">
        <v>10562</v>
      </c>
      <c r="C8545" s="33" t="s">
        <v>10563</v>
      </c>
      <c r="D8545" s="33">
        <v>4</v>
      </c>
      <c r="E8545" s="33" t="s">
        <v>24</v>
      </c>
      <c r="F8545" s="46">
        <v>170500</v>
      </c>
      <c r="G8545" s="179">
        <f t="shared" si="407"/>
        <v>682000</v>
      </c>
      <c r="H8545" s="84" t="s">
        <v>2237</v>
      </c>
      <c r="I8545" s="84" t="s">
        <v>10709</v>
      </c>
    </row>
    <row r="8546" spans="1:9" x14ac:dyDescent="0.25">
      <c r="A8546" s="180">
        <v>44512</v>
      </c>
      <c r="B8546" s="33" t="s">
        <v>10600</v>
      </c>
      <c r="C8546" s="33" t="s">
        <v>10563</v>
      </c>
      <c r="D8546" s="33">
        <v>4</v>
      </c>
      <c r="E8546" s="33" t="s">
        <v>24</v>
      </c>
      <c r="F8546" s="46">
        <v>44000</v>
      </c>
      <c r="G8546" s="179">
        <f t="shared" si="407"/>
        <v>176000</v>
      </c>
      <c r="H8546" s="84" t="s">
        <v>2237</v>
      </c>
      <c r="I8546" s="84" t="s">
        <v>10709</v>
      </c>
    </row>
    <row r="8547" spans="1:9" x14ac:dyDescent="0.25">
      <c r="A8547" s="180">
        <v>44512</v>
      </c>
      <c r="B8547" s="80" t="s">
        <v>2800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407"/>
        <v>65000</v>
      </c>
      <c r="H8547" s="84" t="s">
        <v>2237</v>
      </c>
      <c r="I8547" s="33" t="s">
        <v>10709</v>
      </c>
    </row>
    <row r="8548" spans="1:9" x14ac:dyDescent="0.25">
      <c r="A8548" s="180">
        <v>44512</v>
      </c>
      <c r="B8548" s="33" t="s">
        <v>3459</v>
      </c>
      <c r="C8548" s="33" t="s">
        <v>10713</v>
      </c>
      <c r="D8548" s="33">
        <v>1</v>
      </c>
      <c r="E8548" s="33" t="s">
        <v>24</v>
      </c>
      <c r="F8548" s="46">
        <v>1825000</v>
      </c>
      <c r="G8548" s="179">
        <f t="shared" si="407"/>
        <v>1825000</v>
      </c>
      <c r="H8548" s="84" t="s">
        <v>1065</v>
      </c>
      <c r="I8548" s="33" t="s">
        <v>10714</v>
      </c>
    </row>
    <row r="8549" spans="1:9" x14ac:dyDescent="0.25">
      <c r="A8549" s="180">
        <v>44512</v>
      </c>
      <c r="B8549" s="33" t="s">
        <v>10065</v>
      </c>
      <c r="C8549" s="33" t="s">
        <v>10715</v>
      </c>
      <c r="D8549" s="33">
        <v>1</v>
      </c>
      <c r="E8549" s="33" t="s">
        <v>24</v>
      </c>
      <c r="F8549" s="46">
        <v>1275000</v>
      </c>
      <c r="G8549" s="179">
        <f t="shared" si="407"/>
        <v>1275000</v>
      </c>
      <c r="H8549" s="84" t="s">
        <v>1065</v>
      </c>
      <c r="I8549" s="33" t="s">
        <v>10714</v>
      </c>
    </row>
    <row r="8550" spans="1:9" x14ac:dyDescent="0.25">
      <c r="A8550" s="180">
        <v>44512</v>
      </c>
      <c r="B8550" s="56" t="s">
        <v>10626</v>
      </c>
      <c r="C8550" s="39" t="s">
        <v>3360</v>
      </c>
      <c r="D8550" s="33">
        <v>1</v>
      </c>
      <c r="E8550" s="33" t="s">
        <v>24</v>
      </c>
      <c r="F8550" s="46">
        <v>140000</v>
      </c>
      <c r="G8550" s="179">
        <f t="shared" si="407"/>
        <v>140000</v>
      </c>
      <c r="H8550" s="84" t="s">
        <v>1065</v>
      </c>
      <c r="I8550" s="33" t="s">
        <v>10714</v>
      </c>
    </row>
    <row r="8551" spans="1:9" x14ac:dyDescent="0.25">
      <c r="A8551" s="180">
        <v>44512</v>
      </c>
      <c r="B8551" s="33" t="s">
        <v>3496</v>
      </c>
      <c r="C8551" s="33" t="s">
        <v>3360</v>
      </c>
      <c r="D8551" s="270">
        <v>1</v>
      </c>
      <c r="E8551" s="270" t="s">
        <v>23</v>
      </c>
      <c r="F8551" s="287">
        <v>45000</v>
      </c>
      <c r="G8551" s="179">
        <f t="shared" si="407"/>
        <v>45000</v>
      </c>
      <c r="H8551" s="84" t="s">
        <v>1065</v>
      </c>
      <c r="I8551" s="33" t="s">
        <v>10714</v>
      </c>
    </row>
    <row r="8552" spans="1:9" x14ac:dyDescent="0.25">
      <c r="A8552" s="33" t="s">
        <v>4285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407"/>
        <v>225600</v>
      </c>
      <c r="H8552" s="84" t="s">
        <v>10716</v>
      </c>
      <c r="I8552" s="521" t="s">
        <v>10717</v>
      </c>
    </row>
    <row r="8553" spans="1:9" x14ac:dyDescent="0.25">
      <c r="A8553" s="33" t="s">
        <v>4285</v>
      </c>
      <c r="B8553" s="33" t="s">
        <v>3235</v>
      </c>
      <c r="C8553" s="33" t="s">
        <v>3596</v>
      </c>
      <c r="D8553" s="33">
        <v>1</v>
      </c>
      <c r="E8553" s="33" t="s">
        <v>24</v>
      </c>
      <c r="F8553" s="46">
        <v>82000</v>
      </c>
      <c r="G8553" s="41">
        <f t="shared" si="407"/>
        <v>82000</v>
      </c>
      <c r="H8553" s="84" t="s">
        <v>10716</v>
      </c>
      <c r="I8553" s="521" t="s">
        <v>10717</v>
      </c>
    </row>
    <row r="8554" spans="1:9" x14ac:dyDescent="0.25">
      <c r="A8554" s="33" t="s">
        <v>4285</v>
      </c>
      <c r="B8554" s="33" t="s">
        <v>3333</v>
      </c>
      <c r="C8554" s="33" t="s">
        <v>9299</v>
      </c>
      <c r="D8554" s="33">
        <v>1</v>
      </c>
      <c r="E8554" s="33" t="s">
        <v>23</v>
      </c>
      <c r="F8554" s="46">
        <v>45000</v>
      </c>
      <c r="G8554" s="179">
        <f t="shared" si="407"/>
        <v>45000</v>
      </c>
      <c r="H8554" s="84" t="s">
        <v>10716</v>
      </c>
      <c r="I8554" s="521" t="s">
        <v>10717</v>
      </c>
    </row>
    <row r="8555" spans="1:9" x14ac:dyDescent="0.25">
      <c r="A8555" s="33" t="s">
        <v>4285</v>
      </c>
      <c r="B8555" s="33" t="s">
        <v>3775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407"/>
        <v>800000</v>
      </c>
      <c r="H8555" s="84" t="s">
        <v>10716</v>
      </c>
      <c r="I8555" s="521" t="s">
        <v>10717</v>
      </c>
    </row>
    <row r="8556" spans="1:9" x14ac:dyDescent="0.25">
      <c r="A8556" s="33" t="s">
        <v>4285</v>
      </c>
      <c r="B8556" s="33" t="s">
        <v>3775</v>
      </c>
      <c r="C8556" s="33" t="s">
        <v>10718</v>
      </c>
      <c r="D8556" s="38">
        <v>2</v>
      </c>
      <c r="E8556" s="45" t="s">
        <v>23</v>
      </c>
      <c r="F8556" s="46">
        <v>775000</v>
      </c>
      <c r="G8556" s="41">
        <f t="shared" si="407"/>
        <v>1550000</v>
      </c>
      <c r="H8556" s="84" t="s">
        <v>10719</v>
      </c>
      <c r="I8556" s="521" t="s">
        <v>10720</v>
      </c>
    </row>
    <row r="8557" spans="1:9" x14ac:dyDescent="0.25">
      <c r="A8557" s="33" t="s">
        <v>4285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407"/>
        <v>42300</v>
      </c>
      <c r="H8557" s="84" t="s">
        <v>2096</v>
      </c>
      <c r="I8557" s="521"/>
    </row>
    <row r="8558" spans="1:9" x14ac:dyDescent="0.25">
      <c r="A8558" s="33" t="s">
        <v>4285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407"/>
        <v>64600</v>
      </c>
      <c r="H8558" s="84" t="s">
        <v>3777</v>
      </c>
      <c r="I8558" s="521"/>
    </row>
    <row r="8559" spans="1:9" x14ac:dyDescent="0.25">
      <c r="A8559" s="33" t="s">
        <v>4285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407"/>
        <v>69378</v>
      </c>
      <c r="H8559" s="84" t="s">
        <v>509</v>
      </c>
      <c r="I8559" s="294"/>
    </row>
    <row r="8560" spans="1:9" x14ac:dyDescent="0.25">
      <c r="A8560" s="33" t="s">
        <v>4285</v>
      </c>
      <c r="B8560" s="33" t="s">
        <v>4293</v>
      </c>
      <c r="C8560" s="44" t="s">
        <v>4294</v>
      </c>
      <c r="D8560" s="38">
        <v>2</v>
      </c>
      <c r="E8560" s="45" t="s">
        <v>23</v>
      </c>
      <c r="F8560" s="289">
        <v>100000</v>
      </c>
      <c r="G8560" s="41">
        <f t="shared" si="407"/>
        <v>200000</v>
      </c>
      <c r="H8560" s="84" t="s">
        <v>2018</v>
      </c>
      <c r="I8560" s="294"/>
    </row>
    <row r="8561" spans="1:9" x14ac:dyDescent="0.25">
      <c r="A8561" s="33" t="s">
        <v>4285</v>
      </c>
      <c r="B8561" s="33" t="s">
        <v>4138</v>
      </c>
      <c r="C8561" s="33"/>
      <c r="D8561" s="38">
        <v>1</v>
      </c>
      <c r="E8561" s="45" t="s">
        <v>23</v>
      </c>
      <c r="F8561" s="35">
        <v>800000</v>
      </c>
      <c r="G8561" s="41">
        <f t="shared" si="407"/>
        <v>800000</v>
      </c>
      <c r="H8561" s="84" t="s">
        <v>2018</v>
      </c>
      <c r="I8561" s="294"/>
    </row>
    <row r="8562" spans="1:9" x14ac:dyDescent="0.25">
      <c r="A8562" s="33" t="s">
        <v>4285</v>
      </c>
      <c r="B8562" s="33" t="s">
        <v>4288</v>
      </c>
      <c r="C8562" s="33"/>
      <c r="D8562" s="38">
        <v>1</v>
      </c>
      <c r="E8562" s="45" t="s">
        <v>23</v>
      </c>
      <c r="F8562" s="40">
        <v>275000</v>
      </c>
      <c r="G8562" s="41">
        <f t="shared" si="407"/>
        <v>275000</v>
      </c>
      <c r="H8562" s="84" t="s">
        <v>2018</v>
      </c>
      <c r="I8562" s="294"/>
    </row>
    <row r="8563" spans="1:9" x14ac:dyDescent="0.25">
      <c r="A8563" s="33" t="s">
        <v>4285</v>
      </c>
      <c r="B8563" s="33" t="s">
        <v>4289</v>
      </c>
      <c r="C8563" s="33"/>
      <c r="D8563" s="50">
        <v>1</v>
      </c>
      <c r="E8563" s="45" t="s">
        <v>23</v>
      </c>
      <c r="F8563" s="179">
        <v>40000</v>
      </c>
      <c r="G8563" s="41">
        <f t="shared" si="407"/>
        <v>40000</v>
      </c>
      <c r="H8563" s="84" t="s">
        <v>2018</v>
      </c>
      <c r="I8563" s="294"/>
    </row>
    <row r="8564" spans="1:9" x14ac:dyDescent="0.25">
      <c r="A8564" s="33" t="s">
        <v>4285</v>
      </c>
      <c r="B8564" s="33" t="s">
        <v>10721</v>
      </c>
      <c r="C8564" s="109"/>
      <c r="D8564" s="50">
        <v>1</v>
      </c>
      <c r="E8564" s="45" t="s">
        <v>24</v>
      </c>
      <c r="F8564" s="298">
        <v>300000</v>
      </c>
      <c r="G8564" s="41">
        <f t="shared" si="407"/>
        <v>300000</v>
      </c>
      <c r="H8564" s="84" t="s">
        <v>2018</v>
      </c>
      <c r="I8564" s="294"/>
    </row>
    <row r="8565" spans="1:9" x14ac:dyDescent="0.25">
      <c r="A8565" s="33" t="s">
        <v>4285</v>
      </c>
      <c r="B8565" s="33" t="s">
        <v>10722</v>
      </c>
      <c r="C8565" s="44"/>
      <c r="D8565" s="38">
        <v>1</v>
      </c>
      <c r="E8565" s="45" t="s">
        <v>24</v>
      </c>
      <c r="F8565" s="40">
        <v>290000</v>
      </c>
      <c r="G8565" s="41">
        <f t="shared" si="407"/>
        <v>290000</v>
      </c>
      <c r="H8565" s="84" t="s">
        <v>2018</v>
      </c>
      <c r="I8565" s="294"/>
    </row>
    <row r="8566" spans="1:9" x14ac:dyDescent="0.25">
      <c r="A8566" s="33" t="s">
        <v>4285</v>
      </c>
      <c r="B8566" s="33" t="s">
        <v>4282</v>
      </c>
      <c r="C8566" s="44" t="s">
        <v>4283</v>
      </c>
      <c r="D8566" s="38">
        <v>1</v>
      </c>
      <c r="E8566" s="45" t="s">
        <v>69</v>
      </c>
      <c r="F8566" s="40">
        <v>210000</v>
      </c>
      <c r="G8566" s="179">
        <f t="shared" si="407"/>
        <v>210000</v>
      </c>
      <c r="H8566" s="84" t="s">
        <v>2018</v>
      </c>
      <c r="I8566" s="294"/>
    </row>
    <row r="8567" spans="1:9" x14ac:dyDescent="0.25">
      <c r="A8567" s="33" t="s">
        <v>4285</v>
      </c>
      <c r="B8567" s="33" t="s">
        <v>1121</v>
      </c>
      <c r="C8567" s="52" t="s">
        <v>4283</v>
      </c>
      <c r="D8567" s="38">
        <v>6</v>
      </c>
      <c r="E8567" s="45" t="s">
        <v>27</v>
      </c>
      <c r="F8567" s="41">
        <v>16000</v>
      </c>
      <c r="G8567" s="179">
        <f t="shared" si="407"/>
        <v>96000</v>
      </c>
      <c r="H8567" s="84" t="s">
        <v>2018</v>
      </c>
      <c r="I8567" s="294"/>
    </row>
    <row r="8568" spans="1:9" x14ac:dyDescent="0.25">
      <c r="A8568" s="33" t="s">
        <v>4285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407"/>
        <v>13000</v>
      </c>
      <c r="H8568" s="84" t="s">
        <v>2018</v>
      </c>
      <c r="I8568" s="294"/>
    </row>
    <row r="8569" spans="1:9" x14ac:dyDescent="0.25">
      <c r="A8569" s="33" t="s">
        <v>4285</v>
      </c>
      <c r="B8569" s="269" t="s">
        <v>4524</v>
      </c>
      <c r="C8569" s="44"/>
      <c r="D8569" s="50">
        <v>110</v>
      </c>
      <c r="E8569" s="45" t="s">
        <v>23</v>
      </c>
      <c r="F8569" s="179">
        <v>1550</v>
      </c>
      <c r="G8569" s="41">
        <f t="shared" si="407"/>
        <v>170500</v>
      </c>
      <c r="H8569" s="84" t="s">
        <v>930</v>
      </c>
      <c r="I8569" s="294"/>
    </row>
    <row r="8570" spans="1:9" x14ac:dyDescent="0.25">
      <c r="A8570" s="33" t="s">
        <v>4285</v>
      </c>
      <c r="B8570" s="33" t="s">
        <v>2805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407"/>
        <v>15000</v>
      </c>
      <c r="H8570" s="84" t="s">
        <v>930</v>
      </c>
      <c r="I8570" s="294"/>
    </row>
    <row r="8571" spans="1:9" x14ac:dyDescent="0.25">
      <c r="A8571" s="33" t="s">
        <v>4285</v>
      </c>
      <c r="B8571" s="269" t="s">
        <v>3751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407"/>
        <v>7500</v>
      </c>
      <c r="H8571" s="84" t="s">
        <v>930</v>
      </c>
      <c r="I8571" s="294"/>
    </row>
    <row r="8572" spans="1:9" x14ac:dyDescent="0.25">
      <c r="A8572" s="33" t="s">
        <v>4285</v>
      </c>
      <c r="B8572" s="56" t="s">
        <v>2815</v>
      </c>
      <c r="C8572" s="44"/>
      <c r="D8572" s="38">
        <v>0.6</v>
      </c>
      <c r="E8572" s="45" t="s">
        <v>217</v>
      </c>
      <c r="F8572" s="35">
        <v>65000</v>
      </c>
      <c r="G8572" s="41">
        <f t="shared" si="407"/>
        <v>39000</v>
      </c>
      <c r="H8572" s="84" t="s">
        <v>9324</v>
      </c>
      <c r="I8572" s="294"/>
    </row>
    <row r="8573" spans="1:9" x14ac:dyDescent="0.25">
      <c r="A8573" s="33" t="s">
        <v>4285</v>
      </c>
      <c r="B8573" s="56" t="s">
        <v>4214</v>
      </c>
      <c r="C8573" s="56" t="s">
        <v>7092</v>
      </c>
      <c r="D8573" s="50">
        <v>10</v>
      </c>
      <c r="E8573" s="45" t="s">
        <v>23</v>
      </c>
      <c r="F8573" s="179">
        <v>5000</v>
      </c>
      <c r="G8573" s="41">
        <f t="shared" si="407"/>
        <v>50000</v>
      </c>
      <c r="H8573" s="84" t="s">
        <v>4506</v>
      </c>
      <c r="I8573" s="294" t="s">
        <v>10723</v>
      </c>
    </row>
    <row r="8574" spans="1:9" x14ac:dyDescent="0.25">
      <c r="A8574" s="33" t="s">
        <v>4285</v>
      </c>
      <c r="B8574" s="56" t="s">
        <v>4280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407"/>
        <v>160000</v>
      </c>
      <c r="H8574" s="84" t="s">
        <v>4281</v>
      </c>
      <c r="I8574" s="294" t="s">
        <v>10723</v>
      </c>
    </row>
    <row r="8575" spans="1:9" x14ac:dyDescent="0.25">
      <c r="A8575" s="33" t="s">
        <v>4285</v>
      </c>
      <c r="B8575" s="33" t="s">
        <v>1772</v>
      </c>
      <c r="C8575" s="33" t="s">
        <v>2755</v>
      </c>
      <c r="D8575" s="38">
        <v>10</v>
      </c>
      <c r="E8575" s="45" t="s">
        <v>23</v>
      </c>
      <c r="F8575" s="46">
        <v>10000</v>
      </c>
      <c r="G8575" s="179">
        <f t="shared" si="407"/>
        <v>100000</v>
      </c>
      <c r="H8575" s="84" t="s">
        <v>4506</v>
      </c>
      <c r="I8575" s="294" t="s">
        <v>10723</v>
      </c>
    </row>
    <row r="8576" spans="1:9" x14ac:dyDescent="0.25">
      <c r="A8576" s="33" t="s">
        <v>4285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407"/>
        <v>36000</v>
      </c>
      <c r="H8576" s="84" t="s">
        <v>4506</v>
      </c>
      <c r="I8576" s="294" t="s">
        <v>10723</v>
      </c>
    </row>
    <row r="8577" spans="1:9" x14ac:dyDescent="0.25">
      <c r="A8577" s="33" t="s">
        <v>4285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407"/>
        <v>96000</v>
      </c>
      <c r="H8577" s="84" t="s">
        <v>4156</v>
      </c>
      <c r="I8577" s="294"/>
    </row>
    <row r="8578" spans="1:9" x14ac:dyDescent="0.25">
      <c r="A8578" s="33" t="s">
        <v>4285</v>
      </c>
      <c r="B8578" s="33" t="s">
        <v>4295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407"/>
        <v>60000</v>
      </c>
      <c r="H8578" s="84" t="s">
        <v>606</v>
      </c>
      <c r="I8578" s="294"/>
    </row>
    <row r="8579" spans="1:9" x14ac:dyDescent="0.25">
      <c r="A8579" s="33" t="s">
        <v>4285</v>
      </c>
      <c r="B8579" s="109" t="s">
        <v>4296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407"/>
        <v>28000</v>
      </c>
      <c r="H8579" s="84" t="s">
        <v>1279</v>
      </c>
      <c r="I8579" s="294"/>
    </row>
    <row r="8580" spans="1:9" x14ac:dyDescent="0.25">
      <c r="A8580" s="33" t="s">
        <v>4285</v>
      </c>
      <c r="B8580" s="56" t="s">
        <v>4290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407"/>
        <v>90000</v>
      </c>
      <c r="H8580" s="84" t="s">
        <v>10724</v>
      </c>
      <c r="I8580" s="294" t="s">
        <v>10725</v>
      </c>
    </row>
    <row r="8581" spans="1:9" x14ac:dyDescent="0.25">
      <c r="A8581" s="33" t="s">
        <v>4285</v>
      </c>
      <c r="B8581" s="33" t="s">
        <v>4297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407"/>
        <v>150000</v>
      </c>
      <c r="H8581" s="84" t="s">
        <v>509</v>
      </c>
      <c r="I8581" s="294"/>
    </row>
    <row r="8582" spans="1:9" x14ac:dyDescent="0.25">
      <c r="A8582" s="33" t="s">
        <v>4285</v>
      </c>
      <c r="B8582" s="33" t="s">
        <v>4298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407"/>
        <v>75000</v>
      </c>
      <c r="H8582" s="84" t="s">
        <v>509</v>
      </c>
      <c r="I8582" s="33"/>
    </row>
    <row r="8583" spans="1:9" x14ac:dyDescent="0.25">
      <c r="A8583" s="33" t="s">
        <v>4285</v>
      </c>
      <c r="B8583" s="33" t="s">
        <v>4299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407"/>
        <v>35000</v>
      </c>
      <c r="H8583" s="84" t="s">
        <v>509</v>
      </c>
      <c r="I8583" s="33"/>
    </row>
    <row r="8584" spans="1:9" x14ac:dyDescent="0.25">
      <c r="A8584" s="33" t="s">
        <v>4300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407"/>
        <v>36783</v>
      </c>
      <c r="H8584" s="84" t="s">
        <v>1268</v>
      </c>
      <c r="I8584" s="521"/>
    </row>
    <row r="8585" spans="1:9" x14ac:dyDescent="0.25">
      <c r="A8585" s="33" t="s">
        <v>4300</v>
      </c>
      <c r="B8585" s="36" t="s">
        <v>2780</v>
      </c>
      <c r="C8585" s="33" t="s">
        <v>2781</v>
      </c>
      <c r="D8585" s="38">
        <v>1</v>
      </c>
      <c r="E8585" s="45" t="s">
        <v>23</v>
      </c>
      <c r="F8585" s="41">
        <v>125000</v>
      </c>
      <c r="G8585" s="41">
        <f t="shared" si="407"/>
        <v>125000</v>
      </c>
      <c r="H8585" s="84" t="s">
        <v>1268</v>
      </c>
      <c r="I8585" s="521" t="s">
        <v>10726</v>
      </c>
    </row>
    <row r="8586" spans="1:9" x14ac:dyDescent="0.25">
      <c r="A8586" s="33" t="s">
        <v>4300</v>
      </c>
      <c r="B8586" s="269" t="s">
        <v>4524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407"/>
        <v>31000</v>
      </c>
      <c r="H8586" s="84" t="s">
        <v>930</v>
      </c>
      <c r="I8586" s="521"/>
    </row>
    <row r="8587" spans="1:9" x14ac:dyDescent="0.25">
      <c r="A8587" s="33" t="s">
        <v>4300</v>
      </c>
      <c r="B8587" s="33" t="s">
        <v>4301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407"/>
        <v>15000</v>
      </c>
      <c r="H8587" s="84" t="s">
        <v>2018</v>
      </c>
      <c r="I8587" s="521"/>
    </row>
    <row r="8588" spans="1:9" x14ac:dyDescent="0.25">
      <c r="A8588" s="33" t="s">
        <v>4300</v>
      </c>
      <c r="B8588" s="33" t="s">
        <v>4302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407"/>
        <v>70000</v>
      </c>
      <c r="H8588" s="84" t="s">
        <v>2018</v>
      </c>
      <c r="I8588" s="521"/>
    </row>
    <row r="8589" spans="1:9" x14ac:dyDescent="0.25">
      <c r="A8589" s="33" t="s">
        <v>4300</v>
      </c>
      <c r="B8589" s="33" t="s">
        <v>4303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407"/>
        <v>60000</v>
      </c>
      <c r="H8589" s="84" t="s">
        <v>10727</v>
      </c>
      <c r="I8589" s="521"/>
    </row>
    <row r="8590" spans="1:9" x14ac:dyDescent="0.25">
      <c r="A8590" s="33" t="s">
        <v>4300</v>
      </c>
      <c r="B8590" s="33" t="s">
        <v>4305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407"/>
        <v>37500</v>
      </c>
      <c r="H8590" s="84" t="s">
        <v>2018</v>
      </c>
      <c r="I8590" s="521"/>
    </row>
    <row r="8591" spans="1:9" x14ac:dyDescent="0.25">
      <c r="A8591" s="33" t="s">
        <v>4300</v>
      </c>
      <c r="B8591" s="33" t="s">
        <v>4306</v>
      </c>
      <c r="C8591" s="33" t="s">
        <v>4307</v>
      </c>
      <c r="D8591" s="50">
        <v>9</v>
      </c>
      <c r="E8591" s="45" t="s">
        <v>23</v>
      </c>
      <c r="F8591" s="179">
        <v>1000</v>
      </c>
      <c r="G8591" s="41">
        <f t="shared" si="407"/>
        <v>9000</v>
      </c>
      <c r="H8591" s="84" t="s">
        <v>2018</v>
      </c>
      <c r="I8591" s="294"/>
    </row>
    <row r="8592" spans="1:9" x14ac:dyDescent="0.25">
      <c r="A8592" s="33" t="s">
        <v>4300</v>
      </c>
      <c r="B8592" s="56" t="s">
        <v>4309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407"/>
        <v>30000</v>
      </c>
      <c r="H8592" s="84" t="s">
        <v>2018</v>
      </c>
      <c r="I8592" s="294"/>
    </row>
    <row r="8593" spans="1:9" x14ac:dyDescent="0.25">
      <c r="A8593" s="33" t="s">
        <v>4300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407"/>
        <v>173445</v>
      </c>
      <c r="H8593" s="84" t="s">
        <v>3078</v>
      </c>
      <c r="I8593" s="294" t="s">
        <v>10728</v>
      </c>
    </row>
    <row r="8594" spans="1:9" x14ac:dyDescent="0.25">
      <c r="A8594" s="33" t="s">
        <v>4300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407"/>
        <v>50000</v>
      </c>
      <c r="H8594" s="84" t="s">
        <v>3078</v>
      </c>
      <c r="I8594" s="294" t="s">
        <v>10728</v>
      </c>
    </row>
    <row r="8595" spans="1:9" x14ac:dyDescent="0.25">
      <c r="A8595" s="33" t="s">
        <v>4300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407"/>
        <v>43000</v>
      </c>
      <c r="H8595" s="84" t="s">
        <v>3078</v>
      </c>
      <c r="I8595" s="294" t="s">
        <v>10728</v>
      </c>
    </row>
    <row r="8596" spans="1:9" x14ac:dyDescent="0.25">
      <c r="A8596" s="33" t="s">
        <v>4300</v>
      </c>
      <c r="B8596" s="33" t="s">
        <v>4310</v>
      </c>
      <c r="C8596" s="44" t="s">
        <v>4311</v>
      </c>
      <c r="D8596" s="38">
        <v>5</v>
      </c>
      <c r="E8596" s="45" t="s">
        <v>23</v>
      </c>
      <c r="F8596" s="289">
        <v>25000</v>
      </c>
      <c r="G8596" s="41">
        <f t="shared" si="407"/>
        <v>125000</v>
      </c>
      <c r="H8596" s="84" t="s">
        <v>520</v>
      </c>
      <c r="I8596" s="294" t="s">
        <v>10729</v>
      </c>
    </row>
    <row r="8597" spans="1:9" x14ac:dyDescent="0.25">
      <c r="A8597" s="33" t="s">
        <v>4300</v>
      </c>
      <c r="B8597" s="33" t="s">
        <v>4312</v>
      </c>
      <c r="C8597" s="44" t="s">
        <v>4313</v>
      </c>
      <c r="D8597" s="38">
        <v>1</v>
      </c>
      <c r="E8597" s="45" t="s">
        <v>72</v>
      </c>
      <c r="F8597" s="46">
        <v>1300000</v>
      </c>
      <c r="G8597" s="179">
        <f t="shared" si="407"/>
        <v>1300000</v>
      </c>
      <c r="H8597" s="84" t="s">
        <v>520</v>
      </c>
      <c r="I8597" s="294" t="s">
        <v>10729</v>
      </c>
    </row>
    <row r="8598" spans="1:9" x14ac:dyDescent="0.25">
      <c r="A8598" s="33" t="s">
        <v>4300</v>
      </c>
      <c r="B8598" s="33" t="s">
        <v>4180</v>
      </c>
      <c r="C8598" s="56" t="s">
        <v>2745</v>
      </c>
      <c r="D8598" s="38">
        <v>1</v>
      </c>
      <c r="E8598" s="45" t="s">
        <v>23</v>
      </c>
      <c r="F8598" s="35">
        <v>50000</v>
      </c>
      <c r="G8598" s="179">
        <f t="shared" si="407"/>
        <v>50000</v>
      </c>
      <c r="H8598" s="84" t="s">
        <v>995</v>
      </c>
      <c r="I8598" s="294" t="s">
        <v>10730</v>
      </c>
    </row>
    <row r="8599" spans="1:9" x14ac:dyDescent="0.25">
      <c r="A8599" s="33" t="s">
        <v>4300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407"/>
        <v>357000</v>
      </c>
      <c r="H8599" s="84" t="s">
        <v>868</v>
      </c>
      <c r="I8599" s="294" t="s">
        <v>10731</v>
      </c>
    </row>
    <row r="8600" spans="1:9" x14ac:dyDescent="0.25">
      <c r="A8600" s="33" t="s">
        <v>4300</v>
      </c>
      <c r="B8600" s="101" t="s">
        <v>312</v>
      </c>
      <c r="C8600" s="109" t="s">
        <v>9339</v>
      </c>
      <c r="D8600" s="50">
        <v>2</v>
      </c>
      <c r="E8600" s="45" t="s">
        <v>23</v>
      </c>
      <c r="F8600" s="179">
        <v>40000</v>
      </c>
      <c r="G8600" s="41">
        <f t="shared" si="407"/>
        <v>80000</v>
      </c>
      <c r="H8600" s="84" t="s">
        <v>2018</v>
      </c>
      <c r="I8600" s="294"/>
    </row>
    <row r="8601" spans="1:9" x14ac:dyDescent="0.25">
      <c r="A8601" s="33" t="s">
        <v>4314</v>
      </c>
      <c r="B8601" s="33" t="s">
        <v>4008</v>
      </c>
      <c r="C8601" s="33" t="s">
        <v>4378</v>
      </c>
      <c r="D8601" s="38">
        <v>5</v>
      </c>
      <c r="E8601" s="45" t="s">
        <v>217</v>
      </c>
      <c r="F8601" s="35">
        <v>23000</v>
      </c>
      <c r="G8601" s="179">
        <f t="shared" si="407"/>
        <v>115000</v>
      </c>
      <c r="H8601" s="84" t="s">
        <v>3777</v>
      </c>
      <c r="I8601" s="521"/>
    </row>
    <row r="8602" spans="1:9" x14ac:dyDescent="0.25">
      <c r="A8602" s="33" t="s">
        <v>4314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407"/>
        <v>49044</v>
      </c>
      <c r="H8602" s="84" t="s">
        <v>3777</v>
      </c>
      <c r="I8602" s="521"/>
    </row>
    <row r="8603" spans="1:9" x14ac:dyDescent="0.25">
      <c r="A8603" s="33" t="s">
        <v>4314</v>
      </c>
      <c r="B8603" s="269" t="s">
        <v>3751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407"/>
        <v>7000</v>
      </c>
      <c r="H8603" s="84" t="s">
        <v>3777</v>
      </c>
      <c r="I8603" s="521"/>
    </row>
    <row r="8604" spans="1:9" x14ac:dyDescent="0.25">
      <c r="A8604" s="33" t="s">
        <v>4314</v>
      </c>
      <c r="B8604" s="33" t="s">
        <v>4068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407"/>
        <v>1900000</v>
      </c>
      <c r="H8604" s="84" t="s">
        <v>3078</v>
      </c>
      <c r="I8604" s="294" t="s">
        <v>10728</v>
      </c>
    </row>
    <row r="8605" spans="1:9" x14ac:dyDescent="0.25">
      <c r="A8605" s="33" t="s">
        <v>4314</v>
      </c>
      <c r="B8605" s="33" t="s">
        <v>4276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407"/>
        <v>75000</v>
      </c>
      <c r="H8605" s="84" t="s">
        <v>930</v>
      </c>
      <c r="I8605" s="521"/>
    </row>
    <row r="8606" spans="1:9" x14ac:dyDescent="0.25">
      <c r="A8606" s="33" t="s">
        <v>4314</v>
      </c>
      <c r="B8606" s="269" t="s">
        <v>4524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407"/>
        <v>23250</v>
      </c>
      <c r="H8606" s="84" t="s">
        <v>930</v>
      </c>
      <c r="I8606" s="521"/>
    </row>
    <row r="8607" spans="1:9" x14ac:dyDescent="0.25">
      <c r="A8607" s="33" t="s">
        <v>4314</v>
      </c>
      <c r="B8607" s="33" t="s">
        <v>2805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407"/>
        <v>9000</v>
      </c>
      <c r="H8607" s="84" t="s">
        <v>930</v>
      </c>
      <c r="I8607" s="294"/>
    </row>
    <row r="8608" spans="1:9" x14ac:dyDescent="0.25">
      <c r="A8608" s="33" t="s">
        <v>4314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408">D8608*F8608</f>
        <v>75000</v>
      </c>
      <c r="H8608" s="84" t="s">
        <v>930</v>
      </c>
      <c r="I8608" s="294"/>
    </row>
    <row r="8609" spans="1:9" x14ac:dyDescent="0.25">
      <c r="A8609" s="33" t="s">
        <v>4314</v>
      </c>
      <c r="B8609" s="33" t="s">
        <v>4316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408"/>
        <v>410000</v>
      </c>
      <c r="H8609" s="84" t="s">
        <v>930</v>
      </c>
      <c r="I8609" s="294"/>
    </row>
    <row r="8610" spans="1:9" x14ac:dyDescent="0.25">
      <c r="A8610" s="33" t="s">
        <v>4314</v>
      </c>
      <c r="B8610" s="33" t="s">
        <v>3452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408"/>
        <v>70000</v>
      </c>
      <c r="H8610" s="84" t="s">
        <v>930</v>
      </c>
      <c r="I8610" s="294"/>
    </row>
    <row r="8611" spans="1:9" x14ac:dyDescent="0.25">
      <c r="A8611" s="33" t="s">
        <v>4314</v>
      </c>
      <c r="B8611" s="56" t="s">
        <v>10732</v>
      </c>
      <c r="C8611" s="33" t="s">
        <v>10733</v>
      </c>
      <c r="D8611" s="38">
        <v>1</v>
      </c>
      <c r="E8611" s="45" t="s">
        <v>23</v>
      </c>
      <c r="F8611" s="40">
        <v>1500000</v>
      </c>
      <c r="G8611" s="41">
        <f t="shared" si="408"/>
        <v>1500000</v>
      </c>
      <c r="H8611" s="84" t="s">
        <v>433</v>
      </c>
      <c r="I8611" s="294" t="s">
        <v>10734</v>
      </c>
    </row>
    <row r="8612" spans="1:9" x14ac:dyDescent="0.25">
      <c r="A8612" s="33" t="s">
        <v>4314</v>
      </c>
      <c r="B8612" s="56" t="s">
        <v>10732</v>
      </c>
      <c r="C8612" s="44" t="s">
        <v>10735</v>
      </c>
      <c r="D8612" s="38">
        <v>1</v>
      </c>
      <c r="E8612" s="45" t="s">
        <v>23</v>
      </c>
      <c r="F8612" s="40">
        <v>1500000</v>
      </c>
      <c r="G8612" s="179">
        <f t="shared" si="408"/>
        <v>1500000</v>
      </c>
      <c r="H8612" s="84" t="s">
        <v>433</v>
      </c>
      <c r="I8612" s="294" t="s">
        <v>10734</v>
      </c>
    </row>
    <row r="8613" spans="1:9" x14ac:dyDescent="0.25">
      <c r="A8613" s="33" t="s">
        <v>4314</v>
      </c>
      <c r="B8613" s="56" t="s">
        <v>10732</v>
      </c>
      <c r="C8613" s="56" t="s">
        <v>10736</v>
      </c>
      <c r="D8613" s="38">
        <v>1</v>
      </c>
      <c r="E8613" s="45" t="s">
        <v>23</v>
      </c>
      <c r="F8613" s="40">
        <v>1500000</v>
      </c>
      <c r="G8613" s="179">
        <f t="shared" si="408"/>
        <v>1500000</v>
      </c>
      <c r="H8613" s="84" t="s">
        <v>433</v>
      </c>
      <c r="I8613" s="294" t="s">
        <v>10734</v>
      </c>
    </row>
    <row r="8614" spans="1:9" x14ac:dyDescent="0.25">
      <c r="A8614" s="33" t="s">
        <v>4314</v>
      </c>
      <c r="B8614" s="56" t="s">
        <v>10732</v>
      </c>
      <c r="C8614" s="33" t="s">
        <v>10737</v>
      </c>
      <c r="D8614" s="38">
        <v>1</v>
      </c>
      <c r="E8614" s="45" t="s">
        <v>23</v>
      </c>
      <c r="F8614" s="40">
        <v>1500000</v>
      </c>
      <c r="G8614" s="41">
        <f t="shared" si="408"/>
        <v>1500000</v>
      </c>
      <c r="H8614" s="84" t="s">
        <v>433</v>
      </c>
      <c r="I8614" s="294" t="s">
        <v>10734</v>
      </c>
    </row>
    <row r="8615" spans="1:9" x14ac:dyDescent="0.25">
      <c r="A8615" s="33" t="s">
        <v>4314</v>
      </c>
      <c r="B8615" s="56" t="s">
        <v>10732</v>
      </c>
      <c r="C8615" s="56" t="s">
        <v>10738</v>
      </c>
      <c r="D8615" s="50">
        <v>1</v>
      </c>
      <c r="E8615" s="45" t="s">
        <v>23</v>
      </c>
      <c r="F8615" s="40">
        <v>1500000</v>
      </c>
      <c r="G8615" s="41">
        <f t="shared" si="408"/>
        <v>1500000</v>
      </c>
      <c r="H8615" s="84" t="s">
        <v>433</v>
      </c>
      <c r="I8615" s="294" t="s">
        <v>10734</v>
      </c>
    </row>
    <row r="8616" spans="1:9" x14ac:dyDescent="0.25">
      <c r="A8616" s="33" t="s">
        <v>4314</v>
      </c>
      <c r="B8616" s="56" t="s">
        <v>10732</v>
      </c>
      <c r="C8616" s="44" t="s">
        <v>10739</v>
      </c>
      <c r="D8616" s="38">
        <v>1</v>
      </c>
      <c r="E8616" s="45" t="s">
        <v>23</v>
      </c>
      <c r="F8616" s="40">
        <v>1500000</v>
      </c>
      <c r="G8616" s="41">
        <f t="shared" si="408"/>
        <v>1500000</v>
      </c>
      <c r="H8616" s="84" t="s">
        <v>433</v>
      </c>
      <c r="I8616" s="294" t="s">
        <v>10734</v>
      </c>
    </row>
    <row r="8617" spans="1:9" x14ac:dyDescent="0.25">
      <c r="A8617" s="33" t="s">
        <v>4314</v>
      </c>
      <c r="B8617" s="56" t="s">
        <v>10732</v>
      </c>
      <c r="C8617" s="33" t="s">
        <v>10740</v>
      </c>
      <c r="D8617" s="38">
        <v>1</v>
      </c>
      <c r="E8617" s="45" t="s">
        <v>23</v>
      </c>
      <c r="F8617" s="40">
        <v>1500000</v>
      </c>
      <c r="G8617" s="179">
        <f t="shared" si="408"/>
        <v>1500000</v>
      </c>
      <c r="H8617" s="84" t="s">
        <v>433</v>
      </c>
      <c r="I8617" s="294" t="s">
        <v>10734</v>
      </c>
    </row>
    <row r="8618" spans="1:9" x14ac:dyDescent="0.25">
      <c r="A8618" s="33" t="s">
        <v>4314</v>
      </c>
      <c r="B8618" s="56" t="s">
        <v>10732</v>
      </c>
      <c r="C8618" s="44" t="s">
        <v>10741</v>
      </c>
      <c r="D8618" s="38">
        <v>1</v>
      </c>
      <c r="E8618" s="45" t="s">
        <v>23</v>
      </c>
      <c r="F8618" s="40">
        <v>1500000</v>
      </c>
      <c r="G8618" s="41">
        <f t="shared" si="408"/>
        <v>1500000</v>
      </c>
      <c r="H8618" s="84" t="s">
        <v>433</v>
      </c>
      <c r="I8618" s="294" t="s">
        <v>10734</v>
      </c>
    </row>
    <row r="8619" spans="1:9" x14ac:dyDescent="0.25">
      <c r="A8619" s="33" t="s">
        <v>4314</v>
      </c>
      <c r="B8619" s="56" t="s">
        <v>10732</v>
      </c>
      <c r="C8619" s="44" t="s">
        <v>10742</v>
      </c>
      <c r="D8619" s="38">
        <v>1</v>
      </c>
      <c r="E8619" s="45" t="s">
        <v>23</v>
      </c>
      <c r="F8619" s="40">
        <v>1500000</v>
      </c>
      <c r="G8619" s="179">
        <f t="shared" si="408"/>
        <v>1500000</v>
      </c>
      <c r="H8619" s="84" t="s">
        <v>433</v>
      </c>
      <c r="I8619" s="294" t="s">
        <v>10734</v>
      </c>
    </row>
    <row r="8620" spans="1:9" x14ac:dyDescent="0.25">
      <c r="A8620" s="33" t="s">
        <v>4314</v>
      </c>
      <c r="B8620" s="56" t="s">
        <v>10732</v>
      </c>
      <c r="C8620" s="52" t="s">
        <v>10743</v>
      </c>
      <c r="D8620" s="38">
        <v>1</v>
      </c>
      <c r="E8620" s="45" t="s">
        <v>24</v>
      </c>
      <c r="F8620" s="40">
        <v>1500000</v>
      </c>
      <c r="G8620" s="41">
        <f t="shared" si="408"/>
        <v>1500000</v>
      </c>
      <c r="H8620" s="84" t="s">
        <v>433</v>
      </c>
      <c r="I8620" s="294" t="s">
        <v>10734</v>
      </c>
    </row>
    <row r="8621" spans="1:9" x14ac:dyDescent="0.25">
      <c r="A8621" s="33" t="s">
        <v>4314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408"/>
        <v>235000</v>
      </c>
      <c r="H8621" s="84" t="s">
        <v>492</v>
      </c>
      <c r="I8621" s="294" t="s">
        <v>10744</v>
      </c>
    </row>
    <row r="8622" spans="1:9" x14ac:dyDescent="0.25">
      <c r="A8622" s="33" t="s">
        <v>4314</v>
      </c>
      <c r="B8622" s="56" t="s">
        <v>4318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408"/>
        <v>6100000</v>
      </c>
      <c r="H8622" s="84" t="s">
        <v>2469</v>
      </c>
      <c r="I8622" s="33" t="s">
        <v>10596</v>
      </c>
    </row>
    <row r="8623" spans="1:9" x14ac:dyDescent="0.25">
      <c r="A8623" s="33" t="s">
        <v>4323</v>
      </c>
      <c r="B8623" s="33" t="s">
        <v>3338</v>
      </c>
      <c r="C8623" s="33"/>
      <c r="D8623" s="38">
        <v>1</v>
      </c>
      <c r="E8623" s="45" t="s">
        <v>23</v>
      </c>
      <c r="F8623" s="35">
        <v>60000</v>
      </c>
      <c r="G8623" s="179">
        <f t="shared" si="408"/>
        <v>60000</v>
      </c>
      <c r="H8623" s="84" t="s">
        <v>783</v>
      </c>
      <c r="I8623" s="521" t="s">
        <v>10745</v>
      </c>
    </row>
    <row r="8624" spans="1:9" x14ac:dyDescent="0.25">
      <c r="A8624" s="33" t="s">
        <v>4323</v>
      </c>
      <c r="B8624" s="246" t="s">
        <v>9344</v>
      </c>
      <c r="C8624" s="33" t="s">
        <v>2726</v>
      </c>
      <c r="D8624" s="50">
        <v>1</v>
      </c>
      <c r="E8624" s="39" t="s">
        <v>23</v>
      </c>
      <c r="F8624" s="282">
        <v>178500</v>
      </c>
      <c r="G8624" s="41">
        <f t="shared" si="408"/>
        <v>178500</v>
      </c>
      <c r="H8624" s="84" t="s">
        <v>783</v>
      </c>
      <c r="I8624" s="521" t="s">
        <v>10745</v>
      </c>
    </row>
    <row r="8625" spans="1:9" x14ac:dyDescent="0.25">
      <c r="A8625" s="33" t="s">
        <v>4323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408"/>
        <v>42300</v>
      </c>
      <c r="H8625" s="84" t="s">
        <v>2096</v>
      </c>
      <c r="I8625" s="521"/>
    </row>
    <row r="8626" spans="1:9" x14ac:dyDescent="0.25">
      <c r="A8626" s="33" t="s">
        <v>4323</v>
      </c>
      <c r="B8626" s="33" t="s">
        <v>10065</v>
      </c>
      <c r="C8626" s="228" t="s">
        <v>10746</v>
      </c>
      <c r="D8626" s="38">
        <v>1</v>
      </c>
      <c r="E8626" s="39" t="s">
        <v>23</v>
      </c>
      <c r="F8626" s="35">
        <v>1275000</v>
      </c>
      <c r="G8626" s="41">
        <f t="shared" si="408"/>
        <v>1275000</v>
      </c>
      <c r="H8626" s="84" t="s">
        <v>2237</v>
      </c>
      <c r="I8626" s="521" t="s">
        <v>10747</v>
      </c>
    </row>
    <row r="8627" spans="1:9" x14ac:dyDescent="0.25">
      <c r="A8627" s="33" t="s">
        <v>4323</v>
      </c>
      <c r="B8627" s="56" t="s">
        <v>10626</v>
      </c>
      <c r="C8627" s="33" t="s">
        <v>3360</v>
      </c>
      <c r="D8627" s="38">
        <v>1</v>
      </c>
      <c r="E8627" s="39" t="s">
        <v>23</v>
      </c>
      <c r="F8627" s="179">
        <v>140000</v>
      </c>
      <c r="G8627" s="41">
        <f t="shared" si="408"/>
        <v>140000</v>
      </c>
      <c r="H8627" s="84" t="s">
        <v>2237</v>
      </c>
      <c r="I8627" s="521" t="s">
        <v>10747</v>
      </c>
    </row>
    <row r="8628" spans="1:9" x14ac:dyDescent="0.25">
      <c r="A8628" s="33" t="s">
        <v>4323</v>
      </c>
      <c r="B8628" s="33" t="s">
        <v>3496</v>
      </c>
      <c r="C8628" s="33" t="s">
        <v>3360</v>
      </c>
      <c r="D8628" s="38">
        <v>1</v>
      </c>
      <c r="E8628" s="39" t="s">
        <v>23</v>
      </c>
      <c r="F8628" s="179">
        <v>45000</v>
      </c>
      <c r="G8628" s="41">
        <f t="shared" si="408"/>
        <v>45000</v>
      </c>
      <c r="H8628" s="84" t="s">
        <v>2237</v>
      </c>
      <c r="I8628" s="521" t="s">
        <v>10747</v>
      </c>
    </row>
    <row r="8629" spans="1:9" x14ac:dyDescent="0.25">
      <c r="A8629" s="33" t="s">
        <v>4323</v>
      </c>
      <c r="B8629" s="33" t="s">
        <v>2970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408"/>
        <v>195000</v>
      </c>
      <c r="H8629" s="84" t="s">
        <v>995</v>
      </c>
      <c r="I8629" s="294" t="s">
        <v>10748</v>
      </c>
    </row>
    <row r="8630" spans="1:9" x14ac:dyDescent="0.25">
      <c r="A8630" s="33" t="s">
        <v>4323</v>
      </c>
      <c r="B8630" s="269" t="s">
        <v>2768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408"/>
        <v>86000</v>
      </c>
      <c r="H8630" s="84" t="s">
        <v>995</v>
      </c>
      <c r="I8630" s="294" t="s">
        <v>10748</v>
      </c>
    </row>
    <row r="8631" spans="1:9" x14ac:dyDescent="0.25">
      <c r="A8631" s="33" t="s">
        <v>4323</v>
      </c>
      <c r="B8631" s="33" t="s">
        <v>4240</v>
      </c>
      <c r="C8631" s="33"/>
      <c r="D8631" s="38">
        <v>4</v>
      </c>
      <c r="E8631" s="45" t="s">
        <v>23</v>
      </c>
      <c r="F8631" s="40">
        <v>5000</v>
      </c>
      <c r="G8631" s="41">
        <f t="shared" si="408"/>
        <v>20000</v>
      </c>
      <c r="H8631" s="84" t="s">
        <v>995</v>
      </c>
      <c r="I8631" s="294" t="s">
        <v>10748</v>
      </c>
    </row>
    <row r="8632" spans="1:9" x14ac:dyDescent="0.25">
      <c r="A8632" s="33" t="s">
        <v>4323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408"/>
        <v>40000</v>
      </c>
      <c r="H8632" s="84" t="s">
        <v>995</v>
      </c>
      <c r="I8632" s="294" t="s">
        <v>10748</v>
      </c>
    </row>
    <row r="8633" spans="1:9" x14ac:dyDescent="0.25">
      <c r="A8633" s="33" t="s">
        <v>4323</v>
      </c>
      <c r="B8633" s="33" t="s">
        <v>2815</v>
      </c>
      <c r="C8633" s="33"/>
      <c r="D8633" s="50">
        <v>0.3</v>
      </c>
      <c r="E8633" s="45" t="s">
        <v>217</v>
      </c>
      <c r="F8633" s="298">
        <v>65000</v>
      </c>
      <c r="G8633" s="41">
        <f t="shared" si="408"/>
        <v>19500</v>
      </c>
      <c r="H8633" s="84" t="s">
        <v>995</v>
      </c>
      <c r="I8633" s="294" t="s">
        <v>10748</v>
      </c>
    </row>
    <row r="8634" spans="1:9" x14ac:dyDescent="0.25">
      <c r="A8634" s="33" t="s">
        <v>4323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408"/>
        <v>225600</v>
      </c>
      <c r="H8634" s="84" t="s">
        <v>1106</v>
      </c>
      <c r="I8634" s="294" t="s">
        <v>10749</v>
      </c>
    </row>
    <row r="8635" spans="1:9" x14ac:dyDescent="0.25">
      <c r="A8635" s="33" t="s">
        <v>4323</v>
      </c>
      <c r="B8635" s="36" t="s">
        <v>3235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408"/>
        <v>93000</v>
      </c>
      <c r="H8635" s="84" t="s">
        <v>1106</v>
      </c>
      <c r="I8635" s="294" t="s">
        <v>10749</v>
      </c>
    </row>
    <row r="8636" spans="1:9" x14ac:dyDescent="0.25">
      <c r="A8636" s="33" t="s">
        <v>4323</v>
      </c>
      <c r="B8636" s="56" t="s">
        <v>4479</v>
      </c>
      <c r="C8636" s="56"/>
      <c r="D8636" s="38">
        <v>1</v>
      </c>
      <c r="E8636" s="45" t="s">
        <v>23</v>
      </c>
      <c r="F8636" s="40">
        <v>11000</v>
      </c>
      <c r="G8636" s="179">
        <f t="shared" si="408"/>
        <v>11000</v>
      </c>
      <c r="H8636" s="84" t="s">
        <v>2018</v>
      </c>
      <c r="I8636" s="294"/>
    </row>
    <row r="8637" spans="1:9" x14ac:dyDescent="0.25">
      <c r="A8637" s="33" t="s">
        <v>4323</v>
      </c>
      <c r="B8637" s="33" t="s">
        <v>4324</v>
      </c>
      <c r="C8637" s="33"/>
      <c r="D8637" s="38">
        <v>1</v>
      </c>
      <c r="E8637" s="45" t="s">
        <v>23</v>
      </c>
      <c r="F8637" s="40">
        <v>4000000</v>
      </c>
      <c r="G8637" s="41">
        <f t="shared" si="408"/>
        <v>4000000</v>
      </c>
      <c r="H8637" s="84" t="s">
        <v>2018</v>
      </c>
      <c r="I8637" s="294"/>
    </row>
    <row r="8638" spans="1:9" x14ac:dyDescent="0.25">
      <c r="A8638" s="33" t="s">
        <v>4323</v>
      </c>
      <c r="B8638" s="33" t="s">
        <v>4325</v>
      </c>
      <c r="C8638" s="33"/>
      <c r="D8638" s="38">
        <v>1</v>
      </c>
      <c r="E8638" s="45" t="s">
        <v>23</v>
      </c>
      <c r="F8638" s="40">
        <v>39000</v>
      </c>
      <c r="G8638" s="41">
        <f t="shared" si="408"/>
        <v>39000</v>
      </c>
      <c r="H8638" s="84" t="s">
        <v>606</v>
      </c>
      <c r="I8638" s="294"/>
    </row>
    <row r="8639" spans="1:9" x14ac:dyDescent="0.25">
      <c r="A8639" s="33" t="s">
        <v>4323</v>
      </c>
      <c r="B8639" s="33" t="s">
        <v>2683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408"/>
        <v>37500</v>
      </c>
      <c r="H8639" s="84" t="s">
        <v>606</v>
      </c>
      <c r="I8639" s="294"/>
    </row>
    <row r="8640" spans="1:9" x14ac:dyDescent="0.25">
      <c r="A8640" s="33" t="s">
        <v>4323</v>
      </c>
      <c r="B8640" s="33" t="s">
        <v>2684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408"/>
        <v>37500</v>
      </c>
      <c r="H8640" s="84" t="s">
        <v>606</v>
      </c>
      <c r="I8640" s="294"/>
    </row>
    <row r="8641" spans="1:9" x14ac:dyDescent="0.25">
      <c r="A8641" s="33" t="s">
        <v>4323</v>
      </c>
      <c r="B8641" s="56" t="s">
        <v>797</v>
      </c>
      <c r="C8641" s="33" t="s">
        <v>655</v>
      </c>
      <c r="D8641" s="38">
        <v>3</v>
      </c>
      <c r="E8641" s="45" t="s">
        <v>3345</v>
      </c>
      <c r="F8641" s="35">
        <v>4000</v>
      </c>
      <c r="G8641" s="41">
        <f t="shared" si="408"/>
        <v>12000</v>
      </c>
      <c r="H8641" s="84" t="s">
        <v>606</v>
      </c>
      <c r="I8641" s="294"/>
    </row>
    <row r="8642" spans="1:9" x14ac:dyDescent="0.25">
      <c r="A8642" s="33" t="s">
        <v>4323</v>
      </c>
      <c r="B8642" s="33" t="s">
        <v>4326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4327</v>
      </c>
      <c r="I8642" s="294" t="s">
        <v>10750</v>
      </c>
    </row>
    <row r="8643" spans="1:9" x14ac:dyDescent="0.25">
      <c r="A8643" s="33" t="s">
        <v>4323</v>
      </c>
      <c r="B8643" s="33" t="s">
        <v>4328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4327</v>
      </c>
      <c r="I8643" s="294" t="s">
        <v>10750</v>
      </c>
    </row>
    <row r="8644" spans="1:9" x14ac:dyDescent="0.25">
      <c r="A8644" s="33" t="s">
        <v>4323</v>
      </c>
      <c r="B8644" s="33" t="s">
        <v>2805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408"/>
        <v>12000</v>
      </c>
      <c r="H8644" s="84" t="s">
        <v>4233</v>
      </c>
      <c r="I8644" s="294"/>
    </row>
    <row r="8645" spans="1:9" x14ac:dyDescent="0.25">
      <c r="A8645" s="33" t="s">
        <v>4323</v>
      </c>
      <c r="B8645" s="269" t="s">
        <v>3751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408"/>
        <v>7000</v>
      </c>
      <c r="H8645" s="84" t="s">
        <v>4233</v>
      </c>
      <c r="I8645" s="33"/>
    </row>
    <row r="8646" spans="1:9" x14ac:dyDescent="0.25">
      <c r="A8646" s="33" t="s">
        <v>4323</v>
      </c>
      <c r="B8646" s="52" t="s">
        <v>2847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408"/>
        <v>16000</v>
      </c>
      <c r="H8646" s="84" t="s">
        <v>4233</v>
      </c>
      <c r="I8646" s="33"/>
    </row>
    <row r="8647" spans="1:9" x14ac:dyDescent="0.25">
      <c r="A8647" s="33" t="s">
        <v>4323</v>
      </c>
      <c r="B8647" s="33" t="s">
        <v>2682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408"/>
        <v>104000</v>
      </c>
      <c r="H8647" s="84" t="s">
        <v>3638</v>
      </c>
      <c r="I8647" s="33"/>
    </row>
    <row r="8648" spans="1:9" x14ac:dyDescent="0.25">
      <c r="A8648" s="33" t="s">
        <v>4323</v>
      </c>
      <c r="B8648" s="269" t="s">
        <v>3751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408"/>
        <v>7000</v>
      </c>
      <c r="H8648" s="84" t="s">
        <v>3638</v>
      </c>
      <c r="I8648" s="33"/>
    </row>
    <row r="8649" spans="1:9" x14ac:dyDescent="0.25">
      <c r="A8649" s="33" t="s">
        <v>4323</v>
      </c>
      <c r="B8649" s="263" t="s">
        <v>3494</v>
      </c>
      <c r="C8649" s="247" t="s">
        <v>10751</v>
      </c>
      <c r="D8649" s="247">
        <v>1</v>
      </c>
      <c r="E8649" s="247" t="s">
        <v>24</v>
      </c>
      <c r="F8649" s="265">
        <v>1545000</v>
      </c>
      <c r="G8649" s="266">
        <f t="shared" si="408"/>
        <v>1545000</v>
      </c>
      <c r="H8649" s="401" t="s">
        <v>588</v>
      </c>
      <c r="I8649" s="247" t="s">
        <v>10752</v>
      </c>
    </row>
    <row r="8650" spans="1:9" x14ac:dyDescent="0.25">
      <c r="A8650" s="33" t="s">
        <v>4323</v>
      </c>
      <c r="B8650" s="263" t="s">
        <v>3494</v>
      </c>
      <c r="C8650" s="247" t="s">
        <v>10753</v>
      </c>
      <c r="D8650" s="247">
        <v>1</v>
      </c>
      <c r="E8650" s="247" t="s">
        <v>24</v>
      </c>
      <c r="F8650" s="265">
        <v>1545000</v>
      </c>
      <c r="G8650" s="266">
        <f t="shared" si="408"/>
        <v>1545000</v>
      </c>
      <c r="H8650" s="401" t="s">
        <v>588</v>
      </c>
      <c r="I8650" s="247" t="s">
        <v>10752</v>
      </c>
    </row>
    <row r="8651" spans="1:9" x14ac:dyDescent="0.25">
      <c r="A8651" s="33" t="s">
        <v>4323</v>
      </c>
      <c r="B8651" s="252" t="s">
        <v>10562</v>
      </c>
      <c r="C8651" s="247" t="s">
        <v>10563</v>
      </c>
      <c r="D8651" s="247">
        <v>1</v>
      </c>
      <c r="E8651" s="247" t="s">
        <v>23</v>
      </c>
      <c r="F8651" s="265">
        <v>155000</v>
      </c>
      <c r="G8651" s="266">
        <f t="shared" si="408"/>
        <v>155000</v>
      </c>
      <c r="H8651" s="401" t="s">
        <v>588</v>
      </c>
      <c r="I8651" s="247" t="s">
        <v>10752</v>
      </c>
    </row>
    <row r="8652" spans="1:9" x14ac:dyDescent="0.25">
      <c r="A8652" s="33" t="s">
        <v>4323</v>
      </c>
      <c r="B8652" s="247" t="s">
        <v>10600</v>
      </c>
      <c r="C8652" s="247" t="s">
        <v>10563</v>
      </c>
      <c r="D8652" s="248">
        <v>1</v>
      </c>
      <c r="E8652" s="264" t="s">
        <v>23</v>
      </c>
      <c r="F8652" s="265">
        <v>40000</v>
      </c>
      <c r="G8652" s="266">
        <f t="shared" si="408"/>
        <v>40000</v>
      </c>
      <c r="H8652" s="401" t="s">
        <v>588</v>
      </c>
      <c r="I8652" s="247" t="s">
        <v>10752</v>
      </c>
    </row>
    <row r="8653" spans="1:9" x14ac:dyDescent="0.25">
      <c r="A8653" s="33" t="s">
        <v>4323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408"/>
        <v>36783</v>
      </c>
      <c r="H8653" s="401" t="s">
        <v>588</v>
      </c>
      <c r="I8653" s="247" t="s">
        <v>10752</v>
      </c>
    </row>
    <row r="8654" spans="1:9" x14ac:dyDescent="0.25">
      <c r="A8654" s="33" t="s">
        <v>4323</v>
      </c>
      <c r="B8654" s="101" t="s">
        <v>312</v>
      </c>
      <c r="C8654" s="109" t="s">
        <v>9339</v>
      </c>
      <c r="D8654" s="56">
        <v>1</v>
      </c>
      <c r="E8654" s="56" t="s">
        <v>23</v>
      </c>
      <c r="F8654" s="41">
        <v>40000</v>
      </c>
      <c r="G8654" s="179">
        <f t="shared" si="408"/>
        <v>40000</v>
      </c>
      <c r="H8654" s="294" t="s">
        <v>538</v>
      </c>
      <c r="I8654" s="56"/>
    </row>
    <row r="8655" spans="1:9" x14ac:dyDescent="0.25">
      <c r="A8655" s="33" t="s">
        <v>4323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408"/>
        <v>34689</v>
      </c>
      <c r="H8655" s="294" t="s">
        <v>538</v>
      </c>
      <c r="I8655" s="56"/>
    </row>
    <row r="8656" spans="1:9" x14ac:dyDescent="0.25">
      <c r="A8656" s="33" t="s">
        <v>4329</v>
      </c>
      <c r="B8656" s="33" t="s">
        <v>2805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408"/>
        <v>12000</v>
      </c>
      <c r="H8656" s="84" t="s">
        <v>4233</v>
      </c>
      <c r="I8656" s="521"/>
    </row>
    <row r="8657" spans="1:9" x14ac:dyDescent="0.25">
      <c r="A8657" s="33" t="s">
        <v>4329</v>
      </c>
      <c r="B8657" s="56" t="s">
        <v>4336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408"/>
        <v>1000000</v>
      </c>
      <c r="H8657" s="84" t="s">
        <v>3078</v>
      </c>
      <c r="I8657" s="294" t="s">
        <v>10728</v>
      </c>
    </row>
    <row r="8658" spans="1:9" x14ac:dyDescent="0.25">
      <c r="A8658" s="33" t="s">
        <v>4329</v>
      </c>
      <c r="B8658" s="33" t="s">
        <v>3857</v>
      </c>
      <c r="C8658" s="33" t="s">
        <v>9331</v>
      </c>
      <c r="D8658" s="38">
        <v>1</v>
      </c>
      <c r="E8658" s="45" t="s">
        <v>23</v>
      </c>
      <c r="F8658" s="46">
        <v>150000</v>
      </c>
      <c r="G8658" s="179">
        <f t="shared" si="408"/>
        <v>150000</v>
      </c>
      <c r="H8658" s="84" t="s">
        <v>2736</v>
      </c>
      <c r="I8658" s="521" t="s">
        <v>10754</v>
      </c>
    </row>
    <row r="8659" spans="1:9" x14ac:dyDescent="0.25">
      <c r="A8659" s="33" t="s">
        <v>4329</v>
      </c>
      <c r="B8659" s="33" t="s">
        <v>4273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408"/>
        <v>36000</v>
      </c>
      <c r="H8659" s="84" t="s">
        <v>2736</v>
      </c>
      <c r="I8659" s="521" t="s">
        <v>10754</v>
      </c>
    </row>
    <row r="8660" spans="1:9" x14ac:dyDescent="0.25">
      <c r="A8660" s="33" t="s">
        <v>4329</v>
      </c>
      <c r="B8660" s="33" t="s">
        <v>3235</v>
      </c>
      <c r="C8660" s="33" t="s">
        <v>3596</v>
      </c>
      <c r="D8660" s="33">
        <v>1</v>
      </c>
      <c r="E8660" s="33" t="s">
        <v>24</v>
      </c>
      <c r="F8660" s="46">
        <v>82000</v>
      </c>
      <c r="G8660" s="41">
        <f t="shared" si="408"/>
        <v>82000</v>
      </c>
      <c r="H8660" s="84" t="s">
        <v>2736</v>
      </c>
      <c r="I8660" s="521" t="s">
        <v>10754</v>
      </c>
    </row>
    <row r="8661" spans="1:9" x14ac:dyDescent="0.25">
      <c r="A8661" s="33" t="s">
        <v>4329</v>
      </c>
      <c r="B8661" s="33" t="s">
        <v>4333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408"/>
        <v>67500</v>
      </c>
      <c r="H8661" s="84" t="s">
        <v>3557</v>
      </c>
      <c r="I8661" s="521"/>
    </row>
    <row r="8662" spans="1:9" x14ac:dyDescent="0.25">
      <c r="A8662" s="33" t="s">
        <v>4329</v>
      </c>
      <c r="B8662" s="33" t="s">
        <v>4330</v>
      </c>
      <c r="C8662" s="33" t="s">
        <v>4331</v>
      </c>
      <c r="D8662" s="38">
        <v>15</v>
      </c>
      <c r="E8662" s="45" t="s">
        <v>217</v>
      </c>
      <c r="F8662" s="40">
        <f>240000/15</f>
        <v>16000</v>
      </c>
      <c r="G8662" s="41">
        <f t="shared" si="408"/>
        <v>240000</v>
      </c>
      <c r="H8662" s="274" t="s">
        <v>3638</v>
      </c>
      <c r="I8662" s="521"/>
    </row>
    <row r="8663" spans="1:9" x14ac:dyDescent="0.25">
      <c r="A8663" s="33" t="s">
        <v>4329</v>
      </c>
      <c r="B8663" s="33" t="s">
        <v>4333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408"/>
        <v>202500</v>
      </c>
      <c r="H8663" s="84" t="s">
        <v>3557</v>
      </c>
      <c r="I8663" s="521"/>
    </row>
    <row r="8664" spans="1:9" x14ac:dyDescent="0.25">
      <c r="A8664" s="33" t="s">
        <v>4329</v>
      </c>
      <c r="B8664" s="114" t="s">
        <v>3163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408"/>
        <v>110000</v>
      </c>
      <c r="H8664" s="274" t="s">
        <v>3638</v>
      </c>
      <c r="I8664" s="294" t="s">
        <v>10755</v>
      </c>
    </row>
    <row r="8665" spans="1:9" x14ac:dyDescent="0.25">
      <c r="A8665" s="33" t="s">
        <v>4329</v>
      </c>
      <c r="B8665" s="33" t="s">
        <v>3163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408"/>
        <v>172500</v>
      </c>
      <c r="H8665" s="84" t="s">
        <v>3638</v>
      </c>
      <c r="I8665" s="294"/>
    </row>
    <row r="8666" spans="1:9" x14ac:dyDescent="0.25">
      <c r="A8666" s="33" t="s">
        <v>4329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408"/>
        <v>253800</v>
      </c>
      <c r="H8666" s="401" t="s">
        <v>882</v>
      </c>
      <c r="I8666" s="401" t="s">
        <v>10756</v>
      </c>
    </row>
    <row r="8667" spans="1:9" x14ac:dyDescent="0.25">
      <c r="A8667" s="33" t="s">
        <v>4329</v>
      </c>
      <c r="B8667" s="247" t="s">
        <v>3235</v>
      </c>
      <c r="C8667" s="247" t="s">
        <v>3596</v>
      </c>
      <c r="D8667" s="247">
        <v>1</v>
      </c>
      <c r="E8667" s="247" t="s">
        <v>24</v>
      </c>
      <c r="F8667" s="265">
        <v>82000</v>
      </c>
      <c r="G8667" s="265">
        <f t="shared" si="408"/>
        <v>82000</v>
      </c>
      <c r="H8667" s="401" t="s">
        <v>882</v>
      </c>
      <c r="I8667" s="401" t="s">
        <v>10756</v>
      </c>
    </row>
    <row r="8668" spans="1:9" x14ac:dyDescent="0.25">
      <c r="A8668" s="33" t="s">
        <v>4329</v>
      </c>
      <c r="B8668" s="413" t="s">
        <v>3235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408"/>
        <v>93000</v>
      </c>
      <c r="H8668" s="401" t="s">
        <v>882</v>
      </c>
      <c r="I8668" s="401" t="s">
        <v>10756</v>
      </c>
    </row>
    <row r="8669" spans="1:9" x14ac:dyDescent="0.25">
      <c r="A8669" s="33" t="s">
        <v>4329</v>
      </c>
      <c r="B8669" s="247" t="s">
        <v>2852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408"/>
        <v>75000</v>
      </c>
      <c r="H8669" s="401" t="s">
        <v>882</v>
      </c>
      <c r="I8669" s="401" t="s">
        <v>10756</v>
      </c>
    </row>
    <row r="8670" spans="1:9" x14ac:dyDescent="0.25">
      <c r="A8670" s="33" t="s">
        <v>4329</v>
      </c>
      <c r="B8670" s="33" t="s">
        <v>3857</v>
      </c>
      <c r="C8670" s="33" t="s">
        <v>9331</v>
      </c>
      <c r="D8670" s="38">
        <v>1</v>
      </c>
      <c r="E8670" s="45" t="s">
        <v>23</v>
      </c>
      <c r="F8670" s="46">
        <v>150000</v>
      </c>
      <c r="G8670" s="179">
        <f t="shared" si="408"/>
        <v>150000</v>
      </c>
      <c r="H8670" s="84" t="s">
        <v>488</v>
      </c>
      <c r="I8670" s="294" t="s">
        <v>10757</v>
      </c>
    </row>
    <row r="8671" spans="1:9" x14ac:dyDescent="0.25">
      <c r="A8671" s="33" t="s">
        <v>4329</v>
      </c>
      <c r="B8671" s="33" t="s">
        <v>4334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408"/>
        <v>3100000</v>
      </c>
      <c r="H8671" s="84" t="s">
        <v>10758</v>
      </c>
      <c r="I8671" s="294" t="s">
        <v>10596</v>
      </c>
    </row>
    <row r="8672" spans="1:9" x14ac:dyDescent="0.25">
      <c r="A8672" s="33" t="s">
        <v>4329</v>
      </c>
      <c r="B8672" s="33" t="s">
        <v>4334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10343</v>
      </c>
      <c r="I8672" s="294" t="s">
        <v>10596</v>
      </c>
    </row>
    <row r="8673" spans="1:9" x14ac:dyDescent="0.25">
      <c r="A8673" s="33" t="s">
        <v>4329</v>
      </c>
      <c r="B8673" s="56" t="s">
        <v>2801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8493</v>
      </c>
    </row>
    <row r="8674" spans="1:9" x14ac:dyDescent="0.25">
      <c r="A8674" s="33" t="s">
        <v>4329</v>
      </c>
      <c r="B8674" s="56" t="s">
        <v>4554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8493</v>
      </c>
    </row>
    <row r="8675" spans="1:9" x14ac:dyDescent="0.25">
      <c r="A8675" s="33" t="s">
        <v>4329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8493</v>
      </c>
    </row>
    <row r="8676" spans="1:9" x14ac:dyDescent="0.25">
      <c r="A8676" s="33" t="s">
        <v>4337</v>
      </c>
      <c r="B8676" s="33" t="s">
        <v>4008</v>
      </c>
      <c r="C8676" s="33" t="s">
        <v>4378</v>
      </c>
      <c r="D8676" s="38">
        <v>2</v>
      </c>
      <c r="E8676" s="45" t="s">
        <v>217</v>
      </c>
      <c r="F8676" s="46">
        <v>23000</v>
      </c>
      <c r="G8676" s="179">
        <f t="shared" ref="G8676:G8739" si="409">D8676*F8676</f>
        <v>46000</v>
      </c>
      <c r="H8676" s="84" t="s">
        <v>1263</v>
      </c>
      <c r="I8676" s="521"/>
    </row>
    <row r="8677" spans="1:9" x14ac:dyDescent="0.25">
      <c r="A8677" s="33" t="s">
        <v>4337</v>
      </c>
      <c r="B8677" s="33" t="s">
        <v>2805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409"/>
        <v>6000</v>
      </c>
      <c r="H8677" s="84" t="s">
        <v>827</v>
      </c>
      <c r="I8677" s="43"/>
    </row>
    <row r="8678" spans="1:9" x14ac:dyDescent="0.25">
      <c r="A8678" s="33" t="s">
        <v>4337</v>
      </c>
      <c r="B8678" s="247" t="s">
        <v>2768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409"/>
        <v>172000</v>
      </c>
      <c r="H8678" s="401" t="s">
        <v>551</v>
      </c>
      <c r="I8678" s="523" t="s">
        <v>10759</v>
      </c>
    </row>
    <row r="8679" spans="1:9" x14ac:dyDescent="0.25">
      <c r="A8679" s="33" t="s">
        <v>4337</v>
      </c>
      <c r="B8679" s="247" t="s">
        <v>1772</v>
      </c>
      <c r="C8679" s="247" t="s">
        <v>2755</v>
      </c>
      <c r="D8679" s="248">
        <v>12</v>
      </c>
      <c r="E8679" s="249" t="s">
        <v>23</v>
      </c>
      <c r="F8679" s="265">
        <v>10000</v>
      </c>
      <c r="G8679" s="265">
        <f t="shared" si="409"/>
        <v>120000</v>
      </c>
      <c r="H8679" s="401" t="s">
        <v>551</v>
      </c>
      <c r="I8679" s="523" t="s">
        <v>10759</v>
      </c>
    </row>
    <row r="8680" spans="1:9" x14ac:dyDescent="0.25">
      <c r="A8680" s="33" t="s">
        <v>4337</v>
      </c>
      <c r="B8680" s="247" t="s">
        <v>4841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409"/>
        <v>40000</v>
      </c>
      <c r="H8680" s="401" t="s">
        <v>551</v>
      </c>
      <c r="I8680" s="523" t="s">
        <v>10759</v>
      </c>
    </row>
    <row r="8681" spans="1:9" x14ac:dyDescent="0.25">
      <c r="A8681" s="33" t="s">
        <v>4337</v>
      </c>
      <c r="B8681" s="247" t="s">
        <v>2815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409"/>
        <v>19500</v>
      </c>
      <c r="H8681" s="401" t="s">
        <v>551</v>
      </c>
      <c r="I8681" s="523" t="s">
        <v>10759</v>
      </c>
    </row>
    <row r="8682" spans="1:9" x14ac:dyDescent="0.25">
      <c r="A8682" s="33" t="s">
        <v>4337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409"/>
        <v>120000</v>
      </c>
      <c r="H8682" s="274" t="s">
        <v>882</v>
      </c>
      <c r="I8682" s="521" t="s">
        <v>10760</v>
      </c>
    </row>
    <row r="8683" spans="1:9" x14ac:dyDescent="0.25">
      <c r="A8683" s="33" t="s">
        <v>4337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409"/>
        <v>800000</v>
      </c>
      <c r="H8683" s="84" t="s">
        <v>882</v>
      </c>
      <c r="I8683" s="521" t="s">
        <v>10760</v>
      </c>
    </row>
    <row r="8684" spans="1:9" x14ac:dyDescent="0.25">
      <c r="A8684" s="33" t="s">
        <v>4337</v>
      </c>
      <c r="B8684" s="33" t="s">
        <v>4347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409"/>
        <v>9600000</v>
      </c>
      <c r="H8684" s="84" t="s">
        <v>930</v>
      </c>
      <c r="I8684" s="294"/>
    </row>
    <row r="8685" spans="1:9" x14ac:dyDescent="0.25">
      <c r="A8685" s="33" t="s">
        <v>4337</v>
      </c>
      <c r="B8685" s="33" t="s">
        <v>4068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409"/>
        <v>1900000</v>
      </c>
      <c r="H8685" s="84" t="s">
        <v>486</v>
      </c>
      <c r="I8685" s="43" t="s">
        <v>8493</v>
      </c>
    </row>
    <row r="8686" spans="1:9" x14ac:dyDescent="0.25">
      <c r="A8686" s="33" t="s">
        <v>4337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409"/>
        <v>43000</v>
      </c>
      <c r="H8686" s="294" t="s">
        <v>486</v>
      </c>
      <c r="I8686" s="294" t="s">
        <v>10761</v>
      </c>
    </row>
    <row r="8687" spans="1:9" x14ac:dyDescent="0.25">
      <c r="A8687" s="33" t="s">
        <v>4337</v>
      </c>
      <c r="B8687" s="33" t="s">
        <v>4841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409"/>
        <v>20000</v>
      </c>
      <c r="H8687" s="294" t="s">
        <v>486</v>
      </c>
      <c r="I8687" s="294" t="s">
        <v>10761</v>
      </c>
    </row>
    <row r="8688" spans="1:9" x14ac:dyDescent="0.25">
      <c r="A8688" s="33" t="s">
        <v>4337</v>
      </c>
      <c r="B8688" s="33" t="s">
        <v>1772</v>
      </c>
      <c r="C8688" s="33" t="s">
        <v>2755</v>
      </c>
      <c r="D8688" s="56">
        <v>4</v>
      </c>
      <c r="E8688" s="56" t="s">
        <v>23</v>
      </c>
      <c r="F8688" s="41">
        <v>10000</v>
      </c>
      <c r="G8688" s="41">
        <f t="shared" si="409"/>
        <v>40000</v>
      </c>
      <c r="H8688" s="294" t="s">
        <v>2177</v>
      </c>
      <c r="I8688" s="294" t="s">
        <v>10762</v>
      </c>
    </row>
    <row r="8689" spans="1:9" x14ac:dyDescent="0.25">
      <c r="A8689" s="33" t="s">
        <v>4337</v>
      </c>
      <c r="B8689" s="260" t="s">
        <v>2815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409"/>
        <v>19500</v>
      </c>
      <c r="H8689" s="294" t="s">
        <v>2177</v>
      </c>
      <c r="I8689" s="294" t="s">
        <v>10762</v>
      </c>
    </row>
    <row r="8690" spans="1:9" x14ac:dyDescent="0.25">
      <c r="A8690" s="33" t="s">
        <v>4337</v>
      </c>
      <c r="B8690" s="33" t="s">
        <v>2719</v>
      </c>
      <c r="C8690" s="33" t="s">
        <v>2856</v>
      </c>
      <c r="D8690" s="50">
        <v>2</v>
      </c>
      <c r="E8690" s="273" t="s">
        <v>23</v>
      </c>
      <c r="F8690" s="41">
        <v>300000</v>
      </c>
      <c r="G8690" s="41">
        <f t="shared" si="409"/>
        <v>600000</v>
      </c>
      <c r="H8690" s="294" t="s">
        <v>5883</v>
      </c>
      <c r="I8690" s="294" t="s">
        <v>10763</v>
      </c>
    </row>
    <row r="8691" spans="1:9" x14ac:dyDescent="0.25">
      <c r="A8691" s="33" t="s">
        <v>4337</v>
      </c>
      <c r="B8691" s="33" t="s">
        <v>1896</v>
      </c>
      <c r="C8691" s="33" t="s">
        <v>2856</v>
      </c>
      <c r="D8691" s="38">
        <v>2</v>
      </c>
      <c r="E8691" s="51" t="s">
        <v>23</v>
      </c>
      <c r="F8691" s="46">
        <v>105000</v>
      </c>
      <c r="G8691" s="179">
        <f t="shared" si="409"/>
        <v>210000</v>
      </c>
      <c r="H8691" s="84" t="s">
        <v>5883</v>
      </c>
      <c r="I8691" s="294" t="s">
        <v>10763</v>
      </c>
    </row>
    <row r="8692" spans="1:9" x14ac:dyDescent="0.25">
      <c r="A8692" s="33" t="s">
        <v>4337</v>
      </c>
      <c r="B8692" s="33" t="s">
        <v>10764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409"/>
        <v>195000</v>
      </c>
      <c r="H8692" s="84" t="s">
        <v>673</v>
      </c>
      <c r="I8692" s="294" t="s">
        <v>10765</v>
      </c>
    </row>
    <row r="8693" spans="1:9" x14ac:dyDescent="0.25">
      <c r="A8693" s="33" t="s">
        <v>4337</v>
      </c>
      <c r="B8693" s="33" t="s">
        <v>3098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409"/>
        <v>137000</v>
      </c>
      <c r="H8693" s="84" t="s">
        <v>673</v>
      </c>
      <c r="I8693" s="294" t="s">
        <v>10765</v>
      </c>
    </row>
    <row r="8694" spans="1:9" x14ac:dyDescent="0.25">
      <c r="A8694" s="33" t="s">
        <v>4337</v>
      </c>
      <c r="B8694" s="33" t="s">
        <v>1478</v>
      </c>
      <c r="C8694" s="33" t="s">
        <v>9331</v>
      </c>
      <c r="D8694" s="33">
        <v>1</v>
      </c>
      <c r="E8694" s="33" t="s">
        <v>23</v>
      </c>
      <c r="F8694" s="46">
        <v>460000</v>
      </c>
      <c r="G8694" s="179">
        <f t="shared" si="409"/>
        <v>460000</v>
      </c>
      <c r="H8694" s="84" t="s">
        <v>673</v>
      </c>
      <c r="I8694" s="294" t="s">
        <v>10765</v>
      </c>
    </row>
    <row r="8695" spans="1:9" x14ac:dyDescent="0.25">
      <c r="A8695" s="33" t="s">
        <v>4337</v>
      </c>
      <c r="B8695" s="33" t="s">
        <v>10065</v>
      </c>
      <c r="C8695" s="33" t="s">
        <v>10766</v>
      </c>
      <c r="D8695" s="38">
        <v>1</v>
      </c>
      <c r="E8695" s="45" t="s">
        <v>23</v>
      </c>
      <c r="F8695" s="40">
        <v>1275000</v>
      </c>
      <c r="G8695" s="41">
        <f t="shared" si="409"/>
        <v>1275000</v>
      </c>
      <c r="H8695" s="84" t="s">
        <v>468</v>
      </c>
      <c r="I8695" s="294" t="s">
        <v>10767</v>
      </c>
    </row>
    <row r="8696" spans="1:9" x14ac:dyDescent="0.25">
      <c r="A8696" s="33" t="s">
        <v>4337</v>
      </c>
      <c r="B8696" s="56" t="s">
        <v>10626</v>
      </c>
      <c r="C8696" s="39" t="s">
        <v>3360</v>
      </c>
      <c r="D8696" s="38">
        <v>1</v>
      </c>
      <c r="E8696" s="45" t="s">
        <v>23</v>
      </c>
      <c r="F8696" s="40">
        <v>140000</v>
      </c>
      <c r="G8696" s="41">
        <f t="shared" si="409"/>
        <v>140000</v>
      </c>
      <c r="H8696" s="84" t="s">
        <v>468</v>
      </c>
      <c r="I8696" s="294" t="s">
        <v>10767</v>
      </c>
    </row>
    <row r="8697" spans="1:9" x14ac:dyDescent="0.25">
      <c r="A8697" s="33" t="s">
        <v>4337</v>
      </c>
      <c r="B8697" s="33" t="s">
        <v>10065</v>
      </c>
      <c r="C8697" s="33" t="s">
        <v>10768</v>
      </c>
      <c r="D8697" s="38">
        <v>1</v>
      </c>
      <c r="E8697" s="45" t="s">
        <v>23</v>
      </c>
      <c r="F8697" s="40">
        <v>1275000</v>
      </c>
      <c r="G8697" s="41">
        <f t="shared" si="409"/>
        <v>1275000</v>
      </c>
      <c r="H8697" s="84" t="s">
        <v>1999</v>
      </c>
      <c r="I8697" s="294" t="s">
        <v>10769</v>
      </c>
    </row>
    <row r="8698" spans="1:9" x14ac:dyDescent="0.25">
      <c r="A8698" s="33" t="s">
        <v>4337</v>
      </c>
      <c r="B8698" s="56" t="s">
        <v>10626</v>
      </c>
      <c r="C8698" s="39" t="s">
        <v>3360</v>
      </c>
      <c r="D8698" s="38">
        <v>1</v>
      </c>
      <c r="E8698" s="45" t="s">
        <v>23</v>
      </c>
      <c r="F8698" s="40">
        <v>140000</v>
      </c>
      <c r="G8698" s="41">
        <f t="shared" si="409"/>
        <v>140000</v>
      </c>
      <c r="H8698" s="84" t="s">
        <v>1999</v>
      </c>
      <c r="I8698" s="294" t="s">
        <v>10769</v>
      </c>
    </row>
    <row r="8699" spans="1:9" x14ac:dyDescent="0.25">
      <c r="A8699" s="33" t="s">
        <v>4337</v>
      </c>
      <c r="B8699" s="33" t="s">
        <v>3496</v>
      </c>
      <c r="C8699" s="33" t="s">
        <v>3360</v>
      </c>
      <c r="D8699" s="38">
        <v>1</v>
      </c>
      <c r="E8699" s="45" t="s">
        <v>23</v>
      </c>
      <c r="F8699" s="40">
        <v>45000</v>
      </c>
      <c r="G8699" s="179">
        <f t="shared" si="409"/>
        <v>45000</v>
      </c>
      <c r="H8699" s="84" t="s">
        <v>1999</v>
      </c>
      <c r="I8699" s="294" t="s">
        <v>10769</v>
      </c>
    </row>
    <row r="8700" spans="1:9" x14ac:dyDescent="0.25">
      <c r="A8700" s="33" t="s">
        <v>4337</v>
      </c>
      <c r="B8700" s="33" t="s">
        <v>10065</v>
      </c>
      <c r="C8700" s="44" t="s">
        <v>10770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10771</v>
      </c>
    </row>
    <row r="8701" spans="1:9" x14ac:dyDescent="0.25">
      <c r="A8701" s="33" t="s">
        <v>4337</v>
      </c>
      <c r="B8701" s="56" t="s">
        <v>10626</v>
      </c>
      <c r="C8701" s="39" t="s">
        <v>3360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10771</v>
      </c>
    </row>
    <row r="8702" spans="1:9" x14ac:dyDescent="0.25">
      <c r="A8702" s="33" t="s">
        <v>4337</v>
      </c>
      <c r="B8702" s="33" t="s">
        <v>3496</v>
      </c>
      <c r="C8702" s="33" t="s">
        <v>3360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10771</v>
      </c>
    </row>
    <row r="8703" spans="1:9" x14ac:dyDescent="0.25">
      <c r="A8703" s="33" t="s">
        <v>4337</v>
      </c>
      <c r="B8703" s="33" t="s">
        <v>4339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409"/>
        <v>30000</v>
      </c>
      <c r="H8703" s="84" t="s">
        <v>2701</v>
      </c>
      <c r="I8703" s="33" t="s">
        <v>10772</v>
      </c>
    </row>
    <row r="8704" spans="1:9" x14ac:dyDescent="0.25">
      <c r="A8704" s="33" t="s">
        <v>4337</v>
      </c>
      <c r="B8704" s="56" t="s">
        <v>4341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409"/>
        <v>265000</v>
      </c>
      <c r="H8704" s="84" t="s">
        <v>2701</v>
      </c>
      <c r="I8704" s="33" t="s">
        <v>10772</v>
      </c>
    </row>
    <row r="8705" spans="1:9" x14ac:dyDescent="0.25">
      <c r="A8705" s="33" t="s">
        <v>4337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409"/>
        <v>50000</v>
      </c>
      <c r="H8705" s="84" t="s">
        <v>2701</v>
      </c>
      <c r="I8705" s="33" t="s">
        <v>10772</v>
      </c>
    </row>
    <row r="8706" spans="1:9" x14ac:dyDescent="0.25">
      <c r="A8706" s="33" t="s">
        <v>4337</v>
      </c>
      <c r="B8706" s="68" t="s">
        <v>2749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409"/>
        <v>20000</v>
      </c>
      <c r="H8706" s="84" t="s">
        <v>2701</v>
      </c>
      <c r="I8706" s="33" t="s">
        <v>10772</v>
      </c>
    </row>
    <row r="8707" spans="1:9" x14ac:dyDescent="0.25">
      <c r="A8707" s="33" t="s">
        <v>4337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409"/>
        <v>235000</v>
      </c>
      <c r="H8707" s="84" t="s">
        <v>2701</v>
      </c>
      <c r="I8707" s="33" t="s">
        <v>10772</v>
      </c>
    </row>
    <row r="8708" spans="1:9" x14ac:dyDescent="0.25">
      <c r="A8708" s="33" t="s">
        <v>4337</v>
      </c>
      <c r="B8708" s="52" t="s">
        <v>10773</v>
      </c>
      <c r="C8708" s="164" t="s">
        <v>10774</v>
      </c>
      <c r="D8708" s="38">
        <v>1</v>
      </c>
      <c r="E8708" s="45" t="s">
        <v>23</v>
      </c>
      <c r="F8708" s="289">
        <v>1535000</v>
      </c>
      <c r="G8708" s="41">
        <f t="shared" si="409"/>
        <v>1535000</v>
      </c>
      <c r="H8708" s="84" t="s">
        <v>472</v>
      </c>
      <c r="I8708" s="33" t="s">
        <v>10614</v>
      </c>
    </row>
    <row r="8709" spans="1:9" x14ac:dyDescent="0.25">
      <c r="A8709" s="33" t="s">
        <v>4337</v>
      </c>
      <c r="B8709" s="52" t="s">
        <v>10773</v>
      </c>
      <c r="C8709" s="164" t="s">
        <v>10775</v>
      </c>
      <c r="D8709" s="38">
        <v>1</v>
      </c>
      <c r="E8709" s="45" t="s">
        <v>23</v>
      </c>
      <c r="F8709" s="289">
        <v>1535000</v>
      </c>
      <c r="G8709" s="41">
        <f t="shared" si="409"/>
        <v>1535000</v>
      </c>
      <c r="H8709" s="84" t="s">
        <v>472</v>
      </c>
      <c r="I8709" s="33" t="s">
        <v>10614</v>
      </c>
    </row>
    <row r="8710" spans="1:9" x14ac:dyDescent="0.25">
      <c r="A8710" s="33" t="s">
        <v>4337</v>
      </c>
      <c r="B8710" s="63" t="s">
        <v>10562</v>
      </c>
      <c r="C8710" s="33" t="s">
        <v>10563</v>
      </c>
      <c r="D8710" s="56">
        <v>2</v>
      </c>
      <c r="E8710" s="56" t="s">
        <v>24</v>
      </c>
      <c r="F8710" s="41">
        <v>155000</v>
      </c>
      <c r="G8710" s="179">
        <f t="shared" si="409"/>
        <v>310000</v>
      </c>
      <c r="H8710" s="84" t="s">
        <v>472</v>
      </c>
      <c r="I8710" s="33" t="s">
        <v>10614</v>
      </c>
    </row>
    <row r="8711" spans="1:9" x14ac:dyDescent="0.25">
      <c r="A8711" s="33" t="s">
        <v>4337</v>
      </c>
      <c r="B8711" s="33" t="s">
        <v>10600</v>
      </c>
      <c r="C8711" s="33" t="s">
        <v>10563</v>
      </c>
      <c r="D8711" s="56">
        <v>2</v>
      </c>
      <c r="E8711" s="56" t="s">
        <v>24</v>
      </c>
      <c r="F8711" s="41">
        <v>40000</v>
      </c>
      <c r="G8711" s="179">
        <f t="shared" si="409"/>
        <v>80000</v>
      </c>
      <c r="H8711" s="84" t="s">
        <v>472</v>
      </c>
      <c r="I8711" s="33" t="s">
        <v>10614</v>
      </c>
    </row>
    <row r="8712" spans="1:9" x14ac:dyDescent="0.25">
      <c r="A8712" s="33" t="s">
        <v>4337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409"/>
        <v>800000</v>
      </c>
      <c r="H8712" s="84" t="s">
        <v>472</v>
      </c>
      <c r="I8712" s="33" t="s">
        <v>10614</v>
      </c>
    </row>
    <row r="8713" spans="1:9" x14ac:dyDescent="0.25">
      <c r="A8713" s="33" t="s">
        <v>4337</v>
      </c>
      <c r="B8713" s="33" t="s">
        <v>4333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409"/>
        <v>135000</v>
      </c>
      <c r="H8713" s="84" t="s">
        <v>3638</v>
      </c>
      <c r="I8713" s="56"/>
    </row>
    <row r="8714" spans="1:9" x14ac:dyDescent="0.25">
      <c r="A8714" s="33" t="s">
        <v>4337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409"/>
        <v>170000</v>
      </c>
      <c r="H8714" s="84" t="s">
        <v>3638</v>
      </c>
      <c r="I8714" s="56"/>
    </row>
    <row r="8715" spans="1:9" x14ac:dyDescent="0.25">
      <c r="A8715" s="33" t="s">
        <v>4337</v>
      </c>
      <c r="B8715" s="33" t="s">
        <v>4078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409"/>
        <v>42500</v>
      </c>
      <c r="H8715" s="84" t="s">
        <v>3638</v>
      </c>
      <c r="I8715" s="56"/>
    </row>
    <row r="8716" spans="1:9" x14ac:dyDescent="0.25">
      <c r="A8716" s="33" t="s">
        <v>4337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409"/>
        <v>160000</v>
      </c>
      <c r="H8716" s="84" t="s">
        <v>3638</v>
      </c>
      <c r="I8716" s="56"/>
    </row>
    <row r="8717" spans="1:9" x14ac:dyDescent="0.25">
      <c r="A8717" s="33" t="s">
        <v>4337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409"/>
        <v>210000</v>
      </c>
      <c r="H8717" s="84" t="s">
        <v>3638</v>
      </c>
      <c r="I8717" s="33"/>
    </row>
    <row r="8718" spans="1:9" x14ac:dyDescent="0.25">
      <c r="A8718" s="33" t="s">
        <v>4337</v>
      </c>
      <c r="B8718" s="33" t="s">
        <v>10065</v>
      </c>
      <c r="C8718" s="44" t="s">
        <v>10770</v>
      </c>
      <c r="D8718" s="38">
        <v>1</v>
      </c>
      <c r="E8718" s="45" t="s">
        <v>23</v>
      </c>
      <c r="F8718" s="289">
        <v>1275000</v>
      </c>
      <c r="G8718" s="179">
        <f t="shared" si="409"/>
        <v>1275000</v>
      </c>
      <c r="H8718" s="84" t="s">
        <v>1268</v>
      </c>
      <c r="I8718" s="33" t="s">
        <v>10776</v>
      </c>
    </row>
    <row r="8719" spans="1:9" x14ac:dyDescent="0.25">
      <c r="A8719" s="33" t="s">
        <v>4337</v>
      </c>
      <c r="B8719" s="63" t="s">
        <v>10549</v>
      </c>
      <c r="C8719" s="39" t="s">
        <v>3360</v>
      </c>
      <c r="D8719" s="33">
        <v>1</v>
      </c>
      <c r="E8719" s="33" t="s">
        <v>23</v>
      </c>
      <c r="F8719" s="46">
        <v>155000</v>
      </c>
      <c r="G8719" s="179">
        <f t="shared" si="409"/>
        <v>155000</v>
      </c>
      <c r="H8719" s="84" t="s">
        <v>1268</v>
      </c>
      <c r="I8719" s="33" t="s">
        <v>10776</v>
      </c>
    </row>
    <row r="8720" spans="1:9" x14ac:dyDescent="0.25">
      <c r="A8720" s="33" t="s">
        <v>4337</v>
      </c>
      <c r="B8720" s="63" t="s">
        <v>2826</v>
      </c>
      <c r="C8720" s="39" t="s">
        <v>5865</v>
      </c>
      <c r="D8720" s="33">
        <v>1</v>
      </c>
      <c r="E8720" s="33" t="s">
        <v>23</v>
      </c>
      <c r="F8720" s="46">
        <v>265000</v>
      </c>
      <c r="G8720" s="179">
        <f t="shared" si="409"/>
        <v>265000</v>
      </c>
      <c r="H8720" s="84" t="s">
        <v>783</v>
      </c>
      <c r="I8720" s="33" t="s">
        <v>10777</v>
      </c>
    </row>
    <row r="8721" spans="1:9" x14ac:dyDescent="0.25">
      <c r="A8721" s="33" t="s">
        <v>4337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409"/>
        <v>235000</v>
      </c>
      <c r="H8721" s="84" t="s">
        <v>783</v>
      </c>
      <c r="I8721" s="33" t="s">
        <v>10777</v>
      </c>
    </row>
    <row r="8722" spans="1:9" x14ac:dyDescent="0.25">
      <c r="A8722" s="33" t="s">
        <v>4337</v>
      </c>
      <c r="B8722" s="33" t="s">
        <v>1478</v>
      </c>
      <c r="C8722" s="33" t="s">
        <v>9331</v>
      </c>
      <c r="D8722" s="33">
        <v>1</v>
      </c>
      <c r="E8722" s="33" t="s">
        <v>23</v>
      </c>
      <c r="F8722" s="46">
        <v>460000</v>
      </c>
      <c r="G8722" s="179">
        <f t="shared" si="409"/>
        <v>460000</v>
      </c>
      <c r="H8722" s="84" t="s">
        <v>783</v>
      </c>
      <c r="I8722" s="33" t="s">
        <v>10777</v>
      </c>
    </row>
    <row r="8723" spans="1:9" x14ac:dyDescent="0.25">
      <c r="A8723" s="33" t="s">
        <v>4337</v>
      </c>
      <c r="B8723" s="80" t="s">
        <v>2800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409"/>
        <v>130000</v>
      </c>
      <c r="H8723" s="84" t="s">
        <v>488</v>
      </c>
      <c r="I8723" s="33" t="s">
        <v>10778</v>
      </c>
    </row>
    <row r="8724" spans="1:9" x14ac:dyDescent="0.25">
      <c r="A8724" s="33" t="s">
        <v>4337</v>
      </c>
      <c r="B8724" s="33" t="s">
        <v>1772</v>
      </c>
      <c r="C8724" s="33" t="s">
        <v>2755</v>
      </c>
      <c r="D8724" s="33">
        <v>12</v>
      </c>
      <c r="E8724" s="33" t="s">
        <v>23</v>
      </c>
      <c r="F8724" s="46">
        <v>10000</v>
      </c>
      <c r="G8724" s="179">
        <f t="shared" si="409"/>
        <v>120000</v>
      </c>
      <c r="H8724" s="84" t="s">
        <v>488</v>
      </c>
      <c r="I8724" s="33" t="s">
        <v>10778</v>
      </c>
    </row>
    <row r="8725" spans="1:9" x14ac:dyDescent="0.25">
      <c r="A8725" s="33" t="s">
        <v>4337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409"/>
        <v>60000</v>
      </c>
      <c r="H8725" s="84" t="s">
        <v>488</v>
      </c>
      <c r="I8725" s="33" t="s">
        <v>10778</v>
      </c>
    </row>
    <row r="8726" spans="1:9" x14ac:dyDescent="0.25">
      <c r="A8726" s="33" t="s">
        <v>4337</v>
      </c>
      <c r="B8726" s="260" t="s">
        <v>2815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409"/>
        <v>39000</v>
      </c>
      <c r="H8726" s="84" t="s">
        <v>488</v>
      </c>
      <c r="I8726" s="33" t="s">
        <v>10778</v>
      </c>
    </row>
    <row r="8727" spans="1:9" x14ac:dyDescent="0.25">
      <c r="A8727" s="33" t="s">
        <v>4337</v>
      </c>
      <c r="B8727" s="33" t="s">
        <v>4345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409"/>
        <v>2750000</v>
      </c>
      <c r="H8727" s="84" t="s">
        <v>2882</v>
      </c>
      <c r="I8727" s="33" t="s">
        <v>10779</v>
      </c>
    </row>
    <row r="8728" spans="1:9" x14ac:dyDescent="0.25">
      <c r="A8728" s="33" t="s">
        <v>170</v>
      </c>
      <c r="B8728" s="269" t="s">
        <v>4524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409"/>
        <v>31000</v>
      </c>
      <c r="H8728" s="84" t="s">
        <v>930</v>
      </c>
      <c r="I8728" s="521" t="s">
        <v>10780</v>
      </c>
    </row>
    <row r="8729" spans="1:9" x14ac:dyDescent="0.25">
      <c r="A8729" s="33" t="s">
        <v>170</v>
      </c>
      <c r="B8729" s="33" t="s">
        <v>264</v>
      </c>
      <c r="C8729" s="33" t="s">
        <v>9345</v>
      </c>
      <c r="D8729" s="38">
        <v>1</v>
      </c>
      <c r="E8729" s="33" t="s">
        <v>23</v>
      </c>
      <c r="F8729" s="46">
        <v>25000</v>
      </c>
      <c r="G8729" s="41">
        <f t="shared" si="409"/>
        <v>25000</v>
      </c>
      <c r="H8729" s="84" t="s">
        <v>930</v>
      </c>
      <c r="I8729" s="43"/>
    </row>
    <row r="8730" spans="1:9" x14ac:dyDescent="0.25">
      <c r="A8730" s="33" t="s">
        <v>170</v>
      </c>
      <c r="B8730" s="269" t="s">
        <v>4524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409"/>
        <v>7750</v>
      </c>
      <c r="H8730" s="84" t="s">
        <v>930</v>
      </c>
      <c r="I8730" s="43"/>
    </row>
    <row r="8731" spans="1:9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409"/>
        <v>875000</v>
      </c>
      <c r="H8731" s="294" t="s">
        <v>492</v>
      </c>
      <c r="I8731" s="521" t="s">
        <v>10780</v>
      </c>
    </row>
    <row r="8732" spans="1:9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409"/>
        <v>49044</v>
      </c>
      <c r="H8732" s="294" t="s">
        <v>3204</v>
      </c>
      <c r="I8732" s="521"/>
    </row>
    <row r="8733" spans="1:9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409"/>
        <v>56400</v>
      </c>
      <c r="H8733" s="294" t="s">
        <v>2096</v>
      </c>
      <c r="I8733" s="521"/>
    </row>
    <row r="8734" spans="1:9" x14ac:dyDescent="0.25">
      <c r="A8734" s="33" t="s">
        <v>170</v>
      </c>
      <c r="B8734" s="33" t="s">
        <v>4273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409"/>
        <v>72000</v>
      </c>
      <c r="H8734" s="524" t="s">
        <v>2701</v>
      </c>
      <c r="I8734" s="521"/>
    </row>
    <row r="8735" spans="1:9" x14ac:dyDescent="0.25">
      <c r="A8735" s="33" t="s">
        <v>170</v>
      </c>
      <c r="B8735" s="36" t="s">
        <v>3235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409"/>
        <v>31000</v>
      </c>
      <c r="H8735" s="274" t="s">
        <v>2701</v>
      </c>
      <c r="I8735" s="521"/>
    </row>
    <row r="8736" spans="1:9" x14ac:dyDescent="0.25">
      <c r="A8736" s="33" t="s">
        <v>170</v>
      </c>
      <c r="B8736" s="33" t="s">
        <v>10096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409"/>
        <v>45000</v>
      </c>
      <c r="H8736" s="84" t="s">
        <v>2018</v>
      </c>
      <c r="I8736" s="521"/>
    </row>
    <row r="8737" spans="1:9" x14ac:dyDescent="0.25">
      <c r="A8737" s="33" t="s">
        <v>170</v>
      </c>
      <c r="B8737" s="260" t="s">
        <v>2815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409"/>
        <v>19500</v>
      </c>
      <c r="H8737" s="84" t="s">
        <v>2018</v>
      </c>
      <c r="I8737" s="294"/>
    </row>
    <row r="8738" spans="1:9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409"/>
        <v>55000</v>
      </c>
      <c r="H8738" s="294" t="s">
        <v>1004</v>
      </c>
      <c r="I8738" s="294" t="s">
        <v>10781</v>
      </c>
    </row>
    <row r="8739" spans="1:9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409"/>
        <v>130000</v>
      </c>
      <c r="H8739" s="294" t="s">
        <v>1004</v>
      </c>
      <c r="I8739" s="294" t="s">
        <v>10781</v>
      </c>
    </row>
    <row r="8740" spans="1:9" x14ac:dyDescent="0.25">
      <c r="A8740" s="33" t="s">
        <v>170</v>
      </c>
      <c r="B8740" s="260" t="s">
        <v>2815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410">D8740*F8740</f>
        <v>39000</v>
      </c>
      <c r="H8740" s="294" t="s">
        <v>1004</v>
      </c>
      <c r="I8740" s="294" t="s">
        <v>10781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410"/>
        <v>253800</v>
      </c>
      <c r="H8741" s="294" t="s">
        <v>577</v>
      </c>
      <c r="I8741" s="294" t="s">
        <v>10782</v>
      </c>
    </row>
    <row r="8742" spans="1:9" x14ac:dyDescent="0.25">
      <c r="A8742" s="33" t="s">
        <v>170</v>
      </c>
      <c r="B8742" s="33" t="s">
        <v>2852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410"/>
        <v>75000</v>
      </c>
      <c r="H8742" s="294" t="s">
        <v>577</v>
      </c>
      <c r="I8742" s="294" t="s">
        <v>10782</v>
      </c>
    </row>
    <row r="8743" spans="1:9" x14ac:dyDescent="0.25">
      <c r="A8743" s="33" t="s">
        <v>170</v>
      </c>
      <c r="B8743" s="33" t="s">
        <v>4273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410"/>
        <v>36000</v>
      </c>
      <c r="H8743" s="84" t="s">
        <v>577</v>
      </c>
      <c r="I8743" s="294" t="s">
        <v>10782</v>
      </c>
    </row>
    <row r="8744" spans="1:9" x14ac:dyDescent="0.25">
      <c r="A8744" s="33" t="s">
        <v>170</v>
      </c>
      <c r="B8744" s="33" t="s">
        <v>3235</v>
      </c>
      <c r="C8744" s="33" t="s">
        <v>3596</v>
      </c>
      <c r="D8744" s="38">
        <v>1</v>
      </c>
      <c r="E8744" s="51" t="s">
        <v>23</v>
      </c>
      <c r="F8744" s="46">
        <v>81500</v>
      </c>
      <c r="G8744" s="179">
        <f t="shared" si="410"/>
        <v>81500</v>
      </c>
      <c r="H8744" s="84" t="s">
        <v>577</v>
      </c>
      <c r="I8744" s="294" t="s">
        <v>10782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410"/>
        <v>350000</v>
      </c>
      <c r="H8745" s="84" t="s">
        <v>577</v>
      </c>
      <c r="I8745" s="294" t="s">
        <v>10782</v>
      </c>
    </row>
    <row r="8746" spans="1:9" x14ac:dyDescent="0.25">
      <c r="A8746" s="33" t="s">
        <v>170</v>
      </c>
      <c r="B8746" s="52" t="s">
        <v>10773</v>
      </c>
      <c r="C8746" s="33" t="s">
        <v>2689</v>
      </c>
      <c r="D8746" s="33">
        <v>1</v>
      </c>
      <c r="E8746" s="33" t="s">
        <v>23</v>
      </c>
      <c r="F8746" s="46">
        <v>1535000</v>
      </c>
      <c r="G8746" s="179">
        <f t="shared" si="410"/>
        <v>1535000</v>
      </c>
      <c r="H8746" s="84" t="s">
        <v>577</v>
      </c>
      <c r="I8746" s="294" t="s">
        <v>10782</v>
      </c>
    </row>
    <row r="8747" spans="1:9" x14ac:dyDescent="0.25">
      <c r="A8747" s="33" t="s">
        <v>170</v>
      </c>
      <c r="B8747" s="52" t="s">
        <v>10773</v>
      </c>
      <c r="C8747" s="33" t="s">
        <v>10783</v>
      </c>
      <c r="D8747" s="33">
        <v>1</v>
      </c>
      <c r="E8747" s="33" t="s">
        <v>23</v>
      </c>
      <c r="F8747" s="46">
        <v>1535000</v>
      </c>
      <c r="G8747" s="179">
        <f t="shared" si="410"/>
        <v>1535000</v>
      </c>
      <c r="H8747" s="84" t="s">
        <v>577</v>
      </c>
      <c r="I8747" s="294" t="s">
        <v>10782</v>
      </c>
    </row>
    <row r="8748" spans="1:9" x14ac:dyDescent="0.25">
      <c r="A8748" s="33" t="s">
        <v>170</v>
      </c>
      <c r="B8748" s="63" t="s">
        <v>10562</v>
      </c>
      <c r="C8748" s="33" t="s">
        <v>10563</v>
      </c>
      <c r="D8748" s="38">
        <v>2</v>
      </c>
      <c r="E8748" s="45" t="s">
        <v>23</v>
      </c>
      <c r="F8748" s="40">
        <v>155000</v>
      </c>
      <c r="G8748" s="41">
        <f t="shared" si="410"/>
        <v>310000</v>
      </c>
      <c r="H8748" s="84" t="s">
        <v>577</v>
      </c>
      <c r="I8748" s="294" t="s">
        <v>10782</v>
      </c>
    </row>
    <row r="8749" spans="1:9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410"/>
        <v>90000</v>
      </c>
      <c r="H8749" s="84" t="s">
        <v>1604</v>
      </c>
      <c r="I8749" s="294"/>
    </row>
    <row r="8750" spans="1:9" x14ac:dyDescent="0.25">
      <c r="A8750" s="33" t="s">
        <v>170</v>
      </c>
      <c r="B8750" s="33" t="s">
        <v>10065</v>
      </c>
      <c r="C8750" s="39" t="s">
        <v>10784</v>
      </c>
      <c r="D8750" s="38">
        <v>1</v>
      </c>
      <c r="E8750" s="45" t="s">
        <v>23</v>
      </c>
      <c r="F8750" s="40">
        <v>1275000</v>
      </c>
      <c r="G8750" s="41">
        <f t="shared" si="410"/>
        <v>1275000</v>
      </c>
      <c r="H8750" s="84" t="s">
        <v>1756</v>
      </c>
      <c r="I8750" s="294" t="s">
        <v>10785</v>
      </c>
    </row>
    <row r="8751" spans="1:9" x14ac:dyDescent="0.25">
      <c r="A8751" s="33" t="s">
        <v>170</v>
      </c>
      <c r="B8751" s="56" t="s">
        <v>10626</v>
      </c>
      <c r="C8751" s="39" t="s">
        <v>3360</v>
      </c>
      <c r="D8751" s="38">
        <v>1</v>
      </c>
      <c r="E8751" s="45" t="s">
        <v>23</v>
      </c>
      <c r="F8751" s="40">
        <v>140000</v>
      </c>
      <c r="G8751" s="41">
        <f t="shared" si="410"/>
        <v>140000</v>
      </c>
      <c r="H8751" s="84" t="s">
        <v>1756</v>
      </c>
      <c r="I8751" s="294" t="s">
        <v>10785</v>
      </c>
    </row>
    <row r="8752" spans="1:9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10785</v>
      </c>
    </row>
    <row r="8753" spans="1:9" x14ac:dyDescent="0.25">
      <c r="A8753" s="33" t="s">
        <v>170</v>
      </c>
      <c r="B8753" s="33" t="s">
        <v>4273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410"/>
        <v>36000</v>
      </c>
      <c r="H8753" s="84" t="s">
        <v>1756</v>
      </c>
      <c r="I8753" s="294" t="s">
        <v>10785</v>
      </c>
    </row>
    <row r="8754" spans="1:9" x14ac:dyDescent="0.25">
      <c r="A8754" s="33" t="s">
        <v>170</v>
      </c>
      <c r="B8754" s="33" t="s">
        <v>3235</v>
      </c>
      <c r="C8754" s="33" t="s">
        <v>3596</v>
      </c>
      <c r="D8754" s="38">
        <v>1</v>
      </c>
      <c r="E8754" s="45" t="s">
        <v>23</v>
      </c>
      <c r="F8754" s="40">
        <v>81500</v>
      </c>
      <c r="G8754" s="41">
        <f t="shared" si="410"/>
        <v>81500</v>
      </c>
      <c r="H8754" s="84" t="s">
        <v>1756</v>
      </c>
      <c r="I8754" s="294" t="s">
        <v>10785</v>
      </c>
    </row>
    <row r="8755" spans="1:9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410"/>
        <v>30000</v>
      </c>
      <c r="H8755" s="84" t="s">
        <v>465</v>
      </c>
      <c r="I8755" s="33" t="s">
        <v>10786</v>
      </c>
    </row>
    <row r="8756" spans="1:9" x14ac:dyDescent="0.25">
      <c r="A8756" s="33" t="s">
        <v>170</v>
      </c>
      <c r="B8756" s="33" t="s">
        <v>2702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410"/>
        <v>950000</v>
      </c>
      <c r="H8756" s="84" t="s">
        <v>465</v>
      </c>
      <c r="I8756" s="33" t="s">
        <v>10786</v>
      </c>
    </row>
    <row r="8757" spans="1:9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410"/>
        <v>375000</v>
      </c>
      <c r="H8757" s="84" t="s">
        <v>465</v>
      </c>
      <c r="I8757" s="33" t="s">
        <v>10786</v>
      </c>
    </row>
    <row r="8758" spans="1:9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410"/>
        <v>875000</v>
      </c>
      <c r="H8758" s="84" t="s">
        <v>465</v>
      </c>
      <c r="I8758" s="33" t="s">
        <v>10786</v>
      </c>
    </row>
    <row r="8759" spans="1:9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410"/>
        <v>45000</v>
      </c>
      <c r="H8759" s="84" t="s">
        <v>468</v>
      </c>
      <c r="I8759" s="33" t="s">
        <v>10787</v>
      </c>
    </row>
    <row r="8760" spans="1:9" x14ac:dyDescent="0.25">
      <c r="A8760" s="33" t="s">
        <v>170</v>
      </c>
      <c r="B8760" s="49" t="s">
        <v>4193</v>
      </c>
      <c r="C8760" s="33" t="s">
        <v>3967</v>
      </c>
      <c r="D8760" s="38">
        <v>1</v>
      </c>
      <c r="E8760" s="51" t="s">
        <v>72</v>
      </c>
      <c r="F8760" s="46">
        <v>1600000</v>
      </c>
      <c r="G8760" s="46">
        <f t="shared" si="410"/>
        <v>1600000</v>
      </c>
      <c r="H8760" s="236" t="s">
        <v>468</v>
      </c>
      <c r="I8760" s="33"/>
    </row>
    <row r="8761" spans="1:9" x14ac:dyDescent="0.25">
      <c r="A8761" s="33" t="s">
        <v>170</v>
      </c>
      <c r="B8761" s="33" t="s">
        <v>4353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410"/>
        <v>180000</v>
      </c>
      <c r="H8761" s="84" t="s">
        <v>468</v>
      </c>
      <c r="I8761" s="33"/>
    </row>
    <row r="8762" spans="1:9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x14ac:dyDescent="0.25">
      <c r="A8763" s="33" t="s">
        <v>170</v>
      </c>
      <c r="B8763" s="33" t="s">
        <v>4340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410"/>
        <v>300000</v>
      </c>
      <c r="H8763" s="84" t="s">
        <v>520</v>
      </c>
      <c r="I8763" s="33" t="s">
        <v>10788</v>
      </c>
    </row>
    <row r="8764" spans="1:9" x14ac:dyDescent="0.25">
      <c r="A8764" s="33" t="s">
        <v>170</v>
      </c>
      <c r="B8764" s="436" t="s">
        <v>10789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410"/>
        <v>5500000</v>
      </c>
      <c r="H8764" s="450" t="s">
        <v>509</v>
      </c>
      <c r="I8764" s="436" t="s">
        <v>10790</v>
      </c>
    </row>
    <row r="8765" spans="1:9" x14ac:dyDescent="0.25">
      <c r="A8765" s="33" t="s">
        <v>170</v>
      </c>
      <c r="B8765" s="33" t="s">
        <v>4359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410"/>
        <v>170000</v>
      </c>
      <c r="H8765" s="84" t="s">
        <v>509</v>
      </c>
      <c r="I8765" s="56" t="s">
        <v>10790</v>
      </c>
    </row>
    <row r="8766" spans="1:9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410"/>
        <v>138756</v>
      </c>
      <c r="H8766" s="84" t="s">
        <v>509</v>
      </c>
      <c r="I8766" s="56" t="s">
        <v>10790</v>
      </c>
    </row>
    <row r="8767" spans="1:9" x14ac:dyDescent="0.25">
      <c r="A8767" s="33" t="s">
        <v>170</v>
      </c>
      <c r="B8767" s="33" t="s">
        <v>2801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410"/>
        <v>22000</v>
      </c>
      <c r="H8767" s="84" t="s">
        <v>509</v>
      </c>
      <c r="I8767" s="56" t="s">
        <v>10790</v>
      </c>
    </row>
    <row r="8768" spans="1:9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410"/>
        <v>1750000</v>
      </c>
      <c r="H8768" s="84" t="s">
        <v>1065</v>
      </c>
      <c r="I8768" s="56" t="s">
        <v>10791</v>
      </c>
    </row>
    <row r="8769" spans="1:9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410"/>
        <v>43000</v>
      </c>
      <c r="H8769" s="84" t="s">
        <v>2177</v>
      </c>
      <c r="I8769" s="33"/>
    </row>
    <row r="8770" spans="1:9" x14ac:dyDescent="0.25">
      <c r="A8770" s="33" t="s">
        <v>170</v>
      </c>
      <c r="B8770" s="33" t="s">
        <v>4360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410"/>
        <v>1000000</v>
      </c>
      <c r="H8770" s="84" t="s">
        <v>3078</v>
      </c>
      <c r="I8770" s="294" t="s">
        <v>10728</v>
      </c>
    </row>
    <row r="8771" spans="1:9" x14ac:dyDescent="0.25">
      <c r="A8771" s="33" t="s">
        <v>170</v>
      </c>
      <c r="B8771" s="33" t="s">
        <v>4361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410"/>
        <v>750000</v>
      </c>
      <c r="H8771" s="84" t="s">
        <v>2601</v>
      </c>
      <c r="I8771" s="33"/>
    </row>
    <row r="8772" spans="1:9" x14ac:dyDescent="0.25">
      <c r="A8772" s="33" t="s">
        <v>4362</v>
      </c>
      <c r="B8772" s="33" t="s">
        <v>2805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410"/>
        <v>3000</v>
      </c>
      <c r="H8772" s="84" t="s">
        <v>930</v>
      </c>
      <c r="I8772" s="521"/>
    </row>
    <row r="8773" spans="1:9" x14ac:dyDescent="0.25">
      <c r="A8773" s="33" t="s">
        <v>4362</v>
      </c>
      <c r="B8773" s="33" t="s">
        <v>3070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410"/>
        <v>65000</v>
      </c>
      <c r="H8773" s="84" t="s">
        <v>930</v>
      </c>
      <c r="I8773" s="43"/>
    </row>
    <row r="8774" spans="1:9" x14ac:dyDescent="0.25">
      <c r="A8774" s="33" t="s">
        <v>4362</v>
      </c>
      <c r="B8774" s="33" t="s">
        <v>4339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410"/>
        <v>30000</v>
      </c>
      <c r="H8774" s="84" t="s">
        <v>10792</v>
      </c>
      <c r="I8774" s="43"/>
    </row>
    <row r="8775" spans="1:9" x14ac:dyDescent="0.25">
      <c r="A8775" s="33" t="s">
        <v>4362</v>
      </c>
      <c r="B8775" s="80" t="s">
        <v>2800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410"/>
        <v>65000</v>
      </c>
      <c r="H8775" s="294" t="s">
        <v>3078</v>
      </c>
      <c r="I8775" s="521" t="s">
        <v>10793</v>
      </c>
    </row>
    <row r="8776" spans="1:9" x14ac:dyDescent="0.25">
      <c r="A8776" s="33" t="s">
        <v>4362</v>
      </c>
      <c r="B8776" s="33" t="s">
        <v>4320</v>
      </c>
      <c r="C8776" s="44" t="s">
        <v>4148</v>
      </c>
      <c r="D8776" s="50">
        <v>4</v>
      </c>
      <c r="E8776" s="218" t="s">
        <v>23</v>
      </c>
      <c r="F8776" s="41">
        <v>9000</v>
      </c>
      <c r="G8776" s="41">
        <f t="shared" si="410"/>
        <v>36000</v>
      </c>
      <c r="H8776" s="294" t="s">
        <v>3078</v>
      </c>
      <c r="I8776" s="521" t="s">
        <v>10793</v>
      </c>
    </row>
    <row r="8777" spans="1:9" x14ac:dyDescent="0.25">
      <c r="A8777" s="33" t="s">
        <v>4362</v>
      </c>
      <c r="B8777" s="33" t="s">
        <v>10794</v>
      </c>
      <c r="C8777" s="33" t="s">
        <v>10795</v>
      </c>
      <c r="D8777" s="56">
        <v>0.3</v>
      </c>
      <c r="E8777" s="56" t="s">
        <v>217</v>
      </c>
      <c r="F8777" s="41">
        <v>65000</v>
      </c>
      <c r="G8777" s="41">
        <f t="shared" si="410"/>
        <v>19500</v>
      </c>
      <c r="H8777" s="294" t="s">
        <v>3078</v>
      </c>
      <c r="I8777" s="521" t="s">
        <v>10793</v>
      </c>
    </row>
    <row r="8778" spans="1:9" x14ac:dyDescent="0.25">
      <c r="A8778" s="33" t="s">
        <v>4362</v>
      </c>
      <c r="B8778" s="33" t="s">
        <v>4363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410"/>
        <v>1215000</v>
      </c>
      <c r="H8778" s="84" t="s">
        <v>748</v>
      </c>
      <c r="I8778" s="521"/>
    </row>
    <row r="8779" spans="1:9" x14ac:dyDescent="0.25">
      <c r="A8779" s="33" t="s">
        <v>4362</v>
      </c>
      <c r="B8779" s="33" t="s">
        <v>4364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410"/>
        <v>51800</v>
      </c>
      <c r="H8779" s="84" t="s">
        <v>930</v>
      </c>
      <c r="I8779" s="294"/>
    </row>
    <row r="8780" spans="1:9" x14ac:dyDescent="0.25">
      <c r="A8780" s="33" t="s">
        <v>4362</v>
      </c>
      <c r="B8780" s="33" t="s">
        <v>3318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410"/>
        <v>10000</v>
      </c>
      <c r="H8780" s="84" t="s">
        <v>930</v>
      </c>
      <c r="I8780" s="43"/>
    </row>
    <row r="8781" spans="1:9" x14ac:dyDescent="0.25">
      <c r="A8781" s="33" t="s">
        <v>4362</v>
      </c>
      <c r="B8781" s="33" t="s">
        <v>4365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410"/>
        <v>152800</v>
      </c>
      <c r="H8781" s="84" t="s">
        <v>930</v>
      </c>
      <c r="I8781" s="294"/>
    </row>
    <row r="8782" spans="1:9" x14ac:dyDescent="0.25">
      <c r="A8782" s="33" t="s">
        <v>4362</v>
      </c>
      <c r="B8782" s="33" t="s">
        <v>4257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410"/>
        <v>40000</v>
      </c>
      <c r="H8782" s="84" t="s">
        <v>930</v>
      </c>
      <c r="I8782" s="294"/>
    </row>
    <row r="8783" spans="1:9" x14ac:dyDescent="0.25">
      <c r="A8783" s="33" t="s">
        <v>4362</v>
      </c>
      <c r="B8783" s="33" t="s">
        <v>10149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410"/>
        <v>8000</v>
      </c>
      <c r="H8783" s="294" t="s">
        <v>2701</v>
      </c>
      <c r="I8783" s="294"/>
    </row>
    <row r="8784" spans="1:9" x14ac:dyDescent="0.25">
      <c r="A8784" s="33" t="s">
        <v>4362</v>
      </c>
      <c r="B8784" s="33" t="s">
        <v>10796</v>
      </c>
      <c r="C8784" s="33" t="s">
        <v>10797</v>
      </c>
      <c r="D8784" s="38">
        <v>1</v>
      </c>
      <c r="E8784" s="45" t="s">
        <v>23</v>
      </c>
      <c r="F8784" s="40">
        <v>500000</v>
      </c>
      <c r="G8784" s="41">
        <f t="shared" si="410"/>
        <v>500000</v>
      </c>
      <c r="H8784" s="84" t="s">
        <v>1004</v>
      </c>
      <c r="I8784" s="43" t="s">
        <v>10781</v>
      </c>
    </row>
    <row r="8785" spans="1:9" x14ac:dyDescent="0.25">
      <c r="A8785" s="33" t="s">
        <v>4362</v>
      </c>
      <c r="B8785" s="33" t="s">
        <v>4008</v>
      </c>
      <c r="C8785" s="44" t="s">
        <v>2870</v>
      </c>
      <c r="D8785" s="38">
        <v>1</v>
      </c>
      <c r="E8785" s="45" t="s">
        <v>601</v>
      </c>
      <c r="F8785" s="40">
        <v>4800000</v>
      </c>
      <c r="G8785" s="179">
        <f t="shared" si="410"/>
        <v>4800000</v>
      </c>
      <c r="H8785" s="84" t="s">
        <v>4327</v>
      </c>
      <c r="I8785" s="294" t="s">
        <v>10798</v>
      </c>
    </row>
    <row r="8786" spans="1:9" x14ac:dyDescent="0.25">
      <c r="A8786" s="33" t="s">
        <v>4362</v>
      </c>
      <c r="B8786" s="63" t="s">
        <v>10799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410"/>
        <v>1</v>
      </c>
      <c r="H8786" s="84" t="s">
        <v>4327</v>
      </c>
      <c r="I8786" s="294" t="s">
        <v>10798</v>
      </c>
    </row>
    <row r="8787" spans="1:9" x14ac:dyDescent="0.25">
      <c r="A8787" s="33" t="s">
        <v>4362</v>
      </c>
      <c r="B8787" s="52" t="s">
        <v>4683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410"/>
        <v>2</v>
      </c>
      <c r="H8787" s="84" t="s">
        <v>4327</v>
      </c>
      <c r="I8787" s="294" t="s">
        <v>10798</v>
      </c>
    </row>
    <row r="8788" spans="1:9" x14ac:dyDescent="0.25">
      <c r="A8788" s="33" t="s">
        <v>4362</v>
      </c>
      <c r="B8788" s="52" t="s">
        <v>10800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410"/>
        <v>3</v>
      </c>
      <c r="H8788" s="84" t="s">
        <v>4327</v>
      </c>
      <c r="I8788" s="294" t="s">
        <v>10798</v>
      </c>
    </row>
    <row r="8789" spans="1:9" x14ac:dyDescent="0.25">
      <c r="A8789" s="33" t="s">
        <v>4369</v>
      </c>
      <c r="B8789" s="33" t="s">
        <v>4320</v>
      </c>
      <c r="C8789" s="44" t="s">
        <v>4148</v>
      </c>
      <c r="D8789" s="38">
        <v>4</v>
      </c>
      <c r="E8789" s="45" t="s">
        <v>23</v>
      </c>
      <c r="F8789" s="46">
        <v>9000</v>
      </c>
      <c r="G8789" s="179">
        <f t="shared" si="410"/>
        <v>36000</v>
      </c>
      <c r="H8789" s="84" t="s">
        <v>2018</v>
      </c>
      <c r="I8789" s="43" t="s">
        <v>10801</v>
      </c>
    </row>
    <row r="8790" spans="1:9" x14ac:dyDescent="0.25">
      <c r="A8790" s="33" t="s">
        <v>4369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410"/>
        <v>39000</v>
      </c>
      <c r="H8790" s="84" t="s">
        <v>2018</v>
      </c>
      <c r="I8790" s="43" t="s">
        <v>10801</v>
      </c>
    </row>
    <row r="8791" spans="1:9" x14ac:dyDescent="0.25">
      <c r="A8791" s="33" t="s">
        <v>4369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410"/>
        <v>13000</v>
      </c>
      <c r="H8791" s="84" t="s">
        <v>2018</v>
      </c>
      <c r="I8791" s="43" t="s">
        <v>10801</v>
      </c>
    </row>
    <row r="8792" spans="1:9" x14ac:dyDescent="0.25">
      <c r="A8792" s="33" t="s">
        <v>4369</v>
      </c>
      <c r="B8792" s="33" t="s">
        <v>4008</v>
      </c>
      <c r="C8792" s="33" t="s">
        <v>4378</v>
      </c>
      <c r="D8792" s="50">
        <v>1.5</v>
      </c>
      <c r="E8792" s="218" t="s">
        <v>217</v>
      </c>
      <c r="F8792" s="41">
        <v>23000</v>
      </c>
      <c r="G8792" s="41">
        <f t="shared" si="410"/>
        <v>34500</v>
      </c>
      <c r="H8792" s="84" t="s">
        <v>2018</v>
      </c>
      <c r="I8792" s="43" t="s">
        <v>10801</v>
      </c>
    </row>
    <row r="8793" spans="1:9" x14ac:dyDescent="0.25">
      <c r="A8793" s="33" t="s">
        <v>4369</v>
      </c>
      <c r="B8793" s="33" t="s">
        <v>4002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410"/>
        <v>112200</v>
      </c>
      <c r="H8793" s="84" t="s">
        <v>2018</v>
      </c>
      <c r="I8793" s="43" t="s">
        <v>10801</v>
      </c>
    </row>
    <row r="8794" spans="1:9" x14ac:dyDescent="0.25">
      <c r="A8794" s="33" t="s">
        <v>4369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410"/>
        <v>73566</v>
      </c>
      <c r="H8794" s="84" t="s">
        <v>28</v>
      </c>
      <c r="I8794" s="43"/>
    </row>
    <row r="8795" spans="1:9" x14ac:dyDescent="0.25">
      <c r="A8795" s="33" t="s">
        <v>4369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410"/>
        <v>56400</v>
      </c>
      <c r="H8795" s="84" t="s">
        <v>28</v>
      </c>
      <c r="I8795" s="521"/>
    </row>
    <row r="8796" spans="1:9" x14ac:dyDescent="0.25">
      <c r="A8796" s="33" t="s">
        <v>4369</v>
      </c>
      <c r="B8796" s="33" t="s">
        <v>4008</v>
      </c>
      <c r="C8796" s="33" t="s">
        <v>4378</v>
      </c>
      <c r="D8796" s="50">
        <v>5</v>
      </c>
      <c r="E8796" s="218" t="s">
        <v>217</v>
      </c>
      <c r="F8796" s="41">
        <v>23000</v>
      </c>
      <c r="G8796" s="41">
        <f t="shared" si="410"/>
        <v>115000</v>
      </c>
      <c r="H8796" s="84" t="s">
        <v>28</v>
      </c>
      <c r="I8796" s="521"/>
    </row>
    <row r="8797" spans="1:9" x14ac:dyDescent="0.25">
      <c r="A8797" s="33" t="s">
        <v>4369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410"/>
        <v>69378</v>
      </c>
      <c r="H8797" s="294" t="s">
        <v>742</v>
      </c>
      <c r="I8797" s="521"/>
    </row>
    <row r="8798" spans="1:9" x14ac:dyDescent="0.25">
      <c r="A8798" s="33" t="s">
        <v>4369</v>
      </c>
      <c r="B8798" s="33" t="s">
        <v>556</v>
      </c>
      <c r="C8798" s="33" t="s">
        <v>9331</v>
      </c>
      <c r="D8798" s="38">
        <v>1</v>
      </c>
      <c r="E8798" s="45" t="s">
        <v>23</v>
      </c>
      <c r="F8798" s="289">
        <v>460000</v>
      </c>
      <c r="G8798" s="41">
        <f t="shared" si="410"/>
        <v>460000</v>
      </c>
      <c r="H8798" s="524" t="s">
        <v>1004</v>
      </c>
      <c r="I8798" s="521" t="s">
        <v>10802</v>
      </c>
    </row>
    <row r="8799" spans="1:9" x14ac:dyDescent="0.25">
      <c r="A8799" s="33" t="s">
        <v>4369</v>
      </c>
      <c r="B8799" s="33" t="s">
        <v>556</v>
      </c>
      <c r="C8799" s="33" t="s">
        <v>9331</v>
      </c>
      <c r="D8799" s="38">
        <v>1</v>
      </c>
      <c r="E8799" s="45" t="s">
        <v>23</v>
      </c>
      <c r="F8799" s="289">
        <v>460000</v>
      </c>
      <c r="G8799" s="41">
        <f t="shared" si="410"/>
        <v>460000</v>
      </c>
      <c r="H8799" s="84" t="s">
        <v>673</v>
      </c>
      <c r="I8799" s="521" t="s">
        <v>10803</v>
      </c>
    </row>
    <row r="8800" spans="1:9" x14ac:dyDescent="0.25">
      <c r="A8800" s="33" t="s">
        <v>4369</v>
      </c>
      <c r="B8800" s="63" t="s">
        <v>10549</v>
      </c>
      <c r="C8800" s="39" t="s">
        <v>3360</v>
      </c>
      <c r="D8800" s="38">
        <v>1</v>
      </c>
      <c r="E8800" s="45" t="s">
        <v>23</v>
      </c>
      <c r="F8800" s="40">
        <v>155000</v>
      </c>
      <c r="G8800" s="41">
        <f t="shared" si="410"/>
        <v>155000</v>
      </c>
      <c r="H8800" s="84" t="s">
        <v>673</v>
      </c>
      <c r="I8800" s="521" t="s">
        <v>10803</v>
      </c>
    </row>
    <row r="8801" spans="1:9" x14ac:dyDescent="0.25">
      <c r="A8801" s="33" t="s">
        <v>4369</v>
      </c>
      <c r="B8801" s="36" t="s">
        <v>2751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410"/>
        <v>240000</v>
      </c>
      <c r="H8801" s="84" t="s">
        <v>520</v>
      </c>
      <c r="I8801" s="294" t="s">
        <v>10804</v>
      </c>
    </row>
    <row r="8802" spans="1:9" x14ac:dyDescent="0.25">
      <c r="A8802" s="33" t="s">
        <v>4369</v>
      </c>
      <c r="B8802" s="33" t="s">
        <v>4352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410"/>
        <v>950000</v>
      </c>
      <c r="H8802" s="84" t="s">
        <v>4188</v>
      </c>
      <c r="I8802" s="43" t="s">
        <v>10805</v>
      </c>
    </row>
    <row r="8803" spans="1:9" x14ac:dyDescent="0.25">
      <c r="A8803" s="33" t="s">
        <v>4369</v>
      </c>
      <c r="B8803" s="33" t="s">
        <v>10806</v>
      </c>
      <c r="C8803" s="33" t="s">
        <v>10807</v>
      </c>
      <c r="D8803" s="50">
        <v>1</v>
      </c>
      <c r="E8803" s="45" t="s">
        <v>24</v>
      </c>
      <c r="F8803" s="179">
        <v>3250000</v>
      </c>
      <c r="G8803" s="41">
        <f t="shared" si="410"/>
        <v>3250000</v>
      </c>
      <c r="H8803" s="84" t="s">
        <v>1679</v>
      </c>
      <c r="I8803" s="43" t="s">
        <v>10805</v>
      </c>
    </row>
    <row r="8804" spans="1:9" x14ac:dyDescent="0.25">
      <c r="A8804" s="33" t="s">
        <v>4369</v>
      </c>
      <c r="B8804" s="33" t="s">
        <v>10806</v>
      </c>
      <c r="C8804" s="44" t="s">
        <v>10808</v>
      </c>
      <c r="D8804" s="38">
        <v>1</v>
      </c>
      <c r="E8804" s="45" t="s">
        <v>23</v>
      </c>
      <c r="F8804" s="179">
        <v>3250000</v>
      </c>
      <c r="G8804" s="41">
        <f t="shared" ref="G8804:G8824" si="411">D8804*F8804</f>
        <v>3250000</v>
      </c>
      <c r="H8804" s="84" t="s">
        <v>1679</v>
      </c>
      <c r="I8804" s="43" t="s">
        <v>10805</v>
      </c>
    </row>
    <row r="8805" spans="1:9" x14ac:dyDescent="0.25">
      <c r="A8805" s="33" t="s">
        <v>4369</v>
      </c>
      <c r="B8805" s="33" t="s">
        <v>10806</v>
      </c>
      <c r="C8805" s="43" t="s">
        <v>10809</v>
      </c>
      <c r="D8805" s="50">
        <v>1</v>
      </c>
      <c r="E8805" s="218" t="s">
        <v>23</v>
      </c>
      <c r="F8805" s="179">
        <v>3250000</v>
      </c>
      <c r="G8805" s="41">
        <f t="shared" si="411"/>
        <v>3250000</v>
      </c>
      <c r="H8805" s="294" t="s">
        <v>430</v>
      </c>
      <c r="I8805" s="43" t="s">
        <v>10805</v>
      </c>
    </row>
    <row r="8806" spans="1:9" x14ac:dyDescent="0.25">
      <c r="A8806" s="33" t="s">
        <v>4369</v>
      </c>
      <c r="B8806" s="33" t="s">
        <v>10806</v>
      </c>
      <c r="C8806" s="33" t="s">
        <v>10810</v>
      </c>
      <c r="D8806" s="56">
        <v>1</v>
      </c>
      <c r="E8806" s="56" t="s">
        <v>23</v>
      </c>
      <c r="F8806" s="179">
        <v>3250000</v>
      </c>
      <c r="G8806" s="41">
        <f t="shared" si="411"/>
        <v>3250000</v>
      </c>
      <c r="H8806" s="294" t="s">
        <v>3230</v>
      </c>
      <c r="I8806" s="43" t="s">
        <v>10805</v>
      </c>
    </row>
    <row r="8807" spans="1:9" x14ac:dyDescent="0.25">
      <c r="A8807" s="33" t="s">
        <v>4369</v>
      </c>
      <c r="B8807" s="33" t="s">
        <v>2924</v>
      </c>
      <c r="C8807" s="33" t="s">
        <v>3787</v>
      </c>
      <c r="D8807" s="50">
        <v>1</v>
      </c>
      <c r="E8807" s="273" t="s">
        <v>1470</v>
      </c>
      <c r="F8807" s="41">
        <v>1261000</v>
      </c>
      <c r="G8807" s="41">
        <f t="shared" si="411"/>
        <v>1261000</v>
      </c>
      <c r="H8807" s="294" t="s">
        <v>433</v>
      </c>
      <c r="I8807" s="43" t="s">
        <v>10805</v>
      </c>
    </row>
    <row r="8808" spans="1:9" x14ac:dyDescent="0.25">
      <c r="A8808" s="33" t="s">
        <v>4369</v>
      </c>
      <c r="B8808" s="33" t="s">
        <v>2719</v>
      </c>
      <c r="C8808" s="33" t="s">
        <v>2856</v>
      </c>
      <c r="D8808" s="38">
        <v>4</v>
      </c>
      <c r="E8808" s="45" t="s">
        <v>23</v>
      </c>
      <c r="F8808" s="40">
        <v>300000</v>
      </c>
      <c r="G8808" s="41">
        <f t="shared" si="411"/>
        <v>1200000</v>
      </c>
      <c r="H8808" s="84" t="s">
        <v>433</v>
      </c>
      <c r="I8808" s="43" t="s">
        <v>10805</v>
      </c>
    </row>
    <row r="8809" spans="1:9" x14ac:dyDescent="0.25">
      <c r="A8809" s="33" t="s">
        <v>4369</v>
      </c>
      <c r="B8809" s="33" t="s">
        <v>1896</v>
      </c>
      <c r="C8809" s="33" t="s">
        <v>2856</v>
      </c>
      <c r="D8809" s="38">
        <v>4</v>
      </c>
      <c r="E8809" s="45" t="s">
        <v>23</v>
      </c>
      <c r="F8809" s="40">
        <v>105000</v>
      </c>
      <c r="G8809" s="179">
        <f t="shared" si="411"/>
        <v>420000</v>
      </c>
      <c r="H8809" s="84" t="s">
        <v>433</v>
      </c>
      <c r="I8809" s="43" t="s">
        <v>10805</v>
      </c>
    </row>
    <row r="8810" spans="1:9" x14ac:dyDescent="0.25">
      <c r="A8810" s="33" t="s">
        <v>4369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11"/>
        <v>20000</v>
      </c>
      <c r="H8810" s="84" t="s">
        <v>2096</v>
      </c>
      <c r="I8810" s="294"/>
    </row>
    <row r="8811" spans="1:9" x14ac:dyDescent="0.25">
      <c r="A8811" s="33" t="s">
        <v>4369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11"/>
        <v>3600</v>
      </c>
      <c r="H8811" s="84" t="s">
        <v>3101</v>
      </c>
      <c r="I8811" s="294"/>
    </row>
    <row r="8812" spans="1:9" x14ac:dyDescent="0.25">
      <c r="A8812" s="33" t="s">
        <v>4369</v>
      </c>
      <c r="B8812" s="52" t="s">
        <v>2847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11"/>
        <v>3200</v>
      </c>
      <c r="H8812" s="84" t="s">
        <v>3101</v>
      </c>
      <c r="I8812" s="294"/>
    </row>
    <row r="8813" spans="1:9" x14ac:dyDescent="0.25">
      <c r="A8813" s="33" t="s">
        <v>4369</v>
      </c>
      <c r="B8813" s="52" t="s">
        <v>2847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11"/>
        <v>8000</v>
      </c>
      <c r="H8813" s="84" t="s">
        <v>490</v>
      </c>
      <c r="I8813" s="294"/>
    </row>
    <row r="8814" spans="1:9" x14ac:dyDescent="0.25">
      <c r="A8814" s="33" t="s">
        <v>4369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11"/>
        <v>75000</v>
      </c>
      <c r="H8814" s="84" t="s">
        <v>433</v>
      </c>
      <c r="I8814" s="294" t="s">
        <v>10811</v>
      </c>
    </row>
    <row r="8815" spans="1:9" x14ac:dyDescent="0.25">
      <c r="A8815" s="33" t="s">
        <v>4369</v>
      </c>
      <c r="B8815" s="269" t="s">
        <v>4524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11"/>
        <v>46500</v>
      </c>
      <c r="H8815" s="84" t="s">
        <v>930</v>
      </c>
      <c r="I8815" s="294"/>
    </row>
    <row r="8816" spans="1:9" x14ac:dyDescent="0.25">
      <c r="A8816" s="33" t="s">
        <v>4369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11"/>
        <v>75000</v>
      </c>
      <c r="H8816" s="84" t="s">
        <v>930</v>
      </c>
      <c r="I8816" s="294"/>
    </row>
    <row r="8817" spans="1:9" x14ac:dyDescent="0.25">
      <c r="A8817" s="33" t="s">
        <v>4369</v>
      </c>
      <c r="B8817" s="269" t="s">
        <v>3751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x14ac:dyDescent="0.25">
      <c r="A8818" s="33" t="s">
        <v>4369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11"/>
        <v>27000</v>
      </c>
      <c r="H8818" s="84" t="s">
        <v>930</v>
      </c>
      <c r="I8818" s="294"/>
    </row>
    <row r="8819" spans="1:9" x14ac:dyDescent="0.25">
      <c r="A8819" s="33" t="s">
        <v>4369</v>
      </c>
      <c r="B8819" s="33" t="s">
        <v>4370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11"/>
        <v>300000</v>
      </c>
      <c r="H8819" s="84" t="s">
        <v>930</v>
      </c>
      <c r="I8819" s="294"/>
    </row>
    <row r="8820" spans="1:9" x14ac:dyDescent="0.25">
      <c r="A8820" s="33" t="s">
        <v>4369</v>
      </c>
      <c r="B8820" s="33" t="s">
        <v>4371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11"/>
        <v>110000</v>
      </c>
      <c r="H8820" s="84" t="s">
        <v>930</v>
      </c>
      <c r="I8820" s="33"/>
    </row>
    <row r="8821" spans="1:9" x14ac:dyDescent="0.25">
      <c r="A8821" s="33" t="s">
        <v>4369</v>
      </c>
      <c r="B8821" s="33" t="s">
        <v>4372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11"/>
        <v>12500</v>
      </c>
      <c r="H8821" s="84" t="s">
        <v>930</v>
      </c>
      <c r="I8821" s="33"/>
    </row>
    <row r="8822" spans="1:9" x14ac:dyDescent="0.25">
      <c r="A8822" s="33" t="s">
        <v>4369</v>
      </c>
      <c r="B8822" s="33" t="s">
        <v>4373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11"/>
        <v>12500</v>
      </c>
      <c r="H8822" s="84" t="s">
        <v>930</v>
      </c>
      <c r="I8822" s="33"/>
    </row>
    <row r="8823" spans="1:9" x14ac:dyDescent="0.25">
      <c r="A8823" s="33" t="s">
        <v>4369</v>
      </c>
      <c r="B8823" s="33" t="s">
        <v>4374</v>
      </c>
      <c r="C8823" s="44" t="s">
        <v>4375</v>
      </c>
      <c r="D8823" s="38">
        <v>1</v>
      </c>
      <c r="E8823" s="45" t="s">
        <v>23</v>
      </c>
      <c r="F8823" s="46">
        <v>30000</v>
      </c>
      <c r="G8823" s="41">
        <f t="shared" si="411"/>
        <v>30000</v>
      </c>
      <c r="H8823" s="84" t="s">
        <v>930</v>
      </c>
      <c r="I8823" s="33"/>
    </row>
    <row r="8824" spans="1:9" x14ac:dyDescent="0.25">
      <c r="A8824" s="33" t="s">
        <v>4369</v>
      </c>
      <c r="B8824" s="33" t="s">
        <v>4372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11"/>
        <v>20000</v>
      </c>
      <c r="H8824" s="84" t="s">
        <v>930</v>
      </c>
      <c r="I8824" s="33"/>
    </row>
    <row r="8825" spans="1:9" x14ac:dyDescent="0.25">
      <c r="A8825" s="33" t="s">
        <v>4369</v>
      </c>
      <c r="B8825" s="33" t="s">
        <v>4376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x14ac:dyDescent="0.25">
      <c r="A8826" s="33" t="s">
        <v>4369</v>
      </c>
      <c r="B8826" s="33" t="s">
        <v>4377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12">D8826*F8826</f>
        <v>20000</v>
      </c>
      <c r="H8826" s="84" t="s">
        <v>930</v>
      </c>
      <c r="I8826" s="33"/>
    </row>
    <row r="8827" spans="1:9" x14ac:dyDescent="0.25">
      <c r="A8827" s="33" t="s">
        <v>4369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12"/>
        <v>56400</v>
      </c>
      <c r="H8827" s="84" t="s">
        <v>2096</v>
      </c>
      <c r="I8827" s="33"/>
    </row>
    <row r="8828" spans="1:9" x14ac:dyDescent="0.25">
      <c r="A8828" s="33" t="s">
        <v>4369</v>
      </c>
      <c r="B8828" s="109" t="s">
        <v>4380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12"/>
        <v>100000</v>
      </c>
      <c r="H8828" s="84" t="s">
        <v>974</v>
      </c>
      <c r="I8828" s="33" t="s">
        <v>10812</v>
      </c>
    </row>
    <row r="8829" spans="1:9" x14ac:dyDescent="0.25">
      <c r="A8829" s="33" t="s">
        <v>4369</v>
      </c>
      <c r="B8829" s="33" t="s">
        <v>10813</v>
      </c>
      <c r="C8829" s="52" t="s">
        <v>10814</v>
      </c>
      <c r="D8829" s="38">
        <v>1</v>
      </c>
      <c r="E8829" s="45" t="s">
        <v>23</v>
      </c>
      <c r="F8829" s="40">
        <v>3750000</v>
      </c>
      <c r="G8829" s="179">
        <f t="shared" si="412"/>
        <v>3750000</v>
      </c>
      <c r="H8829" s="84" t="s">
        <v>974</v>
      </c>
      <c r="I8829" s="33" t="s">
        <v>10812</v>
      </c>
    </row>
    <row r="8830" spans="1:9" x14ac:dyDescent="0.25">
      <c r="A8830" s="33" t="s">
        <v>4369</v>
      </c>
      <c r="B8830" s="33" t="s">
        <v>10813</v>
      </c>
      <c r="C8830" s="52" t="s">
        <v>10815</v>
      </c>
      <c r="D8830" s="38">
        <v>1</v>
      </c>
      <c r="E8830" s="45" t="s">
        <v>23</v>
      </c>
      <c r="F8830" s="40">
        <v>3750000</v>
      </c>
      <c r="G8830" s="179">
        <f t="shared" si="412"/>
        <v>3750000</v>
      </c>
      <c r="H8830" s="84" t="s">
        <v>974</v>
      </c>
      <c r="I8830" s="33" t="s">
        <v>10812</v>
      </c>
    </row>
    <row r="8831" spans="1:9" x14ac:dyDescent="0.25">
      <c r="A8831" s="33" t="s">
        <v>4369</v>
      </c>
      <c r="B8831" s="33" t="s">
        <v>10816</v>
      </c>
      <c r="C8831" s="52" t="s">
        <v>10817</v>
      </c>
      <c r="D8831" s="38">
        <v>1</v>
      </c>
      <c r="E8831" s="45" t="s">
        <v>23</v>
      </c>
      <c r="F8831" s="41">
        <v>3750000</v>
      </c>
      <c r="G8831" s="179">
        <f t="shared" si="412"/>
        <v>3750000</v>
      </c>
      <c r="H8831" s="84" t="s">
        <v>974</v>
      </c>
      <c r="I8831" s="33" t="s">
        <v>10812</v>
      </c>
    </row>
    <row r="8832" spans="1:9" x14ac:dyDescent="0.25">
      <c r="A8832" s="33" t="s">
        <v>4369</v>
      </c>
      <c r="B8832" s="33" t="s">
        <v>4383</v>
      </c>
      <c r="C8832" s="56" t="s">
        <v>3059</v>
      </c>
      <c r="D8832" s="38">
        <v>3</v>
      </c>
      <c r="E8832" s="45" t="s">
        <v>23</v>
      </c>
      <c r="F8832" s="46">
        <v>300000</v>
      </c>
      <c r="G8832" s="179">
        <f t="shared" si="412"/>
        <v>900000</v>
      </c>
      <c r="H8832" s="84" t="s">
        <v>974</v>
      </c>
      <c r="I8832" s="33" t="s">
        <v>10812</v>
      </c>
    </row>
    <row r="8833" spans="1:9" x14ac:dyDescent="0.25">
      <c r="A8833" s="33" t="s">
        <v>4369</v>
      </c>
      <c r="B8833" s="33" t="s">
        <v>2589</v>
      </c>
      <c r="C8833" s="33" t="s">
        <v>3059</v>
      </c>
      <c r="D8833" s="38">
        <v>3</v>
      </c>
      <c r="E8833" s="45" t="s">
        <v>23</v>
      </c>
      <c r="F8833" s="46">
        <v>100000</v>
      </c>
      <c r="G8833" s="179">
        <f t="shared" si="412"/>
        <v>300000</v>
      </c>
      <c r="H8833" s="84" t="s">
        <v>974</v>
      </c>
      <c r="I8833" s="33" t="s">
        <v>10812</v>
      </c>
    </row>
    <row r="8834" spans="1:9" x14ac:dyDescent="0.25">
      <c r="A8834" s="33" t="s">
        <v>10818</v>
      </c>
      <c r="B8834" s="33" t="s">
        <v>4008</v>
      </c>
      <c r="C8834" s="33" t="s">
        <v>4378</v>
      </c>
      <c r="D8834" s="50">
        <v>2</v>
      </c>
      <c r="E8834" s="218" t="s">
        <v>217</v>
      </c>
      <c r="F8834" s="41">
        <v>23000</v>
      </c>
      <c r="G8834" s="179">
        <f t="shared" si="412"/>
        <v>46000</v>
      </c>
      <c r="H8834" s="84" t="s">
        <v>2240</v>
      </c>
      <c r="I8834" s="43"/>
    </row>
    <row r="8835" spans="1:9" x14ac:dyDescent="0.25">
      <c r="A8835" s="33" t="s">
        <v>10818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12"/>
        <v>34689</v>
      </c>
      <c r="H8835" s="84" t="s">
        <v>930</v>
      </c>
      <c r="I8835" s="43"/>
    </row>
    <row r="8836" spans="1:9" x14ac:dyDescent="0.25">
      <c r="A8836" s="33" t="s">
        <v>10818</v>
      </c>
      <c r="B8836" s="33" t="s">
        <v>4847</v>
      </c>
      <c r="C8836" s="33"/>
      <c r="D8836" s="38">
        <v>1</v>
      </c>
      <c r="E8836" s="33" t="s">
        <v>23</v>
      </c>
      <c r="F8836" s="46">
        <v>3000</v>
      </c>
      <c r="G8836" s="41">
        <f t="shared" si="412"/>
        <v>3000</v>
      </c>
      <c r="H8836" s="84" t="s">
        <v>930</v>
      </c>
      <c r="I8836" s="43"/>
    </row>
    <row r="8837" spans="1:9" x14ac:dyDescent="0.25">
      <c r="A8837" s="33" t="s">
        <v>10818</v>
      </c>
      <c r="B8837" s="33" t="s">
        <v>4847</v>
      </c>
      <c r="C8837" s="33"/>
      <c r="D8837" s="50">
        <v>2</v>
      </c>
      <c r="E8837" s="218" t="s">
        <v>23</v>
      </c>
      <c r="F8837" s="41">
        <v>3000</v>
      </c>
      <c r="G8837" s="41">
        <f t="shared" si="412"/>
        <v>6000</v>
      </c>
      <c r="H8837" s="84" t="s">
        <v>1633</v>
      </c>
      <c r="I8837" s="43"/>
    </row>
    <row r="8838" spans="1:9" x14ac:dyDescent="0.25">
      <c r="A8838" s="33" t="s">
        <v>10818</v>
      </c>
      <c r="B8838" s="33" t="s">
        <v>4386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12"/>
        <v>50000</v>
      </c>
      <c r="H8838" s="84" t="s">
        <v>1633</v>
      </c>
      <c r="I8838" s="43"/>
    </row>
    <row r="8839" spans="1:9" x14ac:dyDescent="0.25">
      <c r="A8839" s="33" t="s">
        <v>10818</v>
      </c>
      <c r="B8839" s="33" t="s">
        <v>4389</v>
      </c>
      <c r="C8839" s="44" t="s">
        <v>4388</v>
      </c>
      <c r="D8839" s="38">
        <v>1</v>
      </c>
      <c r="E8839" s="45" t="s">
        <v>23</v>
      </c>
      <c r="F8839" s="40">
        <v>17000</v>
      </c>
      <c r="G8839" s="41">
        <f t="shared" si="412"/>
        <v>17000</v>
      </c>
      <c r="H8839" s="84" t="s">
        <v>1633</v>
      </c>
      <c r="I8839" s="43"/>
    </row>
    <row r="8840" spans="1:9" x14ac:dyDescent="0.25">
      <c r="A8840" s="33" t="s">
        <v>10818</v>
      </c>
      <c r="B8840" s="33" t="s">
        <v>4390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x14ac:dyDescent="0.25">
      <c r="A8841" s="33" t="s">
        <v>10818</v>
      </c>
      <c r="B8841" s="525" t="s">
        <v>10819</v>
      </c>
      <c r="C8841" s="526" t="s">
        <v>10820</v>
      </c>
      <c r="D8841" s="436">
        <v>2</v>
      </c>
      <c r="E8841" s="436" t="s">
        <v>24</v>
      </c>
      <c r="F8841" s="437">
        <v>1</v>
      </c>
      <c r="G8841" s="437">
        <f t="shared" si="412"/>
        <v>2</v>
      </c>
      <c r="H8841" s="450" t="s">
        <v>1065</v>
      </c>
      <c r="I8841" s="527" t="s">
        <v>10791</v>
      </c>
    </row>
    <row r="8842" spans="1:9" x14ac:dyDescent="0.25">
      <c r="A8842" s="33" t="s">
        <v>10818</v>
      </c>
      <c r="B8842" s="436" t="s">
        <v>10821</v>
      </c>
      <c r="C8842" s="436" t="s">
        <v>10820</v>
      </c>
      <c r="D8842" s="435">
        <v>2</v>
      </c>
      <c r="E8842" s="440" t="s">
        <v>23</v>
      </c>
      <c r="F8842" s="528">
        <v>1</v>
      </c>
      <c r="G8842" s="437">
        <f t="shared" si="412"/>
        <v>2</v>
      </c>
      <c r="H8842" s="529" t="s">
        <v>1065</v>
      </c>
      <c r="I8842" s="527" t="s">
        <v>10791</v>
      </c>
    </row>
    <row r="8843" spans="1:9" x14ac:dyDescent="0.25">
      <c r="A8843" s="33" t="s">
        <v>10818</v>
      </c>
      <c r="B8843" s="33" t="s">
        <v>2768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12"/>
        <v>86000</v>
      </c>
      <c r="H8843" s="84" t="s">
        <v>1065</v>
      </c>
      <c r="I8843" s="521" t="s">
        <v>10791</v>
      </c>
    </row>
    <row r="8844" spans="1:9" x14ac:dyDescent="0.25">
      <c r="A8844" s="33" t="s">
        <v>10818</v>
      </c>
      <c r="B8844" s="33" t="s">
        <v>4320</v>
      </c>
      <c r="C8844" s="44" t="s">
        <v>4148</v>
      </c>
      <c r="D8844" s="38">
        <v>4</v>
      </c>
      <c r="E8844" s="45" t="s">
        <v>23</v>
      </c>
      <c r="F8844" s="40">
        <v>9000</v>
      </c>
      <c r="G8844" s="41">
        <f t="shared" si="412"/>
        <v>36000</v>
      </c>
      <c r="H8844" s="84" t="s">
        <v>1065</v>
      </c>
      <c r="I8844" s="521" t="s">
        <v>10791</v>
      </c>
    </row>
    <row r="8845" spans="1:9" x14ac:dyDescent="0.25">
      <c r="A8845" s="33" t="s">
        <v>10818</v>
      </c>
      <c r="B8845" s="80" t="s">
        <v>2800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12"/>
        <v>60000</v>
      </c>
      <c r="H8845" s="84" t="s">
        <v>1065</v>
      </c>
      <c r="I8845" s="521" t="s">
        <v>10791</v>
      </c>
    </row>
    <row r="8846" spans="1:9" x14ac:dyDescent="0.25">
      <c r="A8846" s="33" t="s">
        <v>10818</v>
      </c>
      <c r="B8846" s="36" t="s">
        <v>2751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12"/>
        <v>60000</v>
      </c>
      <c r="H8846" s="84" t="s">
        <v>1065</v>
      </c>
      <c r="I8846" s="521" t="s">
        <v>10791</v>
      </c>
    </row>
    <row r="8847" spans="1:9" x14ac:dyDescent="0.25">
      <c r="A8847" s="33" t="s">
        <v>10818</v>
      </c>
      <c r="B8847" s="33" t="s">
        <v>10822</v>
      </c>
      <c r="C8847" s="33" t="s">
        <v>10823</v>
      </c>
      <c r="D8847" s="38">
        <v>1</v>
      </c>
      <c r="E8847" s="33" t="s">
        <v>69</v>
      </c>
      <c r="F8847" s="46">
        <v>1875000</v>
      </c>
      <c r="G8847" s="41">
        <f t="shared" si="412"/>
        <v>1875000</v>
      </c>
      <c r="H8847" s="84" t="s">
        <v>1065</v>
      </c>
      <c r="I8847" s="521" t="s">
        <v>10791</v>
      </c>
    </row>
    <row r="8848" spans="1:9" x14ac:dyDescent="0.25">
      <c r="A8848" s="33" t="s">
        <v>10818</v>
      </c>
      <c r="B8848" s="33" t="s">
        <v>4841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12"/>
        <v>20000</v>
      </c>
      <c r="H8848" s="84" t="s">
        <v>1065</v>
      </c>
      <c r="I8848" s="43" t="s">
        <v>10791</v>
      </c>
    </row>
    <row r="8849" spans="1:9" x14ac:dyDescent="0.25">
      <c r="A8849" s="33" t="s">
        <v>10818</v>
      </c>
      <c r="B8849" s="52" t="s">
        <v>2815</v>
      </c>
      <c r="C8849" s="43"/>
      <c r="D8849" s="50">
        <v>0.3</v>
      </c>
      <c r="E8849" s="218" t="s">
        <v>217</v>
      </c>
      <c r="F8849" s="179">
        <v>65000</v>
      </c>
      <c r="G8849" s="41">
        <f t="shared" si="412"/>
        <v>19500</v>
      </c>
      <c r="H8849" s="84" t="s">
        <v>1065</v>
      </c>
      <c r="I8849" s="43" t="s">
        <v>10791</v>
      </c>
    </row>
    <row r="8850" spans="1:9" x14ac:dyDescent="0.25">
      <c r="A8850" s="33" t="s">
        <v>10818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12"/>
        <v>225600</v>
      </c>
      <c r="H8850" s="294" t="s">
        <v>507</v>
      </c>
      <c r="I8850" s="43" t="s">
        <v>8493</v>
      </c>
    </row>
    <row r="8851" spans="1:9" x14ac:dyDescent="0.25">
      <c r="A8851" s="33" t="s">
        <v>10818</v>
      </c>
      <c r="B8851" s="33" t="s">
        <v>10824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12"/>
        <v>480000</v>
      </c>
      <c r="H8851" s="294" t="s">
        <v>507</v>
      </c>
      <c r="I8851" s="43" t="s">
        <v>8493</v>
      </c>
    </row>
    <row r="8852" spans="1:9" x14ac:dyDescent="0.25">
      <c r="A8852" s="33" t="s">
        <v>10818</v>
      </c>
      <c r="B8852" s="33" t="s">
        <v>4240</v>
      </c>
      <c r="C8852" s="33"/>
      <c r="D8852" s="38">
        <v>4</v>
      </c>
      <c r="E8852" s="45" t="s">
        <v>23</v>
      </c>
      <c r="F8852" s="40">
        <v>5000</v>
      </c>
      <c r="G8852" s="41">
        <f t="shared" si="412"/>
        <v>20000</v>
      </c>
      <c r="H8852" s="84" t="s">
        <v>2701</v>
      </c>
      <c r="I8852" s="43" t="s">
        <v>10825</v>
      </c>
    </row>
    <row r="8853" spans="1:9" x14ac:dyDescent="0.25">
      <c r="A8853" s="33" t="s">
        <v>10818</v>
      </c>
      <c r="B8853" s="33" t="s">
        <v>4320</v>
      </c>
      <c r="C8853" s="44" t="s">
        <v>4148</v>
      </c>
      <c r="D8853" s="38">
        <v>4</v>
      </c>
      <c r="E8853" s="45" t="s">
        <v>23</v>
      </c>
      <c r="F8853" s="40">
        <v>9000</v>
      </c>
      <c r="G8853" s="179">
        <f t="shared" si="412"/>
        <v>36000</v>
      </c>
      <c r="H8853" s="84" t="s">
        <v>2701</v>
      </c>
      <c r="I8853" s="43" t="s">
        <v>10825</v>
      </c>
    </row>
    <row r="8854" spans="1:9" x14ac:dyDescent="0.25">
      <c r="A8854" s="33" t="s">
        <v>10818</v>
      </c>
      <c r="B8854" s="33" t="s">
        <v>2768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12"/>
        <v>86000</v>
      </c>
      <c r="H8854" s="84" t="s">
        <v>2701</v>
      </c>
      <c r="I8854" s="43" t="s">
        <v>10825</v>
      </c>
    </row>
    <row r="8855" spans="1:9" x14ac:dyDescent="0.25">
      <c r="A8855" s="33" t="s">
        <v>10818</v>
      </c>
      <c r="B8855" s="52" t="s">
        <v>2815</v>
      </c>
      <c r="C8855" s="33"/>
      <c r="D8855" s="33">
        <v>0.6</v>
      </c>
      <c r="E8855" s="33" t="s">
        <v>217</v>
      </c>
      <c r="F8855" s="46">
        <v>65000</v>
      </c>
      <c r="G8855" s="179">
        <f t="shared" si="412"/>
        <v>39000</v>
      </c>
      <c r="H8855" s="84" t="s">
        <v>2701</v>
      </c>
      <c r="I8855" s="43" t="s">
        <v>10825</v>
      </c>
    </row>
    <row r="8856" spans="1:9" x14ac:dyDescent="0.25">
      <c r="A8856" s="33" t="s">
        <v>10818</v>
      </c>
      <c r="B8856" s="33" t="s">
        <v>10065</v>
      </c>
      <c r="C8856" s="39" t="s">
        <v>10826</v>
      </c>
      <c r="D8856" s="33">
        <v>1</v>
      </c>
      <c r="E8856" s="33" t="s">
        <v>24</v>
      </c>
      <c r="F8856" s="46">
        <v>1275000</v>
      </c>
      <c r="G8856" s="179">
        <f t="shared" si="412"/>
        <v>1275000</v>
      </c>
      <c r="H8856" s="84" t="s">
        <v>509</v>
      </c>
      <c r="I8856" s="294" t="s">
        <v>10827</v>
      </c>
    </row>
    <row r="8857" spans="1:9" x14ac:dyDescent="0.25">
      <c r="A8857" s="33" t="s">
        <v>10818</v>
      </c>
      <c r="B8857" s="56" t="s">
        <v>10626</v>
      </c>
      <c r="C8857" s="39" t="s">
        <v>3360</v>
      </c>
      <c r="D8857" s="38">
        <v>1</v>
      </c>
      <c r="E8857" s="45" t="s">
        <v>23</v>
      </c>
      <c r="F8857" s="40">
        <v>140000</v>
      </c>
      <c r="G8857" s="41">
        <f t="shared" si="412"/>
        <v>140000</v>
      </c>
      <c r="H8857" s="84" t="s">
        <v>509</v>
      </c>
      <c r="I8857" s="294" t="s">
        <v>10827</v>
      </c>
    </row>
    <row r="8858" spans="1:9" x14ac:dyDescent="0.25">
      <c r="A8858" s="33" t="s">
        <v>10818</v>
      </c>
      <c r="B8858" s="52" t="s">
        <v>3494</v>
      </c>
      <c r="C8858" s="33" t="s">
        <v>10828</v>
      </c>
      <c r="D8858" s="38">
        <v>1</v>
      </c>
      <c r="E8858" s="45" t="s">
        <v>23</v>
      </c>
      <c r="F8858" s="40">
        <v>1545000</v>
      </c>
      <c r="G8858" s="41">
        <f t="shared" si="412"/>
        <v>1545000</v>
      </c>
      <c r="H8858" s="84" t="s">
        <v>509</v>
      </c>
      <c r="I8858" s="294" t="s">
        <v>10827</v>
      </c>
    </row>
    <row r="8859" spans="1:9" x14ac:dyDescent="0.25">
      <c r="A8859" s="33" t="s">
        <v>10818</v>
      </c>
      <c r="B8859" s="52" t="s">
        <v>10773</v>
      </c>
      <c r="C8859" s="33" t="s">
        <v>10829</v>
      </c>
      <c r="D8859" s="38">
        <v>1</v>
      </c>
      <c r="E8859" s="45" t="s">
        <v>23</v>
      </c>
      <c r="F8859" s="40">
        <v>1535000</v>
      </c>
      <c r="G8859" s="41">
        <f t="shared" si="412"/>
        <v>1535000</v>
      </c>
      <c r="H8859" s="84" t="s">
        <v>509</v>
      </c>
      <c r="I8859" s="294" t="s">
        <v>10827</v>
      </c>
    </row>
    <row r="8860" spans="1:9" x14ac:dyDescent="0.25">
      <c r="A8860" s="33" t="s">
        <v>10818</v>
      </c>
      <c r="B8860" s="52" t="s">
        <v>10773</v>
      </c>
      <c r="C8860" s="39" t="s">
        <v>10830</v>
      </c>
      <c r="D8860" s="38">
        <v>1</v>
      </c>
      <c r="E8860" s="45" t="s">
        <v>23</v>
      </c>
      <c r="F8860" s="40">
        <v>1535000</v>
      </c>
      <c r="G8860" s="41">
        <f t="shared" si="412"/>
        <v>1535000</v>
      </c>
      <c r="H8860" s="84" t="s">
        <v>509</v>
      </c>
      <c r="I8860" s="294" t="s">
        <v>10827</v>
      </c>
    </row>
    <row r="8861" spans="1:9" x14ac:dyDescent="0.25">
      <c r="A8861" s="33" t="s">
        <v>10818</v>
      </c>
      <c r="B8861" s="52" t="s">
        <v>10773</v>
      </c>
      <c r="C8861" s="33" t="s">
        <v>10831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10827</v>
      </c>
    </row>
    <row r="8862" spans="1:9" x14ac:dyDescent="0.25">
      <c r="A8862" s="33" t="s">
        <v>10818</v>
      </c>
      <c r="B8862" s="63" t="s">
        <v>10562</v>
      </c>
      <c r="C8862" s="33" t="s">
        <v>10563</v>
      </c>
      <c r="D8862" s="33">
        <v>4</v>
      </c>
      <c r="E8862" s="33" t="s">
        <v>23</v>
      </c>
      <c r="F8862" s="46">
        <v>155000</v>
      </c>
      <c r="G8862" s="41">
        <f t="shared" si="412"/>
        <v>620000</v>
      </c>
      <c r="H8862" s="84" t="s">
        <v>509</v>
      </c>
      <c r="I8862" s="294" t="s">
        <v>10827</v>
      </c>
    </row>
    <row r="8863" spans="1:9" x14ac:dyDescent="0.25">
      <c r="A8863" s="33" t="s">
        <v>10818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12"/>
        <v>225600</v>
      </c>
      <c r="H8863" s="401" t="s">
        <v>8417</v>
      </c>
      <c r="I8863" s="247"/>
    </row>
    <row r="8864" spans="1:9" x14ac:dyDescent="0.25">
      <c r="A8864" s="33" t="s">
        <v>10818</v>
      </c>
      <c r="B8864" s="33" t="s">
        <v>10806</v>
      </c>
      <c r="C8864" s="44" t="s">
        <v>10832</v>
      </c>
      <c r="D8864" s="38">
        <v>1</v>
      </c>
      <c r="E8864" s="45" t="s">
        <v>23</v>
      </c>
      <c r="F8864" s="46">
        <v>3250000</v>
      </c>
      <c r="G8864" s="41">
        <f t="shared" si="412"/>
        <v>3250000</v>
      </c>
      <c r="H8864" s="84" t="s">
        <v>3471</v>
      </c>
      <c r="I8864" s="84" t="s">
        <v>10833</v>
      </c>
    </row>
    <row r="8865" spans="1:9" x14ac:dyDescent="0.25">
      <c r="A8865" s="33" t="s">
        <v>10818</v>
      </c>
      <c r="B8865" s="33" t="s">
        <v>10806</v>
      </c>
      <c r="C8865" s="44" t="s">
        <v>10834</v>
      </c>
      <c r="D8865" s="38">
        <v>1</v>
      </c>
      <c r="E8865" s="45" t="s">
        <v>23</v>
      </c>
      <c r="F8865" s="46">
        <v>3250000</v>
      </c>
      <c r="G8865" s="41">
        <f t="shared" si="412"/>
        <v>3250000</v>
      </c>
      <c r="H8865" s="84" t="s">
        <v>3471</v>
      </c>
      <c r="I8865" s="84" t="s">
        <v>10833</v>
      </c>
    </row>
    <row r="8866" spans="1:9" x14ac:dyDescent="0.25">
      <c r="A8866" s="33" t="s">
        <v>10818</v>
      </c>
      <c r="B8866" s="52" t="s">
        <v>10773</v>
      </c>
      <c r="C8866" s="44" t="s">
        <v>10835</v>
      </c>
      <c r="D8866" s="38">
        <v>1</v>
      </c>
      <c r="E8866" s="45" t="s">
        <v>23</v>
      </c>
      <c r="F8866" s="46">
        <v>1535000</v>
      </c>
      <c r="G8866" s="41">
        <f t="shared" si="412"/>
        <v>1535000</v>
      </c>
      <c r="H8866" s="84" t="s">
        <v>3471</v>
      </c>
      <c r="I8866" s="84" t="s">
        <v>10833</v>
      </c>
    </row>
    <row r="8867" spans="1:9" x14ac:dyDescent="0.25">
      <c r="A8867" s="33" t="s">
        <v>10818</v>
      </c>
      <c r="B8867" s="52" t="s">
        <v>10773</v>
      </c>
      <c r="C8867" s="44" t="s">
        <v>10836</v>
      </c>
      <c r="D8867" s="38">
        <v>1</v>
      </c>
      <c r="E8867" s="45" t="s">
        <v>23</v>
      </c>
      <c r="F8867" s="40">
        <v>1535000</v>
      </c>
      <c r="G8867" s="41">
        <f t="shared" si="412"/>
        <v>1535000</v>
      </c>
      <c r="H8867" s="84" t="s">
        <v>3471</v>
      </c>
      <c r="I8867" s="84" t="s">
        <v>10833</v>
      </c>
    </row>
    <row r="8868" spans="1:9" x14ac:dyDescent="0.25">
      <c r="A8868" s="33" t="s">
        <v>10818</v>
      </c>
      <c r="B8868" s="52" t="s">
        <v>10773</v>
      </c>
      <c r="C8868" s="44" t="s">
        <v>10837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3471</v>
      </c>
      <c r="I8868" s="84" t="s">
        <v>10833</v>
      </c>
    </row>
    <row r="8869" spans="1:9" x14ac:dyDescent="0.25">
      <c r="A8869" s="33" t="s">
        <v>10818</v>
      </c>
      <c r="B8869" s="33" t="s">
        <v>10065</v>
      </c>
      <c r="C8869" s="44" t="s">
        <v>10838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3471</v>
      </c>
      <c r="I8869" s="84" t="s">
        <v>10833</v>
      </c>
    </row>
    <row r="8870" spans="1:9" x14ac:dyDescent="0.25">
      <c r="A8870" s="33" t="s">
        <v>10818</v>
      </c>
      <c r="B8870" s="33" t="s">
        <v>10065</v>
      </c>
      <c r="C8870" s="33" t="s">
        <v>10839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3471</v>
      </c>
      <c r="I8870" s="84" t="s">
        <v>10833</v>
      </c>
    </row>
    <row r="8871" spans="1:9" x14ac:dyDescent="0.25">
      <c r="A8871" s="33" t="s">
        <v>10818</v>
      </c>
      <c r="B8871" s="56" t="s">
        <v>10626</v>
      </c>
      <c r="C8871" s="39" t="s">
        <v>3360</v>
      </c>
      <c r="D8871" s="38">
        <v>2</v>
      </c>
      <c r="E8871" s="45" t="s">
        <v>23</v>
      </c>
      <c r="F8871" s="40">
        <v>140000</v>
      </c>
      <c r="G8871" s="179">
        <f t="shared" si="412"/>
        <v>280000</v>
      </c>
      <c r="H8871" s="84" t="s">
        <v>3471</v>
      </c>
      <c r="I8871" s="84" t="s">
        <v>10833</v>
      </c>
    </row>
    <row r="8872" spans="1:9" x14ac:dyDescent="0.25">
      <c r="A8872" s="33" t="s">
        <v>10818</v>
      </c>
      <c r="B8872" s="63" t="s">
        <v>10549</v>
      </c>
      <c r="C8872" s="39" t="s">
        <v>3360</v>
      </c>
      <c r="D8872" s="56">
        <v>3</v>
      </c>
      <c r="E8872" s="56" t="s">
        <v>24</v>
      </c>
      <c r="F8872" s="41">
        <v>155000</v>
      </c>
      <c r="G8872" s="179">
        <f t="shared" si="412"/>
        <v>465000</v>
      </c>
      <c r="H8872" s="84" t="s">
        <v>3471</v>
      </c>
      <c r="I8872" s="84" t="s">
        <v>10833</v>
      </c>
    </row>
    <row r="8873" spans="1:9" x14ac:dyDescent="0.25">
      <c r="A8873" s="33" t="s">
        <v>10818</v>
      </c>
      <c r="B8873" s="33" t="s">
        <v>3496</v>
      </c>
      <c r="C8873" s="33" t="s">
        <v>3360</v>
      </c>
      <c r="D8873" s="38">
        <v>5</v>
      </c>
      <c r="E8873" s="45" t="s">
        <v>23</v>
      </c>
      <c r="F8873" s="46">
        <v>45000</v>
      </c>
      <c r="G8873" s="179">
        <f t="shared" si="412"/>
        <v>225000</v>
      </c>
      <c r="H8873" s="84" t="s">
        <v>3471</v>
      </c>
      <c r="I8873" s="84" t="s">
        <v>10833</v>
      </c>
    </row>
    <row r="8874" spans="1:9" x14ac:dyDescent="0.25">
      <c r="A8874" s="33" t="s">
        <v>10818</v>
      </c>
      <c r="B8874" s="33" t="s">
        <v>2719</v>
      </c>
      <c r="C8874" s="33" t="s">
        <v>2856</v>
      </c>
      <c r="D8874" s="38">
        <v>2</v>
      </c>
      <c r="E8874" s="45" t="s">
        <v>24</v>
      </c>
      <c r="F8874" s="46">
        <v>300000</v>
      </c>
      <c r="G8874" s="179">
        <f t="shared" si="412"/>
        <v>600000</v>
      </c>
      <c r="H8874" s="84" t="s">
        <v>3471</v>
      </c>
      <c r="I8874" s="84" t="s">
        <v>10833</v>
      </c>
    </row>
    <row r="8875" spans="1:9" x14ac:dyDescent="0.25">
      <c r="A8875" s="33" t="s">
        <v>10818</v>
      </c>
      <c r="B8875" s="33" t="s">
        <v>1896</v>
      </c>
      <c r="C8875" s="33" t="s">
        <v>2856</v>
      </c>
      <c r="D8875" s="38">
        <v>2</v>
      </c>
      <c r="E8875" s="45" t="s">
        <v>24</v>
      </c>
      <c r="F8875" s="40">
        <v>105000</v>
      </c>
      <c r="G8875" s="179">
        <f t="shared" si="412"/>
        <v>210000</v>
      </c>
      <c r="H8875" s="84" t="s">
        <v>3471</v>
      </c>
      <c r="I8875" s="84" t="s">
        <v>10833</v>
      </c>
    </row>
    <row r="8876" spans="1:9" x14ac:dyDescent="0.25">
      <c r="A8876" s="33" t="s">
        <v>10818</v>
      </c>
      <c r="B8876" s="33" t="s">
        <v>10840</v>
      </c>
      <c r="C8876" s="33" t="s">
        <v>5523</v>
      </c>
      <c r="D8876" s="38">
        <v>1</v>
      </c>
      <c r="E8876" s="273" t="s">
        <v>601</v>
      </c>
      <c r="F8876" s="41">
        <v>4800000</v>
      </c>
      <c r="G8876" s="179">
        <f t="shared" si="412"/>
        <v>4800000</v>
      </c>
      <c r="H8876" s="84" t="s">
        <v>3471</v>
      </c>
      <c r="I8876" s="56" t="s">
        <v>10841</v>
      </c>
    </row>
    <row r="8877" spans="1:9" x14ac:dyDescent="0.25">
      <c r="A8877" s="33" t="s">
        <v>10818</v>
      </c>
      <c r="B8877" s="33" t="s">
        <v>10512</v>
      </c>
      <c r="C8877" s="44" t="s">
        <v>5523</v>
      </c>
      <c r="D8877" s="38">
        <v>1</v>
      </c>
      <c r="E8877" s="45" t="s">
        <v>601</v>
      </c>
      <c r="F8877" s="46">
        <v>5890000</v>
      </c>
      <c r="G8877" s="179">
        <f t="shared" si="412"/>
        <v>5890000</v>
      </c>
      <c r="H8877" s="84" t="s">
        <v>3471</v>
      </c>
      <c r="I8877" s="56" t="s">
        <v>10841</v>
      </c>
    </row>
    <row r="8878" spans="1:9" x14ac:dyDescent="0.25">
      <c r="A8878" s="33" t="s">
        <v>10818</v>
      </c>
      <c r="B8878" s="33" t="s">
        <v>4348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12"/>
        <v>5400000</v>
      </c>
      <c r="H8878" s="84" t="s">
        <v>2882</v>
      </c>
      <c r="I8878" s="56" t="s">
        <v>10841</v>
      </c>
    </row>
    <row r="8879" spans="1:9" x14ac:dyDescent="0.25">
      <c r="A8879" s="33" t="s">
        <v>10818</v>
      </c>
      <c r="B8879" s="33" t="s">
        <v>4384</v>
      </c>
      <c r="C8879" s="44" t="s">
        <v>9331</v>
      </c>
      <c r="D8879" s="38">
        <v>3</v>
      </c>
      <c r="E8879" s="45" t="s">
        <v>23</v>
      </c>
      <c r="F8879" s="289">
        <v>460000</v>
      </c>
      <c r="G8879" s="179">
        <f t="shared" si="412"/>
        <v>1380000</v>
      </c>
      <c r="H8879" s="84" t="s">
        <v>3471</v>
      </c>
      <c r="I8879" s="56" t="s">
        <v>10841</v>
      </c>
    </row>
    <row r="8880" spans="1:9" x14ac:dyDescent="0.25">
      <c r="A8880" s="33" t="s">
        <v>4385</v>
      </c>
      <c r="B8880" s="33" t="s">
        <v>4008</v>
      </c>
      <c r="C8880" s="33" t="s">
        <v>4378</v>
      </c>
      <c r="D8880" s="50">
        <v>5</v>
      </c>
      <c r="E8880" s="218" t="s">
        <v>217</v>
      </c>
      <c r="F8880" s="41">
        <v>23000</v>
      </c>
      <c r="G8880" s="179">
        <f t="shared" si="412"/>
        <v>115000</v>
      </c>
      <c r="H8880" s="84" t="s">
        <v>28</v>
      </c>
      <c r="I8880" s="43"/>
    </row>
    <row r="8881" spans="1:9" x14ac:dyDescent="0.25">
      <c r="A8881" s="33" t="s">
        <v>4385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12"/>
        <v>49044</v>
      </c>
      <c r="H8881" s="84" t="s">
        <v>28</v>
      </c>
      <c r="I8881" s="43"/>
    </row>
    <row r="8882" spans="1:9" x14ac:dyDescent="0.25">
      <c r="A8882" s="33" t="s">
        <v>4385</v>
      </c>
      <c r="B8882" s="269" t="s">
        <v>4524</v>
      </c>
      <c r="C8882" s="33"/>
      <c r="D8882" s="38">
        <v>20</v>
      </c>
      <c r="E8882" s="33" t="s">
        <v>23</v>
      </c>
      <c r="F8882" s="46">
        <v>1550</v>
      </c>
      <c r="G8882" s="41">
        <f t="shared" si="412"/>
        <v>31000</v>
      </c>
      <c r="H8882" s="84" t="s">
        <v>930</v>
      </c>
      <c r="I8882" s="43"/>
    </row>
    <row r="8883" spans="1:9" x14ac:dyDescent="0.25">
      <c r="A8883" s="33" t="s">
        <v>4385</v>
      </c>
      <c r="B8883" s="33" t="s">
        <v>3999</v>
      </c>
      <c r="C8883" s="33" t="s">
        <v>3998</v>
      </c>
      <c r="D8883" s="38">
        <v>3</v>
      </c>
      <c r="E8883" s="45" t="s">
        <v>23</v>
      </c>
      <c r="F8883" s="40">
        <v>9000</v>
      </c>
      <c r="G8883" s="41">
        <f t="shared" si="412"/>
        <v>27000</v>
      </c>
      <c r="H8883" s="84" t="s">
        <v>930</v>
      </c>
      <c r="I8883" s="43"/>
    </row>
    <row r="8884" spans="1:9" x14ac:dyDescent="0.25">
      <c r="A8884" s="33" t="s">
        <v>4385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12"/>
        <v>43000</v>
      </c>
      <c r="H8884" s="84" t="s">
        <v>1004</v>
      </c>
      <c r="I8884" s="43"/>
    </row>
    <row r="8885" spans="1:9" x14ac:dyDescent="0.25">
      <c r="A8885" s="33" t="s">
        <v>4385</v>
      </c>
      <c r="B8885" s="52" t="s">
        <v>10773</v>
      </c>
      <c r="C8885" s="44" t="s">
        <v>10842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10843</v>
      </c>
    </row>
    <row r="8886" spans="1:9" x14ac:dyDescent="0.25">
      <c r="A8886" s="33" t="s">
        <v>4385</v>
      </c>
      <c r="B8886" s="52" t="s">
        <v>10773</v>
      </c>
      <c r="C8886" s="33" t="s">
        <v>10844</v>
      </c>
      <c r="D8886" s="50">
        <v>1</v>
      </c>
      <c r="E8886" s="33" t="s">
        <v>23</v>
      </c>
      <c r="F8886" s="41">
        <v>1535000</v>
      </c>
      <c r="G8886" s="41">
        <f t="shared" si="412"/>
        <v>1535000</v>
      </c>
      <c r="H8886" s="84" t="s">
        <v>413</v>
      </c>
      <c r="I8886" s="521" t="s">
        <v>10843</v>
      </c>
    </row>
    <row r="8887" spans="1:9" x14ac:dyDescent="0.25">
      <c r="A8887" s="33" t="s">
        <v>4385</v>
      </c>
      <c r="B8887" s="63" t="s">
        <v>10549</v>
      </c>
      <c r="C8887" s="39" t="s">
        <v>3360</v>
      </c>
      <c r="D8887" s="270">
        <v>2</v>
      </c>
      <c r="E8887" s="270" t="s">
        <v>24</v>
      </c>
      <c r="F8887" s="287">
        <v>155000</v>
      </c>
      <c r="G8887" s="287">
        <f t="shared" si="412"/>
        <v>310000</v>
      </c>
      <c r="H8887" s="514" t="s">
        <v>413</v>
      </c>
      <c r="I8887" s="521" t="s">
        <v>10843</v>
      </c>
    </row>
    <row r="8888" spans="1:9" x14ac:dyDescent="0.25">
      <c r="A8888" s="33" t="s">
        <v>4385</v>
      </c>
      <c r="B8888" s="33" t="s">
        <v>10600</v>
      </c>
      <c r="C8888" s="33" t="s">
        <v>10563</v>
      </c>
      <c r="D8888" s="271">
        <v>2</v>
      </c>
      <c r="E8888" s="429" t="s">
        <v>23</v>
      </c>
      <c r="F8888" s="289">
        <v>40000</v>
      </c>
      <c r="G8888" s="287">
        <f t="shared" si="412"/>
        <v>80000</v>
      </c>
      <c r="H8888" s="530" t="s">
        <v>413</v>
      </c>
      <c r="I8888" s="521" t="s">
        <v>10843</v>
      </c>
    </row>
    <row r="8889" spans="1:9" x14ac:dyDescent="0.25">
      <c r="A8889" s="33" t="s">
        <v>4385</v>
      </c>
      <c r="B8889" s="33" t="s">
        <v>4384</v>
      </c>
      <c r="C8889" s="33" t="s">
        <v>9331</v>
      </c>
      <c r="D8889" s="38">
        <v>1</v>
      </c>
      <c r="E8889" s="45" t="s">
        <v>23</v>
      </c>
      <c r="F8889" s="289">
        <v>460000</v>
      </c>
      <c r="G8889" s="41">
        <f t="shared" si="412"/>
        <v>460000</v>
      </c>
      <c r="H8889" s="84" t="s">
        <v>413</v>
      </c>
      <c r="I8889" s="521" t="s">
        <v>10843</v>
      </c>
    </row>
    <row r="8890" spans="1:9" x14ac:dyDescent="0.25">
      <c r="A8890" s="33" t="s">
        <v>4385</v>
      </c>
      <c r="B8890" s="33" t="s">
        <v>10845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x14ac:dyDescent="0.25">
      <c r="A8891" s="33" t="s">
        <v>4385</v>
      </c>
      <c r="B8891" s="33" t="s">
        <v>4897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13">D8891*F8891</f>
        <v>3000</v>
      </c>
      <c r="H8891" s="84" t="s">
        <v>1279</v>
      </c>
      <c r="I8891" s="521"/>
    </row>
    <row r="8892" spans="1:9" x14ac:dyDescent="0.25">
      <c r="A8892" s="33" t="s">
        <v>4385</v>
      </c>
      <c r="B8892" s="33" t="s">
        <v>10846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13"/>
        <v>25000</v>
      </c>
      <c r="H8892" s="84" t="s">
        <v>1279</v>
      </c>
      <c r="I8892" s="521"/>
    </row>
    <row r="8893" spans="1:9" x14ac:dyDescent="0.25">
      <c r="A8893" s="33" t="s">
        <v>4385</v>
      </c>
      <c r="B8893" s="33" t="s">
        <v>6327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13"/>
        <v>11000</v>
      </c>
      <c r="H8893" s="84" t="s">
        <v>1279</v>
      </c>
      <c r="I8893" s="521"/>
    </row>
    <row r="8894" spans="1:9" x14ac:dyDescent="0.25">
      <c r="A8894" s="33" t="s">
        <v>4385</v>
      </c>
      <c r="B8894" s="109" t="s">
        <v>10847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13"/>
        <v>6000</v>
      </c>
      <c r="H8894" s="84" t="s">
        <v>1279</v>
      </c>
      <c r="I8894" s="43"/>
    </row>
    <row r="8895" spans="1:9" x14ac:dyDescent="0.25">
      <c r="A8895" s="33" t="s">
        <v>4385</v>
      </c>
      <c r="B8895" s="33" t="s">
        <v>114</v>
      </c>
      <c r="C8895" s="33" t="s">
        <v>2725</v>
      </c>
      <c r="D8895" s="56">
        <v>1</v>
      </c>
      <c r="E8895" s="56" t="s">
        <v>23</v>
      </c>
      <c r="F8895" s="179">
        <v>190000</v>
      </c>
      <c r="G8895" s="41">
        <f t="shared" si="413"/>
        <v>190000</v>
      </c>
      <c r="H8895" s="294" t="s">
        <v>2672</v>
      </c>
      <c r="I8895" s="43" t="s">
        <v>8493</v>
      </c>
    </row>
    <row r="8896" spans="1:9" x14ac:dyDescent="0.25">
      <c r="A8896" s="33" t="s">
        <v>4385</v>
      </c>
      <c r="B8896" s="63" t="s">
        <v>4772</v>
      </c>
      <c r="C8896" s="33" t="s">
        <v>2726</v>
      </c>
      <c r="D8896" s="50">
        <v>1</v>
      </c>
      <c r="E8896" s="273" t="s">
        <v>23</v>
      </c>
      <c r="F8896" s="41">
        <v>196350</v>
      </c>
      <c r="G8896" s="41">
        <f t="shared" si="413"/>
        <v>196350</v>
      </c>
      <c r="H8896" s="294" t="s">
        <v>2672</v>
      </c>
      <c r="I8896" s="43" t="s">
        <v>8493</v>
      </c>
    </row>
    <row r="8897" spans="1:9" x14ac:dyDescent="0.25">
      <c r="A8897" s="33" t="s">
        <v>4385</v>
      </c>
      <c r="B8897" s="33" t="s">
        <v>3917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13"/>
        <v>225000</v>
      </c>
      <c r="H8897" s="84" t="s">
        <v>2672</v>
      </c>
      <c r="I8897" s="43" t="s">
        <v>8493</v>
      </c>
    </row>
    <row r="8898" spans="1:9" x14ac:dyDescent="0.25">
      <c r="A8898" s="33" t="s">
        <v>4385</v>
      </c>
      <c r="B8898" s="56" t="s">
        <v>4220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13"/>
        <v>510000</v>
      </c>
      <c r="H8898" s="84" t="s">
        <v>2672</v>
      </c>
      <c r="I8898" s="43" t="s">
        <v>8493</v>
      </c>
    </row>
    <row r="8899" spans="1:9" x14ac:dyDescent="0.25">
      <c r="A8899" s="33" t="s">
        <v>4385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13"/>
        <v>208134</v>
      </c>
      <c r="H8899" s="84" t="s">
        <v>2672</v>
      </c>
      <c r="I8899" s="60" t="s">
        <v>8493</v>
      </c>
    </row>
    <row r="8900" spans="1:9" x14ac:dyDescent="0.25">
      <c r="A8900" s="33" t="s">
        <v>4385</v>
      </c>
      <c r="B8900" s="52" t="s">
        <v>2969</v>
      </c>
      <c r="C8900" s="33" t="s">
        <v>10820</v>
      </c>
      <c r="D8900" s="33">
        <v>1</v>
      </c>
      <c r="E8900" s="33" t="s">
        <v>23</v>
      </c>
      <c r="F8900" s="46">
        <v>1100000</v>
      </c>
      <c r="G8900" s="179">
        <f t="shared" si="413"/>
        <v>1100000</v>
      </c>
      <c r="H8900" s="84" t="s">
        <v>2672</v>
      </c>
      <c r="I8900" s="60" t="s">
        <v>8493</v>
      </c>
    </row>
    <row r="8901" spans="1:9" x14ac:dyDescent="0.25">
      <c r="A8901" s="33" t="s">
        <v>4385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13"/>
        <v>39000</v>
      </c>
      <c r="H8901" s="84" t="s">
        <v>2672</v>
      </c>
      <c r="I8901" s="60" t="s">
        <v>8493</v>
      </c>
    </row>
    <row r="8902" spans="1:9" x14ac:dyDescent="0.25">
      <c r="A8902" s="33" t="s">
        <v>4385</v>
      </c>
      <c r="B8902" s="56" t="s">
        <v>2801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13"/>
        <v>22000</v>
      </c>
      <c r="H8902" s="84" t="s">
        <v>2672</v>
      </c>
      <c r="I8902" s="60" t="s">
        <v>8493</v>
      </c>
    </row>
    <row r="8903" spans="1:9" x14ac:dyDescent="0.25">
      <c r="A8903" s="33" t="s">
        <v>4395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13"/>
        <v>36783</v>
      </c>
      <c r="H8903" s="84" t="s">
        <v>2096</v>
      </c>
      <c r="I8903" s="43"/>
    </row>
    <row r="8904" spans="1:9" x14ac:dyDescent="0.25">
      <c r="A8904" s="33" t="s">
        <v>4395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13"/>
        <v>42300</v>
      </c>
      <c r="H8904" s="84" t="s">
        <v>2096</v>
      </c>
      <c r="I8904" s="43"/>
    </row>
    <row r="8905" spans="1:9" x14ac:dyDescent="0.25">
      <c r="A8905" s="33" t="s">
        <v>4395</v>
      </c>
      <c r="B8905" s="33" t="s">
        <v>10065</v>
      </c>
      <c r="C8905" s="33" t="s">
        <v>10848</v>
      </c>
      <c r="D8905" s="38">
        <v>1</v>
      </c>
      <c r="E8905" s="45" t="s">
        <v>23</v>
      </c>
      <c r="F8905" s="40">
        <v>1275000</v>
      </c>
      <c r="G8905" s="41">
        <f t="shared" si="413"/>
        <v>1275000</v>
      </c>
      <c r="H8905" s="84" t="s">
        <v>1753</v>
      </c>
      <c r="I8905" s="43" t="s">
        <v>10849</v>
      </c>
    </row>
    <row r="8906" spans="1:9" x14ac:dyDescent="0.25">
      <c r="A8906" s="33" t="s">
        <v>4395</v>
      </c>
      <c r="B8906" s="56" t="s">
        <v>10626</v>
      </c>
      <c r="C8906" s="39" t="s">
        <v>3360</v>
      </c>
      <c r="D8906" s="50">
        <v>1</v>
      </c>
      <c r="E8906" s="45" t="s">
        <v>24</v>
      </c>
      <c r="F8906" s="298">
        <v>140000</v>
      </c>
      <c r="G8906" s="41">
        <f t="shared" si="413"/>
        <v>140000</v>
      </c>
      <c r="H8906" s="84" t="s">
        <v>1753</v>
      </c>
      <c r="I8906" s="43" t="s">
        <v>10849</v>
      </c>
    </row>
    <row r="8907" spans="1:9" x14ac:dyDescent="0.25">
      <c r="A8907" s="33" t="s">
        <v>4395</v>
      </c>
      <c r="B8907" s="33" t="s">
        <v>10600</v>
      </c>
      <c r="C8907" s="33" t="s">
        <v>10563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10849</v>
      </c>
    </row>
    <row r="8908" spans="1:9" x14ac:dyDescent="0.25">
      <c r="A8908" s="33" t="s">
        <v>4395</v>
      </c>
      <c r="B8908" s="33" t="s">
        <v>4320</v>
      </c>
      <c r="C8908" s="44" t="s">
        <v>4148</v>
      </c>
      <c r="D8908" s="50">
        <v>4</v>
      </c>
      <c r="E8908" s="33" t="s">
        <v>23</v>
      </c>
      <c r="F8908" s="41">
        <v>9000</v>
      </c>
      <c r="G8908" s="41">
        <f t="shared" si="413"/>
        <v>36000</v>
      </c>
      <c r="H8908" s="84" t="s">
        <v>1753</v>
      </c>
      <c r="I8908" s="43" t="s">
        <v>10849</v>
      </c>
    </row>
    <row r="8909" spans="1:9" x14ac:dyDescent="0.25">
      <c r="A8909" s="33" t="s">
        <v>4395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13"/>
        <v>19500</v>
      </c>
      <c r="H8909" s="514" t="s">
        <v>1753</v>
      </c>
      <c r="I8909" s="43" t="s">
        <v>10849</v>
      </c>
    </row>
    <row r="8910" spans="1:9" x14ac:dyDescent="0.25">
      <c r="A8910" s="33" t="s">
        <v>4395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13"/>
        <v>225600</v>
      </c>
      <c r="H8910" s="84" t="s">
        <v>551</v>
      </c>
      <c r="I8910" s="521" t="s">
        <v>10850</v>
      </c>
    </row>
    <row r="8911" spans="1:9" x14ac:dyDescent="0.25">
      <c r="A8911" s="33" t="s">
        <v>4395</v>
      </c>
      <c r="B8911" s="33" t="s">
        <v>4008</v>
      </c>
      <c r="C8911" s="33" t="s">
        <v>4378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10850</v>
      </c>
    </row>
    <row r="8912" spans="1:9" x14ac:dyDescent="0.25">
      <c r="A8912" s="33" t="s">
        <v>4395</v>
      </c>
      <c r="B8912" s="33" t="s">
        <v>2832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10851</v>
      </c>
    </row>
    <row r="8913" spans="1:9" x14ac:dyDescent="0.25">
      <c r="A8913" s="33" t="s">
        <v>4395</v>
      </c>
      <c r="B8913" s="36" t="s">
        <v>2751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10851</v>
      </c>
    </row>
    <row r="8914" spans="1:9" x14ac:dyDescent="0.25">
      <c r="A8914" s="33" t="s">
        <v>4395</v>
      </c>
      <c r="B8914" s="33" t="s">
        <v>2805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13"/>
        <v>3000</v>
      </c>
      <c r="H8914" s="294" t="s">
        <v>627</v>
      </c>
      <c r="I8914" s="43"/>
    </row>
    <row r="8915" spans="1:9" x14ac:dyDescent="0.25">
      <c r="A8915" s="33" t="s">
        <v>4395</v>
      </c>
      <c r="B8915" s="269" t="s">
        <v>3751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13"/>
        <v>7000</v>
      </c>
      <c r="H8915" s="294" t="s">
        <v>627</v>
      </c>
      <c r="I8915" s="43"/>
    </row>
    <row r="8916" spans="1:9" x14ac:dyDescent="0.25">
      <c r="A8916" s="33" t="s">
        <v>4395</v>
      </c>
      <c r="B8916" s="33" t="s">
        <v>10852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13"/>
        <v>15500</v>
      </c>
      <c r="H8916" s="84" t="s">
        <v>627</v>
      </c>
      <c r="I8916" s="43"/>
    </row>
    <row r="8917" spans="1:9" x14ac:dyDescent="0.25">
      <c r="A8917" s="33" t="s">
        <v>4395</v>
      </c>
      <c r="B8917" s="33" t="s">
        <v>3459</v>
      </c>
      <c r="C8917" s="156" t="s">
        <v>4827</v>
      </c>
      <c r="D8917" s="38">
        <v>1</v>
      </c>
      <c r="E8917" s="45" t="s">
        <v>72</v>
      </c>
      <c r="F8917" s="289">
        <v>1825000</v>
      </c>
      <c r="G8917" s="179">
        <f t="shared" si="413"/>
        <v>1825000</v>
      </c>
      <c r="H8917" s="84" t="s">
        <v>507</v>
      </c>
      <c r="I8917" s="60" t="s">
        <v>10853</v>
      </c>
    </row>
    <row r="8918" spans="1:9" x14ac:dyDescent="0.25">
      <c r="A8918" s="33" t="s">
        <v>4395</v>
      </c>
      <c r="B8918" s="33" t="s">
        <v>3459</v>
      </c>
      <c r="C8918" s="33" t="s">
        <v>4829</v>
      </c>
      <c r="D8918" s="33">
        <v>1</v>
      </c>
      <c r="E8918" s="33" t="s">
        <v>72</v>
      </c>
      <c r="F8918" s="46">
        <v>1825000</v>
      </c>
      <c r="G8918" s="179">
        <f t="shared" si="413"/>
        <v>1825000</v>
      </c>
      <c r="H8918" s="84" t="s">
        <v>507</v>
      </c>
      <c r="I8918" s="60" t="s">
        <v>10853</v>
      </c>
    </row>
    <row r="8919" spans="1:9" x14ac:dyDescent="0.25">
      <c r="A8919" s="33" t="s">
        <v>4395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13"/>
        <v>72500</v>
      </c>
      <c r="H8919" s="84" t="s">
        <v>507</v>
      </c>
      <c r="I8919" s="60" t="s">
        <v>10853</v>
      </c>
    </row>
    <row r="8920" spans="1:9" x14ac:dyDescent="0.25">
      <c r="A8920" s="33" t="s">
        <v>4395</v>
      </c>
      <c r="B8920" s="33" t="s">
        <v>4396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13"/>
        <v>37000</v>
      </c>
      <c r="H8920" s="84" t="s">
        <v>606</v>
      </c>
      <c r="I8920" s="294"/>
    </row>
    <row r="8921" spans="1:9" x14ac:dyDescent="0.25">
      <c r="A8921" s="33" t="s">
        <v>4395</v>
      </c>
      <c r="B8921" s="33" t="s">
        <v>4397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13"/>
        <v>2430000</v>
      </c>
      <c r="H8921" s="84" t="s">
        <v>911</v>
      </c>
      <c r="I8921" s="294" t="s">
        <v>10854</v>
      </c>
    </row>
    <row r="8922" spans="1:9" x14ac:dyDescent="0.25">
      <c r="A8922" s="33" t="s">
        <v>4395</v>
      </c>
      <c r="B8922" s="33" t="s">
        <v>4397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13"/>
        <v>11630000</v>
      </c>
      <c r="H8922" s="84" t="s">
        <v>4398</v>
      </c>
      <c r="I8922" s="294" t="s">
        <v>10854</v>
      </c>
    </row>
    <row r="8923" spans="1:9" x14ac:dyDescent="0.25">
      <c r="A8923" s="33" t="s">
        <v>4395</v>
      </c>
      <c r="B8923" s="80" t="s">
        <v>2800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x14ac:dyDescent="0.25">
      <c r="A8924" s="33" t="s">
        <v>4399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14">D8924*F8924</f>
        <v>73566</v>
      </c>
      <c r="H8924" s="84" t="s">
        <v>28</v>
      </c>
      <c r="I8924" s="43"/>
    </row>
    <row r="8925" spans="1:9" x14ac:dyDescent="0.25">
      <c r="A8925" s="33" t="s">
        <v>4399</v>
      </c>
      <c r="B8925" s="33" t="s">
        <v>4008</v>
      </c>
      <c r="C8925" s="33" t="s">
        <v>4378</v>
      </c>
      <c r="D8925" s="50">
        <v>1.5</v>
      </c>
      <c r="E8925" s="45" t="s">
        <v>217</v>
      </c>
      <c r="F8925" s="179">
        <v>23000</v>
      </c>
      <c r="G8925" s="41">
        <f t="shared" si="414"/>
        <v>34500</v>
      </c>
      <c r="H8925" s="84" t="s">
        <v>2701</v>
      </c>
      <c r="I8925" s="43"/>
    </row>
    <row r="8926" spans="1:9" x14ac:dyDescent="0.25">
      <c r="A8926" s="33" t="s">
        <v>4399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14"/>
        <v>38000</v>
      </c>
      <c r="H8926" s="84" t="s">
        <v>930</v>
      </c>
      <c r="I8926" s="43"/>
    </row>
    <row r="8927" spans="1:9" x14ac:dyDescent="0.25">
      <c r="A8927" s="33" t="s">
        <v>4399</v>
      </c>
      <c r="B8927" s="269" t="s">
        <v>3751</v>
      </c>
      <c r="C8927" s="33"/>
      <c r="D8927" s="38">
        <v>1</v>
      </c>
      <c r="E8927" s="45" t="s">
        <v>23</v>
      </c>
      <c r="F8927" s="40">
        <v>7000</v>
      </c>
      <c r="G8927" s="41">
        <f t="shared" si="414"/>
        <v>7000</v>
      </c>
      <c r="H8927" s="84" t="s">
        <v>930</v>
      </c>
      <c r="I8927" s="43"/>
    </row>
    <row r="8928" spans="1:9" x14ac:dyDescent="0.25">
      <c r="A8928" s="33" t="s">
        <v>4399</v>
      </c>
      <c r="B8928" s="109" t="s">
        <v>4409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14"/>
        <v>66000</v>
      </c>
      <c r="H8928" s="84" t="s">
        <v>930</v>
      </c>
      <c r="I8928" s="43"/>
    </row>
    <row r="8929" spans="1:9" x14ac:dyDescent="0.25">
      <c r="A8929" s="33" t="s">
        <v>4399</v>
      </c>
      <c r="B8929" s="33" t="s">
        <v>3781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14"/>
        <v>16000</v>
      </c>
      <c r="H8929" s="84" t="s">
        <v>930</v>
      </c>
      <c r="I8929" s="43"/>
    </row>
    <row r="8930" spans="1:9" x14ac:dyDescent="0.25">
      <c r="A8930" s="33" t="s">
        <v>4399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14"/>
        <v>253800</v>
      </c>
      <c r="H8930" s="84" t="s">
        <v>2018</v>
      </c>
      <c r="I8930" s="43" t="s">
        <v>10855</v>
      </c>
    </row>
    <row r="8931" spans="1:9" x14ac:dyDescent="0.25">
      <c r="A8931" s="33" t="s">
        <v>4399</v>
      </c>
      <c r="B8931" s="33" t="s">
        <v>2852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14"/>
        <v>75000</v>
      </c>
      <c r="H8931" s="84" t="s">
        <v>2018</v>
      </c>
      <c r="I8931" s="43" t="s">
        <v>10855</v>
      </c>
    </row>
    <row r="8932" spans="1:9" x14ac:dyDescent="0.25">
      <c r="A8932" s="33" t="s">
        <v>4399</v>
      </c>
      <c r="B8932" s="33" t="s">
        <v>4273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10855</v>
      </c>
    </row>
    <row r="8933" spans="1:9" x14ac:dyDescent="0.25">
      <c r="A8933" s="33" t="s">
        <v>4399</v>
      </c>
      <c r="B8933" s="33" t="s">
        <v>3235</v>
      </c>
      <c r="C8933" s="33" t="s">
        <v>3596</v>
      </c>
      <c r="D8933" s="50">
        <v>1</v>
      </c>
      <c r="E8933" s="33" t="s">
        <v>23</v>
      </c>
      <c r="F8933" s="41">
        <v>81500</v>
      </c>
      <c r="G8933" s="41">
        <f t="shared" ref="G8933:G8939" si="415">D8933*F8933</f>
        <v>81500</v>
      </c>
      <c r="H8933" s="84" t="s">
        <v>2018</v>
      </c>
      <c r="I8933" s="43" t="s">
        <v>10855</v>
      </c>
    </row>
    <row r="8934" spans="1:9" x14ac:dyDescent="0.25">
      <c r="A8934" s="33" t="s">
        <v>4399</v>
      </c>
      <c r="B8934" s="33" t="s">
        <v>2851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15"/>
        <v>205000</v>
      </c>
      <c r="H8934" s="514" t="s">
        <v>2018</v>
      </c>
      <c r="I8934" s="43" t="s">
        <v>10855</v>
      </c>
    </row>
    <row r="8935" spans="1:9" x14ac:dyDescent="0.25">
      <c r="A8935" s="33" t="s">
        <v>4399</v>
      </c>
      <c r="B8935" s="33" t="s">
        <v>556</v>
      </c>
      <c r="C8935" s="33" t="s">
        <v>9331</v>
      </c>
      <c r="D8935" s="271">
        <v>1</v>
      </c>
      <c r="E8935" s="429" t="s">
        <v>23</v>
      </c>
      <c r="F8935" s="289">
        <v>460000</v>
      </c>
      <c r="G8935" s="287">
        <f t="shared" si="415"/>
        <v>460000</v>
      </c>
      <c r="H8935" s="530" t="s">
        <v>2018</v>
      </c>
      <c r="I8935" s="43" t="s">
        <v>10855</v>
      </c>
    </row>
    <row r="8936" spans="1:9" x14ac:dyDescent="0.25">
      <c r="A8936" s="33" t="s">
        <v>4399</v>
      </c>
      <c r="B8936" s="33" t="s">
        <v>4275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15"/>
        <v>350000</v>
      </c>
      <c r="H8936" s="84" t="s">
        <v>995</v>
      </c>
      <c r="I8936" s="521" t="s">
        <v>10856</v>
      </c>
    </row>
    <row r="8937" spans="1:9" x14ac:dyDescent="0.25">
      <c r="A8937" s="33" t="s">
        <v>4399</v>
      </c>
      <c r="B8937" s="33" t="s">
        <v>10065</v>
      </c>
      <c r="C8937" s="33" t="s">
        <v>10857</v>
      </c>
      <c r="D8937" s="38">
        <v>1</v>
      </c>
      <c r="E8937" s="273" t="s">
        <v>23</v>
      </c>
      <c r="F8937" s="41">
        <v>1275000</v>
      </c>
      <c r="G8937" s="179">
        <f t="shared" si="415"/>
        <v>1275000</v>
      </c>
      <c r="H8937" s="84" t="s">
        <v>995</v>
      </c>
      <c r="I8937" s="521" t="s">
        <v>10856</v>
      </c>
    </row>
    <row r="8938" spans="1:9" x14ac:dyDescent="0.25">
      <c r="A8938" s="33" t="s">
        <v>4399</v>
      </c>
      <c r="B8938" s="33" t="s">
        <v>3459</v>
      </c>
      <c r="C8938" s="39" t="s">
        <v>4827</v>
      </c>
      <c r="D8938" s="38">
        <v>1</v>
      </c>
      <c r="E8938" s="45" t="s">
        <v>69</v>
      </c>
      <c r="F8938" s="40">
        <v>1825000</v>
      </c>
      <c r="G8938" s="41">
        <f t="shared" si="415"/>
        <v>1825000</v>
      </c>
      <c r="H8938" s="84" t="s">
        <v>995</v>
      </c>
      <c r="I8938" s="521" t="s">
        <v>10856</v>
      </c>
    </row>
    <row r="8939" spans="1:9" x14ac:dyDescent="0.25">
      <c r="A8939" s="33" t="s">
        <v>4399</v>
      </c>
      <c r="B8939" s="33" t="s">
        <v>3459</v>
      </c>
      <c r="C8939" s="52" t="s">
        <v>4825</v>
      </c>
      <c r="D8939" s="38">
        <v>1</v>
      </c>
      <c r="E8939" s="45" t="s">
        <v>69</v>
      </c>
      <c r="F8939" s="40">
        <v>1825000</v>
      </c>
      <c r="G8939" s="41">
        <f t="shared" si="415"/>
        <v>1825000</v>
      </c>
      <c r="H8939" s="84" t="s">
        <v>995</v>
      </c>
      <c r="I8939" s="521" t="s">
        <v>10856</v>
      </c>
    </row>
    <row r="8940" spans="1:9" x14ac:dyDescent="0.25">
      <c r="A8940" s="33" t="s">
        <v>4399</v>
      </c>
      <c r="B8940" s="33" t="s">
        <v>4286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14"/>
        <v>775000</v>
      </c>
      <c r="H8940" s="84" t="s">
        <v>995</v>
      </c>
      <c r="I8940" s="521" t="s">
        <v>10856</v>
      </c>
    </row>
    <row r="8941" spans="1:9" x14ac:dyDescent="0.25">
      <c r="A8941" s="33" t="s">
        <v>4399</v>
      </c>
      <c r="B8941" s="33" t="s">
        <v>4287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14"/>
        <v>800000</v>
      </c>
      <c r="H8941" s="84" t="s">
        <v>995</v>
      </c>
      <c r="I8941" s="521" t="s">
        <v>10856</v>
      </c>
    </row>
    <row r="8942" spans="1:9" x14ac:dyDescent="0.25">
      <c r="A8942" s="33" t="s">
        <v>4399</v>
      </c>
      <c r="B8942" s="33" t="s">
        <v>10858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14"/>
        <v>5000</v>
      </c>
      <c r="H8942" s="84" t="s">
        <v>995</v>
      </c>
      <c r="I8942" s="521" t="s">
        <v>10856</v>
      </c>
    </row>
    <row r="8943" spans="1:9" x14ac:dyDescent="0.25">
      <c r="A8943" s="33" t="s">
        <v>4399</v>
      </c>
      <c r="B8943" s="269" t="s">
        <v>2768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14"/>
        <v>86000</v>
      </c>
      <c r="H8943" s="84" t="s">
        <v>995</v>
      </c>
      <c r="I8943" s="521" t="s">
        <v>10856</v>
      </c>
    </row>
    <row r="8944" spans="1:9" x14ac:dyDescent="0.25">
      <c r="A8944" s="33" t="s">
        <v>4399</v>
      </c>
      <c r="B8944" s="56" t="s">
        <v>10626</v>
      </c>
      <c r="C8944" s="39" t="s">
        <v>3360</v>
      </c>
      <c r="D8944" s="50">
        <v>1</v>
      </c>
      <c r="E8944" s="45" t="s">
        <v>23</v>
      </c>
      <c r="F8944" s="58">
        <v>140000</v>
      </c>
      <c r="G8944" s="179">
        <f t="shared" si="414"/>
        <v>140000</v>
      </c>
      <c r="H8944" s="84" t="s">
        <v>995</v>
      </c>
      <c r="I8944" s="521" t="s">
        <v>10859</v>
      </c>
    </row>
    <row r="8945" spans="1:9" x14ac:dyDescent="0.25">
      <c r="A8945" s="33" t="s">
        <v>4399</v>
      </c>
      <c r="B8945" s="33" t="s">
        <v>3459</v>
      </c>
      <c r="C8945" s="156" t="s">
        <v>4829</v>
      </c>
      <c r="D8945" s="38">
        <v>1</v>
      </c>
      <c r="E8945" s="45" t="s">
        <v>72</v>
      </c>
      <c r="F8945" s="289">
        <v>1825000</v>
      </c>
      <c r="G8945" s="179">
        <f t="shared" si="414"/>
        <v>1825000</v>
      </c>
      <c r="H8945" s="84" t="s">
        <v>1604</v>
      </c>
      <c r="I8945" s="60" t="s">
        <v>10860</v>
      </c>
    </row>
    <row r="8946" spans="1:9" x14ac:dyDescent="0.25">
      <c r="A8946" s="33" t="s">
        <v>4399</v>
      </c>
      <c r="B8946" s="33" t="s">
        <v>3459</v>
      </c>
      <c r="C8946" s="156" t="s">
        <v>4828</v>
      </c>
      <c r="D8946" s="38">
        <v>1</v>
      </c>
      <c r="E8946" s="45" t="s">
        <v>72</v>
      </c>
      <c r="F8946" s="289">
        <v>1825000</v>
      </c>
      <c r="G8946" s="179">
        <f t="shared" si="414"/>
        <v>1825000</v>
      </c>
      <c r="H8946" s="84" t="s">
        <v>1604</v>
      </c>
      <c r="I8946" s="60" t="s">
        <v>10860</v>
      </c>
    </row>
    <row r="8947" spans="1:9" x14ac:dyDescent="0.25">
      <c r="A8947" s="33" t="s">
        <v>4399</v>
      </c>
      <c r="B8947" s="33" t="s">
        <v>4286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14"/>
        <v>775000</v>
      </c>
      <c r="H8947" s="84" t="s">
        <v>1604</v>
      </c>
      <c r="I8947" s="60" t="s">
        <v>10860</v>
      </c>
    </row>
    <row r="8948" spans="1:9" x14ac:dyDescent="0.25">
      <c r="A8948" s="33" t="s">
        <v>4399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14"/>
        <v>225600</v>
      </c>
      <c r="H8948" s="84" t="s">
        <v>468</v>
      </c>
      <c r="I8948" s="60" t="s">
        <v>10861</v>
      </c>
    </row>
    <row r="8949" spans="1:9" x14ac:dyDescent="0.25">
      <c r="A8949" s="33" t="s">
        <v>4399</v>
      </c>
      <c r="B8949" s="33" t="s">
        <v>4286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14"/>
        <v>775000</v>
      </c>
      <c r="H8949" s="84" t="s">
        <v>468</v>
      </c>
      <c r="I8949" s="60" t="s">
        <v>10861</v>
      </c>
    </row>
    <row r="8950" spans="1:9" x14ac:dyDescent="0.25">
      <c r="A8950" s="33" t="s">
        <v>4399</v>
      </c>
      <c r="B8950" s="33" t="s">
        <v>4286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14"/>
        <v>800000</v>
      </c>
      <c r="H8950" s="84" t="s">
        <v>468</v>
      </c>
      <c r="I8950" s="60" t="s">
        <v>10861</v>
      </c>
    </row>
    <row r="8951" spans="1:9" x14ac:dyDescent="0.25">
      <c r="A8951" s="33" t="s">
        <v>4399</v>
      </c>
      <c r="B8951" s="56" t="s">
        <v>4124</v>
      </c>
      <c r="C8951" s="56" t="s">
        <v>4122</v>
      </c>
      <c r="D8951" s="50">
        <v>1</v>
      </c>
      <c r="E8951" s="45" t="s">
        <v>23</v>
      </c>
      <c r="F8951" s="179">
        <v>140000</v>
      </c>
      <c r="G8951" s="41">
        <f t="shared" si="414"/>
        <v>140000</v>
      </c>
      <c r="H8951" s="84" t="s">
        <v>468</v>
      </c>
      <c r="I8951" s="60" t="s">
        <v>10861</v>
      </c>
    </row>
    <row r="8952" spans="1:9" x14ac:dyDescent="0.25">
      <c r="A8952" s="33" t="s">
        <v>4399</v>
      </c>
      <c r="B8952" s="52" t="s">
        <v>2751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10861</v>
      </c>
    </row>
    <row r="8953" spans="1:9" x14ac:dyDescent="0.25">
      <c r="A8953" s="33" t="s">
        <v>4399</v>
      </c>
      <c r="B8953" s="33" t="s">
        <v>3708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14"/>
        <v>905400</v>
      </c>
      <c r="H8953" s="84" t="s">
        <v>868</v>
      </c>
      <c r="I8953" s="294" t="s">
        <v>10862</v>
      </c>
    </row>
    <row r="8954" spans="1:9" x14ac:dyDescent="0.25">
      <c r="A8954" s="33" t="s">
        <v>4399</v>
      </c>
      <c r="B8954" s="33" t="s">
        <v>10863</v>
      </c>
      <c r="C8954" s="33" t="s">
        <v>3350</v>
      </c>
      <c r="D8954" s="38">
        <v>1</v>
      </c>
      <c r="E8954" s="273" t="s">
        <v>23</v>
      </c>
      <c r="F8954" s="46">
        <v>20000</v>
      </c>
      <c r="G8954" s="287">
        <f t="shared" si="414"/>
        <v>20000</v>
      </c>
      <c r="H8954" s="84" t="s">
        <v>868</v>
      </c>
      <c r="I8954" s="294" t="s">
        <v>10862</v>
      </c>
    </row>
    <row r="8955" spans="1:9" x14ac:dyDescent="0.25">
      <c r="A8955" s="33" t="s">
        <v>4399</v>
      </c>
      <c r="B8955" s="33" t="s">
        <v>9307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14"/>
        <v>90000</v>
      </c>
      <c r="H8955" s="84" t="s">
        <v>868</v>
      </c>
      <c r="I8955" s="294" t="s">
        <v>10862</v>
      </c>
    </row>
    <row r="8956" spans="1:9" x14ac:dyDescent="0.25">
      <c r="A8956" s="33" t="s">
        <v>4399</v>
      </c>
      <c r="B8956" s="33" t="s">
        <v>3459</v>
      </c>
      <c r="C8956" s="44" t="s">
        <v>4829</v>
      </c>
      <c r="D8956" s="38">
        <v>1</v>
      </c>
      <c r="E8956" s="45" t="s">
        <v>72</v>
      </c>
      <c r="F8956" s="46">
        <v>1825000</v>
      </c>
      <c r="G8956" s="41">
        <f t="shared" si="414"/>
        <v>1825000</v>
      </c>
      <c r="H8956" s="84" t="s">
        <v>2096</v>
      </c>
      <c r="I8956" s="33" t="s">
        <v>10864</v>
      </c>
    </row>
    <row r="8957" spans="1:9" x14ac:dyDescent="0.25">
      <c r="A8957" s="33" t="s">
        <v>4399</v>
      </c>
      <c r="B8957" s="33" t="s">
        <v>3459</v>
      </c>
      <c r="C8957" s="44" t="s">
        <v>4829</v>
      </c>
      <c r="D8957" s="38">
        <v>1</v>
      </c>
      <c r="E8957" s="45" t="s">
        <v>72</v>
      </c>
      <c r="F8957" s="40">
        <v>1825000</v>
      </c>
      <c r="G8957" s="41">
        <f t="shared" si="414"/>
        <v>1825000</v>
      </c>
      <c r="H8957" s="84" t="s">
        <v>2096</v>
      </c>
      <c r="I8957" s="33" t="s">
        <v>10864</v>
      </c>
    </row>
    <row r="8958" spans="1:9" x14ac:dyDescent="0.25">
      <c r="A8958" s="33" t="s">
        <v>4399</v>
      </c>
      <c r="B8958" s="33" t="s">
        <v>118</v>
      </c>
      <c r="C8958" s="49" t="s">
        <v>9783</v>
      </c>
      <c r="D8958" s="38">
        <v>1</v>
      </c>
      <c r="E8958" s="45" t="s">
        <v>23</v>
      </c>
      <c r="F8958" s="289">
        <v>131500</v>
      </c>
      <c r="G8958" s="41">
        <f t="shared" si="414"/>
        <v>131500</v>
      </c>
      <c r="H8958" s="84" t="s">
        <v>577</v>
      </c>
      <c r="I8958" s="33" t="s">
        <v>10865</v>
      </c>
    </row>
    <row r="8959" spans="1:9" x14ac:dyDescent="0.25">
      <c r="A8959" s="33" t="s">
        <v>4399</v>
      </c>
      <c r="B8959" s="33" t="s">
        <v>120</v>
      </c>
      <c r="C8959" s="33" t="s">
        <v>10063</v>
      </c>
      <c r="D8959" s="38">
        <v>1</v>
      </c>
      <c r="E8959" s="273" t="s">
        <v>23</v>
      </c>
      <c r="F8959" s="41">
        <v>60000</v>
      </c>
      <c r="G8959" s="41">
        <f t="shared" si="414"/>
        <v>60000</v>
      </c>
      <c r="H8959" s="84" t="s">
        <v>577</v>
      </c>
      <c r="I8959" s="33" t="s">
        <v>10865</v>
      </c>
    </row>
    <row r="8960" spans="1:9" x14ac:dyDescent="0.25">
      <c r="A8960" s="33" t="s">
        <v>4399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14"/>
        <v>19500</v>
      </c>
      <c r="H8960" s="84" t="s">
        <v>577</v>
      </c>
      <c r="I8960" s="33" t="s">
        <v>10865</v>
      </c>
    </row>
    <row r="8961" spans="1:9" x14ac:dyDescent="0.25">
      <c r="A8961" s="33" t="s">
        <v>4399</v>
      </c>
      <c r="B8961" s="33" t="s">
        <v>4391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14"/>
        <v>60000</v>
      </c>
      <c r="H8961" s="84" t="s">
        <v>520</v>
      </c>
      <c r="I8961" s="56" t="s">
        <v>10866</v>
      </c>
    </row>
    <row r="8962" spans="1:9" x14ac:dyDescent="0.25">
      <c r="A8962" s="33" t="s">
        <v>4399</v>
      </c>
      <c r="B8962" s="33" t="s">
        <v>4401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14"/>
        <v>85000</v>
      </c>
      <c r="H8962" s="84" t="s">
        <v>536</v>
      </c>
      <c r="I8962" s="56"/>
    </row>
    <row r="8963" spans="1:9" x14ac:dyDescent="0.25">
      <c r="A8963" s="33" t="s">
        <v>4399</v>
      </c>
      <c r="B8963" s="33" t="s">
        <v>4410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14"/>
        <v>475000</v>
      </c>
      <c r="H8963" s="84" t="s">
        <v>536</v>
      </c>
      <c r="I8963" s="56"/>
    </row>
    <row r="8964" spans="1:9" x14ac:dyDescent="0.25">
      <c r="A8964" s="33" t="s">
        <v>4399</v>
      </c>
      <c r="B8964" s="33" t="s">
        <v>4008</v>
      </c>
      <c r="C8964" s="44" t="s">
        <v>2870</v>
      </c>
      <c r="D8964" s="38">
        <v>1</v>
      </c>
      <c r="E8964" s="45" t="s">
        <v>601</v>
      </c>
      <c r="F8964" s="40">
        <v>4800000</v>
      </c>
      <c r="G8964" s="179">
        <f t="shared" si="414"/>
        <v>4800000</v>
      </c>
      <c r="H8964" s="84" t="s">
        <v>433</v>
      </c>
      <c r="I8964" s="56" t="s">
        <v>10867</v>
      </c>
    </row>
    <row r="8965" spans="1:9" x14ac:dyDescent="0.25">
      <c r="A8965" s="33" t="s">
        <v>4399</v>
      </c>
      <c r="B8965" s="269" t="s">
        <v>10868</v>
      </c>
      <c r="C8965" s="33" t="s">
        <v>10820</v>
      </c>
      <c r="D8965" s="33">
        <v>1</v>
      </c>
      <c r="E8965" s="45" t="s">
        <v>23</v>
      </c>
      <c r="F8965" s="46">
        <v>900000</v>
      </c>
      <c r="G8965" s="179">
        <f t="shared" si="414"/>
        <v>900000</v>
      </c>
      <c r="H8965" s="84" t="s">
        <v>1756</v>
      </c>
      <c r="I8965" s="33" t="s">
        <v>10869</v>
      </c>
    </row>
    <row r="8966" spans="1:9" x14ac:dyDescent="0.25">
      <c r="A8966" s="33" t="s">
        <v>4399</v>
      </c>
      <c r="B8966" s="269" t="s">
        <v>4275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14"/>
        <v>175000</v>
      </c>
      <c r="H8966" s="84" t="s">
        <v>1756</v>
      </c>
      <c r="I8966" s="33" t="s">
        <v>10869</v>
      </c>
    </row>
    <row r="8967" spans="1:9" x14ac:dyDescent="0.25">
      <c r="A8967" s="33" t="s">
        <v>4399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14"/>
        <v>40000</v>
      </c>
      <c r="H8967" s="84" t="s">
        <v>1756</v>
      </c>
      <c r="I8967" s="33" t="s">
        <v>10869</v>
      </c>
    </row>
    <row r="8968" spans="1:9" x14ac:dyDescent="0.25">
      <c r="A8968" s="33" t="s">
        <v>4399</v>
      </c>
      <c r="B8968" s="63" t="s">
        <v>2815</v>
      </c>
      <c r="C8968" s="39"/>
      <c r="D8968" s="33">
        <v>0.3</v>
      </c>
      <c r="E8968" s="33" t="s">
        <v>217</v>
      </c>
      <c r="F8968" s="46">
        <v>65000</v>
      </c>
      <c r="G8968" s="179">
        <f t="shared" si="414"/>
        <v>19500</v>
      </c>
      <c r="H8968" s="84" t="s">
        <v>1756</v>
      </c>
      <c r="I8968" s="33" t="s">
        <v>10869</v>
      </c>
    </row>
    <row r="8969" spans="1:9" x14ac:dyDescent="0.25">
      <c r="A8969" s="33" t="s">
        <v>4399</v>
      </c>
      <c r="B8969" s="33" t="s">
        <v>10034</v>
      </c>
      <c r="C8969" s="33" t="s">
        <v>10035</v>
      </c>
      <c r="D8969" s="38">
        <v>1</v>
      </c>
      <c r="E8969" s="56" t="s">
        <v>23</v>
      </c>
      <c r="F8969" s="46">
        <v>35000</v>
      </c>
      <c r="G8969" s="179">
        <f t="shared" si="414"/>
        <v>35000</v>
      </c>
      <c r="H8969" s="84" t="s">
        <v>1756</v>
      </c>
      <c r="I8969" s="33" t="s">
        <v>10869</v>
      </c>
    </row>
    <row r="8970" spans="1:9" x14ac:dyDescent="0.25">
      <c r="A8970" s="33" t="s">
        <v>4399</v>
      </c>
      <c r="B8970" s="33" t="s">
        <v>9763</v>
      </c>
      <c r="C8970" s="33" t="s">
        <v>2726</v>
      </c>
      <c r="D8970" s="33">
        <v>1</v>
      </c>
      <c r="E8970" s="45" t="s">
        <v>23</v>
      </c>
      <c r="F8970" s="46">
        <v>210000</v>
      </c>
      <c r="G8970" s="179">
        <f t="shared" si="414"/>
        <v>210000</v>
      </c>
      <c r="H8970" s="84" t="s">
        <v>2701</v>
      </c>
      <c r="I8970" s="33" t="s">
        <v>10825</v>
      </c>
    </row>
    <row r="8971" spans="1:9" x14ac:dyDescent="0.25">
      <c r="A8971" s="33" t="s">
        <v>4399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14"/>
        <v>273000</v>
      </c>
      <c r="H8971" s="84" t="s">
        <v>2701</v>
      </c>
      <c r="I8971" s="33" t="s">
        <v>10825</v>
      </c>
    </row>
    <row r="8972" spans="1:9" x14ac:dyDescent="0.25">
      <c r="A8972" s="33" t="s">
        <v>4399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14"/>
        <v>37000</v>
      </c>
      <c r="H8972" s="84" t="s">
        <v>2701</v>
      </c>
      <c r="I8972" s="33" t="s">
        <v>10825</v>
      </c>
    </row>
    <row r="8973" spans="1:9" x14ac:dyDescent="0.25">
      <c r="A8973" s="33" t="s">
        <v>4399</v>
      </c>
      <c r="B8973" s="33" t="s">
        <v>314</v>
      </c>
      <c r="C8973" s="33" t="s">
        <v>10870</v>
      </c>
      <c r="D8973" s="33">
        <v>1</v>
      </c>
      <c r="E8973" s="33" t="s">
        <v>23</v>
      </c>
      <c r="F8973" s="46">
        <v>390000</v>
      </c>
      <c r="G8973" s="179">
        <f t="shared" si="414"/>
        <v>390000</v>
      </c>
      <c r="H8973" s="84" t="s">
        <v>465</v>
      </c>
      <c r="I8973" s="33"/>
    </row>
    <row r="8974" spans="1:9" x14ac:dyDescent="0.25">
      <c r="A8974" s="33" t="s">
        <v>4399</v>
      </c>
      <c r="B8974" s="260" t="s">
        <v>4286</v>
      </c>
      <c r="C8974" s="43"/>
      <c r="D8974" s="50">
        <v>1</v>
      </c>
      <c r="E8974" s="218" t="s">
        <v>23</v>
      </c>
      <c r="F8974" s="41">
        <v>775000</v>
      </c>
      <c r="G8974" s="179">
        <f t="shared" si="414"/>
        <v>775000</v>
      </c>
      <c r="H8974" s="84" t="s">
        <v>2908</v>
      </c>
      <c r="I8974" s="33" t="s">
        <v>10871</v>
      </c>
    </row>
    <row r="8975" spans="1:9" x14ac:dyDescent="0.25">
      <c r="A8975" s="33" t="s">
        <v>4399</v>
      </c>
      <c r="B8975" s="33" t="s">
        <v>4411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14"/>
        <v>18500</v>
      </c>
      <c r="H8975" s="84" t="s">
        <v>930</v>
      </c>
      <c r="I8975" s="33"/>
    </row>
    <row r="8976" spans="1:9" x14ac:dyDescent="0.25">
      <c r="A8976" s="33" t="s">
        <v>4399</v>
      </c>
      <c r="B8976" s="33" t="s">
        <v>4404</v>
      </c>
      <c r="C8976" s="44" t="s">
        <v>4405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x14ac:dyDescent="0.25">
      <c r="A8977" s="33" t="s">
        <v>4413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16">D8977*F8977</f>
        <v>75000</v>
      </c>
      <c r="H8977" s="84" t="s">
        <v>676</v>
      </c>
      <c r="I8977" s="43"/>
    </row>
    <row r="8978" spans="1:9" x14ac:dyDescent="0.25">
      <c r="A8978" s="33" t="s">
        <v>4413</v>
      </c>
      <c r="B8978" s="80" t="s">
        <v>2800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16"/>
        <v>360000</v>
      </c>
      <c r="H8978" s="84" t="s">
        <v>472</v>
      </c>
      <c r="I8978" s="43" t="s">
        <v>10872</v>
      </c>
    </row>
    <row r="8979" spans="1:9" x14ac:dyDescent="0.25">
      <c r="A8979" s="33" t="s">
        <v>4413</v>
      </c>
      <c r="B8979" s="33" t="s">
        <v>4320</v>
      </c>
      <c r="C8979" s="44" t="s">
        <v>4148</v>
      </c>
      <c r="D8979" s="38">
        <v>4</v>
      </c>
      <c r="E8979" s="33" t="s">
        <v>23</v>
      </c>
      <c r="F8979" s="179">
        <v>9000</v>
      </c>
      <c r="G8979" s="41">
        <f t="shared" si="416"/>
        <v>36000</v>
      </c>
      <c r="H8979" s="84" t="s">
        <v>472</v>
      </c>
      <c r="I8979" s="43" t="s">
        <v>10872</v>
      </c>
    </row>
    <row r="8980" spans="1:9" x14ac:dyDescent="0.25">
      <c r="A8980" s="33" t="s">
        <v>4413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16"/>
        <v>19500</v>
      </c>
      <c r="H8980" s="84" t="s">
        <v>472</v>
      </c>
      <c r="I8980" s="43" t="s">
        <v>10872</v>
      </c>
    </row>
    <row r="8981" spans="1:9" x14ac:dyDescent="0.25">
      <c r="A8981" s="33" t="s">
        <v>4413</v>
      </c>
      <c r="B8981" s="33" t="s">
        <v>2768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16"/>
        <v>86000</v>
      </c>
      <c r="H8981" s="84" t="s">
        <v>472</v>
      </c>
      <c r="I8981" s="43" t="s">
        <v>10872</v>
      </c>
    </row>
    <row r="8982" spans="1:9" x14ac:dyDescent="0.25">
      <c r="A8982" s="33" t="s">
        <v>4413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16"/>
        <v>43000</v>
      </c>
      <c r="H8982" s="84" t="s">
        <v>472</v>
      </c>
      <c r="I8982" s="43" t="s">
        <v>10872</v>
      </c>
    </row>
    <row r="8983" spans="1:9" x14ac:dyDescent="0.25">
      <c r="A8983" s="33" t="s">
        <v>4413</v>
      </c>
      <c r="B8983" s="52" t="s">
        <v>10773</v>
      </c>
      <c r="C8983" s="313" t="s">
        <v>10873</v>
      </c>
      <c r="D8983" s="38">
        <v>1</v>
      </c>
      <c r="E8983" s="45" t="s">
        <v>23</v>
      </c>
      <c r="F8983" s="40">
        <v>1535000</v>
      </c>
      <c r="G8983" s="179">
        <f t="shared" si="416"/>
        <v>1535000</v>
      </c>
      <c r="H8983" s="84" t="s">
        <v>2736</v>
      </c>
      <c r="I8983" s="43" t="s">
        <v>10874</v>
      </c>
    </row>
    <row r="8984" spans="1:9" x14ac:dyDescent="0.25">
      <c r="A8984" s="33" t="s">
        <v>4413</v>
      </c>
      <c r="B8984" s="52" t="s">
        <v>10773</v>
      </c>
      <c r="C8984" s="228" t="s">
        <v>10875</v>
      </c>
      <c r="D8984" s="38">
        <v>1</v>
      </c>
      <c r="E8984" s="45" t="s">
        <v>23</v>
      </c>
      <c r="F8984" s="40">
        <v>1535000</v>
      </c>
      <c r="G8984" s="41">
        <f t="shared" si="416"/>
        <v>1535000</v>
      </c>
      <c r="H8984" s="84" t="s">
        <v>2736</v>
      </c>
      <c r="I8984" s="43" t="s">
        <v>10874</v>
      </c>
    </row>
    <row r="8985" spans="1:9" x14ac:dyDescent="0.25">
      <c r="A8985" s="33" t="s">
        <v>4413</v>
      </c>
      <c r="B8985" s="63" t="s">
        <v>10549</v>
      </c>
      <c r="C8985" s="39" t="s">
        <v>3360</v>
      </c>
      <c r="D8985" s="50">
        <v>2</v>
      </c>
      <c r="E8985" s="45" t="s">
        <v>23</v>
      </c>
      <c r="F8985" s="40">
        <v>155000</v>
      </c>
      <c r="G8985" s="41">
        <f t="shared" si="416"/>
        <v>310000</v>
      </c>
      <c r="H8985" s="84" t="s">
        <v>2736</v>
      </c>
      <c r="I8985" s="43" t="s">
        <v>10874</v>
      </c>
    </row>
    <row r="8986" spans="1:9" x14ac:dyDescent="0.25">
      <c r="A8986" s="33" t="s">
        <v>4413</v>
      </c>
      <c r="B8986" s="33" t="s">
        <v>3496</v>
      </c>
      <c r="C8986" s="33" t="s">
        <v>3360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2736</v>
      </c>
      <c r="I8986" s="43" t="s">
        <v>10874</v>
      </c>
    </row>
    <row r="8987" spans="1:9" x14ac:dyDescent="0.25">
      <c r="A8987" s="33" t="s">
        <v>4413</v>
      </c>
      <c r="B8987" s="63" t="s">
        <v>10562</v>
      </c>
      <c r="C8987" s="33" t="s">
        <v>10563</v>
      </c>
      <c r="D8987" s="270">
        <v>1</v>
      </c>
      <c r="E8987" s="270" t="s">
        <v>23</v>
      </c>
      <c r="F8987" s="287">
        <v>155000</v>
      </c>
      <c r="G8987" s="287">
        <f t="shared" ref="G8987:G8993" si="417">D8987*F8987</f>
        <v>155000</v>
      </c>
      <c r="H8987" s="514" t="s">
        <v>1999</v>
      </c>
      <c r="I8987" s="43" t="s">
        <v>10876</v>
      </c>
    </row>
    <row r="8988" spans="1:9" x14ac:dyDescent="0.25">
      <c r="A8988" s="33" t="s">
        <v>4413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17"/>
        <v>34689</v>
      </c>
      <c r="H8988" s="84" t="s">
        <v>490</v>
      </c>
      <c r="I8988" s="521"/>
    </row>
    <row r="8989" spans="1:9" x14ac:dyDescent="0.25">
      <c r="A8989" s="33" t="s">
        <v>4413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17"/>
        <v>75000</v>
      </c>
      <c r="H8989" s="84" t="s">
        <v>930</v>
      </c>
      <c r="I8989" s="521"/>
    </row>
    <row r="8990" spans="1:9" x14ac:dyDescent="0.25">
      <c r="A8990" s="33" t="s">
        <v>4413</v>
      </c>
      <c r="B8990" s="33" t="s">
        <v>4414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17"/>
        <v>500000</v>
      </c>
      <c r="H8990" s="84" t="s">
        <v>930</v>
      </c>
      <c r="I8990" s="521"/>
    </row>
    <row r="8991" spans="1:9" x14ac:dyDescent="0.25">
      <c r="A8991" s="33" t="s">
        <v>4413</v>
      </c>
      <c r="B8991" s="33" t="s">
        <v>4421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x14ac:dyDescent="0.25">
      <c r="A8992" s="33" t="s">
        <v>4413</v>
      </c>
      <c r="B8992" s="269" t="s">
        <v>4524</v>
      </c>
      <c r="C8992" s="39"/>
      <c r="D8992" s="38">
        <v>110</v>
      </c>
      <c r="E8992" s="45" t="s">
        <v>23</v>
      </c>
      <c r="F8992" s="40">
        <v>1550</v>
      </c>
      <c r="G8992" s="41">
        <f t="shared" si="417"/>
        <v>170500</v>
      </c>
      <c r="H8992" s="84" t="s">
        <v>930</v>
      </c>
      <c r="I8992" s="521"/>
    </row>
    <row r="8993" spans="1:9" x14ac:dyDescent="0.25">
      <c r="A8993" s="33" t="s">
        <v>4413</v>
      </c>
      <c r="B8993" s="33" t="s">
        <v>4415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17"/>
        <v>9845000</v>
      </c>
      <c r="H8993" s="84" t="s">
        <v>4416</v>
      </c>
      <c r="I8993" s="521"/>
    </row>
    <row r="8994" spans="1:9" x14ac:dyDescent="0.25">
      <c r="A8994" s="33" t="s">
        <v>4413</v>
      </c>
      <c r="B8994" s="33" t="s">
        <v>4367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16"/>
        <v>500000</v>
      </c>
      <c r="H8994" s="84" t="s">
        <v>827</v>
      </c>
      <c r="I8994" s="521" t="s">
        <v>10877</v>
      </c>
    </row>
    <row r="8995" spans="1:9" x14ac:dyDescent="0.25">
      <c r="A8995" s="33" t="s">
        <v>4413</v>
      </c>
      <c r="B8995" s="33" t="s">
        <v>3379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16"/>
        <v>2</v>
      </c>
      <c r="H8995" s="236" t="s">
        <v>4412</v>
      </c>
      <c r="I8995" s="521" t="s">
        <v>10878</v>
      </c>
    </row>
    <row r="8996" spans="1:9" x14ac:dyDescent="0.25">
      <c r="A8996" s="33" t="s">
        <v>4413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16"/>
        <v>40000</v>
      </c>
      <c r="H8996" s="84" t="s">
        <v>4412</v>
      </c>
      <c r="I8996" s="521" t="s">
        <v>10878</v>
      </c>
    </row>
    <row r="8997" spans="1:9" x14ac:dyDescent="0.25">
      <c r="A8997" s="33" t="s">
        <v>4413</v>
      </c>
      <c r="B8997" s="33" t="s">
        <v>2791</v>
      </c>
      <c r="C8997" s="56" t="s">
        <v>2965</v>
      </c>
      <c r="D8997" s="38">
        <v>1</v>
      </c>
      <c r="E8997" s="45" t="s">
        <v>83</v>
      </c>
      <c r="F8997" s="46">
        <v>433000</v>
      </c>
      <c r="G8997" s="179">
        <f t="shared" si="416"/>
        <v>433000</v>
      </c>
      <c r="H8997" s="84" t="s">
        <v>4327</v>
      </c>
      <c r="I8997" s="60" t="s">
        <v>10879</v>
      </c>
    </row>
    <row r="8998" spans="1:9" x14ac:dyDescent="0.25">
      <c r="A8998" s="33" t="s">
        <v>4413</v>
      </c>
      <c r="B8998" s="33" t="s">
        <v>841</v>
      </c>
      <c r="C8998" s="33" t="s">
        <v>2965</v>
      </c>
      <c r="D8998" s="38">
        <v>3</v>
      </c>
      <c r="E8998" s="45" t="s">
        <v>83</v>
      </c>
      <c r="F8998" s="46">
        <v>692500</v>
      </c>
      <c r="G8998" s="179">
        <f t="shared" si="416"/>
        <v>2077500</v>
      </c>
      <c r="H8998" s="84" t="s">
        <v>4327</v>
      </c>
      <c r="I8998" s="60" t="s">
        <v>10879</v>
      </c>
    </row>
    <row r="8999" spans="1:9" x14ac:dyDescent="0.25">
      <c r="A8999" s="33" t="s">
        <v>4413</v>
      </c>
      <c r="B8999" s="33" t="s">
        <v>10840</v>
      </c>
      <c r="C8999" s="33" t="s">
        <v>4378</v>
      </c>
      <c r="D8999" s="38">
        <v>1</v>
      </c>
      <c r="E8999" s="273" t="s">
        <v>601</v>
      </c>
      <c r="F8999" s="41">
        <v>4800000</v>
      </c>
      <c r="G8999" s="179">
        <f t="shared" si="416"/>
        <v>4800000</v>
      </c>
      <c r="H8999" s="84" t="s">
        <v>4327</v>
      </c>
      <c r="I8999" s="294" t="s">
        <v>10879</v>
      </c>
    </row>
    <row r="9000" spans="1:9" x14ac:dyDescent="0.25">
      <c r="A9000" s="33" t="s">
        <v>4413</v>
      </c>
      <c r="B9000" s="33" t="s">
        <v>4422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16"/>
        <v>63000</v>
      </c>
      <c r="H9000" s="84" t="s">
        <v>4423</v>
      </c>
      <c r="I9000" s="60"/>
    </row>
    <row r="9001" spans="1:9" x14ac:dyDescent="0.25">
      <c r="A9001" s="33" t="s">
        <v>4413</v>
      </c>
      <c r="B9001" s="33" t="s">
        <v>4424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16"/>
        <v>30000</v>
      </c>
      <c r="H9001" s="84" t="s">
        <v>4423</v>
      </c>
      <c r="I9001" s="60"/>
    </row>
    <row r="9002" spans="1:9" x14ac:dyDescent="0.25">
      <c r="A9002" s="33" t="s">
        <v>4413</v>
      </c>
      <c r="B9002" s="33" t="s">
        <v>2806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16"/>
        <v>12000</v>
      </c>
      <c r="H9002" s="84" t="s">
        <v>4423</v>
      </c>
      <c r="I9002" s="60"/>
    </row>
    <row r="9003" spans="1:9" x14ac:dyDescent="0.25">
      <c r="A9003" s="33" t="s">
        <v>4413</v>
      </c>
      <c r="B9003" s="109" t="s">
        <v>3549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16"/>
        <v>3500</v>
      </c>
      <c r="H9003" s="84" t="s">
        <v>4423</v>
      </c>
      <c r="I9003" s="60"/>
    </row>
    <row r="9004" spans="1:9" x14ac:dyDescent="0.25">
      <c r="A9004" s="33" t="s">
        <v>4425</v>
      </c>
      <c r="B9004" s="33" t="s">
        <v>4008</v>
      </c>
      <c r="C9004" s="33" t="s">
        <v>4378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x14ac:dyDescent="0.25">
      <c r="A9005" s="33" t="s">
        <v>4425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x14ac:dyDescent="0.25">
      <c r="A9006" s="33" t="s">
        <v>4425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18">D9006*F9006</f>
        <v>366600</v>
      </c>
      <c r="H9006" s="84" t="s">
        <v>28</v>
      </c>
      <c r="I9006" s="43"/>
    </row>
    <row r="9007" spans="1:9" x14ac:dyDescent="0.25">
      <c r="A9007" s="33" t="s">
        <v>4425</v>
      </c>
      <c r="B9007" s="36" t="s">
        <v>10633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18"/>
        <v>185000</v>
      </c>
      <c r="H9007" s="84" t="s">
        <v>28</v>
      </c>
      <c r="I9007" s="43"/>
    </row>
    <row r="9008" spans="1:9" x14ac:dyDescent="0.25">
      <c r="A9008" s="33" t="s">
        <v>4425</v>
      </c>
      <c r="B9008" s="33" t="s">
        <v>4320</v>
      </c>
      <c r="C9008" s="44" t="s">
        <v>4148</v>
      </c>
      <c r="D9008" s="38">
        <v>4</v>
      </c>
      <c r="E9008" s="45" t="s">
        <v>23</v>
      </c>
      <c r="F9008" s="40">
        <v>9000</v>
      </c>
      <c r="G9008" s="41">
        <f t="shared" si="418"/>
        <v>36000</v>
      </c>
      <c r="H9008" s="84" t="s">
        <v>2701</v>
      </c>
      <c r="I9008" s="43"/>
    </row>
    <row r="9009" spans="1:9" x14ac:dyDescent="0.25">
      <c r="A9009" s="33" t="s">
        <v>4425</v>
      </c>
      <c r="B9009" s="33" t="s">
        <v>10880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18"/>
        <v>80000</v>
      </c>
      <c r="H9009" s="84" t="s">
        <v>2701</v>
      </c>
      <c r="I9009" s="43"/>
    </row>
    <row r="9010" spans="1:9" x14ac:dyDescent="0.25">
      <c r="A9010" s="33" t="s">
        <v>4425</v>
      </c>
      <c r="B9010" s="33" t="s">
        <v>4841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18"/>
        <v>20000</v>
      </c>
      <c r="H9010" s="84" t="s">
        <v>2701</v>
      </c>
      <c r="I9010" s="43"/>
    </row>
    <row r="9011" spans="1:9" x14ac:dyDescent="0.25">
      <c r="A9011" s="33" t="s">
        <v>4425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18"/>
        <v>19500</v>
      </c>
      <c r="H9011" s="84" t="s">
        <v>2701</v>
      </c>
      <c r="I9011" s="43"/>
    </row>
    <row r="9012" spans="1:9" x14ac:dyDescent="0.25">
      <c r="A9012" s="33" t="s">
        <v>4425</v>
      </c>
      <c r="B9012" s="33" t="s">
        <v>4426</v>
      </c>
      <c r="C9012" s="33" t="s">
        <v>4266</v>
      </c>
      <c r="D9012" s="38">
        <v>4</v>
      </c>
      <c r="E9012" s="33" t="s">
        <v>23</v>
      </c>
      <c r="F9012" s="46">
        <v>575000</v>
      </c>
      <c r="G9012" s="41">
        <f t="shared" si="418"/>
        <v>2300000</v>
      </c>
      <c r="H9012" s="84" t="s">
        <v>827</v>
      </c>
      <c r="I9012" s="43"/>
    </row>
    <row r="9013" spans="1:9" x14ac:dyDescent="0.25">
      <c r="A9013" s="33" t="s">
        <v>4425</v>
      </c>
      <c r="B9013" s="33" t="s">
        <v>1180</v>
      </c>
      <c r="C9013" s="33" t="s">
        <v>4266</v>
      </c>
      <c r="D9013" s="38">
        <v>4</v>
      </c>
      <c r="E9013" s="33" t="s">
        <v>23</v>
      </c>
      <c r="F9013" s="40">
        <v>25000</v>
      </c>
      <c r="G9013" s="41">
        <f t="shared" si="418"/>
        <v>100000</v>
      </c>
      <c r="H9013" s="84" t="s">
        <v>827</v>
      </c>
      <c r="I9013" s="43"/>
    </row>
    <row r="9014" spans="1:9" x14ac:dyDescent="0.25">
      <c r="A9014" s="33" t="s">
        <v>4425</v>
      </c>
      <c r="B9014" s="109" t="s">
        <v>10492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18"/>
        <v>75000</v>
      </c>
      <c r="H9014" s="84" t="s">
        <v>9393</v>
      </c>
      <c r="I9014" s="294" t="s">
        <v>10493</v>
      </c>
    </row>
    <row r="9015" spans="1:9" x14ac:dyDescent="0.25">
      <c r="A9015" s="33" t="s">
        <v>4425</v>
      </c>
      <c r="B9015" s="269" t="s">
        <v>4524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18"/>
        <v>15500</v>
      </c>
      <c r="H9015" s="84" t="s">
        <v>4429</v>
      </c>
      <c r="I9015" s="521"/>
    </row>
    <row r="9016" spans="1:9" x14ac:dyDescent="0.25">
      <c r="A9016" s="33" t="s">
        <v>4425</v>
      </c>
      <c r="B9016" s="33" t="s">
        <v>4428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18"/>
        <v>92500</v>
      </c>
      <c r="H9016" s="84" t="s">
        <v>4429</v>
      </c>
      <c r="I9016" s="521"/>
    </row>
    <row r="9017" spans="1:9" x14ac:dyDescent="0.25">
      <c r="A9017" s="33" t="s">
        <v>4425</v>
      </c>
      <c r="B9017" s="33" t="s">
        <v>4430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18"/>
        <v>56000</v>
      </c>
      <c r="H9017" s="84" t="s">
        <v>4429</v>
      </c>
      <c r="I9017" s="521"/>
    </row>
    <row r="9018" spans="1:9" x14ac:dyDescent="0.25">
      <c r="A9018" s="33" t="s">
        <v>4425</v>
      </c>
      <c r="B9018" s="33" t="s">
        <v>3318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4429</v>
      </c>
      <c r="I9018" s="521"/>
    </row>
    <row r="9019" spans="1:9" x14ac:dyDescent="0.25">
      <c r="A9019" s="33" t="s">
        <v>4425</v>
      </c>
      <c r="B9019" s="33" t="s">
        <v>3316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19">D9019*F9019</f>
        <v>54000</v>
      </c>
      <c r="H9019" s="84" t="s">
        <v>4429</v>
      </c>
      <c r="I9019" s="521"/>
    </row>
    <row r="9020" spans="1:9" x14ac:dyDescent="0.25">
      <c r="A9020" s="33" t="s">
        <v>4425</v>
      </c>
      <c r="B9020" s="33" t="s">
        <v>4431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19"/>
        <v>20000</v>
      </c>
      <c r="H9020" s="84" t="s">
        <v>4429</v>
      </c>
      <c r="I9020" s="521"/>
    </row>
    <row r="9021" spans="1:9" x14ac:dyDescent="0.25">
      <c r="A9021" s="33" t="s">
        <v>4425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19"/>
        <v>6500</v>
      </c>
      <c r="H9021" s="236" t="s">
        <v>4429</v>
      </c>
      <c r="I9021" s="521"/>
    </row>
    <row r="9022" spans="1:9" x14ac:dyDescent="0.25">
      <c r="A9022" s="33" t="s">
        <v>4425</v>
      </c>
      <c r="B9022" s="33" t="s">
        <v>10881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19"/>
        <v>163000</v>
      </c>
      <c r="H9022" s="84" t="s">
        <v>4435</v>
      </c>
      <c r="I9022" s="521"/>
    </row>
    <row r="9023" spans="1:9" x14ac:dyDescent="0.25">
      <c r="A9023" s="33" t="s">
        <v>4425</v>
      </c>
      <c r="B9023" s="269" t="s">
        <v>4524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19"/>
        <v>34100</v>
      </c>
      <c r="H9023" s="84" t="s">
        <v>10882</v>
      </c>
      <c r="I9023" s="60"/>
    </row>
    <row r="9024" spans="1:9" x14ac:dyDescent="0.25">
      <c r="A9024" s="33" t="s">
        <v>4425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19"/>
        <v>45000</v>
      </c>
      <c r="H9024" s="84" t="s">
        <v>10882</v>
      </c>
      <c r="I9024" s="60"/>
    </row>
    <row r="9025" spans="1:9" x14ac:dyDescent="0.25">
      <c r="A9025" s="33" t="s">
        <v>4425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19"/>
        <v>75000</v>
      </c>
      <c r="H9025" s="84" t="s">
        <v>4988</v>
      </c>
      <c r="I9025" s="60"/>
    </row>
    <row r="9026" spans="1:9" x14ac:dyDescent="0.25">
      <c r="A9026" s="33" t="s">
        <v>4425</v>
      </c>
      <c r="B9026" s="109" t="s">
        <v>4131</v>
      </c>
      <c r="C9026" s="36" t="s">
        <v>4128</v>
      </c>
      <c r="D9026" s="38">
        <v>1</v>
      </c>
      <c r="E9026" s="45" t="s">
        <v>24</v>
      </c>
      <c r="F9026" s="40">
        <v>430000</v>
      </c>
      <c r="G9026" s="41">
        <f t="shared" si="419"/>
        <v>430000</v>
      </c>
      <c r="H9026" s="84" t="s">
        <v>974</v>
      </c>
      <c r="I9026" s="60" t="s">
        <v>10883</v>
      </c>
    </row>
    <row r="9027" spans="1:9" x14ac:dyDescent="0.25">
      <c r="A9027" s="33" t="s">
        <v>4425</v>
      </c>
      <c r="B9027" s="33" t="s">
        <v>6003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19"/>
        <v>110000</v>
      </c>
      <c r="H9027" s="84" t="s">
        <v>974</v>
      </c>
      <c r="I9027" s="60" t="s">
        <v>10883</v>
      </c>
    </row>
    <row r="9028" spans="1:9" x14ac:dyDescent="0.25">
      <c r="A9028" s="33" t="s">
        <v>4425</v>
      </c>
      <c r="B9028" s="33" t="s">
        <v>4434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19"/>
        <v>1600000</v>
      </c>
      <c r="H9028" s="84" t="s">
        <v>974</v>
      </c>
      <c r="I9028" s="60" t="s">
        <v>10883</v>
      </c>
    </row>
    <row r="9029" spans="1:9" x14ac:dyDescent="0.25">
      <c r="A9029" s="33" t="s">
        <v>4425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19"/>
        <v>253800</v>
      </c>
      <c r="H9029" s="84" t="s">
        <v>748</v>
      </c>
      <c r="I9029" s="84" t="s">
        <v>10884</v>
      </c>
    </row>
    <row r="9030" spans="1:9" x14ac:dyDescent="0.25">
      <c r="A9030" s="33" t="s">
        <v>4425</v>
      </c>
      <c r="B9030" s="33" t="s">
        <v>2852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19"/>
        <v>75000</v>
      </c>
      <c r="H9030" s="84" t="s">
        <v>748</v>
      </c>
      <c r="I9030" s="84" t="s">
        <v>10884</v>
      </c>
    </row>
    <row r="9031" spans="1:9" x14ac:dyDescent="0.25">
      <c r="A9031" s="33" t="s">
        <v>4425</v>
      </c>
      <c r="B9031" s="33" t="s">
        <v>5108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19"/>
        <v>36000</v>
      </c>
      <c r="H9031" s="84" t="s">
        <v>748</v>
      </c>
      <c r="I9031" s="84" t="s">
        <v>10884</v>
      </c>
    </row>
    <row r="9032" spans="1:9" x14ac:dyDescent="0.25">
      <c r="A9032" s="33" t="s">
        <v>4425</v>
      </c>
      <c r="B9032" s="33" t="s">
        <v>3235</v>
      </c>
      <c r="C9032" s="33" t="s">
        <v>3596</v>
      </c>
      <c r="D9032" s="38">
        <v>1</v>
      </c>
      <c r="E9032" s="45" t="s">
        <v>23</v>
      </c>
      <c r="F9032" s="46">
        <v>81500</v>
      </c>
      <c r="G9032" s="41">
        <f t="shared" si="419"/>
        <v>81500</v>
      </c>
      <c r="H9032" s="84" t="s">
        <v>748</v>
      </c>
      <c r="I9032" s="84" t="s">
        <v>10884</v>
      </c>
    </row>
    <row r="9033" spans="1:9" x14ac:dyDescent="0.25">
      <c r="A9033" s="33" t="s">
        <v>4425</v>
      </c>
      <c r="B9033" s="36" t="s">
        <v>10042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19"/>
        <v>100000</v>
      </c>
      <c r="H9033" s="84" t="s">
        <v>748</v>
      </c>
      <c r="I9033" s="84" t="s">
        <v>10884</v>
      </c>
    </row>
    <row r="9034" spans="1:9" x14ac:dyDescent="0.25">
      <c r="A9034" s="33" t="s">
        <v>4425</v>
      </c>
      <c r="B9034" s="33" t="s">
        <v>10885</v>
      </c>
      <c r="C9034" s="33" t="s">
        <v>3998</v>
      </c>
      <c r="D9034" s="38">
        <v>1</v>
      </c>
      <c r="E9034" s="45" t="s">
        <v>23</v>
      </c>
      <c r="F9034" s="40">
        <v>20000</v>
      </c>
      <c r="G9034" s="41">
        <f t="shared" si="419"/>
        <v>20000</v>
      </c>
      <c r="H9034" s="84" t="s">
        <v>4394</v>
      </c>
      <c r="I9034" s="33" t="s">
        <v>10886</v>
      </c>
    </row>
    <row r="9035" spans="1:9" x14ac:dyDescent="0.25">
      <c r="A9035" s="33" t="s">
        <v>4425</v>
      </c>
      <c r="B9035" s="33" t="s">
        <v>10887</v>
      </c>
      <c r="C9035" s="33" t="s">
        <v>3998</v>
      </c>
      <c r="D9035" s="38">
        <v>2</v>
      </c>
      <c r="E9035" s="45" t="s">
        <v>23</v>
      </c>
      <c r="F9035" s="35">
        <v>52000</v>
      </c>
      <c r="G9035" s="41">
        <f t="shared" si="419"/>
        <v>104000</v>
      </c>
      <c r="H9035" s="84" t="s">
        <v>4394</v>
      </c>
      <c r="I9035" s="33" t="s">
        <v>10886</v>
      </c>
    </row>
    <row r="9036" spans="1:9" x14ac:dyDescent="0.25">
      <c r="A9036" s="33" t="s">
        <v>4425</v>
      </c>
      <c r="B9036" s="33" t="s">
        <v>4392</v>
      </c>
      <c r="C9036" s="33" t="s">
        <v>4393</v>
      </c>
      <c r="D9036" s="38">
        <v>1</v>
      </c>
      <c r="E9036" s="273" t="s">
        <v>23</v>
      </c>
      <c r="F9036" s="41">
        <v>406500</v>
      </c>
      <c r="G9036" s="179">
        <f t="shared" si="419"/>
        <v>406500</v>
      </c>
      <c r="H9036" s="84" t="s">
        <v>4394</v>
      </c>
      <c r="I9036" s="33" t="s">
        <v>10886</v>
      </c>
    </row>
    <row r="9037" spans="1:9" x14ac:dyDescent="0.25">
      <c r="A9037" s="33" t="s">
        <v>4425</v>
      </c>
      <c r="B9037" s="33" t="s">
        <v>4437</v>
      </c>
      <c r="C9037" s="33" t="s">
        <v>2793</v>
      </c>
      <c r="D9037" s="38">
        <v>1</v>
      </c>
      <c r="E9037" s="45" t="s">
        <v>23</v>
      </c>
      <c r="F9037" s="46">
        <v>200000</v>
      </c>
      <c r="G9037" s="179">
        <f t="shared" si="419"/>
        <v>200000</v>
      </c>
      <c r="H9037" s="84" t="s">
        <v>2736</v>
      </c>
      <c r="I9037" s="56"/>
    </row>
    <row r="9038" spans="1:9" x14ac:dyDescent="0.25">
      <c r="A9038" s="33" t="s">
        <v>4425</v>
      </c>
      <c r="B9038" s="33" t="s">
        <v>4437</v>
      </c>
      <c r="C9038" s="33" t="s">
        <v>2793</v>
      </c>
      <c r="D9038" s="38">
        <v>1</v>
      </c>
      <c r="E9038" s="45" t="s">
        <v>23</v>
      </c>
      <c r="F9038" s="55">
        <v>200000</v>
      </c>
      <c r="G9038" s="179">
        <f t="shared" si="419"/>
        <v>200000</v>
      </c>
      <c r="H9038" s="84" t="s">
        <v>4438</v>
      </c>
      <c r="I9038" s="33"/>
    </row>
    <row r="9039" spans="1:9" x14ac:dyDescent="0.25">
      <c r="A9039" s="33" t="s">
        <v>4439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19"/>
        <v>98088</v>
      </c>
      <c r="H9039" s="84" t="s">
        <v>28</v>
      </c>
      <c r="I9039" s="43"/>
    </row>
    <row r="9040" spans="1:9" x14ac:dyDescent="0.25">
      <c r="A9040" s="33" t="s">
        <v>4439</v>
      </c>
      <c r="B9040" s="33" t="s">
        <v>10888</v>
      </c>
      <c r="C9040" s="33" t="s">
        <v>9331</v>
      </c>
      <c r="D9040" s="38">
        <v>1</v>
      </c>
      <c r="E9040" s="45" t="s">
        <v>23</v>
      </c>
      <c r="F9040" s="40">
        <v>460000</v>
      </c>
      <c r="G9040" s="41">
        <f t="shared" si="419"/>
        <v>460000</v>
      </c>
      <c r="H9040" s="84" t="s">
        <v>520</v>
      </c>
      <c r="I9040" s="43"/>
    </row>
    <row r="9041" spans="1:9" x14ac:dyDescent="0.25">
      <c r="A9041" s="33" t="s">
        <v>4439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19"/>
        <v>253800</v>
      </c>
      <c r="H9041" s="84" t="s">
        <v>472</v>
      </c>
      <c r="I9041" s="43" t="s">
        <v>10889</v>
      </c>
    </row>
    <row r="9042" spans="1:9" x14ac:dyDescent="0.25">
      <c r="A9042" s="33" t="s">
        <v>4439</v>
      </c>
      <c r="B9042" s="33" t="s">
        <v>2852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19"/>
        <v>75000</v>
      </c>
      <c r="H9042" s="84" t="s">
        <v>472</v>
      </c>
      <c r="I9042" s="43" t="s">
        <v>10889</v>
      </c>
    </row>
    <row r="9043" spans="1:9" x14ac:dyDescent="0.25">
      <c r="A9043" s="33" t="s">
        <v>4439</v>
      </c>
      <c r="B9043" s="33" t="s">
        <v>5108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19"/>
        <v>36000</v>
      </c>
      <c r="H9043" s="84" t="s">
        <v>472</v>
      </c>
      <c r="I9043" s="43" t="s">
        <v>10889</v>
      </c>
    </row>
    <row r="9044" spans="1:9" x14ac:dyDescent="0.25">
      <c r="A9044" s="33" t="s">
        <v>4439</v>
      </c>
      <c r="B9044" s="33" t="s">
        <v>3235</v>
      </c>
      <c r="C9044" s="33" t="s">
        <v>3596</v>
      </c>
      <c r="D9044" s="38">
        <v>1</v>
      </c>
      <c r="E9044" s="45" t="s">
        <v>217</v>
      </c>
      <c r="F9044" s="40">
        <v>81500</v>
      </c>
      <c r="G9044" s="179">
        <f t="shared" si="419"/>
        <v>81500</v>
      </c>
      <c r="H9044" s="84" t="s">
        <v>472</v>
      </c>
      <c r="I9044" s="43" t="s">
        <v>10889</v>
      </c>
    </row>
    <row r="9045" spans="1:9" x14ac:dyDescent="0.25">
      <c r="A9045" s="33" t="s">
        <v>4439</v>
      </c>
      <c r="B9045" s="52" t="s">
        <v>10773</v>
      </c>
      <c r="C9045" s="33" t="s">
        <v>10890</v>
      </c>
      <c r="D9045" s="38">
        <v>1</v>
      </c>
      <c r="E9045" s="45" t="s">
        <v>23</v>
      </c>
      <c r="F9045" s="40">
        <v>1535000</v>
      </c>
      <c r="G9045" s="179">
        <f t="shared" si="419"/>
        <v>1535000</v>
      </c>
      <c r="H9045" s="84" t="s">
        <v>472</v>
      </c>
      <c r="I9045" s="43" t="s">
        <v>10889</v>
      </c>
    </row>
    <row r="9046" spans="1:9" x14ac:dyDescent="0.25">
      <c r="A9046" s="33" t="s">
        <v>4439</v>
      </c>
      <c r="B9046" s="52" t="s">
        <v>10773</v>
      </c>
      <c r="C9046" s="33" t="s">
        <v>10891</v>
      </c>
      <c r="D9046" s="38">
        <v>1</v>
      </c>
      <c r="E9046" s="45" t="s">
        <v>23</v>
      </c>
      <c r="F9046" s="40">
        <v>1535000</v>
      </c>
      <c r="G9046" s="179">
        <f t="shared" si="419"/>
        <v>1535000</v>
      </c>
      <c r="H9046" s="84" t="s">
        <v>472</v>
      </c>
      <c r="I9046" s="43" t="s">
        <v>10889</v>
      </c>
    </row>
    <row r="9047" spans="1:9" x14ac:dyDescent="0.25">
      <c r="A9047" s="33" t="s">
        <v>4439</v>
      </c>
      <c r="B9047" s="33" t="s">
        <v>3496</v>
      </c>
      <c r="C9047" s="33" t="s">
        <v>3360</v>
      </c>
      <c r="D9047" s="38">
        <v>1</v>
      </c>
      <c r="E9047" s="45" t="s">
        <v>23</v>
      </c>
      <c r="F9047" s="35">
        <v>45000</v>
      </c>
      <c r="G9047" s="41">
        <f t="shared" si="419"/>
        <v>45000</v>
      </c>
      <c r="H9047" s="84" t="s">
        <v>472</v>
      </c>
      <c r="I9047" s="43" t="s">
        <v>10889</v>
      </c>
    </row>
    <row r="9048" spans="1:9" x14ac:dyDescent="0.25">
      <c r="A9048" s="33" t="s">
        <v>4439</v>
      </c>
      <c r="B9048" s="269" t="s">
        <v>3751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19"/>
        <v>7500</v>
      </c>
      <c r="H9048" s="84" t="s">
        <v>4988</v>
      </c>
      <c r="I9048" s="43"/>
    </row>
    <row r="9049" spans="1:9" x14ac:dyDescent="0.25">
      <c r="A9049" s="33" t="s">
        <v>4439</v>
      </c>
      <c r="B9049" s="33" t="s">
        <v>2805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19"/>
        <v>12000</v>
      </c>
      <c r="H9049" s="84" t="s">
        <v>4988</v>
      </c>
      <c r="I9049" s="43"/>
    </row>
    <row r="9050" spans="1:9" x14ac:dyDescent="0.25">
      <c r="A9050" s="33" t="s">
        <v>4439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19"/>
        <v>63000</v>
      </c>
      <c r="H9050" s="514" t="s">
        <v>4988</v>
      </c>
      <c r="I9050" s="43"/>
    </row>
    <row r="9051" spans="1:9" x14ac:dyDescent="0.25">
      <c r="A9051" s="33" t="s">
        <v>4439</v>
      </c>
      <c r="B9051" s="52" t="s">
        <v>2847</v>
      </c>
      <c r="C9051" s="109"/>
      <c r="D9051" s="38">
        <v>40</v>
      </c>
      <c r="E9051" s="45" t="s">
        <v>24</v>
      </c>
      <c r="F9051" s="40">
        <v>800</v>
      </c>
      <c r="G9051" s="41">
        <f t="shared" si="419"/>
        <v>32000</v>
      </c>
      <c r="H9051" s="514" t="s">
        <v>4988</v>
      </c>
      <c r="I9051" s="294"/>
    </row>
    <row r="9052" spans="1:9" x14ac:dyDescent="0.25">
      <c r="A9052" s="33" t="s">
        <v>4439</v>
      </c>
      <c r="B9052" s="33" t="s">
        <v>4427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2701</v>
      </c>
      <c r="I9052" s="43" t="s">
        <v>10892</v>
      </c>
    </row>
    <row r="9053" spans="1:9" x14ac:dyDescent="0.25">
      <c r="A9053" s="33" t="s">
        <v>4439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19"/>
        <v>90000</v>
      </c>
      <c r="H9053" s="84" t="s">
        <v>2701</v>
      </c>
      <c r="I9053" s="521" t="s">
        <v>10892</v>
      </c>
    </row>
    <row r="9054" spans="1:9" x14ac:dyDescent="0.25">
      <c r="A9054" s="33" t="s">
        <v>4439</v>
      </c>
      <c r="B9054" s="247" t="s">
        <v>10893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9040</v>
      </c>
      <c r="I9054" s="523"/>
    </row>
    <row r="9055" spans="1:9" x14ac:dyDescent="0.25">
      <c r="A9055" s="33" t="s">
        <v>4439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9040</v>
      </c>
      <c r="I9055" s="523"/>
    </row>
    <row r="9056" spans="1:9" x14ac:dyDescent="0.25">
      <c r="A9056" s="33" t="s">
        <v>4439</v>
      </c>
      <c r="B9056" s="33" t="s">
        <v>3912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x14ac:dyDescent="0.25">
      <c r="A9057" s="33" t="s">
        <v>4439</v>
      </c>
      <c r="B9057" s="33" t="s">
        <v>3452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x14ac:dyDescent="0.25">
      <c r="A9058" s="33" t="s">
        <v>4439</v>
      </c>
      <c r="B9058" s="33" t="s">
        <v>2919</v>
      </c>
      <c r="C9058" s="33" t="s">
        <v>3123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x14ac:dyDescent="0.25">
      <c r="A9059" s="33" t="s">
        <v>4439</v>
      </c>
      <c r="B9059" s="33" t="s">
        <v>10894</v>
      </c>
      <c r="C9059" s="56"/>
      <c r="D9059" s="38">
        <v>1</v>
      </c>
      <c r="E9059" s="45" t="s">
        <v>24</v>
      </c>
      <c r="F9059" s="46">
        <v>11000</v>
      </c>
      <c r="G9059" s="179">
        <f t="shared" si="419"/>
        <v>11000</v>
      </c>
      <c r="H9059" s="84" t="s">
        <v>490</v>
      </c>
      <c r="I9059" s="60"/>
    </row>
    <row r="9060" spans="1:9" x14ac:dyDescent="0.25">
      <c r="A9060" s="33" t="s">
        <v>4439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19"/>
        <v>138756</v>
      </c>
      <c r="H9060" s="84" t="s">
        <v>490</v>
      </c>
      <c r="I9060" s="60"/>
    </row>
    <row r="9061" spans="1:9" x14ac:dyDescent="0.25">
      <c r="A9061" s="33" t="s">
        <v>4439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19"/>
        <v>693780</v>
      </c>
      <c r="H9061" s="84" t="s">
        <v>10895</v>
      </c>
      <c r="I9061" s="60" t="s">
        <v>10896</v>
      </c>
    </row>
    <row r="9062" spans="1:9" x14ac:dyDescent="0.25">
      <c r="A9062" s="33" t="s">
        <v>4439</v>
      </c>
      <c r="B9062" s="33" t="s">
        <v>4441</v>
      </c>
      <c r="C9062" s="44" t="s">
        <v>4442</v>
      </c>
      <c r="D9062" s="38">
        <v>1</v>
      </c>
      <c r="E9062" s="45" t="s">
        <v>23</v>
      </c>
      <c r="F9062" s="46">
        <v>21500</v>
      </c>
      <c r="G9062" s="41">
        <f t="shared" si="419"/>
        <v>21500</v>
      </c>
      <c r="H9062" s="84" t="s">
        <v>606</v>
      </c>
      <c r="I9062" s="60"/>
    </row>
    <row r="9063" spans="1:9" x14ac:dyDescent="0.25">
      <c r="A9063" s="33" t="s">
        <v>4439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19"/>
        <v>3019000</v>
      </c>
      <c r="H9063" s="84" t="s">
        <v>4327</v>
      </c>
      <c r="I9063" s="60" t="s">
        <v>8656</v>
      </c>
    </row>
    <row r="9064" spans="1:9" x14ac:dyDescent="0.25">
      <c r="A9064" s="33" t="s">
        <v>4439</v>
      </c>
      <c r="B9064" s="33" t="s">
        <v>4443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4327</v>
      </c>
      <c r="I9064" s="60" t="s">
        <v>8656</v>
      </c>
    </row>
    <row r="9065" spans="1:9" x14ac:dyDescent="0.25">
      <c r="A9065" s="33" t="s">
        <v>4439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20">D9065*F9065</f>
        <v>3610000</v>
      </c>
      <c r="H9065" s="84" t="s">
        <v>4327</v>
      </c>
      <c r="I9065" s="60" t="s">
        <v>8656</v>
      </c>
    </row>
    <row r="9066" spans="1:9" x14ac:dyDescent="0.25">
      <c r="A9066" s="33" t="s">
        <v>4439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20"/>
        <v>785000</v>
      </c>
      <c r="H9066" s="84" t="s">
        <v>4327</v>
      </c>
      <c r="I9066" s="60" t="s">
        <v>8656</v>
      </c>
    </row>
    <row r="9067" spans="1:9" x14ac:dyDescent="0.25">
      <c r="A9067" s="33" t="s">
        <v>4444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20"/>
        <v>28200</v>
      </c>
      <c r="H9067" s="84" t="s">
        <v>1268</v>
      </c>
      <c r="I9067" s="43"/>
    </row>
    <row r="9068" spans="1:9" x14ac:dyDescent="0.25">
      <c r="A9068" s="33" t="s">
        <v>4444</v>
      </c>
      <c r="B9068" s="33" t="s">
        <v>2816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20"/>
        <v>55000</v>
      </c>
      <c r="H9068" s="84" t="s">
        <v>930</v>
      </c>
      <c r="I9068" s="43"/>
    </row>
    <row r="9069" spans="1:9" x14ac:dyDescent="0.25">
      <c r="A9069" s="33" t="s">
        <v>4444</v>
      </c>
      <c r="B9069" s="33" t="s">
        <v>2805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20"/>
        <v>3000</v>
      </c>
      <c r="H9069" s="84" t="s">
        <v>930</v>
      </c>
      <c r="I9069" s="43"/>
    </row>
    <row r="9070" spans="1:9" x14ac:dyDescent="0.25">
      <c r="A9070" s="33" t="s">
        <v>4444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20"/>
        <v>27000</v>
      </c>
      <c r="H9070" s="84" t="s">
        <v>4988</v>
      </c>
      <c r="I9070" s="43"/>
    </row>
    <row r="9071" spans="1:9" x14ac:dyDescent="0.25">
      <c r="A9071" s="33" t="s">
        <v>4444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20"/>
        <v>75000</v>
      </c>
      <c r="H9071" s="84" t="s">
        <v>4988</v>
      </c>
      <c r="I9071" s="43"/>
    </row>
    <row r="9072" spans="1:9" x14ac:dyDescent="0.25">
      <c r="A9072" s="33" t="s">
        <v>4444</v>
      </c>
      <c r="B9072" s="269" t="s">
        <v>4524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20"/>
        <v>38750</v>
      </c>
      <c r="H9072" s="84" t="s">
        <v>4988</v>
      </c>
      <c r="I9072" s="43"/>
    </row>
    <row r="9073" spans="1:9" x14ac:dyDescent="0.25">
      <c r="A9073" s="33" t="s">
        <v>4444</v>
      </c>
      <c r="B9073" s="413" t="s">
        <v>2751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20"/>
        <v>120000</v>
      </c>
      <c r="H9073" s="401" t="s">
        <v>551</v>
      </c>
      <c r="I9073" s="340" t="s">
        <v>10897</v>
      </c>
    </row>
    <row r="9074" spans="1:9" x14ac:dyDescent="0.25">
      <c r="A9074" s="33" t="s">
        <v>4444</v>
      </c>
      <c r="B9074" s="247" t="s">
        <v>4008</v>
      </c>
      <c r="C9074" s="247" t="s">
        <v>4378</v>
      </c>
      <c r="D9074" s="248">
        <v>2</v>
      </c>
      <c r="E9074" s="264" t="s">
        <v>217</v>
      </c>
      <c r="F9074" s="279">
        <v>23000</v>
      </c>
      <c r="G9074" s="265">
        <f t="shared" si="420"/>
        <v>46000</v>
      </c>
      <c r="H9074" s="401" t="s">
        <v>551</v>
      </c>
      <c r="I9074" s="340" t="s">
        <v>10897</v>
      </c>
    </row>
    <row r="9075" spans="1:9" x14ac:dyDescent="0.25">
      <c r="A9075" s="33" t="s">
        <v>4444</v>
      </c>
      <c r="B9075" s="263" t="s">
        <v>10773</v>
      </c>
      <c r="C9075" s="247" t="s">
        <v>10898</v>
      </c>
      <c r="D9075" s="248">
        <v>1</v>
      </c>
      <c r="E9075" s="264" t="s">
        <v>23</v>
      </c>
      <c r="F9075" s="279">
        <v>1535000</v>
      </c>
      <c r="G9075" s="266">
        <f t="shared" si="420"/>
        <v>1535000</v>
      </c>
      <c r="H9075" s="401" t="s">
        <v>551</v>
      </c>
      <c r="I9075" s="340" t="s">
        <v>10897</v>
      </c>
    </row>
    <row r="9076" spans="1:9" x14ac:dyDescent="0.25">
      <c r="A9076" s="33" t="s">
        <v>4444</v>
      </c>
      <c r="B9076" s="263" t="s">
        <v>10773</v>
      </c>
      <c r="C9076" s="247" t="s">
        <v>10899</v>
      </c>
      <c r="D9076" s="248">
        <v>1</v>
      </c>
      <c r="E9076" s="264" t="s">
        <v>23</v>
      </c>
      <c r="F9076" s="279">
        <v>1535000</v>
      </c>
      <c r="G9076" s="266">
        <f t="shared" si="420"/>
        <v>1535000</v>
      </c>
      <c r="H9076" s="401" t="s">
        <v>551</v>
      </c>
      <c r="I9076" s="340" t="s">
        <v>10897</v>
      </c>
    </row>
    <row r="9077" spans="1:9" x14ac:dyDescent="0.25">
      <c r="A9077" s="33" t="s">
        <v>4444</v>
      </c>
      <c r="B9077" s="263" t="s">
        <v>3857</v>
      </c>
      <c r="C9077" s="247" t="s">
        <v>9331</v>
      </c>
      <c r="D9077" s="248">
        <v>1</v>
      </c>
      <c r="E9077" s="264" t="s">
        <v>23</v>
      </c>
      <c r="F9077" s="279">
        <v>460000</v>
      </c>
      <c r="G9077" s="266">
        <f t="shared" si="420"/>
        <v>460000</v>
      </c>
      <c r="H9077" s="401" t="s">
        <v>551</v>
      </c>
      <c r="I9077" s="340" t="s">
        <v>10897</v>
      </c>
    </row>
    <row r="9078" spans="1:9" x14ac:dyDescent="0.25">
      <c r="A9078" s="33" t="s">
        <v>4444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20"/>
        <v>693780</v>
      </c>
      <c r="H9078" s="294" t="s">
        <v>55</v>
      </c>
      <c r="I9078" s="43" t="s">
        <v>10900</v>
      </c>
    </row>
    <row r="9079" spans="1:9" x14ac:dyDescent="0.25">
      <c r="A9079" s="33" t="s">
        <v>4444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20"/>
        <v>225600</v>
      </c>
      <c r="H9079" s="294" t="s">
        <v>488</v>
      </c>
      <c r="I9079" s="43" t="s">
        <v>10901</v>
      </c>
    </row>
    <row r="9080" spans="1:9" x14ac:dyDescent="0.25">
      <c r="A9080" s="33" t="s">
        <v>4444</v>
      </c>
      <c r="B9080" s="33" t="s">
        <v>10065</v>
      </c>
      <c r="C9080" s="39" t="s">
        <v>10902</v>
      </c>
      <c r="D9080" s="38">
        <v>1</v>
      </c>
      <c r="E9080" s="45" t="s">
        <v>23</v>
      </c>
      <c r="F9080" s="35">
        <v>1274000</v>
      </c>
      <c r="G9080" s="41">
        <f t="shared" si="420"/>
        <v>1274000</v>
      </c>
      <c r="H9080" s="84" t="s">
        <v>509</v>
      </c>
      <c r="I9080" s="43" t="s">
        <v>10903</v>
      </c>
    </row>
    <row r="9081" spans="1:9" x14ac:dyDescent="0.25">
      <c r="A9081" s="33" t="s">
        <v>4444</v>
      </c>
      <c r="B9081" s="56" t="s">
        <v>10626</v>
      </c>
      <c r="C9081" s="39" t="s">
        <v>3360</v>
      </c>
      <c r="D9081" s="38">
        <v>1</v>
      </c>
      <c r="E9081" s="33" t="s">
        <v>23</v>
      </c>
      <c r="F9081" s="46">
        <v>140000</v>
      </c>
      <c r="G9081" s="41">
        <f t="shared" si="420"/>
        <v>140000</v>
      </c>
      <c r="H9081" s="84" t="s">
        <v>509</v>
      </c>
      <c r="I9081" s="43" t="s">
        <v>10903</v>
      </c>
    </row>
    <row r="9082" spans="1:9" x14ac:dyDescent="0.25">
      <c r="A9082" s="33" t="s">
        <v>4444</v>
      </c>
      <c r="B9082" s="33" t="s">
        <v>10600</v>
      </c>
      <c r="C9082" s="33" t="s">
        <v>10563</v>
      </c>
      <c r="D9082" s="38">
        <v>1</v>
      </c>
      <c r="E9082" s="33" t="s">
        <v>23</v>
      </c>
      <c r="F9082" s="40">
        <v>40000</v>
      </c>
      <c r="G9082" s="41">
        <f t="shared" si="420"/>
        <v>40000</v>
      </c>
      <c r="H9082" s="84" t="s">
        <v>509</v>
      </c>
      <c r="I9082" s="43" t="s">
        <v>10903</v>
      </c>
    </row>
    <row r="9083" spans="1:9" x14ac:dyDescent="0.25">
      <c r="A9083" s="33" t="s">
        <v>4444</v>
      </c>
      <c r="B9083" s="33" t="s">
        <v>10764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20"/>
        <v>197000</v>
      </c>
      <c r="H9083" s="514" t="s">
        <v>507</v>
      </c>
      <c r="I9083" s="294" t="s">
        <v>10904</v>
      </c>
    </row>
    <row r="9084" spans="1:9" x14ac:dyDescent="0.25">
      <c r="A9084" s="33" t="s">
        <v>4444</v>
      </c>
      <c r="B9084" s="33" t="s">
        <v>2852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10904</v>
      </c>
    </row>
    <row r="9085" spans="1:9" x14ac:dyDescent="0.25">
      <c r="A9085" s="33" t="s">
        <v>4444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20"/>
        <v>42300</v>
      </c>
      <c r="H9085" s="84" t="s">
        <v>507</v>
      </c>
      <c r="I9085" s="294" t="s">
        <v>10904</v>
      </c>
    </row>
    <row r="9086" spans="1:9" x14ac:dyDescent="0.25">
      <c r="A9086" s="33" t="s">
        <v>4444</v>
      </c>
      <c r="B9086" s="33" t="s">
        <v>5108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10904</v>
      </c>
    </row>
    <row r="9087" spans="1:9" x14ac:dyDescent="0.25">
      <c r="A9087" s="33" t="s">
        <v>4444</v>
      </c>
      <c r="B9087" s="33" t="s">
        <v>3235</v>
      </c>
      <c r="C9087" s="33" t="s">
        <v>3596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10904</v>
      </c>
    </row>
    <row r="9088" spans="1:9" x14ac:dyDescent="0.25">
      <c r="A9088" s="33" t="s">
        <v>4444</v>
      </c>
      <c r="B9088" s="33" t="s">
        <v>3857</v>
      </c>
      <c r="C9088" s="33" t="s">
        <v>9331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10904</v>
      </c>
    </row>
    <row r="9089" spans="1:9" x14ac:dyDescent="0.25">
      <c r="A9089" s="33" t="s">
        <v>4444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10905</v>
      </c>
    </row>
    <row r="9090" spans="1:9" x14ac:dyDescent="0.25">
      <c r="A9090" s="33" t="s">
        <v>4444</v>
      </c>
      <c r="B9090" s="33" t="s">
        <v>2852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10905</v>
      </c>
    </row>
    <row r="9091" spans="1:9" x14ac:dyDescent="0.25">
      <c r="A9091" s="33" t="s">
        <v>4444</v>
      </c>
      <c r="B9091" s="33" t="s">
        <v>5108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20"/>
        <v>36000</v>
      </c>
      <c r="H9091" s="84" t="s">
        <v>465</v>
      </c>
      <c r="I9091" s="521" t="s">
        <v>10905</v>
      </c>
    </row>
    <row r="9092" spans="1:9" x14ac:dyDescent="0.25">
      <c r="A9092" s="33" t="s">
        <v>4444</v>
      </c>
      <c r="B9092" s="33" t="s">
        <v>3235</v>
      </c>
      <c r="C9092" s="33" t="s">
        <v>3596</v>
      </c>
      <c r="D9092" s="38">
        <v>1</v>
      </c>
      <c r="E9092" s="45" t="s">
        <v>23</v>
      </c>
      <c r="F9092" s="289">
        <v>81500</v>
      </c>
      <c r="G9092" s="179">
        <f t="shared" si="420"/>
        <v>81500</v>
      </c>
      <c r="H9092" s="84" t="s">
        <v>465</v>
      </c>
      <c r="I9092" s="521" t="s">
        <v>10905</v>
      </c>
    </row>
    <row r="9093" spans="1:9" x14ac:dyDescent="0.25">
      <c r="A9093" s="33" t="s">
        <v>4444</v>
      </c>
      <c r="B9093" s="33" t="s">
        <v>3459</v>
      </c>
      <c r="C9093" s="156" t="s">
        <v>4828</v>
      </c>
      <c r="D9093" s="38">
        <v>1</v>
      </c>
      <c r="E9093" s="45" t="s">
        <v>72</v>
      </c>
      <c r="F9093" s="289">
        <v>1825000</v>
      </c>
      <c r="G9093" s="179">
        <f t="shared" si="420"/>
        <v>1825000</v>
      </c>
      <c r="H9093" s="84" t="s">
        <v>465</v>
      </c>
      <c r="I9093" s="60" t="s">
        <v>10905</v>
      </c>
    </row>
    <row r="9094" spans="1:9" x14ac:dyDescent="0.25">
      <c r="A9094" s="33" t="s">
        <v>4444</v>
      </c>
      <c r="B9094" s="33" t="s">
        <v>3459</v>
      </c>
      <c r="C9094" s="44" t="s">
        <v>4828</v>
      </c>
      <c r="D9094" s="38">
        <v>1</v>
      </c>
      <c r="E9094" s="45" t="s">
        <v>72</v>
      </c>
      <c r="F9094" s="46">
        <v>1825000</v>
      </c>
      <c r="G9094" s="41">
        <f t="shared" si="420"/>
        <v>1825000</v>
      </c>
      <c r="H9094" s="84" t="s">
        <v>465</v>
      </c>
      <c r="I9094" s="60" t="s">
        <v>10905</v>
      </c>
    </row>
    <row r="9095" spans="1:9" x14ac:dyDescent="0.25">
      <c r="A9095" s="33" t="s">
        <v>4444</v>
      </c>
      <c r="B9095" s="33" t="s">
        <v>118</v>
      </c>
      <c r="C9095" s="49" t="s">
        <v>9783</v>
      </c>
      <c r="D9095" s="38">
        <v>1</v>
      </c>
      <c r="E9095" s="45" t="s">
        <v>23</v>
      </c>
      <c r="F9095" s="58">
        <v>131500</v>
      </c>
      <c r="G9095" s="41">
        <f t="shared" si="420"/>
        <v>131500</v>
      </c>
      <c r="H9095" s="84" t="s">
        <v>465</v>
      </c>
      <c r="I9095" s="60" t="s">
        <v>10905</v>
      </c>
    </row>
    <row r="9096" spans="1:9" x14ac:dyDescent="0.25">
      <c r="A9096" s="33" t="s">
        <v>4444</v>
      </c>
      <c r="B9096" s="33" t="s">
        <v>120</v>
      </c>
      <c r="C9096" s="33" t="s">
        <v>10435</v>
      </c>
      <c r="D9096" s="38">
        <v>1</v>
      </c>
      <c r="E9096" s="45" t="s">
        <v>23</v>
      </c>
      <c r="F9096" s="58">
        <v>60000</v>
      </c>
      <c r="G9096" s="41">
        <f t="shared" si="420"/>
        <v>60000</v>
      </c>
      <c r="H9096" s="84" t="s">
        <v>465</v>
      </c>
      <c r="I9096" s="60" t="s">
        <v>10905</v>
      </c>
    </row>
    <row r="9097" spans="1:9" x14ac:dyDescent="0.25">
      <c r="A9097" s="33" t="s">
        <v>4444</v>
      </c>
      <c r="B9097" s="80" t="s">
        <v>2800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20"/>
        <v>65000</v>
      </c>
      <c r="H9097" s="84" t="s">
        <v>1004</v>
      </c>
      <c r="I9097" s="60" t="s">
        <v>10906</v>
      </c>
    </row>
    <row r="9098" spans="1:9" x14ac:dyDescent="0.25">
      <c r="A9098" s="33" t="s">
        <v>4444</v>
      </c>
      <c r="B9098" s="33" t="s">
        <v>2768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10906</v>
      </c>
    </row>
    <row r="9099" spans="1:9" x14ac:dyDescent="0.25">
      <c r="A9099" s="33" t="s">
        <v>4444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10906</v>
      </c>
    </row>
    <row r="9100" spans="1:9" x14ac:dyDescent="0.25">
      <c r="A9100" s="33" t="s">
        <v>4444</v>
      </c>
      <c r="B9100" s="33" t="s">
        <v>4320</v>
      </c>
      <c r="C9100" s="44" t="s">
        <v>4148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10906</v>
      </c>
    </row>
    <row r="9101" spans="1:9" x14ac:dyDescent="0.25">
      <c r="A9101" s="33" t="s">
        <v>4444</v>
      </c>
      <c r="B9101" s="33" t="s">
        <v>114</v>
      </c>
      <c r="C9101" s="33" t="s">
        <v>2725</v>
      </c>
      <c r="D9101" s="38">
        <v>1</v>
      </c>
      <c r="E9101" s="273" t="s">
        <v>23</v>
      </c>
      <c r="F9101" s="46">
        <v>190000</v>
      </c>
      <c r="G9101" s="287">
        <f t="shared" si="420"/>
        <v>190000</v>
      </c>
      <c r="H9101" s="84" t="s">
        <v>1004</v>
      </c>
      <c r="I9101" s="84" t="s">
        <v>10906</v>
      </c>
    </row>
    <row r="9102" spans="1:9" x14ac:dyDescent="0.25">
      <c r="A9102" s="33" t="s">
        <v>4444</v>
      </c>
      <c r="B9102" s="63" t="s">
        <v>2826</v>
      </c>
      <c r="C9102" s="39" t="s">
        <v>5865</v>
      </c>
      <c r="D9102" s="38">
        <v>1</v>
      </c>
      <c r="E9102" s="45" t="s">
        <v>23</v>
      </c>
      <c r="F9102" s="46">
        <v>270000</v>
      </c>
      <c r="G9102" s="41">
        <f t="shared" si="420"/>
        <v>270000</v>
      </c>
      <c r="H9102" s="84" t="s">
        <v>1004</v>
      </c>
      <c r="I9102" s="84" t="s">
        <v>10906</v>
      </c>
    </row>
    <row r="9103" spans="1:9" x14ac:dyDescent="0.25">
      <c r="A9103" s="33" t="s">
        <v>4444</v>
      </c>
      <c r="B9103" s="33" t="s">
        <v>4841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20"/>
        <v>20000</v>
      </c>
      <c r="H9103" s="84" t="s">
        <v>1004</v>
      </c>
      <c r="I9103" s="84" t="s">
        <v>10906</v>
      </c>
    </row>
    <row r="9104" spans="1:9" x14ac:dyDescent="0.25">
      <c r="A9104" s="33" t="s">
        <v>4444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20"/>
        <v>225600</v>
      </c>
      <c r="H9104" s="84" t="s">
        <v>2672</v>
      </c>
      <c r="I9104" s="33" t="s">
        <v>10907</v>
      </c>
    </row>
    <row r="9105" spans="1:9" x14ac:dyDescent="0.25">
      <c r="A9105" s="33" t="s">
        <v>4444</v>
      </c>
      <c r="B9105" s="33" t="s">
        <v>4320</v>
      </c>
      <c r="C9105" s="44" t="s">
        <v>4148</v>
      </c>
      <c r="D9105" s="38">
        <v>4</v>
      </c>
      <c r="E9105" s="45" t="s">
        <v>23</v>
      </c>
      <c r="F9105" s="35">
        <v>9000</v>
      </c>
      <c r="G9105" s="41">
        <f t="shared" si="420"/>
        <v>36000</v>
      </c>
      <c r="H9105" s="84" t="s">
        <v>2672</v>
      </c>
      <c r="I9105" s="33" t="s">
        <v>10907</v>
      </c>
    </row>
    <row r="9106" spans="1:9" x14ac:dyDescent="0.25">
      <c r="A9106" s="33" t="s">
        <v>4444</v>
      </c>
      <c r="B9106" s="33" t="s">
        <v>3857</v>
      </c>
      <c r="C9106" s="33" t="s">
        <v>9331</v>
      </c>
      <c r="D9106" s="38">
        <v>1</v>
      </c>
      <c r="E9106" s="33" t="s">
        <v>23</v>
      </c>
      <c r="F9106" s="40">
        <v>460000</v>
      </c>
      <c r="G9106" s="41">
        <f t="shared" si="420"/>
        <v>460000</v>
      </c>
      <c r="H9106" s="84" t="s">
        <v>1604</v>
      </c>
      <c r="I9106" s="56" t="s">
        <v>10908</v>
      </c>
    </row>
    <row r="9107" spans="1:9" x14ac:dyDescent="0.25">
      <c r="A9107" s="33" t="s">
        <v>4444</v>
      </c>
      <c r="B9107" s="80" t="s">
        <v>2800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20"/>
        <v>65000</v>
      </c>
      <c r="H9107" s="84" t="s">
        <v>1604</v>
      </c>
      <c r="I9107" s="56" t="s">
        <v>10908</v>
      </c>
    </row>
    <row r="9108" spans="1:9" x14ac:dyDescent="0.25">
      <c r="A9108" s="33" t="s">
        <v>4444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20"/>
        <v>253800</v>
      </c>
      <c r="H9108" s="84" t="s">
        <v>1753</v>
      </c>
      <c r="I9108" s="56" t="s">
        <v>10909</v>
      </c>
    </row>
    <row r="9109" spans="1:9" x14ac:dyDescent="0.25">
      <c r="A9109" s="33" t="s">
        <v>4444</v>
      </c>
      <c r="B9109" s="33" t="s">
        <v>2852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20"/>
        <v>75000</v>
      </c>
      <c r="H9109" s="84" t="s">
        <v>1753</v>
      </c>
      <c r="I9109" s="33" t="s">
        <v>10909</v>
      </c>
    </row>
    <row r="9110" spans="1:9" x14ac:dyDescent="0.25">
      <c r="A9110" s="33" t="s">
        <v>4444</v>
      </c>
      <c r="B9110" s="33" t="s">
        <v>5108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20"/>
        <v>36000</v>
      </c>
      <c r="H9110" s="84" t="s">
        <v>1753</v>
      </c>
      <c r="I9110" s="33" t="s">
        <v>10909</v>
      </c>
    </row>
    <row r="9111" spans="1:9" x14ac:dyDescent="0.25">
      <c r="A9111" s="33" t="s">
        <v>4444</v>
      </c>
      <c r="B9111" s="33" t="s">
        <v>3235</v>
      </c>
      <c r="C9111" s="33" t="s">
        <v>3596</v>
      </c>
      <c r="D9111" s="50">
        <v>1</v>
      </c>
      <c r="E9111" s="45" t="s">
        <v>23</v>
      </c>
      <c r="F9111" s="287">
        <v>81500</v>
      </c>
      <c r="G9111" s="179">
        <f t="shared" si="420"/>
        <v>81500</v>
      </c>
      <c r="H9111" s="84" t="s">
        <v>1753</v>
      </c>
      <c r="I9111" s="33" t="s">
        <v>10909</v>
      </c>
    </row>
    <row r="9112" spans="1:9" x14ac:dyDescent="0.25">
      <c r="A9112" s="33" t="s">
        <v>4444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20"/>
        <v>253800</v>
      </c>
      <c r="H9112" s="84" t="s">
        <v>627</v>
      </c>
      <c r="I9112" s="33" t="s">
        <v>10910</v>
      </c>
    </row>
    <row r="9113" spans="1:9" x14ac:dyDescent="0.25">
      <c r="A9113" s="33" t="s">
        <v>4444</v>
      </c>
      <c r="B9113" s="33" t="s">
        <v>2852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20"/>
        <v>75000</v>
      </c>
      <c r="H9113" s="84" t="s">
        <v>627</v>
      </c>
      <c r="I9113" s="33" t="s">
        <v>10910</v>
      </c>
    </row>
    <row r="9114" spans="1:9" x14ac:dyDescent="0.25">
      <c r="A9114" s="33" t="s">
        <v>4444</v>
      </c>
      <c r="B9114" s="33" t="s">
        <v>3857</v>
      </c>
      <c r="C9114" s="33" t="s">
        <v>9331</v>
      </c>
      <c r="D9114" s="38">
        <v>1</v>
      </c>
      <c r="E9114" s="33" t="s">
        <v>23</v>
      </c>
      <c r="F9114" s="40">
        <v>460000</v>
      </c>
      <c r="G9114" s="179">
        <f t="shared" si="420"/>
        <v>460000</v>
      </c>
      <c r="H9114" s="84" t="s">
        <v>627</v>
      </c>
      <c r="I9114" s="33" t="s">
        <v>10910</v>
      </c>
    </row>
    <row r="9115" spans="1:9" x14ac:dyDescent="0.25">
      <c r="A9115" s="33" t="s">
        <v>4444</v>
      </c>
      <c r="B9115" s="56" t="s">
        <v>10626</v>
      </c>
      <c r="C9115" s="39" t="s">
        <v>3360</v>
      </c>
      <c r="D9115" s="38">
        <v>1</v>
      </c>
      <c r="E9115" s="45" t="s">
        <v>23</v>
      </c>
      <c r="F9115" s="41">
        <v>140000</v>
      </c>
      <c r="G9115" s="179">
        <f t="shared" si="420"/>
        <v>140000</v>
      </c>
      <c r="H9115" s="84" t="s">
        <v>627</v>
      </c>
      <c r="I9115" s="33" t="s">
        <v>10910</v>
      </c>
    </row>
    <row r="9116" spans="1:9" x14ac:dyDescent="0.25">
      <c r="A9116" s="33" t="s">
        <v>4444</v>
      </c>
      <c r="B9116" s="33" t="s">
        <v>4434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20"/>
        <v>3200000</v>
      </c>
      <c r="H9116" s="84" t="s">
        <v>4506</v>
      </c>
      <c r="I9116" s="33" t="s">
        <v>10911</v>
      </c>
    </row>
    <row r="9117" spans="1:9" x14ac:dyDescent="0.25">
      <c r="A9117" s="33" t="s">
        <v>4444</v>
      </c>
      <c r="B9117" s="33" t="s">
        <v>3260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20"/>
        <v>3000000</v>
      </c>
      <c r="H9117" s="84" t="s">
        <v>4506</v>
      </c>
      <c r="I9117" s="33" t="s">
        <v>10911</v>
      </c>
    </row>
    <row r="9118" spans="1:9" x14ac:dyDescent="0.25">
      <c r="A9118" s="33" t="s">
        <v>4444</v>
      </c>
      <c r="B9118" s="33" t="s">
        <v>6003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20"/>
        <v>1100000</v>
      </c>
      <c r="H9118" s="84" t="s">
        <v>4506</v>
      </c>
      <c r="I9118" s="33" t="s">
        <v>10911</v>
      </c>
    </row>
    <row r="9119" spans="1:9" x14ac:dyDescent="0.25">
      <c r="A9119" s="33" t="s">
        <v>4444</v>
      </c>
      <c r="B9119" s="33" t="s">
        <v>3496</v>
      </c>
      <c r="C9119" s="33" t="s">
        <v>3360</v>
      </c>
      <c r="D9119" s="38">
        <v>5</v>
      </c>
      <c r="E9119" s="45" t="s">
        <v>23</v>
      </c>
      <c r="F9119" s="46">
        <v>45000</v>
      </c>
      <c r="G9119" s="179">
        <f t="shared" si="420"/>
        <v>225000</v>
      </c>
      <c r="H9119" s="84" t="s">
        <v>4506</v>
      </c>
      <c r="I9119" s="33" t="s">
        <v>10911</v>
      </c>
    </row>
    <row r="9120" spans="1:9" x14ac:dyDescent="0.25">
      <c r="A9120" s="33" t="s">
        <v>4444</v>
      </c>
      <c r="B9120" s="56" t="s">
        <v>10626</v>
      </c>
      <c r="C9120" s="39" t="s">
        <v>3360</v>
      </c>
      <c r="D9120" s="33">
        <v>5</v>
      </c>
      <c r="E9120" s="33" t="s">
        <v>23</v>
      </c>
      <c r="F9120" s="46">
        <v>140000</v>
      </c>
      <c r="G9120" s="179">
        <f t="shared" si="420"/>
        <v>700000</v>
      </c>
      <c r="H9120" s="33" t="s">
        <v>4506</v>
      </c>
      <c r="I9120" s="33" t="s">
        <v>10911</v>
      </c>
    </row>
    <row r="9121" spans="1:9" x14ac:dyDescent="0.25">
      <c r="A9121" s="33" t="s">
        <v>4444</v>
      </c>
      <c r="B9121" s="56" t="s">
        <v>4527</v>
      </c>
      <c r="C9121" s="532" t="s">
        <v>10912</v>
      </c>
      <c r="D9121" s="33">
        <v>4</v>
      </c>
      <c r="E9121" s="33" t="s">
        <v>24</v>
      </c>
      <c r="F9121" s="46">
        <v>1</v>
      </c>
      <c r="G9121" s="179">
        <f t="shared" si="420"/>
        <v>4</v>
      </c>
      <c r="H9121" s="33" t="s">
        <v>4506</v>
      </c>
      <c r="I9121" s="33" t="s">
        <v>10911</v>
      </c>
    </row>
    <row r="9122" spans="1:9" x14ac:dyDescent="0.25">
      <c r="A9122" s="33" t="s">
        <v>4444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20"/>
        <v>150000</v>
      </c>
      <c r="H9122" s="33" t="s">
        <v>4506</v>
      </c>
      <c r="I9122" s="33" t="s">
        <v>10911</v>
      </c>
    </row>
    <row r="9123" spans="1:9" x14ac:dyDescent="0.25">
      <c r="A9123" s="33" t="s">
        <v>4444</v>
      </c>
      <c r="B9123" s="56" t="s">
        <v>10626</v>
      </c>
      <c r="C9123" s="39" t="s">
        <v>3360</v>
      </c>
      <c r="D9123" s="33">
        <v>1</v>
      </c>
      <c r="E9123" s="33" t="s">
        <v>24</v>
      </c>
      <c r="F9123" s="33">
        <v>140000</v>
      </c>
      <c r="G9123" s="33">
        <f t="shared" si="420"/>
        <v>140000</v>
      </c>
      <c r="H9123" s="514" t="s">
        <v>827</v>
      </c>
      <c r="I9123" s="33" t="s">
        <v>10913</v>
      </c>
    </row>
    <row r="9124" spans="1:9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20"/>
        <v>49300</v>
      </c>
      <c r="H9124" s="84" t="s">
        <v>28</v>
      </c>
      <c r="I9124" s="43"/>
    </row>
    <row r="9125" spans="1:9" x14ac:dyDescent="0.25">
      <c r="A9125" s="180">
        <v>44621</v>
      </c>
      <c r="B9125" s="269" t="s">
        <v>4524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20"/>
        <v>31000</v>
      </c>
      <c r="H9125" s="84" t="s">
        <v>4988</v>
      </c>
      <c r="I9125" s="43"/>
    </row>
    <row r="9126" spans="1:9" x14ac:dyDescent="0.25">
      <c r="A9126" s="180">
        <v>44621</v>
      </c>
      <c r="B9126" s="33" t="s">
        <v>9402</v>
      </c>
      <c r="C9126" s="56"/>
      <c r="D9126" s="38">
        <v>1</v>
      </c>
      <c r="E9126" s="33" t="s">
        <v>23</v>
      </c>
      <c r="F9126" s="40">
        <v>35000</v>
      </c>
      <c r="G9126" s="41">
        <f t="shared" si="420"/>
        <v>35000</v>
      </c>
      <c r="H9126" s="84" t="s">
        <v>4988</v>
      </c>
      <c r="I9126" s="43"/>
    </row>
    <row r="9127" spans="1:9" x14ac:dyDescent="0.25">
      <c r="A9127" s="180">
        <v>44621</v>
      </c>
      <c r="B9127" s="33" t="s">
        <v>3708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20"/>
        <v>905400</v>
      </c>
      <c r="H9127" s="84" t="s">
        <v>2809</v>
      </c>
      <c r="I9127" s="43" t="s">
        <v>10914</v>
      </c>
    </row>
    <row r="9128" spans="1:9" x14ac:dyDescent="0.25">
      <c r="A9128" s="180">
        <v>44621</v>
      </c>
      <c r="B9128" s="33" t="s">
        <v>4449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20"/>
        <v>450000</v>
      </c>
      <c r="H9128" s="84" t="s">
        <v>4450</v>
      </c>
      <c r="I9128" s="43"/>
    </row>
    <row r="9129" spans="1:9" x14ac:dyDescent="0.25">
      <c r="A9129" s="180">
        <v>44621</v>
      </c>
      <c r="B9129" s="33" t="s">
        <v>10915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21">D9129*F9129</f>
        <v>11000</v>
      </c>
      <c r="H9129" s="84" t="s">
        <v>930</v>
      </c>
      <c r="I9129" s="43"/>
    </row>
    <row r="9130" spans="1:9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21"/>
        <v>68000</v>
      </c>
      <c r="H9130" s="274" t="s">
        <v>3777</v>
      </c>
      <c r="I9130" s="43"/>
    </row>
    <row r="9131" spans="1:9" x14ac:dyDescent="0.25">
      <c r="A9131" s="180">
        <v>44621</v>
      </c>
      <c r="B9131" s="33" t="s">
        <v>3235</v>
      </c>
      <c r="C9131" s="33" t="s">
        <v>3596</v>
      </c>
      <c r="D9131" s="50">
        <v>1</v>
      </c>
      <c r="E9131" s="273" t="s">
        <v>23</v>
      </c>
      <c r="F9131" s="282">
        <v>81500</v>
      </c>
      <c r="G9131" s="179">
        <f t="shared" si="421"/>
        <v>81500</v>
      </c>
      <c r="H9131" s="294" t="s">
        <v>995</v>
      </c>
      <c r="I9131" s="43" t="s">
        <v>10916</v>
      </c>
    </row>
    <row r="9132" spans="1:9" x14ac:dyDescent="0.25">
      <c r="A9132" s="180">
        <v>44621</v>
      </c>
      <c r="B9132" s="33" t="s">
        <v>5108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21"/>
        <v>36000</v>
      </c>
      <c r="H9132" s="294" t="s">
        <v>995</v>
      </c>
      <c r="I9132" s="43" t="s">
        <v>10916</v>
      </c>
    </row>
    <row r="9133" spans="1:9" x14ac:dyDescent="0.25">
      <c r="A9133" s="180">
        <v>44621</v>
      </c>
      <c r="B9133" s="33" t="s">
        <v>4451</v>
      </c>
      <c r="C9133" s="33" t="s">
        <v>4452</v>
      </c>
      <c r="D9133" s="38">
        <v>2</v>
      </c>
      <c r="E9133" s="33" t="s">
        <v>23</v>
      </c>
      <c r="F9133" s="40">
        <v>95000</v>
      </c>
      <c r="G9133" s="41">
        <f t="shared" si="421"/>
        <v>190000</v>
      </c>
      <c r="H9133" s="84" t="s">
        <v>4453</v>
      </c>
      <c r="I9133" s="43" t="s">
        <v>10917</v>
      </c>
    </row>
    <row r="9134" spans="1:9" x14ac:dyDescent="0.25">
      <c r="A9134" s="180">
        <v>44621</v>
      </c>
      <c r="B9134" s="36" t="s">
        <v>2751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21"/>
        <v>120000</v>
      </c>
      <c r="H9134" s="84" t="s">
        <v>882</v>
      </c>
      <c r="I9134" s="43" t="s">
        <v>10918</v>
      </c>
    </row>
    <row r="9135" spans="1:9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21"/>
        <v>50000</v>
      </c>
      <c r="H9135" s="84" t="s">
        <v>882</v>
      </c>
      <c r="I9135" s="43" t="s">
        <v>10918</v>
      </c>
    </row>
    <row r="9136" spans="1:9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21"/>
        <v>55000</v>
      </c>
      <c r="H9136" s="514" t="s">
        <v>882</v>
      </c>
      <c r="I9136" s="294" t="s">
        <v>10918</v>
      </c>
    </row>
    <row r="9137" spans="1:9" x14ac:dyDescent="0.25">
      <c r="A9137" s="180">
        <v>44621</v>
      </c>
      <c r="B9137" s="33" t="s">
        <v>4455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21"/>
        <v>1700000</v>
      </c>
      <c r="H9137" s="84" t="s">
        <v>882</v>
      </c>
      <c r="I9137" s="294" t="s">
        <v>10918</v>
      </c>
    </row>
    <row r="9138" spans="1:9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21"/>
        <v>100000</v>
      </c>
      <c r="H9138" s="84" t="s">
        <v>882</v>
      </c>
      <c r="I9138" s="294" t="s">
        <v>10918</v>
      </c>
    </row>
    <row r="9139" spans="1:9" x14ac:dyDescent="0.25">
      <c r="A9139" s="180">
        <v>44621</v>
      </c>
      <c r="B9139" s="33" t="s">
        <v>4456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21"/>
        <v>8000</v>
      </c>
      <c r="H9139" s="84" t="s">
        <v>882</v>
      </c>
      <c r="I9139" s="294" t="s">
        <v>10918</v>
      </c>
    </row>
    <row r="9140" spans="1:9" x14ac:dyDescent="0.25">
      <c r="A9140" s="180">
        <v>44621</v>
      </c>
      <c r="B9140" s="33" t="s">
        <v>10919</v>
      </c>
      <c r="C9140" s="33" t="s">
        <v>10920</v>
      </c>
      <c r="D9140" s="38">
        <v>2</v>
      </c>
      <c r="E9140" s="33" t="s">
        <v>23</v>
      </c>
      <c r="F9140" s="40">
        <v>1650000</v>
      </c>
      <c r="G9140" s="41">
        <f t="shared" si="421"/>
        <v>3300000</v>
      </c>
      <c r="H9140" s="84" t="s">
        <v>627</v>
      </c>
      <c r="I9140" s="521" t="s">
        <v>10921</v>
      </c>
    </row>
    <row r="9141" spans="1:9" x14ac:dyDescent="0.25">
      <c r="A9141" s="180">
        <v>44621</v>
      </c>
      <c r="B9141" s="52" t="s">
        <v>10773</v>
      </c>
      <c r="C9141" s="228" t="s">
        <v>10922</v>
      </c>
      <c r="D9141" s="38">
        <v>2</v>
      </c>
      <c r="E9141" s="45" t="s">
        <v>23</v>
      </c>
      <c r="F9141" s="40">
        <v>1535000</v>
      </c>
      <c r="G9141" s="41">
        <f t="shared" si="421"/>
        <v>3070000</v>
      </c>
      <c r="H9141" s="84" t="s">
        <v>627</v>
      </c>
      <c r="I9141" s="521" t="s">
        <v>10921</v>
      </c>
    </row>
    <row r="9142" spans="1:9" x14ac:dyDescent="0.25">
      <c r="A9142" s="180">
        <v>44621</v>
      </c>
      <c r="B9142" s="33" t="s">
        <v>4037</v>
      </c>
      <c r="C9142" s="33" t="s">
        <v>10923</v>
      </c>
      <c r="D9142" s="50">
        <v>4</v>
      </c>
      <c r="E9142" s="45" t="s">
        <v>23</v>
      </c>
      <c r="F9142" s="179">
        <v>45000</v>
      </c>
      <c r="G9142" s="41">
        <f t="shared" si="421"/>
        <v>180000</v>
      </c>
      <c r="H9142" s="84" t="s">
        <v>627</v>
      </c>
      <c r="I9142" s="521" t="s">
        <v>10921</v>
      </c>
    </row>
    <row r="9143" spans="1:9" x14ac:dyDescent="0.25">
      <c r="A9143" s="180">
        <v>44621</v>
      </c>
      <c r="B9143" s="33" t="s">
        <v>4463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21"/>
        <v>700000</v>
      </c>
      <c r="H9143" s="84" t="s">
        <v>627</v>
      </c>
      <c r="I9143" s="521" t="s">
        <v>10921</v>
      </c>
    </row>
    <row r="9144" spans="1:9" x14ac:dyDescent="0.25">
      <c r="A9144" s="180">
        <v>44621</v>
      </c>
      <c r="B9144" s="33" t="s">
        <v>4457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21"/>
        <v>2200000</v>
      </c>
      <c r="H9144" s="84" t="s">
        <v>930</v>
      </c>
      <c r="I9144" s="60"/>
    </row>
    <row r="9145" spans="1:9" x14ac:dyDescent="0.25">
      <c r="A9145" s="180">
        <v>44621</v>
      </c>
      <c r="B9145" s="33" t="s">
        <v>4458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x14ac:dyDescent="0.25">
      <c r="A9146" s="180">
        <v>44621</v>
      </c>
      <c r="B9146" s="33" t="s">
        <v>4459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21"/>
        <v>253800</v>
      </c>
      <c r="H9147" s="84" t="s">
        <v>413</v>
      </c>
      <c r="I9147" s="60" t="s">
        <v>10924</v>
      </c>
    </row>
    <row r="9148" spans="1:9" x14ac:dyDescent="0.25">
      <c r="A9148" s="180">
        <v>44621</v>
      </c>
      <c r="B9148" s="33" t="s">
        <v>2852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10924</v>
      </c>
    </row>
    <row r="9149" spans="1:9" x14ac:dyDescent="0.25">
      <c r="A9149" s="180">
        <v>44621</v>
      </c>
      <c r="B9149" s="33" t="s">
        <v>3235</v>
      </c>
      <c r="C9149" s="33" t="s">
        <v>3596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10924</v>
      </c>
    </row>
    <row r="9150" spans="1:9" x14ac:dyDescent="0.25">
      <c r="A9150" s="180">
        <v>44621</v>
      </c>
      <c r="B9150" s="36" t="s">
        <v>3235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10924</v>
      </c>
    </row>
    <row r="9151" spans="1:9" x14ac:dyDescent="0.25">
      <c r="A9151" s="180">
        <v>44621</v>
      </c>
      <c r="B9151" s="33" t="s">
        <v>10065</v>
      </c>
      <c r="C9151" s="39" t="s">
        <v>10925</v>
      </c>
      <c r="D9151" s="38">
        <v>1</v>
      </c>
      <c r="E9151" s="45" t="s">
        <v>23</v>
      </c>
      <c r="F9151" s="46">
        <v>1275000</v>
      </c>
      <c r="G9151" s="41">
        <f t="shared" si="421"/>
        <v>1275000</v>
      </c>
      <c r="H9151" s="84" t="s">
        <v>868</v>
      </c>
      <c r="I9151" s="84" t="s">
        <v>10926</v>
      </c>
    </row>
    <row r="9152" spans="1:9" x14ac:dyDescent="0.25">
      <c r="A9152" s="180">
        <v>44621</v>
      </c>
      <c r="B9152" s="56" t="s">
        <v>10626</v>
      </c>
      <c r="C9152" s="39" t="s">
        <v>3360</v>
      </c>
      <c r="D9152" s="38">
        <v>1</v>
      </c>
      <c r="E9152" s="45" t="s">
        <v>23</v>
      </c>
      <c r="F9152" s="46">
        <v>140000</v>
      </c>
      <c r="G9152" s="41">
        <f t="shared" si="421"/>
        <v>140000</v>
      </c>
      <c r="H9152" s="84" t="s">
        <v>868</v>
      </c>
      <c r="I9152" s="84" t="s">
        <v>10926</v>
      </c>
    </row>
    <row r="9153" spans="1:9" x14ac:dyDescent="0.25">
      <c r="A9153" s="180">
        <v>44621</v>
      </c>
      <c r="B9153" s="33" t="s">
        <v>3496</v>
      </c>
      <c r="C9153" s="33" t="s">
        <v>3360</v>
      </c>
      <c r="D9153" s="38">
        <v>1</v>
      </c>
      <c r="E9153" s="45" t="s">
        <v>23</v>
      </c>
      <c r="F9153" s="40">
        <v>45000</v>
      </c>
      <c r="G9153" s="41">
        <f t="shared" si="421"/>
        <v>45000</v>
      </c>
      <c r="H9153" s="84" t="s">
        <v>868</v>
      </c>
      <c r="I9153" s="33" t="s">
        <v>10926</v>
      </c>
    </row>
    <row r="9154" spans="1:9" x14ac:dyDescent="0.25">
      <c r="A9154" s="180">
        <v>44621</v>
      </c>
      <c r="B9154" s="33" t="s">
        <v>10927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21"/>
        <v>40000</v>
      </c>
      <c r="H9154" s="84" t="s">
        <v>868</v>
      </c>
      <c r="I9154" s="33" t="s">
        <v>10926</v>
      </c>
    </row>
    <row r="9155" spans="1:9" x14ac:dyDescent="0.25">
      <c r="A9155" s="180">
        <v>44652</v>
      </c>
      <c r="B9155" s="33" t="s">
        <v>4008</v>
      </c>
      <c r="C9155" s="33" t="s">
        <v>4378</v>
      </c>
      <c r="D9155" s="50">
        <v>2</v>
      </c>
      <c r="E9155" s="218" t="s">
        <v>217</v>
      </c>
      <c r="F9155" s="41">
        <v>23000</v>
      </c>
      <c r="G9155" s="179">
        <f t="shared" si="421"/>
        <v>46000</v>
      </c>
      <c r="H9155" s="84" t="s">
        <v>2240</v>
      </c>
      <c r="I9155" s="43"/>
    </row>
    <row r="9156" spans="1:9" x14ac:dyDescent="0.25">
      <c r="A9156" s="180">
        <v>44652</v>
      </c>
      <c r="B9156" s="33" t="s">
        <v>4008</v>
      </c>
      <c r="C9156" s="33" t="s">
        <v>4378</v>
      </c>
      <c r="D9156" s="38">
        <v>5</v>
      </c>
      <c r="E9156" s="45" t="s">
        <v>217</v>
      </c>
      <c r="F9156" s="40">
        <v>23000</v>
      </c>
      <c r="G9156" s="41">
        <f t="shared" si="421"/>
        <v>115000</v>
      </c>
      <c r="H9156" s="84" t="s">
        <v>28</v>
      </c>
      <c r="I9156" s="43"/>
    </row>
    <row r="9157" spans="1:9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21"/>
        <v>49300</v>
      </c>
      <c r="H9157" s="84" t="s">
        <v>28</v>
      </c>
      <c r="I9157" s="43"/>
    </row>
    <row r="9158" spans="1:9" x14ac:dyDescent="0.25">
      <c r="A9158" s="180">
        <v>44652</v>
      </c>
      <c r="B9158" s="33" t="s">
        <v>2815</v>
      </c>
      <c r="C9158" s="56"/>
      <c r="D9158" s="38">
        <v>0.3</v>
      </c>
      <c r="E9158" s="33" t="s">
        <v>217</v>
      </c>
      <c r="F9158" s="40">
        <v>65000</v>
      </c>
      <c r="G9158" s="41">
        <f t="shared" si="421"/>
        <v>19500</v>
      </c>
      <c r="H9158" s="84" t="s">
        <v>748</v>
      </c>
      <c r="I9158" s="43"/>
    </row>
    <row r="9159" spans="1:9" x14ac:dyDescent="0.25">
      <c r="A9159" s="180">
        <v>44652</v>
      </c>
      <c r="B9159" s="269" t="s">
        <v>4524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21"/>
        <v>77500</v>
      </c>
      <c r="H9159" s="84" t="s">
        <v>4988</v>
      </c>
      <c r="I9159" s="43"/>
    </row>
    <row r="9160" spans="1:9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21"/>
        <v>18000</v>
      </c>
      <c r="H9160" s="84" t="s">
        <v>742</v>
      </c>
      <c r="I9160" s="43"/>
    </row>
    <row r="9161" spans="1:9" x14ac:dyDescent="0.25">
      <c r="A9161" s="180">
        <v>44652</v>
      </c>
      <c r="B9161" s="33" t="s">
        <v>4468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21"/>
        <v>40000</v>
      </c>
      <c r="H9161" s="84" t="s">
        <v>742</v>
      </c>
      <c r="I9161" s="43"/>
    </row>
    <row r="9162" spans="1:9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x14ac:dyDescent="0.25">
      <c r="A9163" s="180">
        <v>44652</v>
      </c>
      <c r="B9163" s="33" t="s">
        <v>4469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x14ac:dyDescent="0.25">
      <c r="A9164" s="180">
        <v>44652</v>
      </c>
      <c r="B9164" s="269" t="s">
        <v>2877</v>
      </c>
      <c r="C9164" s="56"/>
      <c r="D9164" s="50">
        <v>1</v>
      </c>
      <c r="E9164" s="273" t="s">
        <v>23</v>
      </c>
      <c r="F9164" s="282">
        <v>40000</v>
      </c>
      <c r="G9164" s="41">
        <f t="shared" si="421"/>
        <v>40000</v>
      </c>
      <c r="H9164" s="294" t="s">
        <v>930</v>
      </c>
      <c r="I9164" s="43"/>
    </row>
    <row r="9165" spans="1:9" x14ac:dyDescent="0.25">
      <c r="A9165" s="180">
        <v>44652</v>
      </c>
      <c r="B9165" s="269" t="s">
        <v>3751</v>
      </c>
      <c r="C9165" s="33"/>
      <c r="D9165" s="50">
        <v>1</v>
      </c>
      <c r="E9165" s="273" t="s">
        <v>23</v>
      </c>
      <c r="F9165" s="282">
        <v>7000</v>
      </c>
      <c r="G9165" s="179">
        <f t="shared" si="421"/>
        <v>7000</v>
      </c>
      <c r="H9165" s="294" t="s">
        <v>930</v>
      </c>
      <c r="I9165" s="43"/>
    </row>
    <row r="9166" spans="1:9" x14ac:dyDescent="0.25">
      <c r="A9166" s="180">
        <v>44652</v>
      </c>
      <c r="B9166" s="33" t="s">
        <v>10928</v>
      </c>
      <c r="C9166" s="33"/>
      <c r="D9166" s="50">
        <v>3</v>
      </c>
      <c r="E9166" s="273" t="s">
        <v>23</v>
      </c>
      <c r="F9166" s="282">
        <v>3000</v>
      </c>
      <c r="G9166" s="179">
        <f t="shared" si="421"/>
        <v>9000</v>
      </c>
      <c r="H9166" s="294" t="s">
        <v>930</v>
      </c>
      <c r="I9166" s="43"/>
    </row>
    <row r="9167" spans="1:9" x14ac:dyDescent="0.25">
      <c r="A9167" s="180">
        <v>44652</v>
      </c>
      <c r="B9167" s="33" t="s">
        <v>4465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21"/>
        <v>165000</v>
      </c>
      <c r="H9167" s="84" t="s">
        <v>930</v>
      </c>
      <c r="I9167" s="43"/>
    </row>
    <row r="9168" spans="1:9" x14ac:dyDescent="0.25">
      <c r="A9168" s="180">
        <v>44652</v>
      </c>
      <c r="B9168" s="33" t="s">
        <v>4467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21"/>
        <v>300000</v>
      </c>
      <c r="H9168" s="84" t="s">
        <v>930</v>
      </c>
      <c r="I9168" s="43"/>
    </row>
    <row r="9169" spans="1:9" x14ac:dyDescent="0.25">
      <c r="A9169" s="180">
        <v>44652</v>
      </c>
      <c r="B9169" s="109" t="s">
        <v>4471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21"/>
        <v>2012500</v>
      </c>
      <c r="H9169" s="84" t="s">
        <v>911</v>
      </c>
      <c r="I9169" s="43"/>
    </row>
    <row r="9170" spans="1:9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21"/>
        <v>225600</v>
      </c>
      <c r="H9170" s="84" t="s">
        <v>2736</v>
      </c>
      <c r="I9170" s="43" t="s">
        <v>10929</v>
      </c>
    </row>
    <row r="9171" spans="1:9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21"/>
        <v>225600</v>
      </c>
      <c r="H9171" s="84" t="s">
        <v>492</v>
      </c>
      <c r="I9171" s="43" t="s">
        <v>10930</v>
      </c>
    </row>
    <row r="9172" spans="1:9" x14ac:dyDescent="0.25">
      <c r="A9172" s="180">
        <v>44652</v>
      </c>
      <c r="B9172" s="33" t="s">
        <v>10065</v>
      </c>
      <c r="C9172" s="39" t="s">
        <v>10931</v>
      </c>
      <c r="D9172" s="38">
        <v>1</v>
      </c>
      <c r="E9172" s="45" t="s">
        <v>23</v>
      </c>
      <c r="F9172" s="40">
        <v>1275000</v>
      </c>
      <c r="G9172" s="41">
        <f t="shared" si="421"/>
        <v>1275000</v>
      </c>
      <c r="H9172" s="84" t="s">
        <v>2701</v>
      </c>
      <c r="I9172" s="294" t="s">
        <v>10932</v>
      </c>
    </row>
    <row r="9173" spans="1:9" x14ac:dyDescent="0.25">
      <c r="A9173" s="180">
        <v>44652</v>
      </c>
      <c r="B9173" s="56" t="s">
        <v>10626</v>
      </c>
      <c r="C9173" s="39" t="s">
        <v>3360</v>
      </c>
      <c r="D9173" s="50">
        <v>1</v>
      </c>
      <c r="E9173" s="45" t="s">
        <v>23</v>
      </c>
      <c r="F9173" s="179">
        <v>140000</v>
      </c>
      <c r="G9173" s="41">
        <f t="shared" si="421"/>
        <v>140000</v>
      </c>
      <c r="H9173" s="84" t="s">
        <v>2701</v>
      </c>
      <c r="I9173" s="294" t="s">
        <v>10932</v>
      </c>
    </row>
    <row r="9174" spans="1:9" x14ac:dyDescent="0.25">
      <c r="A9174" s="180">
        <v>44652</v>
      </c>
      <c r="B9174" s="33" t="s">
        <v>3496</v>
      </c>
      <c r="C9174" s="33" t="s">
        <v>3360</v>
      </c>
      <c r="D9174" s="38">
        <v>1</v>
      </c>
      <c r="E9174" s="45" t="s">
        <v>23</v>
      </c>
      <c r="F9174" s="46">
        <v>45000</v>
      </c>
      <c r="G9174" s="41">
        <f t="shared" si="421"/>
        <v>45000</v>
      </c>
      <c r="H9174" s="84" t="s">
        <v>2701</v>
      </c>
      <c r="I9174" s="294" t="s">
        <v>10932</v>
      </c>
    </row>
    <row r="9175" spans="1:9" x14ac:dyDescent="0.25">
      <c r="A9175" s="180">
        <v>44652</v>
      </c>
      <c r="B9175" s="33" t="s">
        <v>2768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21"/>
        <v>86000</v>
      </c>
      <c r="H9175" s="84" t="s">
        <v>1106</v>
      </c>
      <c r="I9175" s="521" t="s">
        <v>10933</v>
      </c>
    </row>
    <row r="9176" spans="1:9" x14ac:dyDescent="0.25">
      <c r="A9176" s="180">
        <v>44652</v>
      </c>
      <c r="B9176" s="33" t="s">
        <v>4320</v>
      </c>
      <c r="C9176" s="44" t="s">
        <v>4148</v>
      </c>
      <c r="D9176" s="38">
        <v>2</v>
      </c>
      <c r="E9176" s="45" t="s">
        <v>23</v>
      </c>
      <c r="F9176" s="40">
        <v>9000</v>
      </c>
      <c r="G9176" s="41">
        <f t="shared" si="421"/>
        <v>18000</v>
      </c>
      <c r="H9176" s="84" t="s">
        <v>1106</v>
      </c>
      <c r="I9176" s="521" t="s">
        <v>10933</v>
      </c>
    </row>
    <row r="9177" spans="1:9" x14ac:dyDescent="0.25">
      <c r="A9177" s="180">
        <v>44652</v>
      </c>
      <c r="B9177" s="33" t="s">
        <v>2930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21"/>
        <v>20000</v>
      </c>
      <c r="H9177" s="84" t="s">
        <v>1106</v>
      </c>
      <c r="I9177" s="521" t="s">
        <v>10933</v>
      </c>
    </row>
    <row r="9178" spans="1:9" x14ac:dyDescent="0.25">
      <c r="A9178" s="180">
        <v>44652</v>
      </c>
      <c r="B9178" s="33" t="s">
        <v>4418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21"/>
        <v>51000</v>
      </c>
      <c r="H9178" s="84" t="s">
        <v>1106</v>
      </c>
      <c r="I9178" s="521" t="s">
        <v>10933</v>
      </c>
    </row>
    <row r="9179" spans="1:9" x14ac:dyDescent="0.25">
      <c r="A9179" s="180">
        <v>44652</v>
      </c>
      <c r="B9179" s="33" t="s">
        <v>10934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21"/>
        <v>10000</v>
      </c>
      <c r="H9179" s="84" t="s">
        <v>1106</v>
      </c>
      <c r="I9179" s="521" t="s">
        <v>10933</v>
      </c>
    </row>
    <row r="9180" spans="1:9" x14ac:dyDescent="0.25">
      <c r="A9180" s="180">
        <v>44652</v>
      </c>
      <c r="B9180" s="63" t="s">
        <v>63</v>
      </c>
      <c r="C9180" s="44" t="s">
        <v>10935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5883</v>
      </c>
      <c r="I9180" s="60" t="s">
        <v>10936</v>
      </c>
    </row>
    <row r="9181" spans="1:9" x14ac:dyDescent="0.25">
      <c r="A9181" s="180">
        <v>44652</v>
      </c>
      <c r="B9181" s="63" t="s">
        <v>63</v>
      </c>
      <c r="C9181" s="44" t="s">
        <v>10937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5883</v>
      </c>
      <c r="I9181" s="60" t="s">
        <v>10936</v>
      </c>
    </row>
    <row r="9182" spans="1:9" x14ac:dyDescent="0.25">
      <c r="A9182" s="180">
        <v>44652</v>
      </c>
      <c r="B9182" s="63" t="s">
        <v>63</v>
      </c>
      <c r="C9182" s="33" t="s">
        <v>10938</v>
      </c>
      <c r="D9182" s="38">
        <v>1</v>
      </c>
      <c r="E9182" s="45" t="s">
        <v>23</v>
      </c>
      <c r="F9182" s="40">
        <v>3097800</v>
      </c>
      <c r="G9182" s="41">
        <f t="shared" si="421"/>
        <v>3097800</v>
      </c>
      <c r="H9182" s="84" t="s">
        <v>5245</v>
      </c>
      <c r="I9182" s="60" t="s">
        <v>10936</v>
      </c>
    </row>
    <row r="9183" spans="1:9" x14ac:dyDescent="0.25">
      <c r="A9183" s="180">
        <v>44652</v>
      </c>
      <c r="B9183" s="63" t="s">
        <v>63</v>
      </c>
      <c r="C9183" s="33" t="s">
        <v>10939</v>
      </c>
      <c r="D9183" s="38">
        <v>1</v>
      </c>
      <c r="E9183" s="45" t="s">
        <v>23</v>
      </c>
      <c r="F9183" s="40">
        <v>3097800</v>
      </c>
      <c r="G9183" s="41">
        <f t="shared" si="421"/>
        <v>3097800</v>
      </c>
      <c r="H9183" s="84" t="s">
        <v>5245</v>
      </c>
      <c r="I9183" s="60" t="s">
        <v>10936</v>
      </c>
    </row>
    <row r="9184" spans="1:9" x14ac:dyDescent="0.25">
      <c r="A9184" s="180">
        <v>44652</v>
      </c>
      <c r="B9184" s="63" t="s">
        <v>63</v>
      </c>
      <c r="C9184" s="33" t="s">
        <v>10940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7076</v>
      </c>
      <c r="I9184" s="60" t="s">
        <v>10936</v>
      </c>
    </row>
    <row r="9185" spans="1:9" x14ac:dyDescent="0.25">
      <c r="A9185" s="180">
        <v>44652</v>
      </c>
      <c r="B9185" s="63" t="s">
        <v>63</v>
      </c>
      <c r="C9185" s="33" t="s">
        <v>10941</v>
      </c>
      <c r="D9185" s="38">
        <v>1</v>
      </c>
      <c r="E9185" s="45" t="s">
        <v>24</v>
      </c>
      <c r="F9185" s="40">
        <v>3097800</v>
      </c>
      <c r="G9185" s="41">
        <f t="shared" ref="G9185:G9218" si="422">D9185*F9185</f>
        <v>3097800</v>
      </c>
      <c r="H9185" s="84" t="s">
        <v>7076</v>
      </c>
      <c r="I9185" s="60" t="s">
        <v>10936</v>
      </c>
    </row>
    <row r="9186" spans="1:9" x14ac:dyDescent="0.25">
      <c r="A9186" s="180">
        <v>44652</v>
      </c>
      <c r="B9186" s="33" t="s">
        <v>3260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22"/>
        <v>600000</v>
      </c>
      <c r="H9186" s="84" t="s">
        <v>433</v>
      </c>
      <c r="I9186" s="60" t="s">
        <v>10936</v>
      </c>
    </row>
    <row r="9187" spans="1:9" x14ac:dyDescent="0.25">
      <c r="A9187" s="180">
        <v>44682</v>
      </c>
      <c r="B9187" s="269" t="s">
        <v>4524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22"/>
        <v>15500</v>
      </c>
      <c r="H9187" s="84" t="s">
        <v>1106</v>
      </c>
      <c r="I9187" s="43"/>
    </row>
    <row r="9188" spans="1:9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22"/>
        <v>36000</v>
      </c>
      <c r="H9188" s="84" t="s">
        <v>10942</v>
      </c>
      <c r="I9188" s="43"/>
    </row>
    <row r="9189" spans="1:9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22"/>
        <v>338400</v>
      </c>
      <c r="H9189" s="84" t="s">
        <v>4438</v>
      </c>
      <c r="I9189" s="43"/>
    </row>
    <row r="9190" spans="1:9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22"/>
        <v>147900</v>
      </c>
      <c r="H9190" s="84" t="s">
        <v>28</v>
      </c>
      <c r="I9190" s="43"/>
    </row>
    <row r="9191" spans="1:9" x14ac:dyDescent="0.25">
      <c r="A9191" s="180">
        <v>44682</v>
      </c>
      <c r="B9191" s="33" t="s">
        <v>2692</v>
      </c>
      <c r="C9191" s="44"/>
      <c r="D9191" s="38">
        <v>1</v>
      </c>
      <c r="E9191" s="45" t="s">
        <v>2666</v>
      </c>
      <c r="F9191" s="40">
        <v>75000</v>
      </c>
      <c r="G9191" s="41">
        <f t="shared" si="422"/>
        <v>75000</v>
      </c>
      <c r="H9191" s="84" t="s">
        <v>433</v>
      </c>
      <c r="I9191" s="43" t="s">
        <v>10943</v>
      </c>
    </row>
    <row r="9192" spans="1:9" x14ac:dyDescent="0.25">
      <c r="A9192" s="180">
        <v>44682</v>
      </c>
      <c r="B9192" s="269" t="s">
        <v>4524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x14ac:dyDescent="0.25">
      <c r="A9193" s="180">
        <v>44682</v>
      </c>
      <c r="B9193" s="33" t="s">
        <v>4847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x14ac:dyDescent="0.25">
      <c r="A9194" s="180">
        <v>44682</v>
      </c>
      <c r="B9194" s="33" t="s">
        <v>2692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x14ac:dyDescent="0.25">
      <c r="A9196" s="180">
        <v>44682</v>
      </c>
      <c r="B9196" s="33" t="s">
        <v>4480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22"/>
        <v>10000</v>
      </c>
      <c r="H9196" s="84" t="s">
        <v>1268</v>
      </c>
      <c r="I9196" s="43" t="s">
        <v>10944</v>
      </c>
    </row>
    <row r="9197" spans="1:9" x14ac:dyDescent="0.25">
      <c r="A9197" s="180">
        <v>44682</v>
      </c>
      <c r="B9197" s="33" t="s">
        <v>4481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22"/>
        <v>195000</v>
      </c>
      <c r="H9197" s="84" t="s">
        <v>1268</v>
      </c>
      <c r="I9197" s="43" t="s">
        <v>10944</v>
      </c>
    </row>
    <row r="9198" spans="1:9" x14ac:dyDescent="0.25">
      <c r="A9198" s="180">
        <v>44682</v>
      </c>
      <c r="B9198" s="33" t="s">
        <v>4482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22"/>
        <v>40000</v>
      </c>
      <c r="H9198" s="84" t="s">
        <v>968</v>
      </c>
      <c r="I9198" s="43" t="s">
        <v>10945</v>
      </c>
    </row>
    <row r="9199" spans="1:9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22"/>
        <v>141000</v>
      </c>
      <c r="H9199" s="84" t="s">
        <v>968</v>
      </c>
      <c r="I9199" s="43" t="s">
        <v>10945</v>
      </c>
    </row>
    <row r="9200" spans="1:9" x14ac:dyDescent="0.25">
      <c r="A9200" s="180">
        <v>44682</v>
      </c>
      <c r="B9200" s="33" t="s">
        <v>3235</v>
      </c>
      <c r="C9200" s="33" t="s">
        <v>3596</v>
      </c>
      <c r="D9200" s="50">
        <v>1</v>
      </c>
      <c r="E9200" s="45" t="s">
        <v>23</v>
      </c>
      <c r="F9200" s="287">
        <v>81500</v>
      </c>
      <c r="G9200" s="179">
        <f t="shared" si="422"/>
        <v>81500</v>
      </c>
      <c r="H9200" s="84" t="s">
        <v>968</v>
      </c>
      <c r="I9200" s="43" t="s">
        <v>10945</v>
      </c>
    </row>
    <row r="9201" spans="1:9" x14ac:dyDescent="0.25">
      <c r="A9201" s="180">
        <v>44682</v>
      </c>
      <c r="B9201" s="33" t="s">
        <v>4484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22"/>
        <v>2300000</v>
      </c>
      <c r="H9201" s="84" t="s">
        <v>911</v>
      </c>
      <c r="I9201" s="43"/>
    </row>
    <row r="9202" spans="1:9" x14ac:dyDescent="0.25">
      <c r="A9202" s="180">
        <v>44682</v>
      </c>
      <c r="B9202" s="33" t="s">
        <v>4486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22"/>
        <v>2200000</v>
      </c>
      <c r="H9202" s="84" t="s">
        <v>911</v>
      </c>
      <c r="I9202" s="43"/>
    </row>
    <row r="9203" spans="1:9" x14ac:dyDescent="0.25">
      <c r="A9203" s="180">
        <v>44682</v>
      </c>
      <c r="B9203" s="33" t="s">
        <v>4487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22"/>
        <v>2500000</v>
      </c>
      <c r="H9203" s="84" t="s">
        <v>911</v>
      </c>
      <c r="I9203" s="43"/>
    </row>
    <row r="9204" spans="1:9" x14ac:dyDescent="0.25">
      <c r="A9204" s="180">
        <v>44682</v>
      </c>
      <c r="B9204" s="33" t="s">
        <v>4488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22"/>
        <v>225000</v>
      </c>
      <c r="H9204" s="84" t="s">
        <v>911</v>
      </c>
      <c r="I9204" s="294"/>
    </row>
    <row r="9205" spans="1:9" x14ac:dyDescent="0.25">
      <c r="A9205" s="180">
        <v>44682</v>
      </c>
      <c r="B9205" s="33" t="s">
        <v>4489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22"/>
        <v>285000</v>
      </c>
      <c r="H9205" s="84" t="s">
        <v>911</v>
      </c>
      <c r="I9205" s="294"/>
    </row>
    <row r="9206" spans="1:9" x14ac:dyDescent="0.25">
      <c r="A9206" s="180">
        <v>44682</v>
      </c>
      <c r="B9206" s="33" t="s">
        <v>4490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22"/>
        <v>1300000</v>
      </c>
      <c r="H9206" s="84" t="s">
        <v>911</v>
      </c>
      <c r="I9206" s="294"/>
    </row>
    <row r="9207" spans="1:9" x14ac:dyDescent="0.25">
      <c r="A9207" s="180">
        <v>44682</v>
      </c>
      <c r="B9207" s="33" t="s">
        <v>4491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22"/>
        <v>60000</v>
      </c>
      <c r="H9207" s="84" t="s">
        <v>911</v>
      </c>
      <c r="I9207" s="294"/>
    </row>
    <row r="9208" spans="1:9" x14ac:dyDescent="0.25">
      <c r="A9208" s="180">
        <v>44682</v>
      </c>
      <c r="B9208" s="49" t="s">
        <v>4492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22"/>
        <v>30000</v>
      </c>
      <c r="H9208" s="236" t="s">
        <v>4493</v>
      </c>
      <c r="I9208" s="294"/>
    </row>
    <row r="9209" spans="1:9" x14ac:dyDescent="0.25">
      <c r="A9209" s="180">
        <v>44682</v>
      </c>
      <c r="B9209" s="56" t="s">
        <v>3947</v>
      </c>
      <c r="C9209" s="33" t="s">
        <v>388</v>
      </c>
      <c r="D9209" s="50">
        <v>1</v>
      </c>
      <c r="E9209" s="51" t="s">
        <v>3177</v>
      </c>
      <c r="F9209" s="291">
        <v>155000</v>
      </c>
      <c r="G9209" s="46">
        <f t="shared" si="422"/>
        <v>155000</v>
      </c>
      <c r="H9209" s="236" t="s">
        <v>4493</v>
      </c>
      <c r="I9209" s="521"/>
    </row>
    <row r="9210" spans="1:9" x14ac:dyDescent="0.25">
      <c r="A9210" s="180">
        <v>44682</v>
      </c>
      <c r="B9210" s="33" t="s">
        <v>4494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22"/>
        <v>195000</v>
      </c>
      <c r="H9210" s="236" t="s">
        <v>490</v>
      </c>
      <c r="I9210" s="521"/>
    </row>
    <row r="9211" spans="1:9" x14ac:dyDescent="0.25">
      <c r="A9211" s="180">
        <v>44682</v>
      </c>
      <c r="B9211" s="33" t="s">
        <v>4384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22"/>
        <v>450000</v>
      </c>
      <c r="H9211" s="84" t="s">
        <v>520</v>
      </c>
      <c r="I9211" s="521" t="s">
        <v>10946</v>
      </c>
    </row>
    <row r="9212" spans="1:9" x14ac:dyDescent="0.25">
      <c r="A9212" s="180">
        <v>44682</v>
      </c>
      <c r="B9212" s="33" t="s">
        <v>10947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10946</v>
      </c>
    </row>
    <row r="9213" spans="1:9" x14ac:dyDescent="0.25">
      <c r="A9213" s="180">
        <v>44682</v>
      </c>
      <c r="B9213" s="33" t="s">
        <v>4472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22"/>
        <v>875000</v>
      </c>
      <c r="H9213" s="84" t="s">
        <v>520</v>
      </c>
      <c r="I9213" s="521" t="s">
        <v>10946</v>
      </c>
    </row>
    <row r="9214" spans="1:9" x14ac:dyDescent="0.25">
      <c r="A9214" s="180">
        <v>44682</v>
      </c>
      <c r="B9214" s="80" t="s">
        <v>3278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22"/>
        <v>90000</v>
      </c>
      <c r="H9214" s="84" t="s">
        <v>520</v>
      </c>
      <c r="I9214" s="521" t="s">
        <v>10946</v>
      </c>
    </row>
    <row r="9215" spans="1:9" x14ac:dyDescent="0.25">
      <c r="A9215" s="180">
        <v>44682</v>
      </c>
      <c r="B9215" s="63" t="s">
        <v>10948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10946</v>
      </c>
    </row>
    <row r="9216" spans="1:9" x14ac:dyDescent="0.25">
      <c r="A9216" s="180">
        <v>44682</v>
      </c>
      <c r="B9216" s="63" t="s">
        <v>10949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10946</v>
      </c>
    </row>
    <row r="9217" spans="1:9" x14ac:dyDescent="0.25">
      <c r="A9217" s="180">
        <v>44682</v>
      </c>
      <c r="B9217" s="33" t="s">
        <v>4454</v>
      </c>
      <c r="C9217" s="33" t="s">
        <v>4452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10946</v>
      </c>
    </row>
    <row r="9218" spans="1:9" x14ac:dyDescent="0.25">
      <c r="A9218" s="180">
        <v>44682</v>
      </c>
      <c r="B9218" s="63" t="s">
        <v>4772</v>
      </c>
      <c r="C9218" s="33" t="s">
        <v>2726</v>
      </c>
      <c r="D9218" s="38">
        <v>1</v>
      </c>
      <c r="E9218" s="45" t="s">
        <v>23</v>
      </c>
      <c r="F9218" s="40">
        <v>196350</v>
      </c>
      <c r="G9218" s="41">
        <f t="shared" si="422"/>
        <v>196350</v>
      </c>
      <c r="H9218" s="84" t="s">
        <v>520</v>
      </c>
      <c r="I9218" s="521" t="s">
        <v>10946</v>
      </c>
    </row>
    <row r="9219" spans="1:9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10946</v>
      </c>
    </row>
    <row r="9220" spans="1:9" x14ac:dyDescent="0.25">
      <c r="A9220" s="180">
        <v>44713</v>
      </c>
      <c r="B9220" s="33" t="s">
        <v>4008</v>
      </c>
      <c r="C9220" s="33" t="s">
        <v>4378</v>
      </c>
      <c r="D9220" s="38">
        <v>2</v>
      </c>
      <c r="E9220" s="45" t="s">
        <v>217</v>
      </c>
      <c r="F9220" s="40">
        <v>23000</v>
      </c>
      <c r="G9220" s="179">
        <f t="shared" ref="G9220:G9283" si="423">D9220*F9220</f>
        <v>46000</v>
      </c>
      <c r="H9220" s="84" t="s">
        <v>2240</v>
      </c>
      <c r="I9220" s="43"/>
    </row>
    <row r="9221" spans="1:9" x14ac:dyDescent="0.25">
      <c r="A9221" s="180">
        <v>44713</v>
      </c>
      <c r="B9221" s="33" t="s">
        <v>4008</v>
      </c>
      <c r="C9221" s="33" t="s">
        <v>4378</v>
      </c>
      <c r="D9221" s="38">
        <v>3</v>
      </c>
      <c r="E9221" s="45" t="s">
        <v>217</v>
      </c>
      <c r="F9221" s="40">
        <v>23000</v>
      </c>
      <c r="G9221" s="41">
        <f t="shared" si="423"/>
        <v>69000</v>
      </c>
      <c r="H9221" s="84" t="s">
        <v>1263</v>
      </c>
      <c r="I9221" s="43"/>
    </row>
    <row r="9222" spans="1:9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23"/>
        <v>28200</v>
      </c>
      <c r="H9222" s="84" t="s">
        <v>1263</v>
      </c>
      <c r="I9222" s="43"/>
    </row>
    <row r="9223" spans="1:9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23"/>
        <v>24650</v>
      </c>
      <c r="H9223" s="84" t="s">
        <v>1263</v>
      </c>
      <c r="I9223" s="43"/>
    </row>
    <row r="9224" spans="1:9" x14ac:dyDescent="0.25">
      <c r="A9224" s="180">
        <v>44713</v>
      </c>
      <c r="B9224" s="33" t="s">
        <v>4384</v>
      </c>
      <c r="C9224" s="33" t="s">
        <v>9331</v>
      </c>
      <c r="D9224" s="38">
        <v>1</v>
      </c>
      <c r="E9224" s="45" t="s">
        <v>24</v>
      </c>
      <c r="F9224" s="46">
        <v>460000</v>
      </c>
      <c r="G9224" s="41">
        <f t="shared" si="423"/>
        <v>460000</v>
      </c>
      <c r="H9224" s="84" t="s">
        <v>1106</v>
      </c>
      <c r="I9224" s="43" t="s">
        <v>10950</v>
      </c>
    </row>
    <row r="9225" spans="1:9" x14ac:dyDescent="0.25">
      <c r="A9225" s="180">
        <v>44713</v>
      </c>
      <c r="B9225" s="33" t="s">
        <v>4847</v>
      </c>
      <c r="C9225" s="33"/>
      <c r="D9225" s="38">
        <v>1</v>
      </c>
      <c r="E9225" s="33" t="s">
        <v>23</v>
      </c>
      <c r="F9225" s="40">
        <v>3000</v>
      </c>
      <c r="G9225" s="41">
        <f t="shared" si="423"/>
        <v>3000</v>
      </c>
      <c r="H9225" s="84" t="s">
        <v>930</v>
      </c>
      <c r="I9225" s="43"/>
    </row>
    <row r="9226" spans="1:9" x14ac:dyDescent="0.25">
      <c r="A9226" s="180">
        <v>44713</v>
      </c>
      <c r="B9226" s="33" t="s">
        <v>3313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23"/>
        <v>220000</v>
      </c>
      <c r="H9226" s="84" t="s">
        <v>930</v>
      </c>
      <c r="I9226" s="43"/>
    </row>
    <row r="9227" spans="1:9" x14ac:dyDescent="0.25">
      <c r="A9227" s="180">
        <v>44713</v>
      </c>
      <c r="B9227" s="33" t="s">
        <v>3314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23"/>
        <v>75000</v>
      </c>
      <c r="H9227" s="84" t="s">
        <v>930</v>
      </c>
      <c r="I9227" s="43"/>
    </row>
    <row r="9228" spans="1:9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23"/>
        <v>346890</v>
      </c>
      <c r="H9228" s="84" t="s">
        <v>647</v>
      </c>
      <c r="I9228" s="294" t="s">
        <v>10951</v>
      </c>
    </row>
    <row r="9229" spans="1:9" x14ac:dyDescent="0.25">
      <c r="A9229" s="180">
        <v>44713</v>
      </c>
      <c r="B9229" s="33" t="s">
        <v>4498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23"/>
        <v>1350000</v>
      </c>
      <c r="H9229" s="84" t="s">
        <v>742</v>
      </c>
      <c r="I9229" s="43"/>
    </row>
    <row r="9230" spans="1:9" x14ac:dyDescent="0.25">
      <c r="A9230" s="180">
        <v>44713</v>
      </c>
      <c r="B9230" s="33" t="s">
        <v>4500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3101</v>
      </c>
      <c r="I9230" s="43"/>
    </row>
    <row r="9231" spans="1:9" x14ac:dyDescent="0.25">
      <c r="A9231" s="180">
        <v>44713</v>
      </c>
      <c r="B9231" s="36" t="s">
        <v>4226</v>
      </c>
      <c r="C9231" s="33" t="s">
        <v>672</v>
      </c>
      <c r="D9231" s="38">
        <v>2</v>
      </c>
      <c r="E9231" s="45" t="s">
        <v>4501</v>
      </c>
      <c r="F9231" s="289">
        <v>110000</v>
      </c>
      <c r="G9231" s="41">
        <f t="shared" si="423"/>
        <v>220000</v>
      </c>
      <c r="H9231" s="84" t="s">
        <v>827</v>
      </c>
      <c r="I9231" s="43"/>
    </row>
    <row r="9232" spans="1:9" x14ac:dyDescent="0.25">
      <c r="A9232" s="180">
        <v>44713</v>
      </c>
      <c r="B9232" s="33" t="s">
        <v>1674</v>
      </c>
      <c r="C9232" s="33" t="s">
        <v>4502</v>
      </c>
      <c r="D9232" s="38">
        <v>2</v>
      </c>
      <c r="E9232" s="273" t="s">
        <v>23</v>
      </c>
      <c r="F9232" s="41">
        <v>25000</v>
      </c>
      <c r="G9232" s="179">
        <f t="shared" si="423"/>
        <v>50000</v>
      </c>
      <c r="H9232" s="84" t="s">
        <v>827</v>
      </c>
      <c r="I9232" s="43"/>
    </row>
    <row r="9233" spans="1:9" x14ac:dyDescent="0.25">
      <c r="A9233" s="180">
        <v>44713</v>
      </c>
      <c r="B9233" s="33" t="s">
        <v>4503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23"/>
        <v>283000</v>
      </c>
      <c r="H9233" s="84" t="s">
        <v>827</v>
      </c>
      <c r="I9233" s="43"/>
    </row>
    <row r="9234" spans="1:9" x14ac:dyDescent="0.25">
      <c r="A9234" s="180">
        <v>44713</v>
      </c>
      <c r="B9234" s="33" t="s">
        <v>4504</v>
      </c>
      <c r="C9234" s="33" t="s">
        <v>1259</v>
      </c>
      <c r="D9234" s="38">
        <v>1</v>
      </c>
      <c r="E9234" s="45" t="s">
        <v>4505</v>
      </c>
      <c r="F9234" s="46">
        <v>10000</v>
      </c>
      <c r="G9234" s="179">
        <f t="shared" si="423"/>
        <v>10000</v>
      </c>
      <c r="H9234" s="84" t="s">
        <v>4506</v>
      </c>
      <c r="I9234" s="521" t="s">
        <v>10952</v>
      </c>
    </row>
    <row r="9235" spans="1:9" x14ac:dyDescent="0.25">
      <c r="A9235" s="180">
        <v>44713</v>
      </c>
      <c r="B9235" s="33" t="s">
        <v>3459</v>
      </c>
      <c r="C9235" s="33" t="s">
        <v>4828</v>
      </c>
      <c r="D9235" s="38">
        <v>1</v>
      </c>
      <c r="E9235" s="45" t="s">
        <v>69</v>
      </c>
      <c r="F9235" s="46">
        <v>1825000</v>
      </c>
      <c r="G9235" s="179">
        <f t="shared" si="423"/>
        <v>1825000</v>
      </c>
      <c r="H9235" s="84" t="s">
        <v>3078</v>
      </c>
      <c r="I9235" s="43" t="s">
        <v>10953</v>
      </c>
    </row>
    <row r="9236" spans="1:9" x14ac:dyDescent="0.25">
      <c r="A9236" s="180">
        <v>44713</v>
      </c>
      <c r="B9236" s="33" t="s">
        <v>3459</v>
      </c>
      <c r="C9236" s="33" t="s">
        <v>4825</v>
      </c>
      <c r="D9236" s="38">
        <v>1</v>
      </c>
      <c r="E9236" s="45" t="s">
        <v>69</v>
      </c>
      <c r="F9236" s="46">
        <v>1825000</v>
      </c>
      <c r="G9236" s="179">
        <f t="shared" si="423"/>
        <v>1825000</v>
      </c>
      <c r="H9236" s="84" t="s">
        <v>3078</v>
      </c>
      <c r="I9236" s="43" t="s">
        <v>10953</v>
      </c>
    </row>
    <row r="9237" spans="1:9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23"/>
        <v>253800</v>
      </c>
      <c r="H9237" s="84" t="s">
        <v>3078</v>
      </c>
      <c r="I9237" s="43" t="s">
        <v>10953</v>
      </c>
    </row>
    <row r="9238" spans="1:9" x14ac:dyDescent="0.25">
      <c r="A9238" s="180">
        <v>44713</v>
      </c>
      <c r="B9238" s="33" t="s">
        <v>2852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23"/>
        <v>87500</v>
      </c>
      <c r="H9238" s="84" t="s">
        <v>3078</v>
      </c>
      <c r="I9238" s="43" t="s">
        <v>10953</v>
      </c>
    </row>
    <row r="9239" spans="1:9" x14ac:dyDescent="0.25">
      <c r="A9239" s="180">
        <v>44713</v>
      </c>
      <c r="B9239" s="33" t="s">
        <v>3459</v>
      </c>
      <c r="C9239" s="33" t="s">
        <v>4827</v>
      </c>
      <c r="D9239" s="38">
        <v>1</v>
      </c>
      <c r="E9239" s="45" t="s">
        <v>69</v>
      </c>
      <c r="F9239" s="46">
        <v>1825000</v>
      </c>
      <c r="G9239" s="179">
        <f t="shared" si="423"/>
        <v>1825000</v>
      </c>
      <c r="H9239" s="84" t="s">
        <v>538</v>
      </c>
      <c r="I9239" s="294" t="s">
        <v>10954</v>
      </c>
    </row>
    <row r="9240" spans="1:9" x14ac:dyDescent="0.25">
      <c r="A9240" s="180">
        <v>44713</v>
      </c>
      <c r="B9240" s="33" t="s">
        <v>3459</v>
      </c>
      <c r="C9240" s="33" t="s">
        <v>4825</v>
      </c>
      <c r="D9240" s="38">
        <v>1</v>
      </c>
      <c r="E9240" s="51" t="s">
        <v>72</v>
      </c>
      <c r="F9240" s="46">
        <v>1825000</v>
      </c>
      <c r="G9240" s="179">
        <f t="shared" si="423"/>
        <v>1825000</v>
      </c>
      <c r="H9240" s="84" t="s">
        <v>538</v>
      </c>
      <c r="I9240" s="294" t="s">
        <v>10954</v>
      </c>
    </row>
    <row r="9241" spans="1:9" x14ac:dyDescent="0.25">
      <c r="A9241" s="180">
        <v>44713</v>
      </c>
      <c r="B9241" s="33" t="s">
        <v>4445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23"/>
        <v>1</v>
      </c>
      <c r="H9241" s="236" t="s">
        <v>10955</v>
      </c>
      <c r="I9241" s="521" t="s">
        <v>10956</v>
      </c>
    </row>
    <row r="9242" spans="1:9" x14ac:dyDescent="0.25">
      <c r="A9242" s="180">
        <v>44713</v>
      </c>
      <c r="B9242" s="33" t="s">
        <v>4446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23"/>
        <v>1</v>
      </c>
      <c r="H9242" s="236" t="s">
        <v>10955</v>
      </c>
      <c r="I9242" s="521" t="s">
        <v>10956</v>
      </c>
    </row>
    <row r="9243" spans="1:9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23"/>
        <v>86722.5</v>
      </c>
      <c r="H9243" s="84" t="s">
        <v>827</v>
      </c>
      <c r="I9243" s="43"/>
    </row>
    <row r="9244" spans="1:9" x14ac:dyDescent="0.25">
      <c r="A9244" s="180">
        <v>44743</v>
      </c>
      <c r="B9244" s="33" t="s">
        <v>4008</v>
      </c>
      <c r="C9244" s="33" t="s">
        <v>4378</v>
      </c>
      <c r="D9244" s="33">
        <v>3</v>
      </c>
      <c r="E9244" s="39" t="s">
        <v>27</v>
      </c>
      <c r="F9244" s="289">
        <v>23000</v>
      </c>
      <c r="G9244" s="179">
        <f t="shared" si="423"/>
        <v>69000</v>
      </c>
      <c r="H9244" s="84" t="s">
        <v>1263</v>
      </c>
      <c r="I9244" s="43"/>
    </row>
    <row r="9245" spans="1:9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23"/>
        <v>84600</v>
      </c>
      <c r="H9245" s="84" t="s">
        <v>4438</v>
      </c>
      <c r="I9245" s="43"/>
    </row>
    <row r="9246" spans="1:9" x14ac:dyDescent="0.25">
      <c r="A9246" s="180">
        <v>44743</v>
      </c>
      <c r="B9246" s="269" t="s">
        <v>4524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23"/>
        <v>31000</v>
      </c>
      <c r="H9246" s="84" t="s">
        <v>827</v>
      </c>
      <c r="I9246" s="43"/>
    </row>
    <row r="9247" spans="1:9" x14ac:dyDescent="0.25">
      <c r="A9247" s="180">
        <v>44743</v>
      </c>
      <c r="B9247" s="33" t="s">
        <v>4511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23"/>
        <v>253800</v>
      </c>
      <c r="H9248" s="84" t="s">
        <v>911</v>
      </c>
      <c r="I9248" s="43"/>
    </row>
    <row r="9249" spans="1:9" x14ac:dyDescent="0.25">
      <c r="A9249" s="180">
        <v>44743</v>
      </c>
      <c r="B9249" s="33" t="s">
        <v>2852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23"/>
        <v>75000</v>
      </c>
      <c r="H9249" s="84" t="s">
        <v>911</v>
      </c>
      <c r="I9249" s="43"/>
    </row>
    <row r="9250" spans="1:9" x14ac:dyDescent="0.25">
      <c r="A9250" s="180">
        <v>44743</v>
      </c>
      <c r="B9250" s="36" t="s">
        <v>3235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23"/>
        <v>31000</v>
      </c>
      <c r="H9250" s="84" t="s">
        <v>911</v>
      </c>
      <c r="I9250" s="43"/>
    </row>
    <row r="9251" spans="1:9" x14ac:dyDescent="0.25">
      <c r="A9251" s="180">
        <v>44743</v>
      </c>
      <c r="B9251" s="33" t="s">
        <v>4508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23"/>
        <v>65000</v>
      </c>
      <c r="H9251" s="84" t="s">
        <v>911</v>
      </c>
      <c r="I9251" s="43"/>
    </row>
    <row r="9252" spans="1:9" x14ac:dyDescent="0.25">
      <c r="A9252" s="180">
        <v>44743</v>
      </c>
      <c r="B9252" s="33" t="s">
        <v>4512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23"/>
        <v>195000</v>
      </c>
      <c r="H9252" s="84" t="s">
        <v>911</v>
      </c>
      <c r="I9252" s="43"/>
    </row>
    <row r="9253" spans="1:9" x14ac:dyDescent="0.25">
      <c r="A9253" s="180">
        <v>44743</v>
      </c>
      <c r="B9253" s="33" t="s">
        <v>2719</v>
      </c>
      <c r="C9253" s="33" t="s">
        <v>2897</v>
      </c>
      <c r="D9253" s="38">
        <v>6</v>
      </c>
      <c r="E9253" s="45" t="s">
        <v>23</v>
      </c>
      <c r="F9253" s="41">
        <v>300000</v>
      </c>
      <c r="G9253" s="179">
        <f t="shared" si="423"/>
        <v>1800000</v>
      </c>
      <c r="H9253" s="84" t="s">
        <v>4160</v>
      </c>
      <c r="I9253" s="43" t="s">
        <v>10957</v>
      </c>
    </row>
    <row r="9254" spans="1:9" x14ac:dyDescent="0.25">
      <c r="A9254" s="180">
        <v>44743</v>
      </c>
      <c r="B9254" s="33" t="s">
        <v>4499</v>
      </c>
      <c r="C9254" s="33" t="s">
        <v>2897</v>
      </c>
      <c r="D9254" s="38">
        <v>6</v>
      </c>
      <c r="E9254" s="45" t="s">
        <v>23</v>
      </c>
      <c r="F9254" s="289">
        <v>110000</v>
      </c>
      <c r="G9254" s="41">
        <f t="shared" si="423"/>
        <v>660000</v>
      </c>
      <c r="H9254" s="84" t="s">
        <v>4160</v>
      </c>
      <c r="I9254" s="43" t="s">
        <v>10957</v>
      </c>
    </row>
    <row r="9255" spans="1:9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23"/>
        <v>90000</v>
      </c>
      <c r="H9255" s="84" t="s">
        <v>492</v>
      </c>
      <c r="I9255" s="43" t="s">
        <v>10930</v>
      </c>
    </row>
    <row r="9256" spans="1:9" x14ac:dyDescent="0.25">
      <c r="A9256" s="180">
        <v>44743</v>
      </c>
      <c r="B9256" s="33" t="s">
        <v>4509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23"/>
        <v>25000</v>
      </c>
      <c r="H9256" s="84" t="s">
        <v>606</v>
      </c>
      <c r="I9256" s="43"/>
    </row>
    <row r="9257" spans="1:9" x14ac:dyDescent="0.25">
      <c r="A9257" s="180">
        <v>44743</v>
      </c>
      <c r="B9257" s="33" t="s">
        <v>4510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23"/>
        <v>90000</v>
      </c>
      <c r="H9257" s="84" t="s">
        <v>4493</v>
      </c>
      <c r="I9257" s="43"/>
    </row>
    <row r="9258" spans="1:9" x14ac:dyDescent="0.25">
      <c r="A9258" s="180">
        <v>44743</v>
      </c>
      <c r="B9258" s="33" t="s">
        <v>3459</v>
      </c>
      <c r="C9258" s="33" t="s">
        <v>4827</v>
      </c>
      <c r="D9258" s="38">
        <v>1</v>
      </c>
      <c r="E9258" s="273" t="s">
        <v>72</v>
      </c>
      <c r="F9258" s="46">
        <v>1825000</v>
      </c>
      <c r="G9258" s="179">
        <f t="shared" si="423"/>
        <v>1825000</v>
      </c>
      <c r="H9258" s="84" t="s">
        <v>492</v>
      </c>
      <c r="I9258" s="43" t="s">
        <v>10958</v>
      </c>
    </row>
    <row r="9259" spans="1:9" x14ac:dyDescent="0.25">
      <c r="A9259" s="180">
        <v>44743</v>
      </c>
      <c r="B9259" s="33" t="s">
        <v>3459</v>
      </c>
      <c r="C9259" s="33" t="s">
        <v>4825</v>
      </c>
      <c r="D9259" s="38">
        <v>1</v>
      </c>
      <c r="E9259" s="45" t="s">
        <v>72</v>
      </c>
      <c r="F9259" s="46">
        <v>1825000</v>
      </c>
      <c r="G9259" s="41">
        <f t="shared" si="423"/>
        <v>1825000</v>
      </c>
      <c r="H9259" s="84" t="s">
        <v>492</v>
      </c>
      <c r="I9259" s="43" t="s">
        <v>10958</v>
      </c>
    </row>
    <row r="9260" spans="1:9" x14ac:dyDescent="0.25">
      <c r="A9260" s="180">
        <v>44743</v>
      </c>
      <c r="B9260" s="33" t="s">
        <v>2847</v>
      </c>
      <c r="C9260" s="33"/>
      <c r="D9260" s="38">
        <v>20</v>
      </c>
      <c r="E9260" s="45" t="s">
        <v>23</v>
      </c>
      <c r="F9260" s="35">
        <v>800</v>
      </c>
      <c r="G9260" s="179">
        <f t="shared" si="423"/>
        <v>16000</v>
      </c>
      <c r="H9260" s="84" t="s">
        <v>930</v>
      </c>
      <c r="I9260" s="43"/>
    </row>
    <row r="9261" spans="1:9" x14ac:dyDescent="0.25">
      <c r="A9261" s="180">
        <v>44743</v>
      </c>
      <c r="B9261" s="269" t="s">
        <v>3751</v>
      </c>
      <c r="C9261" s="33"/>
      <c r="D9261" s="38">
        <v>2</v>
      </c>
      <c r="E9261" s="45" t="s">
        <v>23</v>
      </c>
      <c r="F9261" s="46">
        <v>7000</v>
      </c>
      <c r="G9261" s="179">
        <f t="shared" si="423"/>
        <v>14000</v>
      </c>
      <c r="H9261" s="84" t="s">
        <v>930</v>
      </c>
      <c r="I9261" s="43"/>
    </row>
    <row r="9262" spans="1:9" x14ac:dyDescent="0.25">
      <c r="A9262" s="180">
        <v>44743</v>
      </c>
      <c r="B9262" s="33" t="s">
        <v>2805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23"/>
        <v>15000</v>
      </c>
      <c r="H9262" s="84" t="s">
        <v>930</v>
      </c>
      <c r="I9262" s="43"/>
    </row>
    <row r="9263" spans="1:9" x14ac:dyDescent="0.25">
      <c r="A9263" s="180">
        <v>44743</v>
      </c>
      <c r="B9263" s="33" t="s">
        <v>10959</v>
      </c>
      <c r="C9263" s="33"/>
      <c r="D9263" s="38">
        <v>1</v>
      </c>
      <c r="E9263" s="45" t="s">
        <v>23</v>
      </c>
      <c r="F9263" s="46">
        <v>45000</v>
      </c>
      <c r="G9263" s="179">
        <f t="shared" si="423"/>
        <v>45000</v>
      </c>
      <c r="H9263" s="84" t="s">
        <v>783</v>
      </c>
      <c r="I9263" s="43"/>
    </row>
    <row r="9264" spans="1:9" x14ac:dyDescent="0.25">
      <c r="A9264" s="180">
        <v>44774</v>
      </c>
      <c r="B9264" s="33" t="s">
        <v>10096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23"/>
        <v>45000</v>
      </c>
      <c r="H9264" s="84" t="s">
        <v>2672</v>
      </c>
      <c r="I9264" s="43" t="s">
        <v>10960</v>
      </c>
    </row>
    <row r="9265" spans="1:9" x14ac:dyDescent="0.25">
      <c r="A9265" s="180">
        <v>44774</v>
      </c>
      <c r="B9265" s="33" t="s">
        <v>4008</v>
      </c>
      <c r="C9265" s="33" t="s">
        <v>4378</v>
      </c>
      <c r="D9265" s="33">
        <v>4.5</v>
      </c>
      <c r="E9265" s="39" t="s">
        <v>27</v>
      </c>
      <c r="F9265" s="289">
        <v>23000</v>
      </c>
      <c r="G9265" s="179">
        <f t="shared" si="423"/>
        <v>103500</v>
      </c>
      <c r="H9265" s="84" t="s">
        <v>1263</v>
      </c>
      <c r="I9265" s="43"/>
    </row>
    <row r="9266" spans="1:9" x14ac:dyDescent="0.25">
      <c r="A9266" s="180">
        <v>44774</v>
      </c>
      <c r="B9266" s="33" t="s">
        <v>10961</v>
      </c>
      <c r="C9266" s="33" t="s">
        <v>10962</v>
      </c>
      <c r="D9266" s="33">
        <v>2</v>
      </c>
      <c r="E9266" s="45" t="s">
        <v>217</v>
      </c>
      <c r="F9266" s="35">
        <v>23000</v>
      </c>
      <c r="G9266" s="41">
        <f t="shared" si="423"/>
        <v>46000</v>
      </c>
      <c r="H9266" s="84" t="s">
        <v>2240</v>
      </c>
      <c r="I9266" s="43"/>
    </row>
    <row r="9267" spans="1:9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23"/>
        <v>56400</v>
      </c>
      <c r="H9267" s="84" t="s">
        <v>2240</v>
      </c>
      <c r="I9267" s="43"/>
    </row>
    <row r="9268" spans="1:9" x14ac:dyDescent="0.25">
      <c r="A9268" s="180">
        <v>44774</v>
      </c>
      <c r="B9268" s="33" t="s">
        <v>4008</v>
      </c>
      <c r="C9268" s="33" t="s">
        <v>4378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23"/>
        <v>56400</v>
      </c>
      <c r="H9269" s="84" t="s">
        <v>28</v>
      </c>
      <c r="I9269" s="43"/>
    </row>
    <row r="9270" spans="1:9" x14ac:dyDescent="0.25">
      <c r="A9270" s="180">
        <v>44774</v>
      </c>
      <c r="B9270" s="33" t="s">
        <v>1478</v>
      </c>
      <c r="C9270" s="33" t="s">
        <v>9331</v>
      </c>
      <c r="D9270" s="38">
        <v>2</v>
      </c>
      <c r="E9270" s="45" t="s">
        <v>23</v>
      </c>
      <c r="F9270" s="46">
        <v>460000</v>
      </c>
      <c r="G9270" s="41">
        <f t="shared" si="423"/>
        <v>920000</v>
      </c>
      <c r="H9270" s="84" t="s">
        <v>507</v>
      </c>
      <c r="I9270" s="43" t="s">
        <v>10963</v>
      </c>
    </row>
    <row r="9271" spans="1:9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23"/>
        <v>190000</v>
      </c>
      <c r="H9271" s="84" t="s">
        <v>507</v>
      </c>
      <c r="I9271" s="43" t="s">
        <v>10963</v>
      </c>
    </row>
    <row r="9272" spans="1:9" x14ac:dyDescent="0.25">
      <c r="A9272" s="180">
        <v>44774</v>
      </c>
      <c r="B9272" s="33" t="s">
        <v>10764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23"/>
        <v>197000</v>
      </c>
      <c r="H9272" s="84" t="s">
        <v>507</v>
      </c>
      <c r="I9272" s="43" t="s">
        <v>10963</v>
      </c>
    </row>
    <row r="9273" spans="1:9" x14ac:dyDescent="0.25">
      <c r="A9273" s="180">
        <v>44774</v>
      </c>
      <c r="B9273" s="33" t="s">
        <v>3098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23"/>
        <v>140000</v>
      </c>
      <c r="H9273" s="84" t="s">
        <v>507</v>
      </c>
      <c r="I9273" s="43" t="s">
        <v>10963</v>
      </c>
    </row>
    <row r="9274" spans="1:9" x14ac:dyDescent="0.25">
      <c r="A9274" s="180">
        <v>44774</v>
      </c>
      <c r="B9274" s="33" t="s">
        <v>4515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23"/>
        <v>6500</v>
      </c>
      <c r="H9274" s="84" t="s">
        <v>742</v>
      </c>
      <c r="I9274" s="43"/>
    </row>
    <row r="9275" spans="1:9" x14ac:dyDescent="0.25">
      <c r="A9275" s="180">
        <v>44774</v>
      </c>
      <c r="B9275" s="33" t="s">
        <v>4516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23"/>
        <v>7500</v>
      </c>
      <c r="H9275" s="84" t="s">
        <v>742</v>
      </c>
      <c r="I9275" s="43"/>
    </row>
    <row r="9276" spans="1:9" x14ac:dyDescent="0.25">
      <c r="A9276" s="180">
        <v>44774</v>
      </c>
      <c r="B9276" s="33" t="s">
        <v>4517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23"/>
        <v>9999.9600000000009</v>
      </c>
      <c r="H9276" s="84" t="s">
        <v>911</v>
      </c>
      <c r="I9276" s="43"/>
    </row>
    <row r="9277" spans="1:9" x14ac:dyDescent="0.25">
      <c r="A9277" s="180">
        <v>44774</v>
      </c>
      <c r="B9277" s="33" t="s">
        <v>9325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23"/>
        <v>150000</v>
      </c>
      <c r="H9277" s="84" t="s">
        <v>1006</v>
      </c>
      <c r="I9277" s="43" t="s">
        <v>10964</v>
      </c>
    </row>
    <row r="9278" spans="1:9" x14ac:dyDescent="0.25">
      <c r="A9278" s="180">
        <v>44774</v>
      </c>
      <c r="B9278" s="33" t="s">
        <v>4039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23"/>
        <v>34000</v>
      </c>
      <c r="H9278" s="84" t="s">
        <v>465</v>
      </c>
      <c r="I9278" s="43" t="s">
        <v>10965</v>
      </c>
    </row>
    <row r="9279" spans="1:9" x14ac:dyDescent="0.25">
      <c r="A9279" s="180">
        <v>44774</v>
      </c>
      <c r="B9279" s="33" t="s">
        <v>10966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23"/>
        <v>150000</v>
      </c>
      <c r="H9279" s="84" t="s">
        <v>465</v>
      </c>
      <c r="I9279" s="43" t="s">
        <v>10965</v>
      </c>
    </row>
    <row r="9280" spans="1:9" x14ac:dyDescent="0.25">
      <c r="A9280" s="180">
        <v>44774</v>
      </c>
      <c r="B9280" s="33" t="s">
        <v>2930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23"/>
        <v>40000</v>
      </c>
      <c r="H9280" s="84" t="s">
        <v>465</v>
      </c>
      <c r="I9280" s="43" t="s">
        <v>10965</v>
      </c>
    </row>
    <row r="9281" spans="1:9" x14ac:dyDescent="0.25">
      <c r="A9281" s="180">
        <v>44774</v>
      </c>
      <c r="B9281" s="80" t="s">
        <v>2800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23"/>
        <v>65000</v>
      </c>
      <c r="H9281" s="84" t="s">
        <v>465</v>
      </c>
      <c r="I9281" s="43" t="s">
        <v>10965</v>
      </c>
    </row>
    <row r="9282" spans="1:9" x14ac:dyDescent="0.25">
      <c r="A9282" s="180">
        <v>44774</v>
      </c>
      <c r="B9282" s="80" t="s">
        <v>10967</v>
      </c>
      <c r="C9282" s="81" t="s">
        <v>10820</v>
      </c>
      <c r="D9282" s="38">
        <v>1</v>
      </c>
      <c r="E9282" s="33" t="s">
        <v>24</v>
      </c>
      <c r="F9282" s="55">
        <v>50000</v>
      </c>
      <c r="G9282" s="41">
        <f t="shared" si="423"/>
        <v>50000</v>
      </c>
      <c r="H9282" s="84" t="s">
        <v>465</v>
      </c>
      <c r="I9282" s="43" t="s">
        <v>10965</v>
      </c>
    </row>
    <row r="9283" spans="1:9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23"/>
        <v>225600</v>
      </c>
      <c r="H9283" s="84" t="s">
        <v>783</v>
      </c>
      <c r="I9283" s="43" t="s">
        <v>10968</v>
      </c>
    </row>
    <row r="9284" spans="1:9" x14ac:dyDescent="0.25">
      <c r="A9284" s="180">
        <v>44774</v>
      </c>
      <c r="B9284" s="56" t="s">
        <v>10626</v>
      </c>
      <c r="C9284" s="39" t="s">
        <v>3360</v>
      </c>
      <c r="D9284" s="38">
        <v>1</v>
      </c>
      <c r="E9284" s="273" t="s">
        <v>23</v>
      </c>
      <c r="F9284" s="46">
        <v>140000</v>
      </c>
      <c r="G9284" s="179">
        <f t="shared" ref="G9284:G9331" si="424">D9284*F9284</f>
        <v>140000</v>
      </c>
      <c r="H9284" s="84" t="s">
        <v>2018</v>
      </c>
      <c r="I9284" s="43" t="s">
        <v>10969</v>
      </c>
    </row>
    <row r="9285" spans="1:9" x14ac:dyDescent="0.25">
      <c r="A9285" s="180">
        <v>44774</v>
      </c>
      <c r="B9285" s="33" t="s">
        <v>1478</v>
      </c>
      <c r="C9285" s="33" t="s">
        <v>9331</v>
      </c>
      <c r="D9285" s="38">
        <v>1</v>
      </c>
      <c r="E9285" s="45" t="s">
        <v>23</v>
      </c>
      <c r="F9285" s="46">
        <v>460000</v>
      </c>
      <c r="G9285" s="41">
        <f t="shared" si="424"/>
        <v>460000</v>
      </c>
      <c r="H9285" s="84" t="s">
        <v>2018</v>
      </c>
      <c r="I9285" s="43" t="s">
        <v>10969</v>
      </c>
    </row>
    <row r="9286" spans="1:9" x14ac:dyDescent="0.25">
      <c r="A9286" s="180">
        <v>44774</v>
      </c>
      <c r="B9286" s="33" t="s">
        <v>4008</v>
      </c>
      <c r="C9286" s="33" t="s">
        <v>4378</v>
      </c>
      <c r="D9286" s="38">
        <v>1.5</v>
      </c>
      <c r="E9286" s="45" t="s">
        <v>217</v>
      </c>
      <c r="F9286" s="40">
        <v>23000</v>
      </c>
      <c r="G9286" s="179">
        <f t="shared" si="424"/>
        <v>34500</v>
      </c>
      <c r="H9286" s="84" t="s">
        <v>551</v>
      </c>
      <c r="I9286" s="43"/>
    </row>
    <row r="9287" spans="1:9" x14ac:dyDescent="0.25">
      <c r="A9287" s="180">
        <v>44774</v>
      </c>
      <c r="B9287" s="33" t="s">
        <v>10065</v>
      </c>
      <c r="C9287" s="33" t="s">
        <v>10970</v>
      </c>
      <c r="D9287" s="38">
        <v>1</v>
      </c>
      <c r="E9287" s="45" t="s">
        <v>23</v>
      </c>
      <c r="F9287" s="46">
        <v>1275000</v>
      </c>
      <c r="G9287" s="179">
        <f t="shared" si="424"/>
        <v>1275000</v>
      </c>
      <c r="H9287" s="84" t="s">
        <v>468</v>
      </c>
      <c r="I9287" s="43" t="s">
        <v>10971</v>
      </c>
    </row>
    <row r="9288" spans="1:9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24"/>
        <v>320000</v>
      </c>
      <c r="H9288" s="84" t="s">
        <v>2908</v>
      </c>
      <c r="I9288" s="294" t="s">
        <v>10972</v>
      </c>
    </row>
    <row r="9289" spans="1:9" x14ac:dyDescent="0.25">
      <c r="A9289" s="180">
        <v>44774</v>
      </c>
      <c r="B9289" s="33" t="s">
        <v>10973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24"/>
        <v>20000</v>
      </c>
      <c r="H9289" s="84" t="s">
        <v>2908</v>
      </c>
      <c r="I9289" s="294" t="s">
        <v>10972</v>
      </c>
    </row>
    <row r="9290" spans="1:9" x14ac:dyDescent="0.25">
      <c r="A9290" s="180">
        <v>44774</v>
      </c>
      <c r="B9290" s="33" t="s">
        <v>5108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24"/>
        <v>36000</v>
      </c>
      <c r="H9290" s="84" t="s">
        <v>509</v>
      </c>
      <c r="I9290" s="294" t="s">
        <v>10974</v>
      </c>
    </row>
    <row r="9291" spans="1:9" x14ac:dyDescent="0.25">
      <c r="A9291" s="180">
        <v>44774</v>
      </c>
      <c r="B9291" s="36" t="s">
        <v>3235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24"/>
        <v>62000</v>
      </c>
      <c r="H9291" s="84" t="s">
        <v>509</v>
      </c>
      <c r="I9291" s="294" t="s">
        <v>10974</v>
      </c>
    </row>
    <row r="9292" spans="1:9" x14ac:dyDescent="0.25">
      <c r="A9292" s="180">
        <v>44774</v>
      </c>
      <c r="B9292" s="33" t="s">
        <v>9402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24"/>
        <v>37500</v>
      </c>
      <c r="H9292" s="84" t="s">
        <v>930</v>
      </c>
      <c r="I9292" s="43"/>
    </row>
    <row r="9293" spans="1:9" x14ac:dyDescent="0.25">
      <c r="A9293" s="180">
        <v>44774</v>
      </c>
      <c r="B9293" s="269" t="s">
        <v>4524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24"/>
        <v>90000</v>
      </c>
      <c r="H9293" s="236" t="s">
        <v>28</v>
      </c>
      <c r="I9293" s="521"/>
    </row>
    <row r="9294" spans="1:9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24"/>
        <v>71400</v>
      </c>
      <c r="H9294" s="236" t="s">
        <v>28</v>
      </c>
      <c r="I9294" s="521"/>
    </row>
    <row r="9295" spans="1:9" x14ac:dyDescent="0.25">
      <c r="A9295" s="180">
        <v>44774</v>
      </c>
      <c r="B9295" s="269" t="s">
        <v>4524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24"/>
        <v>135000</v>
      </c>
      <c r="H9295" s="84" t="s">
        <v>28</v>
      </c>
      <c r="I9295" s="521"/>
    </row>
    <row r="9296" spans="1:9" x14ac:dyDescent="0.25">
      <c r="A9296" s="180">
        <v>44774</v>
      </c>
      <c r="B9296" s="33" t="s">
        <v>4520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24"/>
        <v>450000</v>
      </c>
      <c r="H9296" s="84" t="s">
        <v>827</v>
      </c>
      <c r="I9296" s="521"/>
    </row>
    <row r="9297" spans="1:9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24"/>
        <v>75000</v>
      </c>
      <c r="H9297" s="84" t="s">
        <v>28</v>
      </c>
      <c r="I9297" s="521"/>
    </row>
    <row r="9298" spans="1:9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24"/>
        <v>56400</v>
      </c>
      <c r="H9298" s="84" t="s">
        <v>538</v>
      </c>
      <c r="I9298" s="43"/>
    </row>
    <row r="9299" spans="1:9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24"/>
        <v>73950</v>
      </c>
      <c r="H9299" s="84" t="s">
        <v>28</v>
      </c>
      <c r="I9299" s="43"/>
    </row>
    <row r="9300" spans="1:9" x14ac:dyDescent="0.25">
      <c r="A9300" s="180">
        <v>44835</v>
      </c>
      <c r="B9300" s="269" t="s">
        <v>4524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24"/>
        <v>60000</v>
      </c>
      <c r="H9300" s="84" t="s">
        <v>28</v>
      </c>
      <c r="I9300" s="43"/>
    </row>
    <row r="9301" spans="1:9" x14ac:dyDescent="0.25">
      <c r="A9301" s="180">
        <v>44835</v>
      </c>
      <c r="B9301" s="33" t="s">
        <v>4384</v>
      </c>
      <c r="C9301" s="33" t="s">
        <v>9331</v>
      </c>
      <c r="D9301" s="33">
        <v>1</v>
      </c>
      <c r="E9301" s="45" t="s">
        <v>23</v>
      </c>
      <c r="F9301" s="35">
        <v>460000</v>
      </c>
      <c r="G9301" s="179">
        <f t="shared" si="424"/>
        <v>460000</v>
      </c>
      <c r="H9301" s="84" t="s">
        <v>486</v>
      </c>
      <c r="I9301" s="43"/>
    </row>
    <row r="9302" spans="1:9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24"/>
        <v>10000</v>
      </c>
      <c r="H9302" s="84" t="s">
        <v>2096</v>
      </c>
      <c r="I9302" s="43"/>
    </row>
    <row r="9303" spans="1:9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24"/>
        <v>235000</v>
      </c>
      <c r="H9303" s="84" t="s">
        <v>1753</v>
      </c>
      <c r="I9303" s="43" t="s">
        <v>10975</v>
      </c>
    </row>
    <row r="9304" spans="1:9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24"/>
        <v>17000</v>
      </c>
      <c r="H9304" s="84" t="s">
        <v>882</v>
      </c>
      <c r="I9304" s="43"/>
    </row>
    <row r="9305" spans="1:9" x14ac:dyDescent="0.25">
      <c r="A9305" s="180">
        <v>44835</v>
      </c>
      <c r="B9305" s="109" t="s">
        <v>2905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24"/>
        <v>10000</v>
      </c>
      <c r="H9305" s="84" t="s">
        <v>1004</v>
      </c>
      <c r="I9305" s="43" t="s">
        <v>10976</v>
      </c>
    </row>
    <row r="9306" spans="1:9" x14ac:dyDescent="0.25">
      <c r="A9306" s="180">
        <v>44835</v>
      </c>
      <c r="B9306" s="68" t="s">
        <v>4322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24"/>
        <v>568000</v>
      </c>
      <c r="H9306" s="84" t="s">
        <v>10977</v>
      </c>
      <c r="I9306" s="43" t="s">
        <v>10978</v>
      </c>
    </row>
    <row r="9307" spans="1:9" x14ac:dyDescent="0.25">
      <c r="A9307" s="180">
        <v>44835</v>
      </c>
      <c r="B9307" s="80" t="s">
        <v>10979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24"/>
        <v>880000</v>
      </c>
      <c r="H9307" s="84" t="s">
        <v>10977</v>
      </c>
      <c r="I9307" s="43" t="s">
        <v>10978</v>
      </c>
    </row>
    <row r="9308" spans="1:9" x14ac:dyDescent="0.25">
      <c r="A9308" s="180">
        <v>44835</v>
      </c>
      <c r="B9308" s="33" t="s">
        <v>4847</v>
      </c>
      <c r="C9308" s="33"/>
      <c r="D9308" s="38">
        <v>2</v>
      </c>
      <c r="E9308" s="45" t="s">
        <v>23</v>
      </c>
      <c r="F9308" s="35">
        <v>3000</v>
      </c>
      <c r="G9308" s="179">
        <f t="shared" si="424"/>
        <v>6000</v>
      </c>
      <c r="H9308" s="84" t="s">
        <v>930</v>
      </c>
      <c r="I9308" s="43"/>
    </row>
    <row r="9309" spans="1:9" x14ac:dyDescent="0.25">
      <c r="A9309" s="180">
        <v>44835</v>
      </c>
      <c r="B9309" s="33" t="s">
        <v>2692</v>
      </c>
      <c r="C9309" s="33"/>
      <c r="D9309" s="38">
        <v>1</v>
      </c>
      <c r="E9309" s="45" t="s">
        <v>2666</v>
      </c>
      <c r="F9309" s="46">
        <v>75000</v>
      </c>
      <c r="G9309" s="179">
        <f t="shared" si="424"/>
        <v>75000</v>
      </c>
      <c r="H9309" s="84" t="s">
        <v>930</v>
      </c>
      <c r="I9309" s="43"/>
    </row>
    <row r="9310" spans="1:9" x14ac:dyDescent="0.25">
      <c r="A9310" s="180">
        <v>44835</v>
      </c>
      <c r="B9310" s="33" t="s">
        <v>2924</v>
      </c>
      <c r="C9310" s="33" t="s">
        <v>3787</v>
      </c>
      <c r="D9310" s="38">
        <v>1</v>
      </c>
      <c r="E9310" s="45" t="s">
        <v>188</v>
      </c>
      <c r="F9310" s="46">
        <v>1261000</v>
      </c>
      <c r="G9310" s="179">
        <f t="shared" si="424"/>
        <v>1261000</v>
      </c>
      <c r="H9310" s="84" t="s">
        <v>930</v>
      </c>
      <c r="I9310" s="43"/>
    </row>
    <row r="9311" spans="1:9" x14ac:dyDescent="0.25">
      <c r="A9311" s="180">
        <v>44835</v>
      </c>
      <c r="B9311" s="33" t="s">
        <v>4525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24"/>
        <v>65000</v>
      </c>
      <c r="H9311" s="84" t="s">
        <v>827</v>
      </c>
      <c r="I9311" s="43"/>
    </row>
    <row r="9312" spans="1:9" x14ac:dyDescent="0.25">
      <c r="A9312" s="180">
        <v>44835</v>
      </c>
      <c r="B9312" s="33" t="s">
        <v>4526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24"/>
        <v>14000</v>
      </c>
      <c r="H9312" s="84" t="s">
        <v>827</v>
      </c>
      <c r="I9312" s="43"/>
    </row>
    <row r="9313" spans="1:9" x14ac:dyDescent="0.25">
      <c r="A9313" s="180">
        <v>44835</v>
      </c>
      <c r="B9313" s="33" t="s">
        <v>4528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24"/>
        <v>125000</v>
      </c>
      <c r="H9313" s="84" t="s">
        <v>1753</v>
      </c>
      <c r="I9313" s="43"/>
    </row>
    <row r="9314" spans="1:9" x14ac:dyDescent="0.25">
      <c r="A9314" s="180">
        <v>44866</v>
      </c>
      <c r="B9314" s="33" t="s">
        <v>4384</v>
      </c>
      <c r="C9314" s="33" t="s">
        <v>9331</v>
      </c>
      <c r="D9314" s="38">
        <v>1</v>
      </c>
      <c r="E9314" s="45" t="s">
        <v>24</v>
      </c>
      <c r="F9314" s="55">
        <v>460000</v>
      </c>
      <c r="G9314" s="179">
        <f t="shared" si="424"/>
        <v>460000</v>
      </c>
      <c r="H9314" s="84" t="s">
        <v>3078</v>
      </c>
      <c r="I9314" s="43" t="s">
        <v>10980</v>
      </c>
    </row>
    <row r="9315" spans="1:9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24"/>
        <v>42300</v>
      </c>
      <c r="H9315" s="84" t="s">
        <v>827</v>
      </c>
      <c r="I9315" s="43"/>
    </row>
    <row r="9316" spans="1:9" x14ac:dyDescent="0.25">
      <c r="A9316" s="180">
        <v>44866</v>
      </c>
      <c r="B9316" s="33" t="s">
        <v>3459</v>
      </c>
      <c r="C9316" s="33" t="s">
        <v>4827</v>
      </c>
      <c r="D9316" s="38">
        <v>1</v>
      </c>
      <c r="E9316" s="33" t="s">
        <v>72</v>
      </c>
      <c r="F9316" s="40">
        <v>1825000</v>
      </c>
      <c r="G9316" s="179">
        <f t="shared" si="424"/>
        <v>1825000</v>
      </c>
      <c r="H9316" s="84" t="s">
        <v>783</v>
      </c>
      <c r="I9316" s="43" t="s">
        <v>9139</v>
      </c>
    </row>
    <row r="9317" spans="1:9" x14ac:dyDescent="0.25">
      <c r="A9317" s="180">
        <v>44866</v>
      </c>
      <c r="B9317" s="33" t="s">
        <v>3459</v>
      </c>
      <c r="C9317" s="33" t="s">
        <v>10981</v>
      </c>
      <c r="D9317" s="33">
        <v>1</v>
      </c>
      <c r="E9317" s="45" t="s">
        <v>72</v>
      </c>
      <c r="F9317" s="35">
        <v>1825000</v>
      </c>
      <c r="G9317" s="179">
        <f t="shared" si="424"/>
        <v>1825000</v>
      </c>
      <c r="H9317" s="84" t="s">
        <v>783</v>
      </c>
      <c r="I9317" s="43" t="s">
        <v>9139</v>
      </c>
    </row>
    <row r="9318" spans="1:9" x14ac:dyDescent="0.25">
      <c r="A9318" s="180">
        <v>44866</v>
      </c>
      <c r="B9318" s="33" t="s">
        <v>4008</v>
      </c>
      <c r="C9318" s="33" t="s">
        <v>4378</v>
      </c>
      <c r="D9318" s="38">
        <v>5</v>
      </c>
      <c r="E9318" s="45" t="s">
        <v>217</v>
      </c>
      <c r="F9318" s="55">
        <v>23000</v>
      </c>
      <c r="G9318" s="179">
        <f t="shared" si="424"/>
        <v>115000</v>
      </c>
      <c r="H9318" s="84" t="s">
        <v>3101</v>
      </c>
      <c r="I9318" s="43"/>
    </row>
    <row r="9319" spans="1:9" x14ac:dyDescent="0.25">
      <c r="A9319" s="180">
        <v>44866</v>
      </c>
      <c r="B9319" s="33" t="s">
        <v>2742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24"/>
        <v>125000</v>
      </c>
      <c r="H9319" s="84" t="s">
        <v>2701</v>
      </c>
      <c r="I9319" s="43"/>
    </row>
    <row r="9320" spans="1:9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24"/>
        <v>36975</v>
      </c>
      <c r="H9320" s="84" t="s">
        <v>2701</v>
      </c>
      <c r="I9320" s="43"/>
    </row>
    <row r="9321" spans="1:9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24"/>
        <v>247000</v>
      </c>
      <c r="H9321" s="84" t="s">
        <v>509</v>
      </c>
      <c r="I9321" s="43" t="s">
        <v>10974</v>
      </c>
    </row>
    <row r="9322" spans="1:9" x14ac:dyDescent="0.25">
      <c r="A9322" s="180">
        <v>44866</v>
      </c>
      <c r="B9322" s="33" t="s">
        <v>4466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24"/>
        <v>25000</v>
      </c>
      <c r="H9322" s="84" t="s">
        <v>4988</v>
      </c>
      <c r="I9322" s="43"/>
    </row>
    <row r="9323" spans="1:9" x14ac:dyDescent="0.25">
      <c r="A9323" s="180">
        <v>44866</v>
      </c>
      <c r="B9323" s="33" t="s">
        <v>2816</v>
      </c>
      <c r="C9323" s="33"/>
      <c r="D9323" s="38">
        <v>1</v>
      </c>
      <c r="E9323" s="45" t="s">
        <v>23</v>
      </c>
      <c r="F9323" s="35">
        <v>55000</v>
      </c>
      <c r="G9323" s="179">
        <f t="shared" si="424"/>
        <v>55000</v>
      </c>
      <c r="H9323" s="294" t="s">
        <v>930</v>
      </c>
      <c r="I9323" s="43"/>
    </row>
    <row r="9324" spans="1:9" x14ac:dyDescent="0.25">
      <c r="A9324" s="180">
        <v>44866</v>
      </c>
      <c r="B9324" s="33" t="s">
        <v>2805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24"/>
        <v>6000</v>
      </c>
      <c r="H9324" s="84" t="s">
        <v>930</v>
      </c>
      <c r="I9324" s="43"/>
    </row>
    <row r="9325" spans="1:9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24"/>
        <v>73950</v>
      </c>
      <c r="H9325" s="84" t="s">
        <v>28</v>
      </c>
      <c r="I9325" s="43"/>
    </row>
    <row r="9326" spans="1:9" x14ac:dyDescent="0.25">
      <c r="A9326" s="180">
        <v>44866</v>
      </c>
      <c r="B9326" s="109" t="s">
        <v>4537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24"/>
        <v>110000</v>
      </c>
      <c r="H9326" s="84" t="s">
        <v>911</v>
      </c>
      <c r="I9326" s="43"/>
    </row>
    <row r="9327" spans="1:9" x14ac:dyDescent="0.25">
      <c r="A9327" s="180">
        <v>44866</v>
      </c>
      <c r="B9327" s="33" t="s">
        <v>4529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24"/>
        <v>7500</v>
      </c>
      <c r="H9327" s="84" t="s">
        <v>911</v>
      </c>
      <c r="I9327" s="43"/>
    </row>
    <row r="9328" spans="1:9" x14ac:dyDescent="0.25">
      <c r="A9328" s="180">
        <v>44866</v>
      </c>
      <c r="B9328" s="33" t="s">
        <v>4530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24"/>
        <v>11500</v>
      </c>
      <c r="H9328" s="84" t="s">
        <v>911</v>
      </c>
      <c r="I9328" s="43"/>
    </row>
    <row r="9329" spans="1:9" x14ac:dyDescent="0.25">
      <c r="A9329" s="180">
        <v>44866</v>
      </c>
      <c r="B9329" s="33" t="s">
        <v>4531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24"/>
        <v>15000</v>
      </c>
      <c r="H9329" s="84" t="s">
        <v>911</v>
      </c>
      <c r="I9329" s="43"/>
    </row>
    <row r="9330" spans="1:9" x14ac:dyDescent="0.25">
      <c r="A9330" s="180">
        <v>44866</v>
      </c>
      <c r="B9330" s="33" t="s">
        <v>4533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24"/>
        <v>225000</v>
      </c>
      <c r="H9330" s="84" t="s">
        <v>911</v>
      </c>
      <c r="I9330" s="43"/>
    </row>
    <row r="9331" spans="1:9" x14ac:dyDescent="0.25">
      <c r="A9331" s="180">
        <v>44866</v>
      </c>
      <c r="B9331" s="33" t="s">
        <v>2805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24"/>
        <v>3000</v>
      </c>
      <c r="H9331" s="84" t="s">
        <v>882</v>
      </c>
      <c r="I9331" s="43"/>
    </row>
    <row r="9332" spans="1:9" x14ac:dyDescent="0.25">
      <c r="A9332" s="180">
        <v>44866</v>
      </c>
      <c r="B9332" s="33" t="s">
        <v>4535</v>
      </c>
      <c r="C9332" s="109" t="s">
        <v>4536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x14ac:dyDescent="0.25">
      <c r="A9333" s="180">
        <v>44866</v>
      </c>
      <c r="B9333" s="33" t="s">
        <v>10982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25">D9333*F9333</f>
        <v>50000</v>
      </c>
      <c r="H9333" s="84" t="s">
        <v>882</v>
      </c>
      <c r="I9333" s="294"/>
    </row>
    <row r="9334" spans="1:9" x14ac:dyDescent="0.25">
      <c r="A9334" s="180">
        <v>44866</v>
      </c>
      <c r="B9334" s="33" t="s">
        <v>2801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25"/>
        <v>22000</v>
      </c>
      <c r="H9334" s="84" t="s">
        <v>882</v>
      </c>
      <c r="I9334" s="294"/>
    </row>
    <row r="9335" spans="1:9" x14ac:dyDescent="0.25">
      <c r="A9335" s="180">
        <v>44866</v>
      </c>
      <c r="B9335" s="36" t="s">
        <v>10983</v>
      </c>
      <c r="C9335" s="39"/>
      <c r="D9335" s="38">
        <v>1</v>
      </c>
      <c r="E9335" s="51" t="s">
        <v>72</v>
      </c>
      <c r="F9335" s="46">
        <v>1000000</v>
      </c>
      <c r="G9335" s="41">
        <f t="shared" si="425"/>
        <v>1000000</v>
      </c>
      <c r="H9335" s="84" t="s">
        <v>882</v>
      </c>
      <c r="I9335" s="294"/>
    </row>
    <row r="9336" spans="1:9" x14ac:dyDescent="0.25">
      <c r="A9336" s="180">
        <v>44866</v>
      </c>
      <c r="B9336" s="33" t="s">
        <v>10984</v>
      </c>
      <c r="C9336" s="33"/>
      <c r="D9336" s="38">
        <v>1</v>
      </c>
      <c r="E9336" s="45" t="s">
        <v>24</v>
      </c>
      <c r="F9336" s="55">
        <v>218000</v>
      </c>
      <c r="G9336" s="179">
        <f t="shared" si="425"/>
        <v>218000</v>
      </c>
      <c r="H9336" s="84" t="s">
        <v>882</v>
      </c>
      <c r="I9336" s="43"/>
    </row>
    <row r="9337" spans="1:9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25"/>
        <v>173445</v>
      </c>
      <c r="H9337" s="84" t="s">
        <v>882</v>
      </c>
      <c r="I9337" s="521"/>
    </row>
    <row r="9338" spans="1:9" x14ac:dyDescent="0.25">
      <c r="A9338" s="180">
        <v>44866</v>
      </c>
      <c r="B9338" s="36" t="s">
        <v>10512</v>
      </c>
      <c r="C9338" s="33" t="s">
        <v>2870</v>
      </c>
      <c r="D9338" s="38">
        <v>2</v>
      </c>
      <c r="E9338" s="45" t="s">
        <v>601</v>
      </c>
      <c r="F9338" s="289">
        <v>5890000</v>
      </c>
      <c r="G9338" s="41">
        <f t="shared" si="425"/>
        <v>11780000</v>
      </c>
      <c r="H9338" s="84" t="s">
        <v>433</v>
      </c>
      <c r="I9338" s="521" t="s">
        <v>10985</v>
      </c>
    </row>
    <row r="9339" spans="1:9" x14ac:dyDescent="0.25">
      <c r="A9339" s="180">
        <v>44866</v>
      </c>
      <c r="B9339" s="33" t="s">
        <v>4008</v>
      </c>
      <c r="C9339" s="44" t="s">
        <v>2870</v>
      </c>
      <c r="D9339" s="38">
        <v>1</v>
      </c>
      <c r="E9339" s="45" t="s">
        <v>601</v>
      </c>
      <c r="F9339" s="40">
        <v>4800000</v>
      </c>
      <c r="G9339" s="41">
        <f t="shared" si="425"/>
        <v>4800000</v>
      </c>
      <c r="H9339" s="84" t="s">
        <v>433</v>
      </c>
      <c r="I9339" s="521" t="s">
        <v>10985</v>
      </c>
    </row>
    <row r="9340" spans="1:9" x14ac:dyDescent="0.25">
      <c r="A9340" s="180">
        <v>44866</v>
      </c>
      <c r="B9340" s="33" t="s">
        <v>4527</v>
      </c>
      <c r="C9340" s="33" t="s">
        <v>10986</v>
      </c>
      <c r="D9340" s="38">
        <v>1</v>
      </c>
      <c r="E9340" s="45" t="s">
        <v>23</v>
      </c>
      <c r="F9340" s="40">
        <v>1450000</v>
      </c>
      <c r="G9340" s="41">
        <f t="shared" si="425"/>
        <v>1450000</v>
      </c>
      <c r="H9340" s="84" t="s">
        <v>10987</v>
      </c>
      <c r="I9340" s="521" t="s">
        <v>10985</v>
      </c>
    </row>
    <row r="9341" spans="1:9" x14ac:dyDescent="0.25">
      <c r="A9341" s="180">
        <v>44866</v>
      </c>
      <c r="B9341" s="33" t="s">
        <v>4527</v>
      </c>
      <c r="C9341" s="33" t="s">
        <v>10988</v>
      </c>
      <c r="D9341" s="38">
        <v>1</v>
      </c>
      <c r="E9341" s="45" t="s">
        <v>23</v>
      </c>
      <c r="F9341" s="40">
        <v>1450000</v>
      </c>
      <c r="G9341" s="41">
        <f t="shared" si="425"/>
        <v>1450000</v>
      </c>
      <c r="H9341" s="84" t="s">
        <v>10987</v>
      </c>
      <c r="I9341" s="521" t="s">
        <v>10985</v>
      </c>
    </row>
    <row r="9342" spans="1:9" x14ac:dyDescent="0.25">
      <c r="A9342" s="180">
        <v>44866</v>
      </c>
      <c r="B9342" s="33" t="s">
        <v>4527</v>
      </c>
      <c r="C9342" s="44" t="s">
        <v>10989</v>
      </c>
      <c r="D9342" s="38">
        <v>1</v>
      </c>
      <c r="E9342" s="45" t="s">
        <v>23</v>
      </c>
      <c r="F9342" s="40">
        <v>1450000</v>
      </c>
      <c r="G9342" s="41">
        <f t="shared" si="425"/>
        <v>1450000</v>
      </c>
      <c r="H9342" s="84" t="s">
        <v>10987</v>
      </c>
      <c r="I9342" s="521" t="s">
        <v>10985</v>
      </c>
    </row>
    <row r="9343" spans="1:9" x14ac:dyDescent="0.25">
      <c r="A9343" s="180">
        <v>44866</v>
      </c>
      <c r="B9343" s="33" t="s">
        <v>4527</v>
      </c>
      <c r="C9343" s="44" t="s">
        <v>10990</v>
      </c>
      <c r="D9343" s="38">
        <v>1</v>
      </c>
      <c r="E9343" s="45" t="s">
        <v>23</v>
      </c>
      <c r="F9343" s="40">
        <v>1450000</v>
      </c>
      <c r="G9343" s="41">
        <f t="shared" si="425"/>
        <v>1450000</v>
      </c>
      <c r="H9343" s="84" t="s">
        <v>10987</v>
      </c>
      <c r="I9343" s="521" t="s">
        <v>10985</v>
      </c>
    </row>
    <row r="9344" spans="1:9" x14ac:dyDescent="0.25">
      <c r="A9344" s="180">
        <v>44866</v>
      </c>
      <c r="B9344" s="109" t="s">
        <v>2841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25"/>
        <v>800000</v>
      </c>
      <c r="H9344" s="84" t="s">
        <v>2701</v>
      </c>
      <c r="I9344" s="60"/>
    </row>
    <row r="9345" spans="1:9" x14ac:dyDescent="0.25">
      <c r="A9345" s="180">
        <v>44866</v>
      </c>
      <c r="B9345" s="33" t="s">
        <v>9763</v>
      </c>
      <c r="C9345" s="33" t="s">
        <v>2726</v>
      </c>
      <c r="D9345" s="33">
        <v>1</v>
      </c>
      <c r="E9345" s="45" t="s">
        <v>23</v>
      </c>
      <c r="F9345" s="46">
        <v>210000</v>
      </c>
      <c r="G9345" s="41">
        <f t="shared" si="425"/>
        <v>210000</v>
      </c>
      <c r="H9345" s="84" t="s">
        <v>2701</v>
      </c>
      <c r="I9345" s="60"/>
    </row>
    <row r="9346" spans="1:9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25"/>
        <v>250000</v>
      </c>
      <c r="H9346" s="84" t="s">
        <v>2701</v>
      </c>
      <c r="I9346" s="60"/>
    </row>
    <row r="9347" spans="1:9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25"/>
        <v>173445</v>
      </c>
      <c r="H9347" s="84" t="s">
        <v>2701</v>
      </c>
      <c r="I9347" s="60"/>
    </row>
    <row r="9348" spans="1:9" x14ac:dyDescent="0.25">
      <c r="A9348" s="180">
        <v>44866</v>
      </c>
      <c r="B9348" s="33" t="s">
        <v>2801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25"/>
        <v>22000</v>
      </c>
      <c r="H9348" s="84" t="s">
        <v>2701</v>
      </c>
      <c r="I9348" s="60"/>
    </row>
    <row r="9349" spans="1:9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25"/>
        <v>37000</v>
      </c>
      <c r="H9349" s="84" t="s">
        <v>2701</v>
      </c>
      <c r="I9349" s="84"/>
    </row>
    <row r="9350" spans="1:9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25"/>
        <v>50000</v>
      </c>
      <c r="H9350" s="84" t="s">
        <v>2701</v>
      </c>
      <c r="I9350" s="84"/>
    </row>
    <row r="9351" spans="1:9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25"/>
        <v>15000</v>
      </c>
      <c r="H9351" s="84" t="s">
        <v>2701</v>
      </c>
      <c r="I9351" s="84"/>
    </row>
    <row r="9352" spans="1:9" x14ac:dyDescent="0.25">
      <c r="A9352" s="180">
        <v>44866</v>
      </c>
      <c r="B9352" s="269" t="s">
        <v>9488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25"/>
        <v>15000</v>
      </c>
      <c r="H9352" s="84" t="s">
        <v>2701</v>
      </c>
      <c r="I9352" s="33"/>
    </row>
    <row r="9353" spans="1:9" x14ac:dyDescent="0.25">
      <c r="A9353" s="180">
        <v>44866</v>
      </c>
      <c r="B9353" s="269" t="s">
        <v>10991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25"/>
        <v>9000</v>
      </c>
      <c r="H9353" s="84" t="s">
        <v>2701</v>
      </c>
      <c r="I9353" s="33"/>
    </row>
    <row r="9354" spans="1:9" x14ac:dyDescent="0.25">
      <c r="A9354" s="180">
        <v>44866</v>
      </c>
      <c r="B9354" s="33" t="s">
        <v>4418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25"/>
        <v>25500</v>
      </c>
      <c r="H9354" s="84" t="s">
        <v>2701</v>
      </c>
      <c r="I9354" s="56"/>
    </row>
    <row r="9355" spans="1:9" x14ac:dyDescent="0.25">
      <c r="A9355" s="180">
        <v>44896</v>
      </c>
      <c r="B9355" s="33" t="s">
        <v>4008</v>
      </c>
      <c r="C9355" s="33" t="s">
        <v>4378</v>
      </c>
      <c r="D9355" s="38">
        <v>5</v>
      </c>
      <c r="E9355" s="45" t="s">
        <v>217</v>
      </c>
      <c r="F9355" s="55">
        <v>23000</v>
      </c>
      <c r="G9355" s="179">
        <f t="shared" si="425"/>
        <v>115000</v>
      </c>
      <c r="H9355" s="84" t="s">
        <v>28</v>
      </c>
      <c r="I9355" s="43"/>
    </row>
    <row r="9356" spans="1:9" x14ac:dyDescent="0.25">
      <c r="A9356" s="180">
        <v>44896</v>
      </c>
      <c r="B9356" s="33" t="s">
        <v>4008</v>
      </c>
      <c r="C9356" s="33" t="s">
        <v>4378</v>
      </c>
      <c r="D9356" s="38">
        <v>3</v>
      </c>
      <c r="E9356" s="33" t="s">
        <v>217</v>
      </c>
      <c r="F9356" s="40">
        <v>23000</v>
      </c>
      <c r="G9356" s="179">
        <f t="shared" si="425"/>
        <v>69000</v>
      </c>
      <c r="H9356" s="84" t="s">
        <v>1263</v>
      </c>
      <c r="I9356" s="43"/>
    </row>
    <row r="9357" spans="1:9" x14ac:dyDescent="0.25">
      <c r="A9357" s="180">
        <v>44896</v>
      </c>
      <c r="B9357" s="33" t="s">
        <v>10992</v>
      </c>
      <c r="C9357" s="33"/>
      <c r="D9357" s="38">
        <v>1</v>
      </c>
      <c r="E9357" s="33" t="s">
        <v>72</v>
      </c>
      <c r="F9357" s="40">
        <v>20000</v>
      </c>
      <c r="G9357" s="179">
        <f t="shared" si="425"/>
        <v>20000</v>
      </c>
      <c r="H9357" s="84" t="s">
        <v>1263</v>
      </c>
      <c r="I9357" s="43"/>
    </row>
    <row r="9358" spans="1:9" x14ac:dyDescent="0.25">
      <c r="A9358" s="180">
        <v>44896</v>
      </c>
      <c r="B9358" s="33" t="s">
        <v>4466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25"/>
        <v>37500</v>
      </c>
      <c r="H9358" s="84" t="s">
        <v>4988</v>
      </c>
      <c r="I9358" s="43"/>
    </row>
    <row r="9359" spans="1:9" x14ac:dyDescent="0.25">
      <c r="A9359" s="180">
        <v>44896</v>
      </c>
      <c r="B9359" s="33" t="s">
        <v>9402</v>
      </c>
      <c r="C9359" s="33"/>
      <c r="D9359" s="38">
        <v>1</v>
      </c>
      <c r="E9359" s="45" t="s">
        <v>23</v>
      </c>
      <c r="F9359" s="55">
        <v>37500</v>
      </c>
      <c r="G9359" s="179">
        <f t="shared" si="425"/>
        <v>37500</v>
      </c>
      <c r="H9359" s="84" t="s">
        <v>4988</v>
      </c>
      <c r="I9359" s="43"/>
    </row>
    <row r="9360" spans="1:9" x14ac:dyDescent="0.25">
      <c r="A9360" s="180">
        <v>44896</v>
      </c>
      <c r="B9360" s="33" t="s">
        <v>4543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25"/>
        <v>60000</v>
      </c>
      <c r="H9360" s="84" t="s">
        <v>2701</v>
      </c>
      <c r="I9360" s="43"/>
    </row>
    <row r="9361" spans="1:9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25"/>
        <v>24750</v>
      </c>
      <c r="H9361" s="84" t="s">
        <v>748</v>
      </c>
      <c r="I9361" s="43"/>
    </row>
    <row r="9362" spans="1:9" x14ac:dyDescent="0.25">
      <c r="A9362" s="180">
        <v>44896</v>
      </c>
      <c r="B9362" s="33" t="s">
        <v>5003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25"/>
        <v>20000</v>
      </c>
      <c r="H9362" s="84" t="s">
        <v>4438</v>
      </c>
      <c r="I9362" s="43"/>
    </row>
    <row r="9363" spans="1:9" x14ac:dyDescent="0.25">
      <c r="A9363" s="180">
        <v>44896</v>
      </c>
      <c r="B9363" s="63" t="s">
        <v>2826</v>
      </c>
      <c r="C9363" s="39" t="s">
        <v>5865</v>
      </c>
      <c r="D9363" s="38">
        <v>1</v>
      </c>
      <c r="E9363" s="45" t="s">
        <v>23</v>
      </c>
      <c r="F9363" s="35">
        <v>270000</v>
      </c>
      <c r="G9363" s="179">
        <f t="shared" si="425"/>
        <v>270000</v>
      </c>
      <c r="H9363" s="294" t="s">
        <v>577</v>
      </c>
      <c r="I9363" s="43" t="s">
        <v>9137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25"/>
        <v>235000</v>
      </c>
      <c r="H9364" s="294" t="s">
        <v>577</v>
      </c>
      <c r="I9364" s="43" t="s">
        <v>9137</v>
      </c>
    </row>
    <row r="9365" spans="1:9" x14ac:dyDescent="0.25">
      <c r="A9365" s="180">
        <v>44896</v>
      </c>
      <c r="B9365" s="68" t="s">
        <v>2749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25"/>
        <v>20000</v>
      </c>
      <c r="H9365" s="294" t="s">
        <v>577</v>
      </c>
      <c r="I9365" s="43" t="s">
        <v>9137</v>
      </c>
    </row>
    <row r="9366" spans="1:9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25"/>
        <v>43000</v>
      </c>
      <c r="H9366" s="294" t="s">
        <v>577</v>
      </c>
      <c r="I9366" s="43" t="s">
        <v>9137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25"/>
        <v>40000</v>
      </c>
      <c r="H9367" s="294" t="s">
        <v>577</v>
      </c>
      <c r="I9367" s="43" t="s">
        <v>9137</v>
      </c>
    </row>
    <row r="9368" spans="1:9" x14ac:dyDescent="0.25">
      <c r="A9368" s="180">
        <v>44896</v>
      </c>
      <c r="B9368" s="33" t="s">
        <v>4841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25"/>
        <v>20000</v>
      </c>
      <c r="H9368" s="294" t="s">
        <v>577</v>
      </c>
      <c r="I9368" s="43" t="s">
        <v>9137</v>
      </c>
    </row>
    <row r="9369" spans="1:9" x14ac:dyDescent="0.25">
      <c r="A9369" s="180">
        <v>44896</v>
      </c>
      <c r="B9369" s="33" t="s">
        <v>2768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25"/>
        <v>172000</v>
      </c>
      <c r="H9369" s="294" t="s">
        <v>577</v>
      </c>
      <c r="I9369" s="43" t="s">
        <v>9137</v>
      </c>
    </row>
    <row r="9370" spans="1:9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9138</v>
      </c>
    </row>
    <row r="9371" spans="1:9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26">D9371*F9371</f>
        <v>40000</v>
      </c>
      <c r="H9371" s="84" t="s">
        <v>631</v>
      </c>
      <c r="I9371" s="294" t="s">
        <v>9138</v>
      </c>
    </row>
    <row r="9372" spans="1:9" x14ac:dyDescent="0.25">
      <c r="A9372" s="180">
        <v>44896</v>
      </c>
      <c r="B9372" s="33" t="s">
        <v>4841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26"/>
        <v>20000</v>
      </c>
      <c r="H9372" s="84" t="s">
        <v>631</v>
      </c>
      <c r="I9372" s="294" t="s">
        <v>9138</v>
      </c>
    </row>
    <row r="9373" spans="1:9" x14ac:dyDescent="0.25">
      <c r="A9373" s="180">
        <v>44896</v>
      </c>
      <c r="B9373" s="33" t="s">
        <v>2768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26"/>
        <v>172000</v>
      </c>
      <c r="H9373" s="84" t="s">
        <v>631</v>
      </c>
      <c r="I9373" s="294" t="s">
        <v>9138</v>
      </c>
    </row>
    <row r="9374" spans="1:9" x14ac:dyDescent="0.25">
      <c r="A9374" s="180">
        <v>44896</v>
      </c>
      <c r="B9374" s="36" t="s">
        <v>4150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26"/>
        <v>20000</v>
      </c>
      <c r="H9374" s="84" t="s">
        <v>631</v>
      </c>
      <c r="I9374" s="294" t="s">
        <v>9138</v>
      </c>
    </row>
    <row r="9375" spans="1:9" x14ac:dyDescent="0.25">
      <c r="A9375" s="180">
        <v>44896</v>
      </c>
      <c r="B9375" s="33" t="s">
        <v>118</v>
      </c>
      <c r="C9375" s="49" t="s">
        <v>9783</v>
      </c>
      <c r="D9375" s="50">
        <v>1</v>
      </c>
      <c r="E9375" s="273" t="s">
        <v>23</v>
      </c>
      <c r="F9375" s="282">
        <v>145000</v>
      </c>
      <c r="G9375" s="179">
        <f t="shared" si="426"/>
        <v>145000</v>
      </c>
      <c r="H9375" s="84" t="s">
        <v>631</v>
      </c>
      <c r="I9375" s="294" t="s">
        <v>9138</v>
      </c>
    </row>
    <row r="9376" spans="1:9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26"/>
        <v>60000</v>
      </c>
      <c r="H9376" s="84" t="s">
        <v>631</v>
      </c>
      <c r="I9376" s="294" t="s">
        <v>9138</v>
      </c>
    </row>
    <row r="9377" spans="1:9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26"/>
        <v>450000</v>
      </c>
      <c r="H9377" s="84" t="s">
        <v>631</v>
      </c>
      <c r="I9377" s="521" t="s">
        <v>9138</v>
      </c>
    </row>
    <row r="9378" spans="1:9" x14ac:dyDescent="0.25">
      <c r="A9378" s="180">
        <v>44896</v>
      </c>
      <c r="B9378" s="33" t="s">
        <v>4539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26"/>
        <v>206000</v>
      </c>
      <c r="H9378" s="84" t="s">
        <v>4540</v>
      </c>
      <c r="I9378" s="521"/>
    </row>
    <row r="9379" spans="1:9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26"/>
        <v>36000</v>
      </c>
      <c r="H9379" s="84" t="s">
        <v>538</v>
      </c>
      <c r="I9379" s="521"/>
    </row>
    <row r="9380" spans="1:9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26"/>
        <v>76000</v>
      </c>
      <c r="H9380" s="84" t="s">
        <v>538</v>
      </c>
      <c r="I9380" s="521"/>
    </row>
    <row r="9381" spans="1:9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26"/>
        <v>60000</v>
      </c>
      <c r="H9381" s="84" t="s">
        <v>538</v>
      </c>
      <c r="I9381" s="60"/>
    </row>
    <row r="9382" spans="1:9" x14ac:dyDescent="0.25">
      <c r="A9382" s="180">
        <v>44896</v>
      </c>
      <c r="B9382" s="33" t="s">
        <v>4466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26"/>
        <v>12500</v>
      </c>
      <c r="H9382" s="84" t="s">
        <v>2724</v>
      </c>
      <c r="I9382" s="43"/>
    </row>
    <row r="9383" spans="1:9" x14ac:dyDescent="0.25">
      <c r="A9383" s="180">
        <v>44896</v>
      </c>
      <c r="B9383" s="33" t="s">
        <v>2805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26"/>
        <v>3000</v>
      </c>
      <c r="H9383" s="84" t="s">
        <v>2724</v>
      </c>
      <c r="I9383" s="43"/>
    </row>
    <row r="9384" spans="1:9" x14ac:dyDescent="0.25">
      <c r="A9384" s="180">
        <v>44896</v>
      </c>
      <c r="B9384" s="33" t="s">
        <v>4515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26"/>
        <v>13000</v>
      </c>
      <c r="H9384" s="84" t="s">
        <v>2724</v>
      </c>
      <c r="I9384" s="60"/>
    </row>
    <row r="9385" spans="1:9" x14ac:dyDescent="0.25">
      <c r="A9385" s="180">
        <v>44896</v>
      </c>
      <c r="B9385" s="33" t="s">
        <v>4541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26"/>
        <v>3000</v>
      </c>
      <c r="H9385" s="84" t="s">
        <v>2724</v>
      </c>
      <c r="I9385" s="84"/>
    </row>
    <row r="9386" spans="1:9" x14ac:dyDescent="0.25">
      <c r="A9386" s="180">
        <v>44896</v>
      </c>
      <c r="B9386" s="33" t="s">
        <v>4542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26"/>
        <v>1500</v>
      </c>
      <c r="H9386" s="84" t="s">
        <v>2724</v>
      </c>
      <c r="I9386" s="84"/>
    </row>
    <row r="9387" spans="1:9" x14ac:dyDescent="0.25">
      <c r="A9387" s="180">
        <v>44896</v>
      </c>
      <c r="B9387" s="33" t="s">
        <v>10065</v>
      </c>
      <c r="C9387" s="39" t="s">
        <v>10993</v>
      </c>
      <c r="D9387" s="38">
        <v>1</v>
      </c>
      <c r="E9387" s="33" t="s">
        <v>23</v>
      </c>
      <c r="F9387" s="46">
        <v>1275000</v>
      </c>
      <c r="G9387" s="41">
        <f t="shared" si="426"/>
        <v>1275000</v>
      </c>
      <c r="H9387" s="84" t="s">
        <v>911</v>
      </c>
      <c r="I9387" s="33" t="s">
        <v>10994</v>
      </c>
    </row>
    <row r="9388" spans="1:9" x14ac:dyDescent="0.25">
      <c r="A9388" s="180">
        <v>44896</v>
      </c>
      <c r="B9388" s="56" t="s">
        <v>10626</v>
      </c>
      <c r="C9388" s="39" t="s">
        <v>3360</v>
      </c>
      <c r="D9388" s="38">
        <v>1</v>
      </c>
      <c r="E9388" s="39" t="s">
        <v>23</v>
      </c>
      <c r="F9388" s="46">
        <v>140000</v>
      </c>
      <c r="G9388" s="41">
        <f t="shared" si="426"/>
        <v>140000</v>
      </c>
      <c r="H9388" s="84" t="s">
        <v>911</v>
      </c>
      <c r="I9388" s="33" t="s">
        <v>10994</v>
      </c>
    </row>
    <row r="9389" spans="1:9" x14ac:dyDescent="0.25">
      <c r="A9389" s="180">
        <v>44896</v>
      </c>
      <c r="B9389" s="33" t="s">
        <v>3496</v>
      </c>
      <c r="C9389" s="33" t="s">
        <v>3360</v>
      </c>
      <c r="D9389" s="38">
        <v>1</v>
      </c>
      <c r="E9389" s="45" t="s">
        <v>23</v>
      </c>
      <c r="F9389" s="40">
        <v>45000</v>
      </c>
      <c r="G9389" s="41">
        <f t="shared" si="425"/>
        <v>45000</v>
      </c>
      <c r="H9389" s="84" t="s">
        <v>911</v>
      </c>
      <c r="I9389" s="33" t="s">
        <v>10994</v>
      </c>
    </row>
    <row r="9390" spans="1:9" x14ac:dyDescent="0.25">
      <c r="A9390" s="180">
        <v>44896</v>
      </c>
      <c r="B9390" s="33" t="s">
        <v>4418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x14ac:dyDescent="0.25">
      <c r="A9391" s="180">
        <v>44896</v>
      </c>
      <c r="B9391" s="33" t="s">
        <v>2851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25"/>
        <v>205000</v>
      </c>
      <c r="H9391" s="84" t="s">
        <v>673</v>
      </c>
      <c r="I9391" s="56" t="s">
        <v>10995</v>
      </c>
    </row>
    <row r="9392" spans="1:9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25"/>
        <v>45000</v>
      </c>
      <c r="H9392" s="84" t="s">
        <v>673</v>
      </c>
      <c r="I9392" s="33" t="s">
        <v>10995</v>
      </c>
    </row>
    <row r="9393" spans="1:9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25"/>
        <v>253800</v>
      </c>
      <c r="H9393" s="84" t="s">
        <v>486</v>
      </c>
      <c r="I9393" s="33" t="s">
        <v>10996</v>
      </c>
    </row>
    <row r="9394" spans="1:9" x14ac:dyDescent="0.25">
      <c r="A9394" s="180">
        <v>44896</v>
      </c>
      <c r="B9394" s="33" t="s">
        <v>2852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25"/>
        <v>87500</v>
      </c>
      <c r="H9394" s="84" t="s">
        <v>486</v>
      </c>
      <c r="I9394" s="33" t="s">
        <v>10996</v>
      </c>
    </row>
    <row r="9395" spans="1:9" x14ac:dyDescent="0.25">
      <c r="A9395" s="180">
        <v>44896</v>
      </c>
      <c r="B9395" s="33" t="s">
        <v>114</v>
      </c>
      <c r="C9395" s="33" t="s">
        <v>2725</v>
      </c>
      <c r="D9395" s="33">
        <v>1</v>
      </c>
      <c r="E9395" s="33" t="s">
        <v>23</v>
      </c>
      <c r="F9395" s="46">
        <v>190000</v>
      </c>
      <c r="G9395" s="179">
        <f t="shared" si="425"/>
        <v>190000</v>
      </c>
      <c r="H9395" s="84" t="s">
        <v>486</v>
      </c>
      <c r="I9395" s="33" t="s">
        <v>10996</v>
      </c>
    </row>
    <row r="9396" spans="1:9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25"/>
        <v>450000</v>
      </c>
      <c r="H9396" s="84" t="s">
        <v>2177</v>
      </c>
      <c r="I9396" s="33" t="s">
        <v>10997</v>
      </c>
    </row>
    <row r="9397" spans="1:9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27">D9397*F9397</f>
        <v>45000</v>
      </c>
      <c r="H9397" s="84" t="s">
        <v>1065</v>
      </c>
      <c r="I9397" s="33" t="s">
        <v>10997</v>
      </c>
    </row>
    <row r="9398" spans="1:9" x14ac:dyDescent="0.25">
      <c r="A9398" s="180">
        <v>44896</v>
      </c>
      <c r="B9398" s="33" t="s">
        <v>3459</v>
      </c>
      <c r="C9398" s="39" t="s">
        <v>10694</v>
      </c>
      <c r="D9398" s="38">
        <v>1</v>
      </c>
      <c r="E9398" s="45" t="s">
        <v>23</v>
      </c>
      <c r="F9398" s="41">
        <v>1825000</v>
      </c>
      <c r="G9398" s="179">
        <f t="shared" si="427"/>
        <v>1825000</v>
      </c>
      <c r="H9398" s="84" t="s">
        <v>1065</v>
      </c>
      <c r="I9398" s="33" t="s">
        <v>10997</v>
      </c>
    </row>
    <row r="9399" spans="1:9" x14ac:dyDescent="0.25">
      <c r="A9399" s="180">
        <v>44896</v>
      </c>
      <c r="B9399" s="33" t="s">
        <v>3459</v>
      </c>
      <c r="C9399" s="52" t="s">
        <v>4828</v>
      </c>
      <c r="D9399" s="38">
        <v>1</v>
      </c>
      <c r="E9399" s="45" t="s">
        <v>23</v>
      </c>
      <c r="F9399" s="41">
        <v>1825000</v>
      </c>
      <c r="G9399" s="179">
        <f t="shared" si="427"/>
        <v>1825000</v>
      </c>
      <c r="H9399" s="84" t="s">
        <v>1065</v>
      </c>
      <c r="I9399" s="33" t="s">
        <v>10997</v>
      </c>
    </row>
    <row r="9400" spans="1:9" x14ac:dyDescent="0.25">
      <c r="A9400" s="180" t="s">
        <v>4546</v>
      </c>
      <c r="B9400" s="33" t="s">
        <v>4008</v>
      </c>
      <c r="C9400" s="33" t="s">
        <v>4378</v>
      </c>
      <c r="D9400" s="38">
        <v>10</v>
      </c>
      <c r="E9400" s="45" t="s">
        <v>217</v>
      </c>
      <c r="F9400" s="55">
        <v>23000</v>
      </c>
      <c r="G9400" s="179">
        <f t="shared" si="427"/>
        <v>230000</v>
      </c>
      <c r="H9400" s="84" t="s">
        <v>28</v>
      </c>
      <c r="I9400" s="43"/>
    </row>
    <row r="9401" spans="1:9" x14ac:dyDescent="0.25">
      <c r="A9401" s="180" t="s">
        <v>4546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27"/>
        <v>73950</v>
      </c>
      <c r="H9401" s="84" t="s">
        <v>28</v>
      </c>
      <c r="I9401" s="43"/>
    </row>
    <row r="9402" spans="1:9" x14ac:dyDescent="0.25">
      <c r="A9402" s="180" t="s">
        <v>4546</v>
      </c>
      <c r="B9402" s="33" t="s">
        <v>4008</v>
      </c>
      <c r="C9402" s="33" t="s">
        <v>4378</v>
      </c>
      <c r="D9402" s="50">
        <v>2</v>
      </c>
      <c r="E9402" s="45" t="s">
        <v>217</v>
      </c>
      <c r="F9402" s="179">
        <v>23000</v>
      </c>
      <c r="G9402" s="179">
        <f t="shared" si="427"/>
        <v>46000</v>
      </c>
      <c r="H9402" s="84" t="s">
        <v>2240</v>
      </c>
      <c r="I9402" s="43"/>
    </row>
    <row r="9403" spans="1:9" x14ac:dyDescent="0.25">
      <c r="A9403" s="180" t="s">
        <v>4546</v>
      </c>
      <c r="B9403" s="33" t="s">
        <v>4008</v>
      </c>
      <c r="C9403" s="33" t="s">
        <v>4378</v>
      </c>
      <c r="D9403" s="38">
        <v>5</v>
      </c>
      <c r="E9403" s="45" t="s">
        <v>217</v>
      </c>
      <c r="F9403" s="55">
        <v>25000</v>
      </c>
      <c r="G9403" s="179">
        <f t="shared" si="427"/>
        <v>125000</v>
      </c>
      <c r="H9403" s="84" t="s">
        <v>490</v>
      </c>
      <c r="I9403" s="43"/>
    </row>
    <row r="9404" spans="1:9" x14ac:dyDescent="0.25">
      <c r="A9404" s="180" t="s">
        <v>4546</v>
      </c>
      <c r="B9404" s="33" t="s">
        <v>3490</v>
      </c>
      <c r="C9404" s="33" t="s">
        <v>3486</v>
      </c>
      <c r="D9404" s="50">
        <v>1</v>
      </c>
      <c r="E9404" s="45" t="s">
        <v>24</v>
      </c>
      <c r="F9404" s="179">
        <v>90000</v>
      </c>
      <c r="G9404" s="41">
        <f t="shared" si="427"/>
        <v>90000</v>
      </c>
      <c r="H9404" s="84" t="s">
        <v>742</v>
      </c>
      <c r="I9404" s="43"/>
    </row>
    <row r="9405" spans="1:9" x14ac:dyDescent="0.25">
      <c r="A9405" s="180" t="s">
        <v>4546</v>
      </c>
      <c r="B9405" s="33" t="s">
        <v>10998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27"/>
        <v>75000</v>
      </c>
      <c r="H9405" s="84" t="s">
        <v>4988</v>
      </c>
      <c r="I9405" s="43"/>
    </row>
    <row r="9406" spans="1:9" x14ac:dyDescent="0.25">
      <c r="A9406" s="180" t="s">
        <v>4546</v>
      </c>
      <c r="B9406" s="33" t="s">
        <v>2801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27"/>
        <v>11000</v>
      </c>
      <c r="H9406" s="84" t="s">
        <v>2701</v>
      </c>
      <c r="I9406" s="43"/>
    </row>
    <row r="9407" spans="1:9" x14ac:dyDescent="0.25">
      <c r="A9407" s="180" t="s">
        <v>4546</v>
      </c>
      <c r="B9407" s="109" t="s">
        <v>4094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27"/>
        <v>7500000</v>
      </c>
      <c r="H9407" s="294" t="s">
        <v>2701</v>
      </c>
      <c r="I9407" s="43"/>
    </row>
    <row r="9408" spans="1:9" x14ac:dyDescent="0.25">
      <c r="A9408" s="180" t="s">
        <v>4546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27"/>
        <v>100000</v>
      </c>
      <c r="H9408" s="294" t="s">
        <v>2701</v>
      </c>
      <c r="I9408" s="43"/>
    </row>
    <row r="9409" spans="1:9" x14ac:dyDescent="0.25">
      <c r="A9409" s="180" t="s">
        <v>4546</v>
      </c>
      <c r="B9409" s="36" t="s">
        <v>4569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9150</v>
      </c>
    </row>
    <row r="9410" spans="1:9" x14ac:dyDescent="0.25">
      <c r="A9410" s="180" t="s">
        <v>4546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27"/>
        <v>225600</v>
      </c>
      <c r="H9410" s="294" t="s">
        <v>995</v>
      </c>
      <c r="I9410" s="43" t="s">
        <v>10999</v>
      </c>
    </row>
    <row r="9411" spans="1:9" x14ac:dyDescent="0.25">
      <c r="A9411" s="180" t="s">
        <v>4546</v>
      </c>
      <c r="B9411" s="33" t="s">
        <v>556</v>
      </c>
      <c r="C9411" s="167" t="s">
        <v>9331</v>
      </c>
      <c r="D9411" s="38">
        <v>1</v>
      </c>
      <c r="E9411" s="33" t="s">
        <v>23</v>
      </c>
      <c r="F9411" s="46">
        <v>460000</v>
      </c>
      <c r="G9411" s="41">
        <f t="shared" si="427"/>
        <v>460000</v>
      </c>
      <c r="H9411" s="294" t="s">
        <v>995</v>
      </c>
      <c r="I9411" s="43" t="s">
        <v>10999</v>
      </c>
    </row>
    <row r="9412" spans="1:9" x14ac:dyDescent="0.25">
      <c r="A9412" s="180" t="s">
        <v>4546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27"/>
        <v>130000</v>
      </c>
      <c r="H9412" s="294" t="s">
        <v>827</v>
      </c>
      <c r="I9412" s="43" t="s">
        <v>11000</v>
      </c>
    </row>
    <row r="9413" spans="1:9" x14ac:dyDescent="0.25">
      <c r="A9413" s="180" t="s">
        <v>4546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27"/>
        <v>45000</v>
      </c>
      <c r="H9413" s="294" t="s">
        <v>827</v>
      </c>
      <c r="I9413" s="43" t="s">
        <v>11000</v>
      </c>
    </row>
    <row r="9414" spans="1:9" x14ac:dyDescent="0.25">
      <c r="A9414" s="180" t="s">
        <v>4546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27"/>
        <v>24750</v>
      </c>
      <c r="H9414" s="294" t="s">
        <v>827</v>
      </c>
      <c r="I9414" s="43" t="s">
        <v>11000</v>
      </c>
    </row>
    <row r="9415" spans="1:9" x14ac:dyDescent="0.25">
      <c r="A9415" s="180" t="s">
        <v>4546</v>
      </c>
      <c r="B9415" s="33" t="s">
        <v>4538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27"/>
        <v>40000</v>
      </c>
      <c r="H9415" s="294" t="s">
        <v>827</v>
      </c>
      <c r="I9415" s="43" t="s">
        <v>11000</v>
      </c>
    </row>
    <row r="9416" spans="1:9" x14ac:dyDescent="0.25">
      <c r="A9416" s="180" t="s">
        <v>4546</v>
      </c>
      <c r="B9416" s="33" t="s">
        <v>4547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27"/>
        <v>80000</v>
      </c>
      <c r="H9416" s="84" t="s">
        <v>4438</v>
      </c>
      <c r="I9416" s="43"/>
    </row>
    <row r="9417" spans="1:9" x14ac:dyDescent="0.25">
      <c r="A9417" s="180" t="s">
        <v>4546</v>
      </c>
      <c r="B9417" s="33" t="s">
        <v>4548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27"/>
        <v>43350</v>
      </c>
      <c r="H9417" s="84" t="s">
        <v>1213</v>
      </c>
      <c r="I9417" s="294"/>
    </row>
    <row r="9418" spans="1:9" x14ac:dyDescent="0.25">
      <c r="A9418" s="180" t="s">
        <v>4546</v>
      </c>
      <c r="B9418" s="33" t="s">
        <v>4549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27"/>
        <v>59000</v>
      </c>
      <c r="H9418" s="84" t="s">
        <v>4550</v>
      </c>
      <c r="I9418" s="294"/>
    </row>
    <row r="9419" spans="1:9" x14ac:dyDescent="0.25">
      <c r="A9419" s="180" t="s">
        <v>4546</v>
      </c>
      <c r="B9419" s="33" t="s">
        <v>4551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27"/>
        <v>86200</v>
      </c>
      <c r="H9419" s="84" t="s">
        <v>1213</v>
      </c>
      <c r="I9419" s="294"/>
    </row>
    <row r="9420" spans="1:9" x14ac:dyDescent="0.25">
      <c r="A9420" s="180" t="s">
        <v>4546</v>
      </c>
      <c r="B9420" s="33" t="s">
        <v>4552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27"/>
        <v>628000</v>
      </c>
      <c r="H9420" s="84" t="s">
        <v>4540</v>
      </c>
      <c r="I9420" s="294"/>
    </row>
    <row r="9421" spans="1:9" x14ac:dyDescent="0.25">
      <c r="A9421" s="180" t="s">
        <v>4546</v>
      </c>
      <c r="B9421" s="33" t="s">
        <v>556</v>
      </c>
      <c r="C9421" s="167" t="s">
        <v>9331</v>
      </c>
      <c r="D9421" s="38">
        <v>1</v>
      </c>
      <c r="E9421" s="33" t="s">
        <v>23</v>
      </c>
      <c r="F9421" s="46">
        <v>460000</v>
      </c>
      <c r="G9421" s="179">
        <f t="shared" si="427"/>
        <v>460000</v>
      </c>
      <c r="H9421" s="84" t="s">
        <v>1756</v>
      </c>
      <c r="I9421" s="294" t="s">
        <v>11001</v>
      </c>
    </row>
    <row r="9422" spans="1:9" x14ac:dyDescent="0.25">
      <c r="A9422" s="180" t="s">
        <v>4546</v>
      </c>
      <c r="B9422" s="80" t="s">
        <v>2800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27"/>
        <v>130000</v>
      </c>
      <c r="H9422" s="84" t="s">
        <v>1756</v>
      </c>
      <c r="I9422" s="294" t="s">
        <v>11001</v>
      </c>
    </row>
    <row r="9423" spans="1:9" x14ac:dyDescent="0.25">
      <c r="A9423" s="180" t="s">
        <v>4546</v>
      </c>
      <c r="B9423" s="33" t="s">
        <v>2893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27"/>
        <v>150000</v>
      </c>
      <c r="H9423" s="84" t="s">
        <v>911</v>
      </c>
      <c r="I9423" s="521"/>
    </row>
    <row r="9424" spans="1:9" x14ac:dyDescent="0.25">
      <c r="A9424" s="180" t="s">
        <v>4546</v>
      </c>
      <c r="B9424" s="33" t="s">
        <v>11002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27"/>
        <v>45000</v>
      </c>
      <c r="H9424" s="84" t="s">
        <v>911</v>
      </c>
      <c r="I9424" s="43"/>
    </row>
    <row r="9425" spans="1:9" x14ac:dyDescent="0.25">
      <c r="A9425" s="180" t="s">
        <v>4546</v>
      </c>
      <c r="B9425" s="33" t="s">
        <v>4556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27"/>
        <v>80000</v>
      </c>
      <c r="H9425" s="84" t="s">
        <v>511</v>
      </c>
      <c r="I9425" s="533" t="s">
        <v>11003</v>
      </c>
    </row>
    <row r="9426" spans="1:9" x14ac:dyDescent="0.25">
      <c r="A9426" s="180" t="s">
        <v>4546</v>
      </c>
      <c r="B9426" s="109" t="s">
        <v>4557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27"/>
        <v>175000</v>
      </c>
      <c r="H9426" s="84" t="s">
        <v>511</v>
      </c>
      <c r="I9426" s="533" t="s">
        <v>11003</v>
      </c>
    </row>
    <row r="9427" spans="1:9" x14ac:dyDescent="0.25">
      <c r="A9427" s="180" t="s">
        <v>4546</v>
      </c>
      <c r="B9427" s="33" t="s">
        <v>4558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27"/>
        <v>200000</v>
      </c>
      <c r="H9427" s="84" t="s">
        <v>511</v>
      </c>
      <c r="I9427" s="60" t="s">
        <v>11003</v>
      </c>
    </row>
    <row r="9428" spans="1:9" x14ac:dyDescent="0.25">
      <c r="A9428" s="180" t="s">
        <v>4546</v>
      </c>
      <c r="B9428" s="33" t="s">
        <v>4559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27"/>
        <v>50000</v>
      </c>
      <c r="H9428" s="84" t="s">
        <v>511</v>
      </c>
      <c r="I9428" s="60" t="s">
        <v>11003</v>
      </c>
    </row>
    <row r="9429" spans="1:9" x14ac:dyDescent="0.25">
      <c r="A9429" s="180" t="s">
        <v>4546</v>
      </c>
      <c r="B9429" s="33" t="s">
        <v>4560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27"/>
        <v>20000</v>
      </c>
      <c r="H9429" s="84" t="s">
        <v>511</v>
      </c>
      <c r="I9429" s="60" t="s">
        <v>11003</v>
      </c>
    </row>
    <row r="9430" spans="1:9" x14ac:dyDescent="0.25">
      <c r="A9430" s="180" t="s">
        <v>4546</v>
      </c>
      <c r="B9430" s="33" t="s">
        <v>4561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27"/>
        <v>40000</v>
      </c>
      <c r="H9430" s="84" t="s">
        <v>511</v>
      </c>
      <c r="I9430" s="60" t="s">
        <v>11003</v>
      </c>
    </row>
    <row r="9431" spans="1:9" x14ac:dyDescent="0.25">
      <c r="A9431" s="180" t="s">
        <v>4546</v>
      </c>
      <c r="B9431" s="33" t="s">
        <v>4562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27"/>
        <v>220000</v>
      </c>
      <c r="H9431" s="84" t="s">
        <v>511</v>
      </c>
      <c r="I9431" s="49" t="s">
        <v>11003</v>
      </c>
    </row>
    <row r="9432" spans="1:9" x14ac:dyDescent="0.25">
      <c r="A9432" s="180" t="s">
        <v>4546</v>
      </c>
      <c r="B9432" s="33" t="s">
        <v>11004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27"/>
        <v>15000000</v>
      </c>
      <c r="H9432" s="84" t="s">
        <v>511</v>
      </c>
      <c r="I9432" s="49" t="s">
        <v>11003</v>
      </c>
    </row>
    <row r="9433" spans="1:9" x14ac:dyDescent="0.25">
      <c r="A9433" s="180" t="s">
        <v>4546</v>
      </c>
      <c r="B9433" s="33" t="s">
        <v>11005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27"/>
        <v>7500000</v>
      </c>
      <c r="H9433" s="84" t="s">
        <v>55</v>
      </c>
      <c r="I9433" s="49" t="s">
        <v>11003</v>
      </c>
    </row>
    <row r="9434" spans="1:9" x14ac:dyDescent="0.25">
      <c r="A9434" s="180" t="s">
        <v>4546</v>
      </c>
      <c r="B9434" s="36" t="s">
        <v>11006</v>
      </c>
      <c r="C9434" s="33" t="s">
        <v>11007</v>
      </c>
      <c r="D9434" s="38">
        <v>1</v>
      </c>
      <c r="E9434" s="51" t="s">
        <v>601</v>
      </c>
      <c r="F9434" s="185">
        <v>4800000</v>
      </c>
      <c r="G9434" s="51">
        <f t="shared" si="427"/>
        <v>4800000</v>
      </c>
      <c r="H9434" s="42" t="s">
        <v>511</v>
      </c>
      <c r="I9434" s="49" t="s">
        <v>11008</v>
      </c>
    </row>
    <row r="9435" spans="1:9" x14ac:dyDescent="0.25">
      <c r="A9435" s="180" t="s">
        <v>4546</v>
      </c>
      <c r="B9435" s="33" t="s">
        <v>10065</v>
      </c>
      <c r="C9435" s="39" t="s">
        <v>11009</v>
      </c>
      <c r="D9435" s="38">
        <v>1</v>
      </c>
      <c r="E9435" s="33" t="s">
        <v>23</v>
      </c>
      <c r="F9435" s="46">
        <v>1275000</v>
      </c>
      <c r="G9435" s="41">
        <f t="shared" si="427"/>
        <v>1275000</v>
      </c>
      <c r="H9435" s="84" t="s">
        <v>511</v>
      </c>
      <c r="I9435" s="49" t="s">
        <v>11010</v>
      </c>
    </row>
    <row r="9436" spans="1:9" x14ac:dyDescent="0.25">
      <c r="A9436" s="180" t="s">
        <v>4546</v>
      </c>
      <c r="B9436" s="33" t="s">
        <v>10065</v>
      </c>
      <c r="C9436" s="39" t="s">
        <v>11011</v>
      </c>
      <c r="D9436" s="38">
        <v>1</v>
      </c>
      <c r="E9436" s="39" t="s">
        <v>23</v>
      </c>
      <c r="F9436" s="46">
        <v>1275000</v>
      </c>
      <c r="G9436" s="41">
        <f t="shared" si="427"/>
        <v>1275000</v>
      </c>
      <c r="H9436" s="84" t="s">
        <v>511</v>
      </c>
      <c r="I9436" s="49" t="s">
        <v>11010</v>
      </c>
    </row>
    <row r="9437" spans="1:9" x14ac:dyDescent="0.25">
      <c r="A9437" s="180" t="s">
        <v>4546</v>
      </c>
      <c r="B9437" s="33" t="s">
        <v>4927</v>
      </c>
      <c r="C9437" s="33" t="s">
        <v>11012</v>
      </c>
      <c r="D9437" s="38">
        <v>1</v>
      </c>
      <c r="E9437" s="45" t="s">
        <v>23</v>
      </c>
      <c r="F9437" s="40">
        <v>1270000</v>
      </c>
      <c r="G9437" s="41">
        <f t="shared" si="427"/>
        <v>1270000</v>
      </c>
      <c r="H9437" s="84" t="s">
        <v>511</v>
      </c>
      <c r="I9437" s="49" t="s">
        <v>11010</v>
      </c>
    </row>
    <row r="9438" spans="1:9" x14ac:dyDescent="0.25">
      <c r="A9438" s="180" t="s">
        <v>4546</v>
      </c>
      <c r="B9438" s="33" t="s">
        <v>4927</v>
      </c>
      <c r="C9438" s="33" t="s">
        <v>11013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11010</v>
      </c>
    </row>
    <row r="9439" spans="1:9" x14ac:dyDescent="0.25">
      <c r="A9439" s="180" t="s">
        <v>4546</v>
      </c>
      <c r="B9439" s="52" t="s">
        <v>10773</v>
      </c>
      <c r="C9439" s="33" t="s">
        <v>11014</v>
      </c>
      <c r="D9439" s="38">
        <v>1</v>
      </c>
      <c r="E9439" s="45" t="s">
        <v>23</v>
      </c>
      <c r="F9439" s="40">
        <v>1535000</v>
      </c>
      <c r="G9439" s="179">
        <f t="shared" si="427"/>
        <v>1535000</v>
      </c>
      <c r="H9439" s="84" t="s">
        <v>511</v>
      </c>
      <c r="I9439" s="49" t="s">
        <v>11008</v>
      </c>
    </row>
    <row r="9440" spans="1:9" x14ac:dyDescent="0.25">
      <c r="A9440" s="180" t="s">
        <v>4546</v>
      </c>
      <c r="B9440" s="52" t="s">
        <v>10773</v>
      </c>
      <c r="C9440" s="33" t="s">
        <v>11015</v>
      </c>
      <c r="D9440" s="33">
        <v>1</v>
      </c>
      <c r="E9440" s="45" t="s">
        <v>23</v>
      </c>
      <c r="F9440" s="40">
        <v>1535000</v>
      </c>
      <c r="G9440" s="179">
        <f t="shared" si="427"/>
        <v>1535000</v>
      </c>
      <c r="H9440" s="84" t="s">
        <v>511</v>
      </c>
      <c r="I9440" s="49" t="s">
        <v>11008</v>
      </c>
    </row>
    <row r="9441" spans="1:9" x14ac:dyDescent="0.25">
      <c r="A9441" s="180" t="s">
        <v>4546</v>
      </c>
      <c r="B9441" s="52" t="s">
        <v>10773</v>
      </c>
      <c r="C9441" s="33" t="s">
        <v>11016</v>
      </c>
      <c r="D9441" s="38">
        <v>1</v>
      </c>
      <c r="E9441" s="45" t="s">
        <v>23</v>
      </c>
      <c r="F9441" s="40">
        <v>1535000</v>
      </c>
      <c r="G9441" s="179">
        <f t="shared" si="427"/>
        <v>1535000</v>
      </c>
      <c r="H9441" s="84" t="s">
        <v>511</v>
      </c>
      <c r="I9441" s="49" t="s">
        <v>11008</v>
      </c>
    </row>
    <row r="9442" spans="1:9" x14ac:dyDescent="0.25">
      <c r="A9442" s="180" t="s">
        <v>4546</v>
      </c>
      <c r="B9442" s="52" t="s">
        <v>10773</v>
      </c>
      <c r="C9442" s="33" t="s">
        <v>11017</v>
      </c>
      <c r="D9442" s="50">
        <v>1</v>
      </c>
      <c r="E9442" s="45" t="s">
        <v>23</v>
      </c>
      <c r="F9442" s="40">
        <v>1535000</v>
      </c>
      <c r="G9442" s="179">
        <f t="shared" si="427"/>
        <v>1535000</v>
      </c>
      <c r="H9442" s="84" t="s">
        <v>511</v>
      </c>
      <c r="I9442" s="49" t="s">
        <v>11008</v>
      </c>
    </row>
    <row r="9443" spans="1:9" x14ac:dyDescent="0.25">
      <c r="A9443" s="180" t="s">
        <v>4546</v>
      </c>
      <c r="B9443" s="52" t="s">
        <v>10773</v>
      </c>
      <c r="C9443" s="33" t="s">
        <v>11018</v>
      </c>
      <c r="D9443" s="33">
        <v>1</v>
      </c>
      <c r="E9443" s="33" t="s">
        <v>23</v>
      </c>
      <c r="F9443" s="40">
        <v>1535000</v>
      </c>
      <c r="G9443" s="179">
        <f t="shared" si="427"/>
        <v>1535000</v>
      </c>
      <c r="H9443" s="84" t="s">
        <v>511</v>
      </c>
      <c r="I9443" s="49" t="s">
        <v>11008</v>
      </c>
    </row>
    <row r="9444" spans="1:9" x14ac:dyDescent="0.25">
      <c r="A9444" s="180" t="s">
        <v>4546</v>
      </c>
      <c r="B9444" s="52" t="s">
        <v>10773</v>
      </c>
      <c r="C9444" s="33" t="s">
        <v>11019</v>
      </c>
      <c r="D9444" s="38">
        <v>1</v>
      </c>
      <c r="E9444" s="45" t="s">
        <v>23</v>
      </c>
      <c r="F9444" s="40">
        <v>1535000</v>
      </c>
      <c r="G9444" s="179">
        <f t="shared" si="427"/>
        <v>1535000</v>
      </c>
      <c r="H9444" s="84" t="s">
        <v>511</v>
      </c>
      <c r="I9444" s="49" t="s">
        <v>11008</v>
      </c>
    </row>
    <row r="9445" spans="1:9" x14ac:dyDescent="0.25">
      <c r="A9445" s="180" t="s">
        <v>4546</v>
      </c>
      <c r="B9445" s="36" t="s">
        <v>4554</v>
      </c>
      <c r="C9445" s="33" t="s">
        <v>462</v>
      </c>
      <c r="D9445" s="38">
        <v>1</v>
      </c>
      <c r="E9445" s="45" t="s">
        <v>3767</v>
      </c>
      <c r="F9445" s="289">
        <v>1450000</v>
      </c>
      <c r="G9445" s="179">
        <f t="shared" si="427"/>
        <v>1450000</v>
      </c>
      <c r="H9445" s="84" t="s">
        <v>511</v>
      </c>
      <c r="I9445" s="49" t="s">
        <v>11008</v>
      </c>
    </row>
    <row r="9446" spans="1:9" x14ac:dyDescent="0.25">
      <c r="A9446" s="180" t="s">
        <v>4546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27"/>
        <v>297000</v>
      </c>
      <c r="H9446" s="84" t="s">
        <v>511</v>
      </c>
      <c r="I9446" s="49" t="s">
        <v>11008</v>
      </c>
    </row>
    <row r="9447" spans="1:9" x14ac:dyDescent="0.25">
      <c r="A9447" s="180" t="s">
        <v>4546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27"/>
        <v>357000</v>
      </c>
      <c r="H9447" s="84" t="s">
        <v>511</v>
      </c>
      <c r="I9447" s="49" t="s">
        <v>11008</v>
      </c>
    </row>
    <row r="9448" spans="1:9" x14ac:dyDescent="0.25">
      <c r="A9448" s="180" t="s">
        <v>4546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27"/>
        <v>450000</v>
      </c>
      <c r="H9448" s="84" t="s">
        <v>511</v>
      </c>
      <c r="I9448" s="49" t="s">
        <v>11008</v>
      </c>
    </row>
    <row r="9449" spans="1:9" x14ac:dyDescent="0.25">
      <c r="A9449" s="180" t="s">
        <v>4546</v>
      </c>
      <c r="B9449" s="52" t="s">
        <v>4573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27"/>
        <v>150000</v>
      </c>
      <c r="H9449" s="42" t="s">
        <v>2672</v>
      </c>
      <c r="I9449" s="33"/>
    </row>
    <row r="9450" spans="1:9" x14ac:dyDescent="0.25">
      <c r="A9450" s="180" t="s">
        <v>4546</v>
      </c>
      <c r="B9450" s="52" t="s">
        <v>2893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27"/>
        <v>150000</v>
      </c>
      <c r="H9450" s="42" t="s">
        <v>2672</v>
      </c>
      <c r="I9450" s="33"/>
    </row>
    <row r="9451" spans="1:9" x14ac:dyDescent="0.25">
      <c r="A9451" s="180" t="s">
        <v>4546</v>
      </c>
      <c r="B9451" s="33" t="s">
        <v>11020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27"/>
        <v>5200000</v>
      </c>
      <c r="H9451" s="33" t="s">
        <v>930</v>
      </c>
      <c r="I9451" s="33"/>
    </row>
    <row r="9452" spans="1:9" x14ac:dyDescent="0.25">
      <c r="A9452" s="33" t="s">
        <v>4574</v>
      </c>
      <c r="B9452" s="33" t="s">
        <v>4008</v>
      </c>
      <c r="C9452" s="33" t="s">
        <v>4378</v>
      </c>
      <c r="D9452" s="38">
        <v>5</v>
      </c>
      <c r="E9452" s="45" t="s">
        <v>217</v>
      </c>
      <c r="F9452" s="55">
        <v>23000</v>
      </c>
      <c r="G9452" s="179">
        <f t="shared" si="427"/>
        <v>115000</v>
      </c>
      <c r="H9452" s="84" t="s">
        <v>28</v>
      </c>
      <c r="I9452" s="43"/>
    </row>
    <row r="9453" spans="1:9" x14ac:dyDescent="0.25">
      <c r="A9453" s="33" t="s">
        <v>4574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27"/>
        <v>73950</v>
      </c>
      <c r="H9453" s="84" t="s">
        <v>28</v>
      </c>
      <c r="I9453" s="43"/>
    </row>
    <row r="9454" spans="1:9" x14ac:dyDescent="0.25">
      <c r="A9454" s="33" t="s">
        <v>4574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27"/>
        <v>42300</v>
      </c>
      <c r="H9454" s="84" t="s">
        <v>2096</v>
      </c>
      <c r="I9454" s="43"/>
    </row>
    <row r="9455" spans="1:9" x14ac:dyDescent="0.25">
      <c r="A9455" s="33" t="s">
        <v>4574</v>
      </c>
      <c r="B9455" s="33" t="s">
        <v>4008</v>
      </c>
      <c r="C9455" s="33" t="s">
        <v>4378</v>
      </c>
      <c r="D9455" s="38">
        <v>3</v>
      </c>
      <c r="E9455" s="45" t="s">
        <v>217</v>
      </c>
      <c r="F9455" s="55">
        <v>23000</v>
      </c>
      <c r="G9455" s="179">
        <f t="shared" si="427"/>
        <v>69000</v>
      </c>
      <c r="H9455" s="84" t="s">
        <v>10619</v>
      </c>
      <c r="I9455" s="43"/>
    </row>
    <row r="9456" spans="1:9" x14ac:dyDescent="0.25">
      <c r="A9456" s="33" t="s">
        <v>4574</v>
      </c>
      <c r="B9456" s="33" t="s">
        <v>4476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27"/>
        <v>150000</v>
      </c>
      <c r="H9456" s="84" t="s">
        <v>2672</v>
      </c>
      <c r="I9456" s="43" t="s">
        <v>11021</v>
      </c>
    </row>
    <row r="9457" spans="1:9" x14ac:dyDescent="0.25">
      <c r="A9457" s="33" t="s">
        <v>4574</v>
      </c>
      <c r="B9457" s="33" t="s">
        <v>4927</v>
      </c>
      <c r="C9457" s="33" t="s">
        <v>11022</v>
      </c>
      <c r="D9457" s="38">
        <v>1</v>
      </c>
      <c r="E9457" s="45" t="s">
        <v>24</v>
      </c>
      <c r="F9457" s="46">
        <v>1270000</v>
      </c>
      <c r="G9457" s="179">
        <f t="shared" si="427"/>
        <v>1270000</v>
      </c>
      <c r="H9457" s="84" t="s">
        <v>2672</v>
      </c>
      <c r="I9457" s="43" t="s">
        <v>11021</v>
      </c>
    </row>
    <row r="9458" spans="1:9" x14ac:dyDescent="0.25">
      <c r="A9458" s="33" t="s">
        <v>4574</v>
      </c>
      <c r="B9458" s="33" t="s">
        <v>4575</v>
      </c>
      <c r="C9458" s="33" t="s">
        <v>9331</v>
      </c>
      <c r="D9458" s="38">
        <v>1</v>
      </c>
      <c r="E9458" s="33" t="s">
        <v>23</v>
      </c>
      <c r="F9458" s="40">
        <v>12500</v>
      </c>
      <c r="G9458" s="179">
        <f t="shared" si="427"/>
        <v>12500</v>
      </c>
      <c r="H9458" s="294" t="s">
        <v>911</v>
      </c>
      <c r="I9458" s="43"/>
    </row>
    <row r="9459" spans="1:9" x14ac:dyDescent="0.25">
      <c r="A9459" s="33" t="s">
        <v>4574</v>
      </c>
      <c r="B9459" s="33" t="s">
        <v>11023</v>
      </c>
      <c r="C9459" s="167" t="s">
        <v>9331</v>
      </c>
      <c r="D9459" s="38">
        <v>1</v>
      </c>
      <c r="E9459" s="33" t="s">
        <v>23</v>
      </c>
      <c r="F9459" s="46">
        <v>150000</v>
      </c>
      <c r="G9459" s="41">
        <f t="shared" si="427"/>
        <v>150000</v>
      </c>
      <c r="H9459" s="294" t="s">
        <v>468</v>
      </c>
      <c r="I9459" s="43" t="s">
        <v>11024</v>
      </c>
    </row>
    <row r="9460" spans="1:9" x14ac:dyDescent="0.25">
      <c r="A9460" s="33" t="s">
        <v>4574</v>
      </c>
      <c r="B9460" s="33" t="s">
        <v>1653</v>
      </c>
      <c r="C9460" s="33" t="s">
        <v>4576</v>
      </c>
      <c r="D9460" s="38">
        <v>25</v>
      </c>
      <c r="E9460" s="45" t="s">
        <v>96</v>
      </c>
      <c r="F9460" s="40">
        <v>15000</v>
      </c>
      <c r="G9460" s="41">
        <f t="shared" si="427"/>
        <v>375000</v>
      </c>
      <c r="H9460" s="84" t="s">
        <v>433</v>
      </c>
      <c r="I9460" s="43" t="s">
        <v>10596</v>
      </c>
    </row>
    <row r="9461" spans="1:9" x14ac:dyDescent="0.25">
      <c r="A9461" s="33" t="s">
        <v>4574</v>
      </c>
      <c r="B9461" s="33" t="s">
        <v>4577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4540</v>
      </c>
      <c r="I9461" s="43"/>
    </row>
    <row r="9462" spans="1:9" x14ac:dyDescent="0.25">
      <c r="A9462" s="33" t="s">
        <v>4574</v>
      </c>
      <c r="B9462" s="36" t="s">
        <v>2912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4540</v>
      </c>
      <c r="I9462" s="43"/>
    </row>
    <row r="9463" spans="1:9" x14ac:dyDescent="0.25">
      <c r="A9463" s="33" t="s">
        <v>4574</v>
      </c>
      <c r="B9463" s="33" t="s">
        <v>2968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4540</v>
      </c>
      <c r="I9463" s="294"/>
    </row>
    <row r="9464" spans="1:9" x14ac:dyDescent="0.25">
      <c r="A9464" s="33" t="s">
        <v>4574</v>
      </c>
      <c r="B9464" s="36" t="s">
        <v>2805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4540</v>
      </c>
      <c r="I9464" s="294"/>
    </row>
    <row r="9465" spans="1:9" x14ac:dyDescent="0.25">
      <c r="A9465" s="33" t="s">
        <v>4585</v>
      </c>
      <c r="B9465" s="33" t="s">
        <v>4008</v>
      </c>
      <c r="C9465" s="33" t="s">
        <v>4378</v>
      </c>
      <c r="D9465" s="38">
        <v>10</v>
      </c>
      <c r="E9465" s="45" t="s">
        <v>217</v>
      </c>
      <c r="F9465" s="55">
        <v>23000</v>
      </c>
      <c r="G9465" s="179">
        <f t="shared" ref="G9465:G9528" si="428">D9465*F9465</f>
        <v>230000</v>
      </c>
      <c r="H9465" s="84" t="s">
        <v>28</v>
      </c>
      <c r="I9465" s="43"/>
    </row>
    <row r="9466" spans="1:9" x14ac:dyDescent="0.25">
      <c r="A9466" s="33" t="s">
        <v>4585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28"/>
        <v>147900</v>
      </c>
      <c r="H9466" s="84" t="s">
        <v>28</v>
      </c>
      <c r="I9466" s="43"/>
    </row>
    <row r="9467" spans="1:9" x14ac:dyDescent="0.25">
      <c r="A9467" s="33" t="s">
        <v>4585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28"/>
        <v>42300</v>
      </c>
      <c r="H9467" s="84" t="s">
        <v>911</v>
      </c>
      <c r="I9467" s="43"/>
    </row>
    <row r="9468" spans="1:9" x14ac:dyDescent="0.25">
      <c r="A9468" s="33" t="s">
        <v>4585</v>
      </c>
      <c r="B9468" s="33" t="s">
        <v>2815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28"/>
        <v>33000</v>
      </c>
      <c r="H9468" s="84" t="s">
        <v>911</v>
      </c>
      <c r="I9468" s="43"/>
    </row>
    <row r="9469" spans="1:9" x14ac:dyDescent="0.25">
      <c r="A9469" s="33" t="s">
        <v>4585</v>
      </c>
      <c r="B9469" s="33" t="s">
        <v>2968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28"/>
        <v>102500</v>
      </c>
      <c r="H9469" s="84" t="s">
        <v>4540</v>
      </c>
      <c r="I9469" s="43"/>
    </row>
    <row r="9470" spans="1:9" x14ac:dyDescent="0.25">
      <c r="A9470" s="33" t="s">
        <v>4585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28"/>
        <v>225600</v>
      </c>
      <c r="H9470" s="84" t="s">
        <v>2237</v>
      </c>
      <c r="I9470" s="43" t="s">
        <v>11025</v>
      </c>
    </row>
    <row r="9471" spans="1:9" x14ac:dyDescent="0.25">
      <c r="A9471" s="33" t="s">
        <v>4585</v>
      </c>
      <c r="B9471" s="33" t="s">
        <v>11026</v>
      </c>
      <c r="C9471" s="33"/>
      <c r="D9471" s="38">
        <v>1</v>
      </c>
      <c r="E9471" s="33" t="s">
        <v>23</v>
      </c>
      <c r="F9471" s="40">
        <v>270000</v>
      </c>
      <c r="G9471" s="179">
        <f t="shared" si="428"/>
        <v>270000</v>
      </c>
      <c r="H9471" s="84" t="s">
        <v>2237</v>
      </c>
      <c r="I9471" s="43" t="s">
        <v>11025</v>
      </c>
    </row>
    <row r="9472" spans="1:9" x14ac:dyDescent="0.25">
      <c r="A9472" s="33" t="s">
        <v>4585</v>
      </c>
      <c r="B9472" s="33" t="s">
        <v>11027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28"/>
        <v>197000</v>
      </c>
      <c r="H9472" s="84" t="s">
        <v>2237</v>
      </c>
      <c r="I9472" s="43" t="s">
        <v>11025</v>
      </c>
    </row>
    <row r="9473" spans="1:9" x14ac:dyDescent="0.25">
      <c r="A9473" s="33" t="s">
        <v>4585</v>
      </c>
      <c r="B9473" s="33" t="s">
        <v>11028</v>
      </c>
      <c r="C9473" s="33"/>
      <c r="D9473" s="38">
        <v>1</v>
      </c>
      <c r="E9473" s="33" t="s">
        <v>23</v>
      </c>
      <c r="F9473" s="40">
        <v>137000</v>
      </c>
      <c r="G9473" s="41">
        <f t="shared" si="428"/>
        <v>137000</v>
      </c>
      <c r="H9473" s="84" t="s">
        <v>2237</v>
      </c>
      <c r="I9473" s="43" t="s">
        <v>11025</v>
      </c>
    </row>
    <row r="9474" spans="1:9" x14ac:dyDescent="0.25">
      <c r="A9474" s="33" t="s">
        <v>4585</v>
      </c>
      <c r="B9474" s="33" t="s">
        <v>3544</v>
      </c>
      <c r="C9474" s="167"/>
      <c r="D9474" s="38">
        <v>1</v>
      </c>
      <c r="E9474" s="33" t="s">
        <v>23</v>
      </c>
      <c r="F9474" s="46">
        <v>20000</v>
      </c>
      <c r="G9474" s="41">
        <f t="shared" si="428"/>
        <v>20000</v>
      </c>
      <c r="H9474" s="84" t="s">
        <v>2237</v>
      </c>
      <c r="I9474" s="43" t="s">
        <v>11025</v>
      </c>
    </row>
    <row r="9475" spans="1:9" x14ac:dyDescent="0.25">
      <c r="A9475" s="33" t="s">
        <v>4585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28"/>
        <v>253800</v>
      </c>
      <c r="H9475" s="84" t="s">
        <v>551</v>
      </c>
      <c r="I9475" s="43" t="s">
        <v>11029</v>
      </c>
    </row>
    <row r="9476" spans="1:9" x14ac:dyDescent="0.25">
      <c r="A9476" s="33" t="s">
        <v>4585</v>
      </c>
      <c r="B9476" s="33" t="s">
        <v>2852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28"/>
        <v>87500</v>
      </c>
      <c r="H9476" s="84" t="s">
        <v>551</v>
      </c>
      <c r="I9476" s="43" t="s">
        <v>11029</v>
      </c>
    </row>
    <row r="9477" spans="1:9" x14ac:dyDescent="0.25">
      <c r="A9477" s="33" t="s">
        <v>4585</v>
      </c>
      <c r="B9477" s="36" t="s">
        <v>3235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28"/>
        <v>31000</v>
      </c>
      <c r="H9477" s="84" t="s">
        <v>551</v>
      </c>
      <c r="I9477" s="43" t="s">
        <v>11029</v>
      </c>
    </row>
    <row r="9478" spans="1:9" x14ac:dyDescent="0.25">
      <c r="A9478" s="33" t="s">
        <v>4585</v>
      </c>
      <c r="B9478" s="33" t="s">
        <v>3235</v>
      </c>
      <c r="C9478" s="33" t="s">
        <v>3596</v>
      </c>
      <c r="D9478" s="50">
        <v>1</v>
      </c>
      <c r="E9478" s="45" t="s">
        <v>23</v>
      </c>
      <c r="F9478" s="287">
        <v>81500</v>
      </c>
      <c r="G9478" s="41">
        <f t="shared" si="428"/>
        <v>81500</v>
      </c>
      <c r="H9478" s="84" t="s">
        <v>551</v>
      </c>
      <c r="I9478" s="43" t="s">
        <v>11029</v>
      </c>
    </row>
    <row r="9479" spans="1:9" x14ac:dyDescent="0.25">
      <c r="A9479" s="33" t="s">
        <v>4585</v>
      </c>
      <c r="B9479" s="36" t="s">
        <v>4012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11030</v>
      </c>
    </row>
    <row r="9480" spans="1:9" x14ac:dyDescent="0.25">
      <c r="A9480" s="33" t="s">
        <v>4585</v>
      </c>
      <c r="B9480" s="33" t="s">
        <v>11031</v>
      </c>
      <c r="C9480" s="33"/>
      <c r="D9480" s="38">
        <v>1</v>
      </c>
      <c r="E9480" s="45" t="s">
        <v>69</v>
      </c>
      <c r="F9480" s="40">
        <v>20000</v>
      </c>
      <c r="G9480" s="41">
        <f t="shared" si="428"/>
        <v>20000</v>
      </c>
      <c r="H9480" s="84" t="s">
        <v>1006</v>
      </c>
      <c r="I9480" s="294" t="s">
        <v>11030</v>
      </c>
    </row>
    <row r="9481" spans="1:9" x14ac:dyDescent="0.25">
      <c r="A9481" s="33" t="s">
        <v>4585</v>
      </c>
      <c r="B9481" s="33" t="s">
        <v>3235</v>
      </c>
      <c r="C9481" s="33" t="s">
        <v>3596</v>
      </c>
      <c r="D9481" s="50">
        <v>1</v>
      </c>
      <c r="E9481" s="45" t="s">
        <v>23</v>
      </c>
      <c r="F9481" s="287">
        <v>81500</v>
      </c>
      <c r="G9481" s="41">
        <f t="shared" si="428"/>
        <v>81500</v>
      </c>
      <c r="H9481" s="84" t="s">
        <v>1006</v>
      </c>
      <c r="I9481" s="294" t="s">
        <v>11030</v>
      </c>
    </row>
    <row r="9482" spans="1:9" x14ac:dyDescent="0.25">
      <c r="A9482" s="33" t="s">
        <v>4585</v>
      </c>
      <c r="B9482" s="33" t="s">
        <v>2702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28"/>
        <v>950000</v>
      </c>
      <c r="H9482" s="84" t="s">
        <v>868</v>
      </c>
      <c r="I9482" s="294" t="s">
        <v>11032</v>
      </c>
    </row>
    <row r="9483" spans="1:9" x14ac:dyDescent="0.25">
      <c r="A9483" s="33" t="s">
        <v>4585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28"/>
        <v>375000</v>
      </c>
      <c r="H9483" s="84" t="s">
        <v>868</v>
      </c>
      <c r="I9483" s="294" t="s">
        <v>11032</v>
      </c>
    </row>
    <row r="9484" spans="1:9" x14ac:dyDescent="0.25">
      <c r="A9484" s="33" t="s">
        <v>4585</v>
      </c>
      <c r="B9484" s="33" t="s">
        <v>4927</v>
      </c>
      <c r="C9484" s="228" t="s">
        <v>11033</v>
      </c>
      <c r="D9484" s="38">
        <v>1</v>
      </c>
      <c r="E9484" s="45" t="s">
        <v>24</v>
      </c>
      <c r="F9484" s="46">
        <v>1270000</v>
      </c>
      <c r="G9484" s="41">
        <f t="shared" si="428"/>
        <v>1270000</v>
      </c>
      <c r="H9484" s="84" t="s">
        <v>488</v>
      </c>
      <c r="I9484" s="533" t="s">
        <v>11034</v>
      </c>
    </row>
    <row r="9485" spans="1:9" x14ac:dyDescent="0.25">
      <c r="A9485" s="33" t="s">
        <v>4585</v>
      </c>
      <c r="B9485" s="56" t="s">
        <v>11035</v>
      </c>
      <c r="C9485" s="39" t="s">
        <v>10563</v>
      </c>
      <c r="D9485" s="38">
        <v>1</v>
      </c>
      <c r="E9485" s="45" t="s">
        <v>24</v>
      </c>
      <c r="F9485" s="40">
        <v>148500</v>
      </c>
      <c r="G9485" s="41">
        <f t="shared" si="428"/>
        <v>148500</v>
      </c>
      <c r="H9485" s="84" t="s">
        <v>488</v>
      </c>
      <c r="I9485" s="533" t="s">
        <v>11034</v>
      </c>
    </row>
    <row r="9486" spans="1:9" x14ac:dyDescent="0.25">
      <c r="A9486" s="33" t="s">
        <v>4585</v>
      </c>
      <c r="B9486" s="33" t="s">
        <v>3496</v>
      </c>
      <c r="C9486" s="33" t="s">
        <v>3360</v>
      </c>
      <c r="D9486" s="38">
        <v>1</v>
      </c>
      <c r="E9486" s="33" t="s">
        <v>23</v>
      </c>
      <c r="F9486" s="46">
        <v>45000</v>
      </c>
      <c r="G9486" s="179">
        <f t="shared" si="428"/>
        <v>45000</v>
      </c>
      <c r="H9486" s="84" t="s">
        <v>488</v>
      </c>
      <c r="I9486" s="533" t="s">
        <v>11034</v>
      </c>
    </row>
    <row r="9487" spans="1:9" x14ac:dyDescent="0.25">
      <c r="A9487" s="33" t="s">
        <v>4585</v>
      </c>
      <c r="B9487" s="33" t="s">
        <v>3775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28"/>
        <v>875000</v>
      </c>
      <c r="H9487" s="84" t="s">
        <v>488</v>
      </c>
      <c r="I9487" s="533" t="s">
        <v>11034</v>
      </c>
    </row>
    <row r="9488" spans="1:9" x14ac:dyDescent="0.25">
      <c r="A9488" s="33" t="s">
        <v>4585</v>
      </c>
      <c r="B9488" s="33" t="s">
        <v>3775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28"/>
        <v>875000</v>
      </c>
      <c r="H9488" s="84" t="s">
        <v>627</v>
      </c>
      <c r="I9488" s="60" t="s">
        <v>11036</v>
      </c>
    </row>
    <row r="9489" spans="1:9" x14ac:dyDescent="0.25">
      <c r="A9489" s="33" t="s">
        <v>4585</v>
      </c>
      <c r="B9489" s="33" t="s">
        <v>4927</v>
      </c>
      <c r="C9489" s="228" t="s">
        <v>11037</v>
      </c>
      <c r="D9489" s="38">
        <v>1</v>
      </c>
      <c r="E9489" s="45" t="s">
        <v>23</v>
      </c>
      <c r="F9489" s="46">
        <v>1270000</v>
      </c>
      <c r="G9489" s="179">
        <f t="shared" si="428"/>
        <v>1270000</v>
      </c>
      <c r="H9489" s="84" t="s">
        <v>11038</v>
      </c>
      <c r="I9489" s="49" t="s">
        <v>11039</v>
      </c>
    </row>
    <row r="9490" spans="1:9" x14ac:dyDescent="0.25">
      <c r="A9490" s="33" t="s">
        <v>4585</v>
      </c>
      <c r="B9490" s="56" t="s">
        <v>11035</v>
      </c>
      <c r="C9490" s="39" t="s">
        <v>10563</v>
      </c>
      <c r="D9490" s="38">
        <v>1</v>
      </c>
      <c r="E9490" s="51" t="s">
        <v>23</v>
      </c>
      <c r="F9490" s="185">
        <v>148500</v>
      </c>
      <c r="G9490" s="51">
        <f t="shared" si="428"/>
        <v>148500</v>
      </c>
      <c r="H9490" s="84" t="s">
        <v>11038</v>
      </c>
      <c r="I9490" s="49" t="s">
        <v>11039</v>
      </c>
    </row>
    <row r="9491" spans="1:9" x14ac:dyDescent="0.25">
      <c r="A9491" s="33" t="s">
        <v>4585</v>
      </c>
      <c r="B9491" s="33" t="s">
        <v>3496</v>
      </c>
      <c r="C9491" s="33" t="s">
        <v>3360</v>
      </c>
      <c r="D9491" s="38">
        <v>1</v>
      </c>
      <c r="E9491" s="33" t="s">
        <v>23</v>
      </c>
      <c r="F9491" s="46">
        <v>45000</v>
      </c>
      <c r="G9491" s="41">
        <f t="shared" si="428"/>
        <v>45000</v>
      </c>
      <c r="H9491" s="84" t="s">
        <v>11038</v>
      </c>
      <c r="I9491" s="49" t="s">
        <v>11039</v>
      </c>
    </row>
    <row r="9492" spans="1:9" x14ac:dyDescent="0.25">
      <c r="A9492" s="33" t="s">
        <v>4585</v>
      </c>
      <c r="B9492" s="33" t="s">
        <v>3775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28"/>
        <v>875000</v>
      </c>
      <c r="H9492" s="84" t="s">
        <v>11038</v>
      </c>
      <c r="I9492" s="49" t="s">
        <v>11039</v>
      </c>
    </row>
    <row r="9493" spans="1:9" x14ac:dyDescent="0.25">
      <c r="A9493" s="33" t="s">
        <v>4585</v>
      </c>
      <c r="B9493" s="33" t="s">
        <v>4586</v>
      </c>
      <c r="C9493" s="33" t="s">
        <v>2925</v>
      </c>
      <c r="D9493" s="38">
        <v>2</v>
      </c>
      <c r="E9493" s="33" t="s">
        <v>23</v>
      </c>
      <c r="F9493" s="46">
        <v>18500</v>
      </c>
      <c r="G9493" s="41">
        <f t="shared" si="428"/>
        <v>37000</v>
      </c>
      <c r="H9493" s="84" t="s">
        <v>4587</v>
      </c>
      <c r="I9493" s="49"/>
    </row>
    <row r="9494" spans="1:9" x14ac:dyDescent="0.25">
      <c r="A9494" s="33" t="s">
        <v>4585</v>
      </c>
      <c r="B9494" s="33" t="s">
        <v>4588</v>
      </c>
      <c r="C9494" s="33" t="s">
        <v>4589</v>
      </c>
      <c r="D9494" s="38">
        <v>3</v>
      </c>
      <c r="E9494" s="33" t="s">
        <v>23</v>
      </c>
      <c r="F9494" s="40">
        <v>35000</v>
      </c>
      <c r="G9494" s="41">
        <f t="shared" si="428"/>
        <v>105000</v>
      </c>
      <c r="H9494" s="84" t="s">
        <v>606</v>
      </c>
      <c r="I9494" s="49"/>
    </row>
    <row r="9495" spans="1:9" x14ac:dyDescent="0.25">
      <c r="A9495" s="33" t="s">
        <v>4585</v>
      </c>
      <c r="B9495" s="33" t="s">
        <v>4591</v>
      </c>
      <c r="C9495" s="33" t="s">
        <v>4592</v>
      </c>
      <c r="D9495" s="38">
        <v>2</v>
      </c>
      <c r="E9495" s="45" t="s">
        <v>23</v>
      </c>
      <c r="F9495" s="40">
        <v>5000</v>
      </c>
      <c r="G9495" s="41">
        <f t="shared" si="428"/>
        <v>10000</v>
      </c>
      <c r="H9495" s="84" t="s">
        <v>588</v>
      </c>
      <c r="I9495" s="49"/>
    </row>
    <row r="9496" spans="1:9" x14ac:dyDescent="0.25">
      <c r="A9496" s="33" t="s">
        <v>4585</v>
      </c>
      <c r="B9496" s="33" t="s">
        <v>4593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28"/>
        <v>40000</v>
      </c>
      <c r="H9496" s="84" t="s">
        <v>588</v>
      </c>
      <c r="I9496" s="49"/>
    </row>
    <row r="9497" spans="1:9" x14ac:dyDescent="0.25">
      <c r="A9497" s="33" t="s">
        <v>4585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28"/>
        <v>72500</v>
      </c>
      <c r="H9497" s="84" t="s">
        <v>2908</v>
      </c>
      <c r="I9497" s="49" t="s">
        <v>11040</v>
      </c>
    </row>
    <row r="9498" spans="1:9" x14ac:dyDescent="0.25">
      <c r="A9498" s="33" t="s">
        <v>4585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28"/>
        <v>28200</v>
      </c>
      <c r="H9498" s="84" t="s">
        <v>2908</v>
      </c>
      <c r="I9498" s="49" t="s">
        <v>11040</v>
      </c>
    </row>
    <row r="9499" spans="1:9" x14ac:dyDescent="0.25">
      <c r="A9499" s="33" t="s">
        <v>4585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28"/>
        <v>7000</v>
      </c>
      <c r="H9499" s="84" t="s">
        <v>742</v>
      </c>
      <c r="I9499" s="49"/>
    </row>
    <row r="9500" spans="1:9" x14ac:dyDescent="0.25">
      <c r="A9500" s="33" t="s">
        <v>4585</v>
      </c>
      <c r="B9500" s="33" t="s">
        <v>4008</v>
      </c>
      <c r="C9500" s="33" t="s">
        <v>4378</v>
      </c>
      <c r="D9500" s="38">
        <v>5</v>
      </c>
      <c r="E9500" s="45" t="s">
        <v>217</v>
      </c>
      <c r="F9500" s="55">
        <v>23000</v>
      </c>
      <c r="G9500" s="179">
        <f t="shared" si="428"/>
        <v>115000</v>
      </c>
      <c r="H9500" s="84" t="s">
        <v>742</v>
      </c>
      <c r="I9500" s="43"/>
    </row>
    <row r="9501" spans="1:9" x14ac:dyDescent="0.25">
      <c r="A9501" s="33" t="s">
        <v>4585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28"/>
        <v>969000</v>
      </c>
      <c r="H9501" s="84" t="s">
        <v>520</v>
      </c>
      <c r="I9501" s="33" t="s">
        <v>11041</v>
      </c>
    </row>
    <row r="9502" spans="1:9" x14ac:dyDescent="0.25">
      <c r="A9502" s="33" t="s">
        <v>4585</v>
      </c>
      <c r="B9502" s="33" t="s">
        <v>4527</v>
      </c>
      <c r="C9502" s="33" t="s">
        <v>11042</v>
      </c>
      <c r="D9502" s="38">
        <v>1</v>
      </c>
      <c r="E9502" s="45" t="s">
        <v>23</v>
      </c>
      <c r="F9502" s="55">
        <v>1400000</v>
      </c>
      <c r="G9502" s="179">
        <f t="shared" si="428"/>
        <v>1400000</v>
      </c>
      <c r="H9502" s="84" t="s">
        <v>520</v>
      </c>
      <c r="I9502" s="33" t="s">
        <v>11041</v>
      </c>
    </row>
    <row r="9503" spans="1:9" x14ac:dyDescent="0.25">
      <c r="A9503" s="33" t="s">
        <v>4585</v>
      </c>
      <c r="B9503" s="33" t="s">
        <v>4527</v>
      </c>
      <c r="C9503" s="33" t="s">
        <v>11043</v>
      </c>
      <c r="D9503" s="38">
        <v>1</v>
      </c>
      <c r="E9503" s="45" t="s">
        <v>23</v>
      </c>
      <c r="F9503" s="46">
        <v>1400000</v>
      </c>
      <c r="G9503" s="179">
        <f t="shared" si="428"/>
        <v>1400000</v>
      </c>
      <c r="H9503" s="84" t="s">
        <v>520</v>
      </c>
      <c r="I9503" s="33" t="s">
        <v>11041</v>
      </c>
    </row>
    <row r="9504" spans="1:9" x14ac:dyDescent="0.25">
      <c r="A9504" s="33" t="s">
        <v>4585</v>
      </c>
      <c r="B9504" s="33" t="s">
        <v>4527</v>
      </c>
      <c r="C9504" s="39" t="s">
        <v>11044</v>
      </c>
      <c r="D9504" s="33">
        <v>1</v>
      </c>
      <c r="E9504" s="33" t="s">
        <v>23</v>
      </c>
      <c r="F9504" s="46">
        <v>1400000</v>
      </c>
      <c r="G9504" s="179">
        <f t="shared" si="428"/>
        <v>1400000</v>
      </c>
      <c r="H9504" s="84" t="s">
        <v>520</v>
      </c>
      <c r="I9504" s="33" t="s">
        <v>11041</v>
      </c>
    </row>
    <row r="9505" spans="1:9" x14ac:dyDescent="0.25">
      <c r="A9505" s="33" t="s">
        <v>4585</v>
      </c>
      <c r="B9505" s="33" t="s">
        <v>4527</v>
      </c>
      <c r="C9505" s="534" t="s">
        <v>11045</v>
      </c>
      <c r="D9505" s="33">
        <v>1</v>
      </c>
      <c r="E9505" s="33" t="s">
        <v>24</v>
      </c>
      <c r="F9505" s="46">
        <v>1400000</v>
      </c>
      <c r="G9505" s="179">
        <f t="shared" si="428"/>
        <v>1400000</v>
      </c>
      <c r="H9505" s="84" t="s">
        <v>520</v>
      </c>
      <c r="I9505" s="33" t="s">
        <v>11041</v>
      </c>
    </row>
    <row r="9506" spans="1:9" x14ac:dyDescent="0.25">
      <c r="A9506" s="33" t="s">
        <v>4585</v>
      </c>
      <c r="B9506" s="33" t="s">
        <v>4527</v>
      </c>
      <c r="C9506" s="33" t="s">
        <v>11046</v>
      </c>
      <c r="D9506" s="33">
        <v>1</v>
      </c>
      <c r="E9506" s="33" t="s">
        <v>23</v>
      </c>
      <c r="F9506" s="535">
        <v>1500000</v>
      </c>
      <c r="G9506" s="179">
        <f t="shared" si="428"/>
        <v>1500000</v>
      </c>
      <c r="H9506" s="84" t="s">
        <v>520</v>
      </c>
      <c r="I9506" s="33" t="s">
        <v>11041</v>
      </c>
    </row>
    <row r="9507" spans="1:9" x14ac:dyDescent="0.25">
      <c r="A9507" s="33" t="s">
        <v>4585</v>
      </c>
      <c r="B9507" s="33" t="s">
        <v>4527</v>
      </c>
      <c r="C9507" s="39" t="s">
        <v>11047</v>
      </c>
      <c r="D9507" s="33">
        <v>1</v>
      </c>
      <c r="E9507" s="33" t="s">
        <v>24</v>
      </c>
      <c r="F9507" s="535">
        <v>1500000</v>
      </c>
      <c r="G9507" s="179">
        <f t="shared" si="428"/>
        <v>1500000</v>
      </c>
      <c r="H9507" s="84" t="s">
        <v>520</v>
      </c>
      <c r="I9507" s="33" t="s">
        <v>11041</v>
      </c>
    </row>
    <row r="9508" spans="1:9" x14ac:dyDescent="0.25">
      <c r="A9508" s="33" t="s">
        <v>4585</v>
      </c>
      <c r="B9508" s="33" t="s">
        <v>4527</v>
      </c>
      <c r="C9508" s="33" t="s">
        <v>11048</v>
      </c>
      <c r="D9508" s="33">
        <v>1</v>
      </c>
      <c r="E9508" s="33" t="s">
        <v>23</v>
      </c>
      <c r="F9508" s="535">
        <v>1500000</v>
      </c>
      <c r="G9508" s="179">
        <f t="shared" si="428"/>
        <v>1500000</v>
      </c>
      <c r="H9508" s="84" t="s">
        <v>520</v>
      </c>
      <c r="I9508" s="33" t="s">
        <v>11041</v>
      </c>
    </row>
    <row r="9509" spans="1:9" x14ac:dyDescent="0.25">
      <c r="A9509" s="33" t="s">
        <v>4585</v>
      </c>
      <c r="B9509" s="33" t="s">
        <v>3708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28"/>
        <v>1810800</v>
      </c>
      <c r="H9509" s="33" t="s">
        <v>520</v>
      </c>
      <c r="I9509" s="33" t="s">
        <v>11041</v>
      </c>
    </row>
    <row r="9510" spans="1:9" x14ac:dyDescent="0.25">
      <c r="A9510" s="33" t="s">
        <v>4585</v>
      </c>
      <c r="B9510" s="63" t="s">
        <v>11049</v>
      </c>
      <c r="C9510" s="39" t="s">
        <v>10563</v>
      </c>
      <c r="D9510" s="33">
        <v>6</v>
      </c>
      <c r="E9510" s="33" t="s">
        <v>23</v>
      </c>
      <c r="F9510" s="535">
        <v>155000</v>
      </c>
      <c r="G9510" s="179">
        <f t="shared" si="428"/>
        <v>930000</v>
      </c>
      <c r="H9510" s="33" t="s">
        <v>511</v>
      </c>
      <c r="I9510" s="33" t="s">
        <v>11050</v>
      </c>
    </row>
    <row r="9511" spans="1:9" x14ac:dyDescent="0.25">
      <c r="A9511" s="33" t="s">
        <v>4585</v>
      </c>
      <c r="B9511" s="56" t="s">
        <v>11035</v>
      </c>
      <c r="C9511" s="39" t="s">
        <v>10563</v>
      </c>
      <c r="D9511" s="33">
        <v>4</v>
      </c>
      <c r="E9511" s="33" t="s">
        <v>23</v>
      </c>
      <c r="F9511" s="535">
        <v>148500</v>
      </c>
      <c r="G9511" s="179">
        <f t="shared" si="428"/>
        <v>594000</v>
      </c>
      <c r="H9511" s="33" t="s">
        <v>511</v>
      </c>
      <c r="I9511" s="33" t="s">
        <v>11050</v>
      </c>
    </row>
    <row r="9512" spans="1:9" x14ac:dyDescent="0.25">
      <c r="A9512" s="33" t="s">
        <v>4585</v>
      </c>
      <c r="B9512" s="33" t="s">
        <v>3496</v>
      </c>
      <c r="C9512" s="33" t="s">
        <v>3360</v>
      </c>
      <c r="D9512" s="33">
        <v>10</v>
      </c>
      <c r="E9512" s="33" t="s">
        <v>23</v>
      </c>
      <c r="F9512" s="535">
        <v>45000</v>
      </c>
      <c r="G9512" s="179">
        <f t="shared" si="428"/>
        <v>450000</v>
      </c>
      <c r="H9512" s="33" t="s">
        <v>511</v>
      </c>
      <c r="I9512" s="33" t="s">
        <v>11050</v>
      </c>
    </row>
    <row r="9513" spans="1:9" x14ac:dyDescent="0.25">
      <c r="A9513" s="33" t="s">
        <v>4585</v>
      </c>
      <c r="B9513" s="33" t="s">
        <v>11051</v>
      </c>
      <c r="C9513" s="33" t="s">
        <v>11052</v>
      </c>
      <c r="D9513" s="33">
        <v>1</v>
      </c>
      <c r="E9513" s="33" t="s">
        <v>23</v>
      </c>
      <c r="F9513" s="35">
        <v>1500000</v>
      </c>
      <c r="G9513" s="179">
        <f t="shared" si="428"/>
        <v>1500000</v>
      </c>
      <c r="H9513" s="33" t="s">
        <v>511</v>
      </c>
      <c r="I9513" s="33" t="s">
        <v>11050</v>
      </c>
    </row>
    <row r="9514" spans="1:9" x14ac:dyDescent="0.25">
      <c r="A9514" s="33" t="s">
        <v>4585</v>
      </c>
      <c r="B9514" s="33" t="s">
        <v>11051</v>
      </c>
      <c r="C9514" s="33" t="s">
        <v>11053</v>
      </c>
      <c r="D9514" s="33">
        <v>1</v>
      </c>
      <c r="E9514" s="33" t="s">
        <v>23</v>
      </c>
      <c r="F9514" s="35">
        <v>1500000</v>
      </c>
      <c r="G9514" s="179">
        <f t="shared" si="428"/>
        <v>1500000</v>
      </c>
      <c r="H9514" s="33" t="s">
        <v>511</v>
      </c>
      <c r="I9514" s="33" t="s">
        <v>11050</v>
      </c>
    </row>
    <row r="9515" spans="1:9" x14ac:dyDescent="0.25">
      <c r="A9515" s="33" t="s">
        <v>4585</v>
      </c>
      <c r="B9515" s="33" t="s">
        <v>11051</v>
      </c>
      <c r="C9515" s="33" t="s">
        <v>11054</v>
      </c>
      <c r="D9515" s="33">
        <v>1</v>
      </c>
      <c r="E9515" s="33" t="s">
        <v>23</v>
      </c>
      <c r="F9515" s="35">
        <v>1500000</v>
      </c>
      <c r="G9515" s="179">
        <f t="shared" si="428"/>
        <v>1500000</v>
      </c>
      <c r="H9515" s="33" t="s">
        <v>511</v>
      </c>
      <c r="I9515" s="33" t="s">
        <v>11050</v>
      </c>
    </row>
    <row r="9516" spans="1:9" x14ac:dyDescent="0.25">
      <c r="A9516" s="33" t="s">
        <v>4585</v>
      </c>
      <c r="B9516" s="33" t="s">
        <v>11051</v>
      </c>
      <c r="C9516" s="33" t="s">
        <v>11055</v>
      </c>
      <c r="D9516" s="33">
        <v>1</v>
      </c>
      <c r="E9516" s="33" t="s">
        <v>23</v>
      </c>
      <c r="F9516" s="35">
        <v>1500000</v>
      </c>
      <c r="G9516" s="179">
        <f t="shared" si="428"/>
        <v>1500000</v>
      </c>
      <c r="H9516" s="33" t="s">
        <v>511</v>
      </c>
      <c r="I9516" s="33" t="s">
        <v>11050</v>
      </c>
    </row>
    <row r="9517" spans="1:9" x14ac:dyDescent="0.25">
      <c r="A9517" s="33" t="s">
        <v>4585</v>
      </c>
      <c r="B9517" s="33" t="s">
        <v>11051</v>
      </c>
      <c r="C9517" s="33" t="s">
        <v>11056</v>
      </c>
      <c r="D9517" s="33">
        <v>1</v>
      </c>
      <c r="E9517" s="33" t="s">
        <v>23</v>
      </c>
      <c r="F9517" s="35">
        <v>1500000</v>
      </c>
      <c r="G9517" s="179">
        <f t="shared" si="428"/>
        <v>1500000</v>
      </c>
      <c r="H9517" s="33" t="s">
        <v>511</v>
      </c>
      <c r="I9517" s="33" t="s">
        <v>11050</v>
      </c>
    </row>
    <row r="9518" spans="1:9" x14ac:dyDescent="0.25">
      <c r="A9518" s="33" t="s">
        <v>4585</v>
      </c>
      <c r="B9518" s="33" t="s">
        <v>11051</v>
      </c>
      <c r="C9518" s="33" t="s">
        <v>11057</v>
      </c>
      <c r="D9518" s="33">
        <v>1</v>
      </c>
      <c r="E9518" s="33" t="s">
        <v>23</v>
      </c>
      <c r="F9518" s="35">
        <v>1500000</v>
      </c>
      <c r="G9518" s="179">
        <f t="shared" si="428"/>
        <v>1500000</v>
      </c>
      <c r="H9518" s="33" t="s">
        <v>511</v>
      </c>
      <c r="I9518" s="33" t="s">
        <v>11050</v>
      </c>
    </row>
    <row r="9519" spans="1:9" x14ac:dyDescent="0.25">
      <c r="A9519" s="33" t="s">
        <v>4585</v>
      </c>
      <c r="B9519" s="33" t="s">
        <v>11051</v>
      </c>
      <c r="C9519" s="33" t="s">
        <v>11058</v>
      </c>
      <c r="D9519" s="33">
        <v>1</v>
      </c>
      <c r="E9519" s="33" t="s">
        <v>23</v>
      </c>
      <c r="F9519" s="35">
        <v>1500000</v>
      </c>
      <c r="G9519" s="179">
        <f t="shared" si="428"/>
        <v>1500000</v>
      </c>
      <c r="H9519" s="33" t="s">
        <v>511</v>
      </c>
      <c r="I9519" s="33" t="s">
        <v>11050</v>
      </c>
    </row>
    <row r="9520" spans="1:9" x14ac:dyDescent="0.25">
      <c r="A9520" s="33" t="s">
        <v>4585</v>
      </c>
      <c r="B9520" s="52" t="s">
        <v>10773</v>
      </c>
      <c r="C9520" s="33" t="s">
        <v>11059</v>
      </c>
      <c r="D9520" s="33">
        <v>1</v>
      </c>
      <c r="E9520" s="33" t="s">
        <v>23</v>
      </c>
      <c r="F9520" s="35">
        <v>1500000</v>
      </c>
      <c r="G9520" s="179">
        <f t="shared" si="428"/>
        <v>1500000</v>
      </c>
      <c r="H9520" s="33" t="s">
        <v>511</v>
      </c>
      <c r="I9520" s="33" t="s">
        <v>11060</v>
      </c>
    </row>
    <row r="9521" spans="1:9" x14ac:dyDescent="0.25">
      <c r="A9521" s="33" t="s">
        <v>4585</v>
      </c>
      <c r="B9521" s="52" t="s">
        <v>10773</v>
      </c>
      <c r="C9521" s="33" t="s">
        <v>9507</v>
      </c>
      <c r="D9521" s="33">
        <v>1</v>
      </c>
      <c r="E9521" s="33" t="s">
        <v>23</v>
      </c>
      <c r="F9521" s="35">
        <v>1500000</v>
      </c>
      <c r="G9521" s="179">
        <f t="shared" si="428"/>
        <v>1500000</v>
      </c>
      <c r="H9521" s="33" t="s">
        <v>511</v>
      </c>
      <c r="I9521" s="33" t="s">
        <v>11060</v>
      </c>
    </row>
    <row r="9522" spans="1:9" x14ac:dyDescent="0.25">
      <c r="A9522" s="33" t="s">
        <v>4585</v>
      </c>
      <c r="B9522" s="52" t="s">
        <v>10773</v>
      </c>
      <c r="C9522" s="33" t="s">
        <v>11061</v>
      </c>
      <c r="D9522" s="33">
        <v>1</v>
      </c>
      <c r="E9522" s="33" t="s">
        <v>23</v>
      </c>
      <c r="F9522" s="35">
        <v>1500000</v>
      </c>
      <c r="G9522" s="179">
        <f t="shared" si="428"/>
        <v>1500000</v>
      </c>
      <c r="H9522" s="33" t="s">
        <v>511</v>
      </c>
      <c r="I9522" s="33" t="s">
        <v>11060</v>
      </c>
    </row>
    <row r="9523" spans="1:9" x14ac:dyDescent="0.25">
      <c r="A9523" s="33" t="s">
        <v>4585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28"/>
        <v>40000</v>
      </c>
      <c r="H9523" s="33" t="s">
        <v>1756</v>
      </c>
      <c r="I9523" s="33" t="s">
        <v>11062</v>
      </c>
    </row>
    <row r="9524" spans="1:9" x14ac:dyDescent="0.25">
      <c r="A9524" s="33" t="s">
        <v>4585</v>
      </c>
      <c r="B9524" s="33" t="s">
        <v>2815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28"/>
        <v>24750</v>
      </c>
      <c r="H9524" s="33" t="s">
        <v>1756</v>
      </c>
      <c r="I9524" s="33" t="s">
        <v>11062</v>
      </c>
    </row>
    <row r="9525" spans="1:9" x14ac:dyDescent="0.25">
      <c r="A9525" s="33" t="s">
        <v>11063</v>
      </c>
      <c r="B9525" s="33" t="s">
        <v>4008</v>
      </c>
      <c r="C9525" s="33" t="s">
        <v>4378</v>
      </c>
      <c r="D9525" s="38">
        <v>5</v>
      </c>
      <c r="E9525" s="45" t="s">
        <v>217</v>
      </c>
      <c r="F9525" s="55">
        <v>23000</v>
      </c>
      <c r="G9525" s="179">
        <f t="shared" si="428"/>
        <v>115000</v>
      </c>
      <c r="H9525" s="84" t="s">
        <v>28</v>
      </c>
      <c r="I9525" s="43"/>
    </row>
    <row r="9526" spans="1:9" x14ac:dyDescent="0.25">
      <c r="A9526" s="33" t="s">
        <v>11063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28"/>
        <v>123250</v>
      </c>
      <c r="H9526" s="84" t="s">
        <v>28</v>
      </c>
      <c r="I9526" s="43"/>
    </row>
    <row r="9527" spans="1:9" x14ac:dyDescent="0.25">
      <c r="A9527" s="33" t="s">
        <v>11063</v>
      </c>
      <c r="B9527" s="33" t="s">
        <v>4595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28"/>
        <v>4000</v>
      </c>
      <c r="H9527" s="84" t="s">
        <v>1585</v>
      </c>
      <c r="I9527" s="43"/>
    </row>
    <row r="9528" spans="1:9" x14ac:dyDescent="0.25">
      <c r="A9528" s="33" t="s">
        <v>11063</v>
      </c>
      <c r="B9528" s="36" t="s">
        <v>10042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28"/>
        <v>100000</v>
      </c>
      <c r="H9528" s="84" t="s">
        <v>1999</v>
      </c>
      <c r="I9528" s="43" t="s">
        <v>508</v>
      </c>
    </row>
    <row r="9529" spans="1:9" x14ac:dyDescent="0.25">
      <c r="A9529" s="33" t="s">
        <v>11063</v>
      </c>
      <c r="B9529" s="33" t="s">
        <v>2832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29">D9529*F9529</f>
        <v>175000</v>
      </c>
      <c r="H9529" s="84" t="s">
        <v>1065</v>
      </c>
      <c r="I9529" s="43" t="s">
        <v>505</v>
      </c>
    </row>
    <row r="9530" spans="1:9" x14ac:dyDescent="0.25">
      <c r="A9530" s="33" t="s">
        <v>11063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29"/>
        <v>20000</v>
      </c>
      <c r="H9530" s="84" t="s">
        <v>1065</v>
      </c>
      <c r="I9530" s="43" t="s">
        <v>505</v>
      </c>
    </row>
    <row r="9531" spans="1:9" x14ac:dyDescent="0.25">
      <c r="A9531" s="33" t="s">
        <v>11063</v>
      </c>
      <c r="B9531" s="33" t="s">
        <v>4841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29"/>
        <v>10000</v>
      </c>
      <c r="H9531" s="84" t="s">
        <v>1065</v>
      </c>
      <c r="I9531" s="43" t="s">
        <v>505</v>
      </c>
    </row>
    <row r="9532" spans="1:9" x14ac:dyDescent="0.25">
      <c r="A9532" s="33" t="s">
        <v>11063</v>
      </c>
      <c r="B9532" s="33" t="s">
        <v>2815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29"/>
        <v>24750</v>
      </c>
      <c r="H9532" s="84" t="s">
        <v>1065</v>
      </c>
      <c r="I9532" s="43" t="s">
        <v>505</v>
      </c>
    </row>
    <row r="9533" spans="1:9" x14ac:dyDescent="0.25">
      <c r="A9533" s="33" t="s">
        <v>11063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29"/>
        <v>253800</v>
      </c>
      <c r="H9533" s="84" t="s">
        <v>1065</v>
      </c>
      <c r="I9533" s="43" t="s">
        <v>505</v>
      </c>
    </row>
    <row r="9534" spans="1:9" x14ac:dyDescent="0.25">
      <c r="A9534" s="33" t="s">
        <v>11063</v>
      </c>
      <c r="B9534" s="33" t="s">
        <v>2852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29"/>
        <v>87500</v>
      </c>
      <c r="H9534" s="84" t="s">
        <v>1065</v>
      </c>
      <c r="I9534" s="43" t="s">
        <v>505</v>
      </c>
    </row>
    <row r="9535" spans="1:9" x14ac:dyDescent="0.25">
      <c r="A9535" s="33" t="s">
        <v>11063</v>
      </c>
      <c r="B9535" s="33" t="s">
        <v>3235</v>
      </c>
      <c r="C9535" s="33" t="s">
        <v>3596</v>
      </c>
      <c r="D9535" s="38">
        <v>1</v>
      </c>
      <c r="E9535" s="273" t="s">
        <v>23</v>
      </c>
      <c r="F9535" s="41">
        <v>81500</v>
      </c>
      <c r="G9535" s="41">
        <f t="shared" si="429"/>
        <v>81500</v>
      </c>
      <c r="H9535" s="84" t="s">
        <v>1065</v>
      </c>
      <c r="I9535" s="43" t="s">
        <v>505</v>
      </c>
    </row>
    <row r="9536" spans="1:9" x14ac:dyDescent="0.25">
      <c r="A9536" s="33" t="s">
        <v>11063</v>
      </c>
      <c r="B9536" s="33" t="s">
        <v>5108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29"/>
        <v>36000</v>
      </c>
      <c r="H9536" s="84" t="s">
        <v>1065</v>
      </c>
      <c r="I9536" s="43" t="s">
        <v>505</v>
      </c>
    </row>
    <row r="9537" spans="1:9" x14ac:dyDescent="0.25">
      <c r="A9537" s="33" t="s">
        <v>11063</v>
      </c>
      <c r="B9537" s="413" t="s">
        <v>4149</v>
      </c>
      <c r="C9537" s="247" t="s">
        <v>2752</v>
      </c>
      <c r="D9537" s="248">
        <v>1</v>
      </c>
      <c r="E9537" s="249" t="s">
        <v>23</v>
      </c>
      <c r="F9537" s="265">
        <v>32500</v>
      </c>
      <c r="G9537" s="249">
        <f t="shared" si="429"/>
        <v>32500</v>
      </c>
      <c r="H9537" s="401" t="s">
        <v>882</v>
      </c>
      <c r="I9537" s="401" t="s">
        <v>11064</v>
      </c>
    </row>
    <row r="9538" spans="1:9" x14ac:dyDescent="0.25">
      <c r="A9538" s="33" t="s">
        <v>11063</v>
      </c>
      <c r="B9538" s="33" t="s">
        <v>2832</v>
      </c>
      <c r="C9538" s="33"/>
      <c r="D9538" s="38">
        <v>0.5</v>
      </c>
      <c r="E9538" s="33" t="s">
        <v>72</v>
      </c>
      <c r="F9538" s="40">
        <v>350000</v>
      </c>
      <c r="G9538" s="41">
        <f t="shared" si="429"/>
        <v>175000</v>
      </c>
      <c r="H9538" s="84" t="s">
        <v>827</v>
      </c>
      <c r="I9538" s="294" t="s">
        <v>11065</v>
      </c>
    </row>
    <row r="9539" spans="1:9" x14ac:dyDescent="0.25">
      <c r="A9539" s="33" t="s">
        <v>11063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29"/>
        <v>20000</v>
      </c>
      <c r="H9539" s="84" t="s">
        <v>827</v>
      </c>
      <c r="I9539" s="294" t="s">
        <v>11065</v>
      </c>
    </row>
    <row r="9540" spans="1:9" x14ac:dyDescent="0.25">
      <c r="A9540" s="33" t="s">
        <v>11063</v>
      </c>
      <c r="B9540" s="33" t="s">
        <v>4841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29"/>
        <v>10000</v>
      </c>
      <c r="H9540" s="84" t="s">
        <v>827</v>
      </c>
      <c r="I9540" s="294" t="s">
        <v>11065</v>
      </c>
    </row>
    <row r="9541" spans="1:9" x14ac:dyDescent="0.25">
      <c r="A9541" s="33" t="s">
        <v>11063</v>
      </c>
      <c r="B9541" s="36" t="s">
        <v>4150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29"/>
        <v>20000</v>
      </c>
      <c r="H9541" s="84" t="s">
        <v>827</v>
      </c>
      <c r="I9541" s="294" t="s">
        <v>11065</v>
      </c>
    </row>
    <row r="9542" spans="1:9" x14ac:dyDescent="0.25">
      <c r="A9542" s="33" t="s">
        <v>11063</v>
      </c>
      <c r="B9542" s="33" t="s">
        <v>118</v>
      </c>
      <c r="C9542" s="49" t="s">
        <v>9783</v>
      </c>
      <c r="D9542" s="38">
        <v>1</v>
      </c>
      <c r="E9542" s="45" t="s">
        <v>24</v>
      </c>
      <c r="F9542" s="46">
        <v>118181</v>
      </c>
      <c r="G9542" s="41">
        <f t="shared" si="429"/>
        <v>118181</v>
      </c>
      <c r="H9542" s="84" t="s">
        <v>827</v>
      </c>
      <c r="I9542" s="294" t="s">
        <v>11065</v>
      </c>
    </row>
    <row r="9543" spans="1:9" x14ac:dyDescent="0.25">
      <c r="A9543" s="33" t="s">
        <v>11063</v>
      </c>
      <c r="B9543" s="56" t="s">
        <v>11066</v>
      </c>
      <c r="C9543" s="39" t="s">
        <v>10820</v>
      </c>
      <c r="D9543" s="38">
        <v>3</v>
      </c>
      <c r="E9543" s="45" t="s">
        <v>24</v>
      </c>
      <c r="F9543" s="40">
        <v>15000</v>
      </c>
      <c r="G9543" s="41">
        <f t="shared" si="429"/>
        <v>45000</v>
      </c>
      <c r="H9543" s="84" t="s">
        <v>827</v>
      </c>
      <c r="I9543" s="294" t="s">
        <v>11065</v>
      </c>
    </row>
    <row r="9544" spans="1:9" x14ac:dyDescent="0.25">
      <c r="A9544" s="33" t="s">
        <v>11063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29"/>
        <v>28200</v>
      </c>
      <c r="H9544" s="84" t="s">
        <v>827</v>
      </c>
      <c r="I9544" s="294" t="s">
        <v>11065</v>
      </c>
    </row>
    <row r="9545" spans="1:9" x14ac:dyDescent="0.25">
      <c r="A9545" s="33" t="s">
        <v>11063</v>
      </c>
      <c r="B9545" s="33" t="s">
        <v>2768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29"/>
        <v>86000</v>
      </c>
      <c r="H9545" s="84" t="s">
        <v>827</v>
      </c>
      <c r="I9545" s="294" t="s">
        <v>11065</v>
      </c>
    </row>
    <row r="9546" spans="1:9" x14ac:dyDescent="0.25">
      <c r="A9546" s="33" t="s">
        <v>11063</v>
      </c>
      <c r="B9546" s="33" t="s">
        <v>120</v>
      </c>
      <c r="C9546" s="33" t="s">
        <v>10435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11065</v>
      </c>
    </row>
    <row r="9547" spans="1:9" x14ac:dyDescent="0.25">
      <c r="A9547" s="33" t="s">
        <v>11063</v>
      </c>
      <c r="B9547" s="80" t="s">
        <v>2800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11065</v>
      </c>
    </row>
    <row r="9548" spans="1:9" x14ac:dyDescent="0.25">
      <c r="A9548" s="33" t="s">
        <v>11063</v>
      </c>
      <c r="B9548" s="36" t="s">
        <v>2751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11065</v>
      </c>
    </row>
    <row r="9549" spans="1:9" x14ac:dyDescent="0.25">
      <c r="A9549" s="33" t="s">
        <v>11063</v>
      </c>
      <c r="B9549" s="33" t="s">
        <v>5176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30">D9549*F9549</f>
        <v>100000</v>
      </c>
      <c r="H9549" s="84" t="s">
        <v>1604</v>
      </c>
      <c r="I9549" s="49" t="s">
        <v>11067</v>
      </c>
    </row>
    <row r="9550" spans="1:9" x14ac:dyDescent="0.25">
      <c r="A9550" s="33" t="s">
        <v>11063</v>
      </c>
      <c r="B9550" s="33" t="s">
        <v>3618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30"/>
        <v>50000</v>
      </c>
      <c r="H9550" s="84" t="s">
        <v>1604</v>
      </c>
      <c r="I9550" s="49" t="s">
        <v>11067</v>
      </c>
    </row>
    <row r="9551" spans="1:9" x14ac:dyDescent="0.25">
      <c r="A9551" s="33" t="s">
        <v>11063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30"/>
        <v>253800</v>
      </c>
      <c r="H9551" s="84" t="s">
        <v>1604</v>
      </c>
      <c r="I9551" s="49" t="s">
        <v>11067</v>
      </c>
    </row>
    <row r="9552" spans="1:9" x14ac:dyDescent="0.25">
      <c r="A9552" s="33" t="s">
        <v>11063</v>
      </c>
      <c r="B9552" s="33" t="s">
        <v>2852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30"/>
        <v>87500</v>
      </c>
      <c r="H9552" s="84" t="s">
        <v>1604</v>
      </c>
      <c r="I9552" s="49" t="s">
        <v>11067</v>
      </c>
    </row>
    <row r="9553" spans="1:10" x14ac:dyDescent="0.25">
      <c r="A9553" s="33" t="s">
        <v>11063</v>
      </c>
      <c r="B9553" s="33" t="s">
        <v>2768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30"/>
        <v>86000</v>
      </c>
      <c r="H9553" s="84" t="s">
        <v>1604</v>
      </c>
      <c r="I9553" s="49" t="s">
        <v>11067</v>
      </c>
    </row>
    <row r="9554" spans="1:10" x14ac:dyDescent="0.25">
      <c r="A9554" s="33" t="s">
        <v>11063</v>
      </c>
      <c r="B9554" s="33" t="s">
        <v>2815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30"/>
        <v>49500</v>
      </c>
      <c r="H9554" s="84" t="s">
        <v>1604</v>
      </c>
      <c r="I9554" s="49" t="s">
        <v>11067</v>
      </c>
    </row>
    <row r="9555" spans="1:10" x14ac:dyDescent="0.25">
      <c r="A9555" s="33" t="s">
        <v>11063</v>
      </c>
      <c r="B9555" s="269" t="s">
        <v>3751</v>
      </c>
      <c r="C9555" s="33"/>
      <c r="D9555" s="50">
        <v>1</v>
      </c>
      <c r="E9555" s="33" t="s">
        <v>23</v>
      </c>
      <c r="F9555" s="179">
        <v>12500</v>
      </c>
      <c r="G9555" s="179">
        <f t="shared" si="430"/>
        <v>12500</v>
      </c>
      <c r="H9555" s="84" t="s">
        <v>4540</v>
      </c>
      <c r="I9555" s="49"/>
    </row>
    <row r="9556" spans="1:10" x14ac:dyDescent="0.25">
      <c r="A9556" s="33" t="s">
        <v>11063</v>
      </c>
      <c r="B9556" s="269" t="s">
        <v>4524</v>
      </c>
      <c r="C9556" s="44"/>
      <c r="D9556" s="38">
        <v>20</v>
      </c>
      <c r="E9556" s="45" t="s">
        <v>23</v>
      </c>
      <c r="F9556" s="46">
        <v>1550</v>
      </c>
      <c r="G9556" s="179">
        <f t="shared" si="430"/>
        <v>31000</v>
      </c>
      <c r="H9556" s="84" t="s">
        <v>4540</v>
      </c>
      <c r="I9556" s="49"/>
    </row>
    <row r="9557" spans="1:10" x14ac:dyDescent="0.25">
      <c r="A9557" s="33" t="s">
        <v>11063</v>
      </c>
      <c r="B9557" s="33" t="s">
        <v>4599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30"/>
        <v>97500</v>
      </c>
      <c r="H9557" s="84" t="s">
        <v>4600</v>
      </c>
      <c r="I9557" s="49"/>
    </row>
    <row r="9558" spans="1:10" x14ac:dyDescent="0.25">
      <c r="A9558" s="33" t="s">
        <v>11063</v>
      </c>
      <c r="B9558" s="33" t="s">
        <v>4601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30"/>
        <v>15000</v>
      </c>
      <c r="H9558" s="84" t="s">
        <v>4600</v>
      </c>
      <c r="I9558" s="49"/>
    </row>
    <row r="9559" spans="1:10" x14ac:dyDescent="0.25">
      <c r="A9559" s="33" t="s">
        <v>11063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30"/>
        <v>390000</v>
      </c>
      <c r="H9559" s="84" t="s">
        <v>520</v>
      </c>
      <c r="I9559" s="33" t="s">
        <v>11068</v>
      </c>
    </row>
    <row r="9560" spans="1:10" x14ac:dyDescent="0.25">
      <c r="A9560" s="33" t="s">
        <v>11063</v>
      </c>
      <c r="B9560" s="33" t="s">
        <v>2729</v>
      </c>
      <c r="C9560" s="33" t="s">
        <v>2730</v>
      </c>
      <c r="D9560" s="38">
        <v>1</v>
      </c>
      <c r="E9560" s="45" t="s">
        <v>23</v>
      </c>
      <c r="F9560" s="46">
        <v>99000</v>
      </c>
      <c r="G9560" s="179">
        <f t="shared" si="430"/>
        <v>99000</v>
      </c>
      <c r="H9560" s="84" t="s">
        <v>11069</v>
      </c>
      <c r="I9560" s="33" t="s">
        <v>11068</v>
      </c>
    </row>
    <row r="9561" spans="1:10" x14ac:dyDescent="0.25">
      <c r="A9561" s="33" t="s">
        <v>11063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30"/>
        <v>123750</v>
      </c>
      <c r="H9561" s="84" t="s">
        <v>11069</v>
      </c>
      <c r="I9561" s="33"/>
    </row>
    <row r="9562" spans="1:10" x14ac:dyDescent="0.25">
      <c r="A9562" s="33" t="s">
        <v>11063</v>
      </c>
      <c r="B9562" s="33" t="s">
        <v>4179</v>
      </c>
      <c r="C9562" s="33" t="s">
        <v>2745</v>
      </c>
      <c r="D9562" s="38">
        <v>1</v>
      </c>
      <c r="E9562" s="45" t="s">
        <v>23</v>
      </c>
      <c r="F9562" s="40">
        <v>460000</v>
      </c>
      <c r="G9562" s="179">
        <f t="shared" si="430"/>
        <v>460000</v>
      </c>
      <c r="H9562" s="84" t="s">
        <v>2237</v>
      </c>
      <c r="I9562" s="33" t="s">
        <v>9235</v>
      </c>
    </row>
    <row r="9563" spans="1:10" x14ac:dyDescent="0.25">
      <c r="A9563" s="33" t="s">
        <v>4602</v>
      </c>
      <c r="B9563" s="33" t="s">
        <v>4008</v>
      </c>
      <c r="C9563" s="33" t="s">
        <v>4378</v>
      </c>
      <c r="D9563" s="38">
        <v>5</v>
      </c>
      <c r="E9563" s="45" t="s">
        <v>217</v>
      </c>
      <c r="F9563" s="55">
        <v>23000</v>
      </c>
      <c r="G9563" s="179">
        <f t="shared" si="430"/>
        <v>115000</v>
      </c>
      <c r="H9563" s="84" t="s">
        <v>28</v>
      </c>
      <c r="I9563" s="43"/>
      <c r="J9563"/>
    </row>
    <row r="9564" spans="1:10" x14ac:dyDescent="0.25">
      <c r="A9564" s="33" t="s">
        <v>4602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30"/>
        <v>49300</v>
      </c>
      <c r="H9564" s="84" t="s">
        <v>28</v>
      </c>
      <c r="I9564" s="43"/>
      <c r="J9564"/>
    </row>
    <row r="9565" spans="1:10" x14ac:dyDescent="0.25">
      <c r="A9565" s="33" t="s">
        <v>4602</v>
      </c>
      <c r="B9565" s="56" t="s">
        <v>3707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30"/>
        <v>3434400</v>
      </c>
      <c r="H9565" s="84" t="s">
        <v>4438</v>
      </c>
      <c r="I9565" s="43"/>
      <c r="J9565"/>
    </row>
    <row r="9566" spans="1:10" x14ac:dyDescent="0.25">
      <c r="A9566" s="33" t="s">
        <v>4602</v>
      </c>
      <c r="B9566" s="56" t="s">
        <v>4847</v>
      </c>
      <c r="C9566" s="56"/>
      <c r="D9566" s="50">
        <v>3</v>
      </c>
      <c r="E9566" s="45" t="s">
        <v>23</v>
      </c>
      <c r="F9566" s="179">
        <v>3000</v>
      </c>
      <c r="G9566" s="41">
        <f t="shared" si="430"/>
        <v>9000</v>
      </c>
      <c r="H9566" s="84" t="s">
        <v>4540</v>
      </c>
      <c r="I9566" s="43"/>
      <c r="J9566" s="61"/>
    </row>
    <row r="9567" spans="1:10" x14ac:dyDescent="0.25">
      <c r="A9567" s="33" t="s">
        <v>4602</v>
      </c>
      <c r="B9567" s="269" t="s">
        <v>3751</v>
      </c>
      <c r="C9567" s="33"/>
      <c r="D9567" s="38">
        <v>1</v>
      </c>
      <c r="E9567" s="45" t="s">
        <v>23</v>
      </c>
      <c r="F9567" s="40">
        <v>7000</v>
      </c>
      <c r="G9567" s="41">
        <f t="shared" si="430"/>
        <v>7000</v>
      </c>
      <c r="H9567" s="84" t="s">
        <v>4540</v>
      </c>
      <c r="I9567" s="43"/>
      <c r="J9567" s="61"/>
    </row>
    <row r="9568" spans="1:10" x14ac:dyDescent="0.25">
      <c r="A9568" s="33" t="s">
        <v>4602</v>
      </c>
      <c r="B9568" s="33" t="s">
        <v>9402</v>
      </c>
      <c r="C9568" s="33"/>
      <c r="D9568" s="38">
        <v>1</v>
      </c>
      <c r="E9568" s="45" t="s">
        <v>23</v>
      </c>
      <c r="F9568" s="289">
        <v>35000</v>
      </c>
      <c r="G9568" s="41">
        <f t="shared" si="430"/>
        <v>35000</v>
      </c>
      <c r="H9568" s="84" t="s">
        <v>4540</v>
      </c>
      <c r="I9568" s="43"/>
      <c r="J9568"/>
    </row>
    <row r="9569" spans="1:10" x14ac:dyDescent="0.25">
      <c r="A9569" s="33" t="s">
        <v>4602</v>
      </c>
      <c r="B9569" s="33" t="s">
        <v>2692</v>
      </c>
      <c r="C9569" s="33"/>
      <c r="D9569" s="38">
        <v>1</v>
      </c>
      <c r="E9569" s="33" t="s">
        <v>2666</v>
      </c>
      <c r="F9569" s="40">
        <v>75000</v>
      </c>
      <c r="G9569" s="179">
        <f t="shared" si="430"/>
        <v>75000</v>
      </c>
      <c r="H9569" s="84" t="s">
        <v>4540</v>
      </c>
      <c r="I9569" s="43"/>
      <c r="J9569"/>
    </row>
    <row r="9570" spans="1:10" x14ac:dyDescent="0.25">
      <c r="A9570" s="33" t="s">
        <v>4602</v>
      </c>
      <c r="B9570" s="33" t="s">
        <v>2711</v>
      </c>
      <c r="C9570" s="167" t="s">
        <v>11070</v>
      </c>
      <c r="D9570" s="38">
        <v>1</v>
      </c>
      <c r="E9570" s="33" t="s">
        <v>23</v>
      </c>
      <c r="F9570" s="46"/>
      <c r="G9570" s="179">
        <f t="shared" si="430"/>
        <v>0</v>
      </c>
      <c r="H9570" s="84" t="s">
        <v>1106</v>
      </c>
      <c r="I9570" s="43" t="s">
        <v>11071</v>
      </c>
      <c r="J9570" t="s">
        <v>11072</v>
      </c>
    </row>
    <row r="9571" spans="1:10" x14ac:dyDescent="0.25">
      <c r="A9571" s="33" t="s">
        <v>4602</v>
      </c>
      <c r="B9571" s="33" t="s">
        <v>2711</v>
      </c>
      <c r="C9571" s="167" t="s">
        <v>11073</v>
      </c>
      <c r="D9571" s="38">
        <v>1</v>
      </c>
      <c r="E9571" s="33" t="s">
        <v>23</v>
      </c>
      <c r="F9571" s="40"/>
      <c r="G9571" s="41">
        <f t="shared" si="430"/>
        <v>0</v>
      </c>
      <c r="H9571" s="84" t="s">
        <v>1106</v>
      </c>
      <c r="I9571" s="43" t="s">
        <v>11071</v>
      </c>
      <c r="J9571" t="s">
        <v>11072</v>
      </c>
    </row>
    <row r="9572" spans="1:10" x14ac:dyDescent="0.25">
      <c r="A9572" s="33" t="s">
        <v>4602</v>
      </c>
      <c r="B9572" s="33" t="s">
        <v>4124</v>
      </c>
      <c r="C9572" s="33"/>
      <c r="D9572" s="33">
        <v>1</v>
      </c>
      <c r="E9572" s="33" t="s">
        <v>23</v>
      </c>
      <c r="F9572" s="535">
        <v>140000</v>
      </c>
      <c r="G9572" s="41">
        <f t="shared" si="430"/>
        <v>140000</v>
      </c>
      <c r="H9572" s="84" t="s">
        <v>1106</v>
      </c>
      <c r="I9572" s="43" t="s">
        <v>11071</v>
      </c>
      <c r="J9572"/>
    </row>
    <row r="9573" spans="1:10" x14ac:dyDescent="0.25">
      <c r="A9573" s="33" t="s">
        <v>4602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30"/>
        <v>253800</v>
      </c>
      <c r="H9573" s="401" t="s">
        <v>8417</v>
      </c>
      <c r="I9573" s="340" t="s">
        <v>11074</v>
      </c>
      <c r="J9573"/>
    </row>
    <row r="9574" spans="1:10" x14ac:dyDescent="0.25">
      <c r="A9574" s="33" t="s">
        <v>4602</v>
      </c>
      <c r="B9574" s="247" t="s">
        <v>11075</v>
      </c>
      <c r="C9574" s="247"/>
      <c r="D9574" s="248">
        <v>1</v>
      </c>
      <c r="E9574" s="264" t="s">
        <v>23</v>
      </c>
      <c r="F9574" s="265">
        <v>36000</v>
      </c>
      <c r="G9574" s="265">
        <f t="shared" si="430"/>
        <v>36000</v>
      </c>
      <c r="H9574" s="401" t="s">
        <v>8417</v>
      </c>
      <c r="I9574" s="340" t="s">
        <v>11074</v>
      </c>
      <c r="J9574"/>
    </row>
    <row r="9575" spans="1:10" x14ac:dyDescent="0.25">
      <c r="A9575" s="33" t="s">
        <v>4602</v>
      </c>
      <c r="B9575" s="33" t="s">
        <v>4603</v>
      </c>
      <c r="C9575" s="33" t="s">
        <v>11076</v>
      </c>
      <c r="D9575" s="38">
        <v>3</v>
      </c>
      <c r="E9575" s="45" t="s">
        <v>4604</v>
      </c>
      <c r="F9575" s="46">
        <v>44000</v>
      </c>
      <c r="G9575" s="41">
        <f t="shared" si="430"/>
        <v>132000</v>
      </c>
      <c r="H9575" s="84" t="s">
        <v>748</v>
      </c>
      <c r="I9575" s="43" t="s">
        <v>11077</v>
      </c>
      <c r="J9575"/>
    </row>
    <row r="9576" spans="1:10" x14ac:dyDescent="0.25">
      <c r="A9576" s="33" t="s">
        <v>4602</v>
      </c>
      <c r="B9576" s="33" t="s">
        <v>4605</v>
      </c>
      <c r="C9576" s="33"/>
      <c r="D9576" s="38">
        <v>2</v>
      </c>
      <c r="E9576" s="273" t="s">
        <v>4604</v>
      </c>
      <c r="F9576" s="41">
        <v>10000</v>
      </c>
      <c r="G9576" s="41">
        <f t="shared" si="430"/>
        <v>20000</v>
      </c>
      <c r="H9576" s="84" t="s">
        <v>748</v>
      </c>
      <c r="I9576" s="43" t="s">
        <v>11077</v>
      </c>
      <c r="J9576"/>
    </row>
    <row r="9577" spans="1:10" x14ac:dyDescent="0.25">
      <c r="A9577" s="33" t="s">
        <v>4602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30"/>
        <v>150000</v>
      </c>
      <c r="H9577" s="84" t="s">
        <v>748</v>
      </c>
      <c r="I9577" s="43" t="s">
        <v>11077</v>
      </c>
      <c r="J9577"/>
    </row>
    <row r="9578" spans="1:10" x14ac:dyDescent="0.25">
      <c r="A9578" s="33" t="s">
        <v>4602</v>
      </c>
      <c r="B9578" s="33" t="s">
        <v>11078</v>
      </c>
      <c r="C9578" s="56"/>
      <c r="D9578" s="50">
        <v>2</v>
      </c>
      <c r="E9578" s="45" t="s">
        <v>24</v>
      </c>
      <c r="F9578" s="41">
        <v>40000</v>
      </c>
      <c r="G9578" s="218">
        <f t="shared" si="430"/>
        <v>80000</v>
      </c>
      <c r="H9578" s="84" t="s">
        <v>748</v>
      </c>
      <c r="I9578" s="43" t="s">
        <v>11077</v>
      </c>
      <c r="J9578"/>
    </row>
    <row r="9579" spans="1:10" x14ac:dyDescent="0.25">
      <c r="A9579" s="33" t="s">
        <v>4602</v>
      </c>
      <c r="B9579" s="260" t="s">
        <v>2692</v>
      </c>
      <c r="C9579" s="56"/>
      <c r="D9579" s="50">
        <v>1</v>
      </c>
      <c r="E9579" s="218" t="s">
        <v>2666</v>
      </c>
      <c r="F9579" s="41">
        <v>75000</v>
      </c>
      <c r="G9579" s="218">
        <f t="shared" si="430"/>
        <v>75000</v>
      </c>
      <c r="H9579" s="294" t="s">
        <v>433</v>
      </c>
      <c r="I9579" s="294" t="s">
        <v>11079</v>
      </c>
      <c r="J9579"/>
    </row>
    <row r="9580" spans="1:10" x14ac:dyDescent="0.25">
      <c r="A9580" s="33" t="s">
        <v>4602</v>
      </c>
      <c r="B9580" s="33" t="s">
        <v>4606</v>
      </c>
      <c r="C9580" s="33" t="s">
        <v>4607</v>
      </c>
      <c r="D9580" s="38">
        <v>2</v>
      </c>
      <c r="E9580" s="33" t="s">
        <v>24</v>
      </c>
      <c r="F9580" s="35">
        <v>25000</v>
      </c>
      <c r="G9580" s="41">
        <f t="shared" si="430"/>
        <v>50000</v>
      </c>
      <c r="H9580" s="84" t="s">
        <v>4608</v>
      </c>
      <c r="I9580" s="294"/>
      <c r="J9580"/>
    </row>
    <row r="9581" spans="1:10" x14ac:dyDescent="0.25">
      <c r="A9581" s="33" t="s">
        <v>4602</v>
      </c>
      <c r="B9581" s="33" t="s">
        <v>4609</v>
      </c>
      <c r="C9581" s="33" t="s">
        <v>4610</v>
      </c>
      <c r="D9581" s="38">
        <v>2</v>
      </c>
      <c r="E9581" s="45" t="s">
        <v>23</v>
      </c>
      <c r="F9581" s="40">
        <v>27000</v>
      </c>
      <c r="G9581" s="41">
        <f t="shared" si="430"/>
        <v>54000</v>
      </c>
      <c r="H9581" s="84" t="s">
        <v>4608</v>
      </c>
      <c r="I9581" s="294"/>
      <c r="J9581"/>
    </row>
    <row r="9582" spans="1:10" x14ac:dyDescent="0.25">
      <c r="A9582" s="33" t="s">
        <v>4602</v>
      </c>
      <c r="B9582" s="52" t="s">
        <v>10773</v>
      </c>
      <c r="C9582" s="33" t="s">
        <v>11080</v>
      </c>
      <c r="D9582" s="38">
        <v>1</v>
      </c>
      <c r="E9582" s="45" t="s">
        <v>24</v>
      </c>
      <c r="F9582" s="46">
        <v>1535000</v>
      </c>
      <c r="G9582" s="41">
        <f t="shared" si="430"/>
        <v>1535000</v>
      </c>
      <c r="H9582" s="84" t="s">
        <v>2701</v>
      </c>
      <c r="I9582" s="294" t="s">
        <v>11081</v>
      </c>
      <c r="J9582"/>
    </row>
    <row r="9583" spans="1:10" x14ac:dyDescent="0.25">
      <c r="A9583" s="33" t="s">
        <v>4602</v>
      </c>
      <c r="B9583" s="52" t="s">
        <v>10773</v>
      </c>
      <c r="C9583" s="33" t="s">
        <v>11082</v>
      </c>
      <c r="D9583" s="38">
        <v>1</v>
      </c>
      <c r="E9583" s="45" t="s">
        <v>24</v>
      </c>
      <c r="F9583" s="40">
        <v>1535000</v>
      </c>
      <c r="G9583" s="41">
        <f t="shared" si="430"/>
        <v>1535000</v>
      </c>
      <c r="H9583" s="84" t="s">
        <v>2701</v>
      </c>
      <c r="I9583" s="294" t="s">
        <v>11081</v>
      </c>
      <c r="J9583"/>
    </row>
    <row r="9584" spans="1:10" x14ac:dyDescent="0.25">
      <c r="A9584" s="33" t="s">
        <v>4602</v>
      </c>
      <c r="B9584" s="63" t="s">
        <v>11049</v>
      </c>
      <c r="C9584" s="39" t="s">
        <v>10563</v>
      </c>
      <c r="D9584" s="50">
        <v>2</v>
      </c>
      <c r="E9584" s="45" t="s">
        <v>23</v>
      </c>
      <c r="F9584" s="179">
        <v>155000</v>
      </c>
      <c r="G9584" s="179">
        <f t="shared" si="430"/>
        <v>310000</v>
      </c>
      <c r="H9584" s="84" t="s">
        <v>2701</v>
      </c>
      <c r="I9584" s="294" t="s">
        <v>11081</v>
      </c>
      <c r="J9584"/>
    </row>
    <row r="9585" spans="1:10" x14ac:dyDescent="0.25">
      <c r="A9585" s="33" t="s">
        <v>4602</v>
      </c>
      <c r="B9585" s="33" t="s">
        <v>4613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30"/>
        <v>138000</v>
      </c>
      <c r="H9585" s="84" t="s">
        <v>1999</v>
      </c>
      <c r="I9585" s="43" t="s">
        <v>508</v>
      </c>
      <c r="J9585"/>
    </row>
    <row r="9586" spans="1:10" x14ac:dyDescent="0.25">
      <c r="A9586" s="33" t="s">
        <v>4602</v>
      </c>
      <c r="B9586" s="36" t="s">
        <v>4614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30"/>
        <v>160000</v>
      </c>
      <c r="H9586" s="84" t="s">
        <v>1999</v>
      </c>
      <c r="I9586" s="43" t="s">
        <v>508</v>
      </c>
      <c r="J9586"/>
    </row>
    <row r="9587" spans="1:10" x14ac:dyDescent="0.25">
      <c r="A9587" s="33" t="s">
        <v>4602</v>
      </c>
      <c r="B9587" s="33" t="s">
        <v>4611</v>
      </c>
      <c r="C9587" s="33"/>
      <c r="D9587" s="50">
        <v>1</v>
      </c>
      <c r="E9587" s="45" t="s">
        <v>23</v>
      </c>
      <c r="F9587" s="179">
        <v>18000</v>
      </c>
      <c r="G9587" s="41">
        <f t="shared" si="430"/>
        <v>18000</v>
      </c>
      <c r="H9587" s="84" t="s">
        <v>930</v>
      </c>
      <c r="I9587" s="294"/>
      <c r="J9587"/>
    </row>
    <row r="9588" spans="1:10" x14ac:dyDescent="0.25">
      <c r="A9588" s="33" t="s">
        <v>4602</v>
      </c>
      <c r="B9588" s="33" t="s">
        <v>11083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30"/>
        <v>250000</v>
      </c>
      <c r="H9588" s="84" t="s">
        <v>1006</v>
      </c>
      <c r="I9588" s="294" t="s">
        <v>11084</v>
      </c>
      <c r="J9588"/>
    </row>
    <row r="9589" spans="1:10" x14ac:dyDescent="0.25">
      <c r="A9589" s="33" t="s">
        <v>4602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30"/>
        <v>375000</v>
      </c>
      <c r="H9589" s="84" t="s">
        <v>1006</v>
      </c>
      <c r="I9589" s="49" t="s">
        <v>11084</v>
      </c>
      <c r="J9589"/>
    </row>
    <row r="9590" spans="1:10" x14ac:dyDescent="0.25">
      <c r="A9590" s="33" t="s">
        <v>4621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30"/>
        <v>28200</v>
      </c>
      <c r="H9590" s="84" t="s">
        <v>28</v>
      </c>
      <c r="I9590" s="43"/>
    </row>
    <row r="9591" spans="1:10" x14ac:dyDescent="0.25">
      <c r="A9591" s="33" t="s">
        <v>4621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30"/>
        <v>73950</v>
      </c>
      <c r="H9591" s="84" t="s">
        <v>28</v>
      </c>
      <c r="I9591" s="43"/>
    </row>
    <row r="9592" spans="1:10" x14ac:dyDescent="0.25">
      <c r="A9592" s="33" t="s">
        <v>4621</v>
      </c>
      <c r="B9592" s="56" t="s">
        <v>4847</v>
      </c>
      <c r="C9592" s="56"/>
      <c r="D9592" s="50">
        <v>1</v>
      </c>
      <c r="E9592" s="45" t="s">
        <v>23</v>
      </c>
      <c r="F9592" s="179">
        <v>3000</v>
      </c>
      <c r="G9592" s="41">
        <f t="shared" si="430"/>
        <v>3000</v>
      </c>
      <c r="H9592" s="84" t="s">
        <v>930</v>
      </c>
      <c r="I9592" s="43"/>
    </row>
    <row r="9593" spans="1:10" x14ac:dyDescent="0.25">
      <c r="A9593" s="33" t="s">
        <v>4621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30"/>
        <v>29750</v>
      </c>
      <c r="H9593" s="84" t="s">
        <v>930</v>
      </c>
      <c r="I9593" s="43"/>
    </row>
    <row r="9594" spans="1:10" x14ac:dyDescent="0.25">
      <c r="A9594" s="33" t="s">
        <v>4621</v>
      </c>
      <c r="B9594" s="56" t="s">
        <v>11085</v>
      </c>
      <c r="C9594" s="208"/>
      <c r="D9594" s="50">
        <v>22</v>
      </c>
      <c r="E9594" s="45" t="s">
        <v>107</v>
      </c>
      <c r="F9594" s="298">
        <v>1</v>
      </c>
      <c r="G9594" s="41">
        <f t="shared" si="430"/>
        <v>22</v>
      </c>
      <c r="H9594" s="84" t="s">
        <v>930</v>
      </c>
      <c r="I9594" s="43"/>
    </row>
    <row r="9595" spans="1:10" x14ac:dyDescent="0.25">
      <c r="A9595" s="33" t="s">
        <v>4621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30"/>
        <v>60000</v>
      </c>
      <c r="H9595" s="84" t="s">
        <v>509</v>
      </c>
      <c r="I9595" s="43" t="s">
        <v>11086</v>
      </c>
    </row>
    <row r="9596" spans="1:10" x14ac:dyDescent="0.25">
      <c r="A9596" s="33" t="s">
        <v>4621</v>
      </c>
      <c r="B9596" s="80" t="s">
        <v>2800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30"/>
        <v>130000</v>
      </c>
      <c r="H9596" s="84" t="s">
        <v>509</v>
      </c>
      <c r="I9596" s="43" t="s">
        <v>11086</v>
      </c>
    </row>
    <row r="9597" spans="1:10" x14ac:dyDescent="0.25">
      <c r="A9597" s="33" t="s">
        <v>4621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30"/>
        <v>42300</v>
      </c>
      <c r="H9597" s="84" t="s">
        <v>509</v>
      </c>
      <c r="I9597" s="43" t="s">
        <v>11086</v>
      </c>
    </row>
    <row r="9598" spans="1:10" x14ac:dyDescent="0.25">
      <c r="A9598" s="33" t="s">
        <v>4621</v>
      </c>
      <c r="B9598" s="33" t="s">
        <v>4008</v>
      </c>
      <c r="C9598" s="33" t="s">
        <v>4378</v>
      </c>
      <c r="D9598" s="38">
        <v>1.5</v>
      </c>
      <c r="E9598" s="33" t="s">
        <v>217</v>
      </c>
      <c r="F9598" s="46">
        <v>23000</v>
      </c>
      <c r="G9598" s="179">
        <f t="shared" si="430"/>
        <v>34500</v>
      </c>
      <c r="H9598" s="84" t="s">
        <v>509</v>
      </c>
      <c r="I9598" s="43" t="s">
        <v>11086</v>
      </c>
    </row>
    <row r="9599" spans="1:10" x14ac:dyDescent="0.25">
      <c r="A9599" s="33" t="s">
        <v>4621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30"/>
        <v>49500</v>
      </c>
      <c r="H9599" s="84" t="s">
        <v>509</v>
      </c>
      <c r="I9599" s="43" t="s">
        <v>11086</v>
      </c>
    </row>
    <row r="9600" spans="1:10" x14ac:dyDescent="0.25">
      <c r="A9600" s="33" t="s">
        <v>4621</v>
      </c>
      <c r="B9600" s="80" t="s">
        <v>2800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30"/>
        <v>130000</v>
      </c>
      <c r="H9600" s="84" t="s">
        <v>1004</v>
      </c>
      <c r="I9600" s="43" t="s">
        <v>11087</v>
      </c>
    </row>
    <row r="9601" spans="1:9" x14ac:dyDescent="0.25">
      <c r="A9601" s="33" t="s">
        <v>4621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30"/>
        <v>225600</v>
      </c>
      <c r="H9601" s="294" t="s">
        <v>631</v>
      </c>
      <c r="I9601" s="43" t="s">
        <v>8514</v>
      </c>
    </row>
    <row r="9602" spans="1:9" x14ac:dyDescent="0.25">
      <c r="A9602" s="33" t="s">
        <v>4621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30"/>
        <v>50000</v>
      </c>
      <c r="H9602" s="294" t="s">
        <v>631</v>
      </c>
      <c r="I9602" s="43" t="s">
        <v>8514</v>
      </c>
    </row>
    <row r="9603" spans="1:9" x14ac:dyDescent="0.25">
      <c r="A9603" s="33" t="s">
        <v>4621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30"/>
        <v>43000</v>
      </c>
      <c r="H9603" s="294" t="s">
        <v>631</v>
      </c>
      <c r="I9603" s="43" t="s">
        <v>8514</v>
      </c>
    </row>
    <row r="9604" spans="1:9" x14ac:dyDescent="0.25">
      <c r="A9604" s="33" t="s">
        <v>4621</v>
      </c>
      <c r="B9604" s="33" t="s">
        <v>114</v>
      </c>
      <c r="C9604" s="33" t="s">
        <v>11088</v>
      </c>
      <c r="D9604" s="38">
        <v>1</v>
      </c>
      <c r="E9604" s="45" t="s">
        <v>24</v>
      </c>
      <c r="F9604" s="40">
        <v>198550</v>
      </c>
      <c r="G9604" s="41">
        <f t="shared" si="430"/>
        <v>198550</v>
      </c>
      <c r="H9604" s="294" t="s">
        <v>631</v>
      </c>
      <c r="I9604" s="43" t="s">
        <v>8514</v>
      </c>
    </row>
    <row r="9605" spans="1:9" x14ac:dyDescent="0.25">
      <c r="A9605" s="33" t="s">
        <v>4621</v>
      </c>
      <c r="B9605" s="63" t="s">
        <v>4772</v>
      </c>
      <c r="C9605" s="33" t="s">
        <v>2726</v>
      </c>
      <c r="D9605" s="50">
        <v>1</v>
      </c>
      <c r="E9605" s="45" t="s">
        <v>24</v>
      </c>
      <c r="F9605" s="41">
        <v>196350</v>
      </c>
      <c r="G9605" s="218">
        <f t="shared" si="430"/>
        <v>196350</v>
      </c>
      <c r="H9605" s="294" t="s">
        <v>631</v>
      </c>
      <c r="I9605" s="43" t="s">
        <v>8514</v>
      </c>
    </row>
    <row r="9606" spans="1:9" x14ac:dyDescent="0.25">
      <c r="A9606" s="33" t="s">
        <v>4621</v>
      </c>
      <c r="B9606" s="33" t="s">
        <v>3664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30"/>
        <v>25000</v>
      </c>
      <c r="H9606" s="294" t="s">
        <v>631</v>
      </c>
      <c r="I9606" s="43" t="s">
        <v>8514</v>
      </c>
    </row>
    <row r="9607" spans="1:9" x14ac:dyDescent="0.25">
      <c r="A9607" s="33" t="s">
        <v>4621</v>
      </c>
      <c r="B9607" s="33" t="s">
        <v>4617</v>
      </c>
      <c r="C9607" s="33" t="s">
        <v>388</v>
      </c>
      <c r="D9607" s="38">
        <v>1</v>
      </c>
      <c r="E9607" s="45" t="s">
        <v>11089</v>
      </c>
      <c r="F9607" s="41">
        <v>30000</v>
      </c>
      <c r="G9607" s="41">
        <f t="shared" si="430"/>
        <v>30000</v>
      </c>
      <c r="H9607" s="84" t="s">
        <v>1633</v>
      </c>
      <c r="I9607" s="294"/>
    </row>
    <row r="9608" spans="1:9" x14ac:dyDescent="0.25">
      <c r="A9608" s="33" t="s">
        <v>4621</v>
      </c>
      <c r="B9608" s="33" t="s">
        <v>11090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30"/>
        <v>110000</v>
      </c>
      <c r="H9608" s="84" t="s">
        <v>1633</v>
      </c>
      <c r="I9608" s="294"/>
    </row>
    <row r="9609" spans="1:9" x14ac:dyDescent="0.25">
      <c r="A9609" s="33" t="s">
        <v>4621</v>
      </c>
      <c r="B9609" s="36" t="s">
        <v>3235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x14ac:dyDescent="0.25">
      <c r="A9610" s="33" t="s">
        <v>4621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11091</v>
      </c>
    </row>
    <row r="9611" spans="1:9" x14ac:dyDescent="0.25">
      <c r="A9611" s="33" t="s">
        <v>4621</v>
      </c>
      <c r="B9611" s="33" t="s">
        <v>4479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11091</v>
      </c>
    </row>
    <row r="9612" spans="1:9" x14ac:dyDescent="0.25">
      <c r="A9612" s="33" t="s">
        <v>4621</v>
      </c>
      <c r="B9612" s="36" t="s">
        <v>2711</v>
      </c>
      <c r="C9612" s="33" t="s">
        <v>11092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11093</v>
      </c>
    </row>
    <row r="9613" spans="1:9" x14ac:dyDescent="0.25">
      <c r="A9613" s="33" t="s">
        <v>4621</v>
      </c>
      <c r="B9613" s="33" t="s">
        <v>10380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31">D9613*F9613</f>
        <v>120000</v>
      </c>
      <c r="H9613" s="84" t="s">
        <v>673</v>
      </c>
      <c r="I9613" s="294" t="s">
        <v>11093</v>
      </c>
    </row>
    <row r="9614" spans="1:9" x14ac:dyDescent="0.25">
      <c r="A9614" s="33" t="s">
        <v>4621</v>
      </c>
      <c r="B9614" s="33" t="s">
        <v>3857</v>
      </c>
      <c r="C9614" s="33" t="s">
        <v>9331</v>
      </c>
      <c r="D9614" s="38">
        <v>1</v>
      </c>
      <c r="E9614" s="45" t="s">
        <v>23</v>
      </c>
      <c r="F9614" s="46">
        <v>460000</v>
      </c>
      <c r="G9614" s="41">
        <f t="shared" si="431"/>
        <v>460000</v>
      </c>
      <c r="H9614" s="84" t="s">
        <v>673</v>
      </c>
      <c r="I9614" s="294" t="s">
        <v>11093</v>
      </c>
    </row>
    <row r="9615" spans="1:9" x14ac:dyDescent="0.25">
      <c r="A9615" s="33" t="s">
        <v>4621</v>
      </c>
      <c r="B9615" s="36" t="s">
        <v>3799</v>
      </c>
      <c r="C9615" s="44" t="s">
        <v>3798</v>
      </c>
      <c r="D9615" s="38">
        <v>1</v>
      </c>
      <c r="E9615" s="45" t="s">
        <v>23</v>
      </c>
      <c r="F9615" s="46">
        <v>342000</v>
      </c>
      <c r="G9615" s="179">
        <f t="shared" si="431"/>
        <v>342000</v>
      </c>
      <c r="H9615" s="84" t="s">
        <v>11094</v>
      </c>
      <c r="I9615" s="49" t="s">
        <v>10502</v>
      </c>
    </row>
    <row r="9616" spans="1:9" x14ac:dyDescent="0.25">
      <c r="A9616" s="33" t="s">
        <v>4621</v>
      </c>
      <c r="B9616" s="33" t="s">
        <v>3870</v>
      </c>
      <c r="C9616" s="56" t="s">
        <v>3871</v>
      </c>
      <c r="D9616" s="50">
        <v>1</v>
      </c>
      <c r="E9616" s="45" t="s">
        <v>23</v>
      </c>
      <c r="F9616" s="179">
        <v>133000</v>
      </c>
      <c r="G9616" s="41">
        <f t="shared" si="431"/>
        <v>133000</v>
      </c>
      <c r="H9616" s="84" t="s">
        <v>11094</v>
      </c>
      <c r="I9616" s="49" t="s">
        <v>10502</v>
      </c>
    </row>
    <row r="9617" spans="1:9" x14ac:dyDescent="0.25">
      <c r="A9617" s="33" t="s">
        <v>4621</v>
      </c>
      <c r="B9617" s="109" t="s">
        <v>3873</v>
      </c>
      <c r="C9617" s="56" t="s">
        <v>3871</v>
      </c>
      <c r="D9617" s="38">
        <v>1</v>
      </c>
      <c r="E9617" s="45" t="s">
        <v>24</v>
      </c>
      <c r="F9617" s="46">
        <v>81000</v>
      </c>
      <c r="G9617" s="41">
        <f t="shared" si="431"/>
        <v>81000</v>
      </c>
      <c r="H9617" s="84" t="s">
        <v>11094</v>
      </c>
      <c r="I9617" s="49" t="s">
        <v>10502</v>
      </c>
    </row>
    <row r="9618" spans="1:9" x14ac:dyDescent="0.25">
      <c r="A9618" s="33" t="s">
        <v>4621</v>
      </c>
      <c r="B9618" s="33" t="s">
        <v>11095</v>
      </c>
      <c r="C9618" s="33" t="s">
        <v>11096</v>
      </c>
      <c r="D9618" s="38">
        <v>1</v>
      </c>
      <c r="E9618" s="33" t="s">
        <v>23</v>
      </c>
      <c r="F9618" s="40">
        <v>7000000</v>
      </c>
      <c r="G9618" s="41">
        <f t="shared" si="431"/>
        <v>7000000</v>
      </c>
      <c r="H9618" s="84" t="s">
        <v>911</v>
      </c>
      <c r="I9618" s="49" t="s">
        <v>10502</v>
      </c>
    </row>
    <row r="9619" spans="1:9" x14ac:dyDescent="0.25">
      <c r="A9619" s="33" t="s">
        <v>4621</v>
      </c>
      <c r="B9619" s="33" t="s">
        <v>2900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31"/>
        <v>50000</v>
      </c>
      <c r="H9619" s="84" t="s">
        <v>911</v>
      </c>
      <c r="I9619" s="49"/>
    </row>
    <row r="9620" spans="1:9" x14ac:dyDescent="0.25">
      <c r="A9620" s="33" t="s">
        <v>4621</v>
      </c>
      <c r="B9620" s="269" t="s">
        <v>4524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31"/>
        <v>55800</v>
      </c>
      <c r="H9620" s="84" t="s">
        <v>4540</v>
      </c>
      <c r="I9620" s="49"/>
    </row>
    <row r="9621" spans="1:9" x14ac:dyDescent="0.25">
      <c r="A9621" s="33" t="s">
        <v>4621</v>
      </c>
      <c r="B9621" s="56" t="s">
        <v>4847</v>
      </c>
      <c r="C9621" s="56"/>
      <c r="D9621" s="50">
        <v>1</v>
      </c>
      <c r="E9621" s="45" t="s">
        <v>23</v>
      </c>
      <c r="F9621" s="179">
        <v>3000</v>
      </c>
      <c r="G9621" s="41">
        <f t="shared" si="431"/>
        <v>3000</v>
      </c>
      <c r="H9621" s="84" t="s">
        <v>4540</v>
      </c>
      <c r="I9621" s="49"/>
    </row>
    <row r="9622" spans="1:9" x14ac:dyDescent="0.25">
      <c r="A9622" s="33" t="s">
        <v>4621</v>
      </c>
      <c r="B9622" s="33" t="s">
        <v>4622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31"/>
        <v>14000</v>
      </c>
      <c r="H9622" s="84" t="s">
        <v>4623</v>
      </c>
      <c r="I9622" s="49"/>
    </row>
    <row r="9623" spans="1:9" x14ac:dyDescent="0.25">
      <c r="A9623" s="33" t="s">
        <v>4621</v>
      </c>
      <c r="B9623" s="33" t="s">
        <v>4624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31"/>
        <v>12000</v>
      </c>
      <c r="H9623" s="84" t="s">
        <v>4623</v>
      </c>
      <c r="I9623" s="49"/>
    </row>
    <row r="9624" spans="1:9" x14ac:dyDescent="0.25">
      <c r="A9624" s="33" t="s">
        <v>4627</v>
      </c>
      <c r="B9624" s="33" t="s">
        <v>4008</v>
      </c>
      <c r="C9624" s="33" t="s">
        <v>4378</v>
      </c>
      <c r="D9624" s="38">
        <v>5</v>
      </c>
      <c r="E9624" s="45" t="s">
        <v>217</v>
      </c>
      <c r="F9624" s="55">
        <v>23000</v>
      </c>
      <c r="G9624" s="179">
        <f t="shared" si="431"/>
        <v>115000</v>
      </c>
      <c r="H9624" s="84" t="s">
        <v>28</v>
      </c>
      <c r="I9624" s="43"/>
    </row>
    <row r="9625" spans="1:9" x14ac:dyDescent="0.25">
      <c r="A9625" s="33" t="s">
        <v>4627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31"/>
        <v>73950</v>
      </c>
      <c r="H9625" s="84" t="s">
        <v>28</v>
      </c>
      <c r="I9625" s="43"/>
    </row>
    <row r="9626" spans="1:9" x14ac:dyDescent="0.25">
      <c r="A9626" s="33" t="s">
        <v>4627</v>
      </c>
      <c r="B9626" s="269" t="s">
        <v>4524</v>
      </c>
      <c r="C9626" s="56"/>
      <c r="D9626" s="50">
        <v>30</v>
      </c>
      <c r="E9626" s="45" t="s">
        <v>23</v>
      </c>
      <c r="F9626" s="179">
        <v>1550</v>
      </c>
      <c r="G9626" s="41">
        <f t="shared" si="431"/>
        <v>46500</v>
      </c>
      <c r="H9626" s="84" t="s">
        <v>930</v>
      </c>
      <c r="I9626" s="43"/>
    </row>
    <row r="9627" spans="1:9" x14ac:dyDescent="0.25">
      <c r="A9627" s="33" t="s">
        <v>4627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31"/>
        <v>17000</v>
      </c>
      <c r="H9627" s="84" t="s">
        <v>930</v>
      </c>
      <c r="I9627" s="43"/>
    </row>
    <row r="9628" spans="1:9" x14ac:dyDescent="0.25">
      <c r="A9628" s="33" t="s">
        <v>4627</v>
      </c>
      <c r="B9628" s="33" t="s">
        <v>4384</v>
      </c>
      <c r="C9628" s="167" t="s">
        <v>9331</v>
      </c>
      <c r="D9628" s="38">
        <v>1</v>
      </c>
      <c r="E9628" s="45" t="s">
        <v>23</v>
      </c>
      <c r="F9628" s="40">
        <v>460000</v>
      </c>
      <c r="G9628" s="41">
        <f t="shared" si="431"/>
        <v>460000</v>
      </c>
      <c r="H9628" s="84" t="s">
        <v>3078</v>
      </c>
      <c r="I9628" s="43" t="s">
        <v>11097</v>
      </c>
    </row>
    <row r="9629" spans="1:9" x14ac:dyDescent="0.25">
      <c r="A9629" s="33" t="s">
        <v>4627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31"/>
        <v>225600</v>
      </c>
      <c r="H9629" s="84" t="s">
        <v>538</v>
      </c>
      <c r="I9629" s="43" t="s">
        <v>11098</v>
      </c>
    </row>
    <row r="9630" spans="1:9" x14ac:dyDescent="0.25">
      <c r="A9630" s="33" t="s">
        <v>4627</v>
      </c>
      <c r="B9630" s="33" t="s">
        <v>2852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31"/>
        <v>87500</v>
      </c>
      <c r="H9630" s="84" t="s">
        <v>538</v>
      </c>
      <c r="I9630" s="43" t="s">
        <v>11098</v>
      </c>
    </row>
    <row r="9631" spans="1:9" x14ac:dyDescent="0.25">
      <c r="A9631" s="33" t="s">
        <v>4627</v>
      </c>
      <c r="B9631" s="36" t="s">
        <v>3235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31"/>
        <v>31000</v>
      </c>
      <c r="H9631" s="84" t="s">
        <v>538</v>
      </c>
      <c r="I9631" s="43" t="s">
        <v>11098</v>
      </c>
    </row>
    <row r="9632" spans="1:9" x14ac:dyDescent="0.25">
      <c r="A9632" s="33" t="s">
        <v>4627</v>
      </c>
      <c r="B9632" s="33" t="s">
        <v>65</v>
      </c>
      <c r="C9632" s="33" t="s">
        <v>3802</v>
      </c>
      <c r="D9632" s="38">
        <v>1</v>
      </c>
      <c r="E9632" s="45" t="s">
        <v>23</v>
      </c>
      <c r="F9632" s="55">
        <v>6500000</v>
      </c>
      <c r="G9632" s="41">
        <f t="shared" si="431"/>
        <v>6500000</v>
      </c>
      <c r="H9632" s="294" t="s">
        <v>6323</v>
      </c>
      <c r="I9632" s="43" t="s">
        <v>11099</v>
      </c>
    </row>
    <row r="9633" spans="1:9" x14ac:dyDescent="0.25">
      <c r="A9633" s="33" t="s">
        <v>4627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31"/>
        <v>12500</v>
      </c>
      <c r="H9633" s="294" t="s">
        <v>4540</v>
      </c>
      <c r="I9633" s="43"/>
    </row>
    <row r="9634" spans="1:9" x14ac:dyDescent="0.25">
      <c r="A9634" s="33" t="s">
        <v>4627</v>
      </c>
      <c r="B9634" s="56" t="s">
        <v>4847</v>
      </c>
      <c r="C9634" s="56"/>
      <c r="D9634" s="50">
        <v>4</v>
      </c>
      <c r="E9634" s="45" t="s">
        <v>23</v>
      </c>
      <c r="F9634" s="179">
        <v>3000</v>
      </c>
      <c r="G9634" s="41">
        <f t="shared" si="431"/>
        <v>12000</v>
      </c>
      <c r="H9634" s="84" t="s">
        <v>4540</v>
      </c>
      <c r="I9634" s="43"/>
    </row>
    <row r="9635" spans="1:9" x14ac:dyDescent="0.25">
      <c r="A9635" s="33" t="s">
        <v>4627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31"/>
        <v>17000</v>
      </c>
      <c r="H9635" s="294" t="s">
        <v>4540</v>
      </c>
      <c r="I9635" s="43"/>
    </row>
    <row r="9636" spans="1:9" x14ac:dyDescent="0.25">
      <c r="A9636" s="33" t="s">
        <v>4627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4540</v>
      </c>
      <c r="I9636" s="43"/>
    </row>
    <row r="9637" spans="1:9" x14ac:dyDescent="0.25">
      <c r="A9637" s="33" t="s">
        <v>4627</v>
      </c>
      <c r="B9637" s="33" t="s">
        <v>4628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31"/>
        <v>2400000</v>
      </c>
      <c r="H9637" s="84" t="s">
        <v>783</v>
      </c>
      <c r="I9637" s="294" t="s">
        <v>11091</v>
      </c>
    </row>
    <row r="9638" spans="1:9" x14ac:dyDescent="0.25">
      <c r="A9638" s="33" t="s">
        <v>4627</v>
      </c>
      <c r="B9638" s="269" t="s">
        <v>9315</v>
      </c>
      <c r="C9638" s="33" t="s">
        <v>2752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11091</v>
      </c>
    </row>
    <row r="9639" spans="1:9" x14ac:dyDescent="0.25">
      <c r="A9639" s="33" t="s">
        <v>4627</v>
      </c>
      <c r="B9639" s="33" t="s">
        <v>2801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11091</v>
      </c>
    </row>
    <row r="9640" spans="1:9" x14ac:dyDescent="0.25">
      <c r="A9640" s="33" t="s">
        <v>4627</v>
      </c>
      <c r="B9640" s="33" t="s">
        <v>4384</v>
      </c>
      <c r="C9640" s="167" t="s">
        <v>9331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11100</v>
      </c>
    </row>
    <row r="9641" spans="1:9" x14ac:dyDescent="0.25">
      <c r="A9641" s="33" t="s">
        <v>4627</v>
      </c>
      <c r="B9641" s="33" t="s">
        <v>4384</v>
      </c>
      <c r="C9641" s="167" t="s">
        <v>9331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11101</v>
      </c>
    </row>
    <row r="9642" spans="1:9" x14ac:dyDescent="0.25">
      <c r="A9642" s="33" t="s">
        <v>4627</v>
      </c>
      <c r="B9642" s="33" t="s">
        <v>4384</v>
      </c>
      <c r="C9642" s="167" t="s">
        <v>9331</v>
      </c>
      <c r="D9642" s="38">
        <v>1</v>
      </c>
      <c r="E9642" s="45" t="s">
        <v>23</v>
      </c>
      <c r="F9642" s="40">
        <v>460000</v>
      </c>
      <c r="G9642" s="41">
        <f t="shared" si="431"/>
        <v>460000</v>
      </c>
      <c r="H9642" s="84" t="s">
        <v>783</v>
      </c>
      <c r="I9642" s="294" t="s">
        <v>11102</v>
      </c>
    </row>
    <row r="9643" spans="1:9" x14ac:dyDescent="0.25">
      <c r="A9643" s="33" t="s">
        <v>4627</v>
      </c>
      <c r="B9643" s="33" t="s">
        <v>4628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31"/>
        <v>2400000</v>
      </c>
      <c r="H9643" s="84" t="s">
        <v>783</v>
      </c>
      <c r="I9643" s="294" t="s">
        <v>11091</v>
      </c>
    </row>
    <row r="9644" spans="1:9" x14ac:dyDescent="0.25">
      <c r="A9644" s="33" t="s">
        <v>4627</v>
      </c>
      <c r="B9644" s="269" t="s">
        <v>9315</v>
      </c>
      <c r="C9644" s="33" t="s">
        <v>2752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11091</v>
      </c>
    </row>
    <row r="9645" spans="1:9" x14ac:dyDescent="0.25">
      <c r="A9645" s="33" t="s">
        <v>4627</v>
      </c>
      <c r="B9645" s="33" t="s">
        <v>2801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11091</v>
      </c>
    </row>
    <row r="9646" spans="1:9" x14ac:dyDescent="0.25">
      <c r="A9646" s="33" t="s">
        <v>4627</v>
      </c>
      <c r="B9646" s="63" t="s">
        <v>63</v>
      </c>
      <c r="C9646" s="33" t="s">
        <v>11103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11104</v>
      </c>
    </row>
    <row r="9647" spans="1:9" x14ac:dyDescent="0.25">
      <c r="A9647" s="33" t="s">
        <v>4627</v>
      </c>
      <c r="B9647" s="63" t="s">
        <v>63</v>
      </c>
      <c r="C9647" s="33" t="s">
        <v>11105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11104</v>
      </c>
    </row>
    <row r="9648" spans="1:9" x14ac:dyDescent="0.25">
      <c r="A9648" s="33" t="s">
        <v>4627</v>
      </c>
      <c r="B9648" s="63" t="s">
        <v>63</v>
      </c>
      <c r="C9648" s="33" t="s">
        <v>11106</v>
      </c>
      <c r="D9648" s="38">
        <v>1</v>
      </c>
      <c r="E9648" s="33" t="s">
        <v>23</v>
      </c>
      <c r="F9648" s="179">
        <v>3097800</v>
      </c>
      <c r="G9648" s="179">
        <f t="shared" si="431"/>
        <v>3097800</v>
      </c>
      <c r="H9648" s="84" t="s">
        <v>520</v>
      </c>
      <c r="I9648" s="294" t="s">
        <v>11104</v>
      </c>
    </row>
    <row r="9649" spans="1:9" x14ac:dyDescent="0.25">
      <c r="A9649" s="33" t="s">
        <v>4627</v>
      </c>
      <c r="B9649" s="63" t="s">
        <v>63</v>
      </c>
      <c r="C9649" s="33" t="s">
        <v>11107</v>
      </c>
      <c r="D9649" s="38">
        <v>1</v>
      </c>
      <c r="E9649" s="45" t="s">
        <v>23</v>
      </c>
      <c r="F9649" s="179">
        <v>3097800</v>
      </c>
      <c r="G9649" s="179">
        <f t="shared" si="431"/>
        <v>3097800</v>
      </c>
      <c r="H9649" s="84" t="s">
        <v>520</v>
      </c>
      <c r="I9649" s="294" t="s">
        <v>11104</v>
      </c>
    </row>
    <row r="9650" spans="1:9" x14ac:dyDescent="0.25">
      <c r="A9650" s="33" t="s">
        <v>4627</v>
      </c>
      <c r="B9650" s="63" t="s">
        <v>63</v>
      </c>
      <c r="C9650" s="33" t="s">
        <v>11108</v>
      </c>
      <c r="D9650" s="50">
        <v>1</v>
      </c>
      <c r="E9650" s="45" t="s">
        <v>23</v>
      </c>
      <c r="F9650" s="179">
        <v>3097800</v>
      </c>
      <c r="G9650" s="41">
        <f t="shared" si="431"/>
        <v>3097800</v>
      </c>
      <c r="H9650" s="84" t="s">
        <v>520</v>
      </c>
      <c r="I9650" s="294" t="s">
        <v>11104</v>
      </c>
    </row>
    <row r="9651" spans="1:9" x14ac:dyDescent="0.25">
      <c r="A9651" s="33" t="s">
        <v>4627</v>
      </c>
      <c r="B9651" s="63" t="s">
        <v>63</v>
      </c>
      <c r="C9651" s="33" t="s">
        <v>11109</v>
      </c>
      <c r="D9651" s="38">
        <v>1</v>
      </c>
      <c r="E9651" s="45" t="s">
        <v>24</v>
      </c>
      <c r="F9651" s="179">
        <v>3097800</v>
      </c>
      <c r="G9651" s="41">
        <f t="shared" si="431"/>
        <v>3097800</v>
      </c>
      <c r="H9651" s="84" t="s">
        <v>520</v>
      </c>
      <c r="I9651" s="294" t="s">
        <v>11104</v>
      </c>
    </row>
    <row r="9652" spans="1:9" x14ac:dyDescent="0.25">
      <c r="A9652" s="33" t="s">
        <v>4627</v>
      </c>
      <c r="B9652" s="36" t="s">
        <v>11110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31"/>
        <v>75000</v>
      </c>
      <c r="H9652" s="84" t="s">
        <v>520</v>
      </c>
      <c r="I9652" s="49" t="s">
        <v>11104</v>
      </c>
    </row>
    <row r="9653" spans="1:9" x14ac:dyDescent="0.25">
      <c r="A9653" s="33" t="s">
        <v>4627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31"/>
        <v>96000</v>
      </c>
      <c r="H9653" s="84" t="s">
        <v>520</v>
      </c>
      <c r="I9653" s="49" t="s">
        <v>11104</v>
      </c>
    </row>
    <row r="9654" spans="1:9" x14ac:dyDescent="0.25">
      <c r="A9654" s="33" t="s">
        <v>4627</v>
      </c>
      <c r="B9654" s="33" t="s">
        <v>4590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31"/>
        <v>25000</v>
      </c>
      <c r="H9654" s="84" t="s">
        <v>520</v>
      </c>
      <c r="I9654" s="49" t="s">
        <v>11104</v>
      </c>
    </row>
    <row r="9655" spans="1:9" x14ac:dyDescent="0.25">
      <c r="A9655" s="33" t="s">
        <v>4634</v>
      </c>
      <c r="B9655" s="33" t="s">
        <v>4008</v>
      </c>
      <c r="C9655" s="33" t="s">
        <v>4378</v>
      </c>
      <c r="D9655" s="38">
        <v>7</v>
      </c>
      <c r="E9655" s="45" t="s">
        <v>217</v>
      </c>
      <c r="F9655" s="55">
        <v>23000</v>
      </c>
      <c r="G9655" s="179">
        <f t="shared" si="431"/>
        <v>161000</v>
      </c>
      <c r="H9655" s="84" t="s">
        <v>28</v>
      </c>
      <c r="I9655" s="43"/>
    </row>
    <row r="9656" spans="1:9" x14ac:dyDescent="0.25">
      <c r="A9656" s="33" t="s">
        <v>4634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31"/>
        <v>73950</v>
      </c>
      <c r="H9656" s="84" t="s">
        <v>28</v>
      </c>
      <c r="I9656" s="43"/>
    </row>
    <row r="9657" spans="1:9" x14ac:dyDescent="0.25">
      <c r="A9657" s="33" t="s">
        <v>4634</v>
      </c>
      <c r="B9657" s="33" t="s">
        <v>4008</v>
      </c>
      <c r="C9657" s="33" t="s">
        <v>4378</v>
      </c>
      <c r="D9657" s="38">
        <v>3</v>
      </c>
      <c r="E9657" s="45" t="s">
        <v>217</v>
      </c>
      <c r="F9657" s="55">
        <v>23000</v>
      </c>
      <c r="G9657" s="41">
        <f t="shared" si="431"/>
        <v>69000</v>
      </c>
      <c r="H9657" s="84" t="s">
        <v>1263</v>
      </c>
      <c r="I9657" s="43"/>
    </row>
    <row r="9658" spans="1:9" x14ac:dyDescent="0.25">
      <c r="A9658" s="33" t="s">
        <v>4634</v>
      </c>
      <c r="B9658" s="33" t="s">
        <v>4364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31"/>
        <v>37500</v>
      </c>
      <c r="H9658" s="84" t="s">
        <v>930</v>
      </c>
      <c r="I9658" s="43"/>
    </row>
    <row r="9659" spans="1:9" x14ac:dyDescent="0.25">
      <c r="A9659" s="33" t="s">
        <v>4634</v>
      </c>
      <c r="B9659" s="33" t="s">
        <v>4549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31"/>
        <v>40500</v>
      </c>
      <c r="H9659" s="84" t="s">
        <v>930</v>
      </c>
      <c r="I9659" s="43"/>
    </row>
    <row r="9660" spans="1:9" x14ac:dyDescent="0.25">
      <c r="A9660" s="33" t="s">
        <v>4634</v>
      </c>
      <c r="B9660" s="33" t="s">
        <v>4431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31"/>
        <v>20000</v>
      </c>
      <c r="H9660" s="84" t="s">
        <v>930</v>
      </c>
      <c r="I9660" s="43"/>
    </row>
    <row r="9661" spans="1:9" x14ac:dyDescent="0.25">
      <c r="A9661" s="33" t="s">
        <v>4634</v>
      </c>
      <c r="B9661" s="33" t="s">
        <v>4636</v>
      </c>
      <c r="C9661" s="33" t="s">
        <v>3637</v>
      </c>
      <c r="D9661" s="38">
        <v>1</v>
      </c>
      <c r="E9661" s="273" t="s">
        <v>23</v>
      </c>
      <c r="F9661" s="41">
        <v>32000</v>
      </c>
      <c r="G9661" s="41">
        <f t="shared" si="431"/>
        <v>32000</v>
      </c>
      <c r="H9661" s="84" t="s">
        <v>1279</v>
      </c>
      <c r="I9661" s="43"/>
    </row>
    <row r="9662" spans="1:9" x14ac:dyDescent="0.25">
      <c r="A9662" s="33" t="s">
        <v>4634</v>
      </c>
      <c r="B9662" s="33" t="s">
        <v>4637</v>
      </c>
      <c r="C9662" s="33" t="s">
        <v>3637</v>
      </c>
      <c r="D9662" s="38">
        <v>10</v>
      </c>
      <c r="E9662" s="33" t="s">
        <v>23</v>
      </c>
      <c r="F9662" s="35">
        <v>600</v>
      </c>
      <c r="G9662" s="41">
        <f t="shared" si="431"/>
        <v>6000</v>
      </c>
      <c r="H9662" s="84" t="s">
        <v>1279</v>
      </c>
      <c r="I9662" s="43"/>
    </row>
    <row r="9663" spans="1:9" x14ac:dyDescent="0.25">
      <c r="A9663" s="33" t="s">
        <v>4634</v>
      </c>
      <c r="B9663" s="33" t="s">
        <v>4008</v>
      </c>
      <c r="C9663" s="33" t="s">
        <v>4378</v>
      </c>
      <c r="D9663" s="38">
        <v>1.5</v>
      </c>
      <c r="E9663" s="45" t="s">
        <v>217</v>
      </c>
      <c r="F9663" s="55">
        <v>23000</v>
      </c>
      <c r="G9663" s="179">
        <f t="shared" si="431"/>
        <v>34500</v>
      </c>
      <c r="H9663" s="84" t="s">
        <v>2096</v>
      </c>
      <c r="I9663" s="43"/>
    </row>
    <row r="9664" spans="1:9" x14ac:dyDescent="0.25">
      <c r="A9664" s="33" t="s">
        <v>4634</v>
      </c>
      <c r="B9664" s="36" t="s">
        <v>2905</v>
      </c>
      <c r="C9664" s="39"/>
      <c r="D9664" s="38">
        <v>1</v>
      </c>
      <c r="E9664" s="45" t="s">
        <v>23</v>
      </c>
      <c r="F9664" s="46">
        <v>10000</v>
      </c>
      <c r="G9664" s="41">
        <f t="shared" si="431"/>
        <v>10000</v>
      </c>
      <c r="H9664" s="84" t="s">
        <v>2096</v>
      </c>
      <c r="I9664" s="43" t="s">
        <v>11111</v>
      </c>
    </row>
    <row r="9665" spans="1:9" x14ac:dyDescent="0.25">
      <c r="A9665" s="33" t="s">
        <v>4634</v>
      </c>
      <c r="B9665" s="80" t="s">
        <v>4648</v>
      </c>
      <c r="C9665" s="81"/>
      <c r="D9665" s="38">
        <v>1</v>
      </c>
      <c r="E9665" s="45" t="s">
        <v>23</v>
      </c>
      <c r="F9665" s="289">
        <v>20000</v>
      </c>
      <c r="G9665" s="41">
        <f t="shared" si="431"/>
        <v>20000</v>
      </c>
      <c r="H9665" s="84" t="s">
        <v>2096</v>
      </c>
      <c r="I9665" s="43" t="s">
        <v>11111</v>
      </c>
    </row>
    <row r="9666" spans="1:9" x14ac:dyDescent="0.25">
      <c r="A9666" s="33" t="s">
        <v>4634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31"/>
        <v>178500</v>
      </c>
      <c r="H9666" s="84" t="s">
        <v>509</v>
      </c>
      <c r="I9666" s="43" t="s">
        <v>11112</v>
      </c>
    </row>
    <row r="9667" spans="1:9" x14ac:dyDescent="0.25">
      <c r="A9667" s="33" t="s">
        <v>4634</v>
      </c>
      <c r="B9667" s="80" t="s">
        <v>11113</v>
      </c>
      <c r="C9667" s="81"/>
      <c r="D9667" s="38">
        <v>1</v>
      </c>
      <c r="E9667" s="45" t="s">
        <v>23</v>
      </c>
      <c r="F9667" s="289"/>
      <c r="G9667" s="41">
        <f t="shared" si="431"/>
        <v>0</v>
      </c>
      <c r="H9667" s="84" t="s">
        <v>509</v>
      </c>
      <c r="I9667" s="43" t="s">
        <v>11112</v>
      </c>
    </row>
    <row r="9668" spans="1:9" x14ac:dyDescent="0.25">
      <c r="A9668" s="33" t="s">
        <v>4634</v>
      </c>
      <c r="B9668" s="33" t="s">
        <v>2801</v>
      </c>
      <c r="C9668" s="33"/>
      <c r="D9668" s="38">
        <v>1</v>
      </c>
      <c r="E9668" s="45" t="s">
        <v>23</v>
      </c>
      <c r="F9668" s="55">
        <v>11000</v>
      </c>
      <c r="G9668" s="41">
        <f t="shared" si="431"/>
        <v>11000</v>
      </c>
      <c r="H9668" s="84" t="s">
        <v>509</v>
      </c>
      <c r="I9668" s="43" t="s">
        <v>11112</v>
      </c>
    </row>
    <row r="9669" spans="1:9" x14ac:dyDescent="0.25">
      <c r="A9669" s="33" t="s">
        <v>4634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31"/>
        <v>138756</v>
      </c>
      <c r="H9669" s="84" t="s">
        <v>509</v>
      </c>
      <c r="I9669" s="43" t="s">
        <v>11112</v>
      </c>
    </row>
    <row r="9670" spans="1:9" x14ac:dyDescent="0.25">
      <c r="A9670" s="33" t="s">
        <v>4634</v>
      </c>
      <c r="B9670" s="36" t="s">
        <v>4150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31"/>
        <v>20000</v>
      </c>
      <c r="H9670" s="294" t="s">
        <v>509</v>
      </c>
      <c r="I9670" s="43" t="s">
        <v>11112</v>
      </c>
    </row>
    <row r="9671" spans="1:9" x14ac:dyDescent="0.25">
      <c r="A9671" s="33" t="s">
        <v>4634</v>
      </c>
      <c r="B9671" s="33" t="s">
        <v>4619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31"/>
        <v>1000000</v>
      </c>
      <c r="H9671" s="84" t="s">
        <v>2701</v>
      </c>
      <c r="I9671" s="294"/>
    </row>
    <row r="9672" spans="1:9" x14ac:dyDescent="0.25">
      <c r="A9672" s="33" t="s">
        <v>4634</v>
      </c>
      <c r="B9672" s="63" t="s">
        <v>4772</v>
      </c>
      <c r="C9672" s="33" t="s">
        <v>2726</v>
      </c>
      <c r="D9672" s="38">
        <v>1</v>
      </c>
      <c r="E9672" s="45" t="s">
        <v>23</v>
      </c>
      <c r="F9672" s="46">
        <v>196350</v>
      </c>
      <c r="G9672" s="179">
        <f t="shared" si="431"/>
        <v>196350</v>
      </c>
      <c r="H9672" s="84" t="s">
        <v>2701</v>
      </c>
      <c r="I9672" s="294"/>
    </row>
    <row r="9673" spans="1:9" x14ac:dyDescent="0.25">
      <c r="A9673" s="33" t="s">
        <v>4634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31"/>
        <v>50000</v>
      </c>
      <c r="H9673" s="84" t="s">
        <v>2701</v>
      </c>
      <c r="I9673" s="294"/>
    </row>
    <row r="9674" spans="1:9" x14ac:dyDescent="0.25">
      <c r="A9674" s="33" t="s">
        <v>4634</v>
      </c>
      <c r="B9674" s="269" t="s">
        <v>11114</v>
      </c>
      <c r="C9674" s="39" t="s">
        <v>10820</v>
      </c>
      <c r="D9674" s="38">
        <v>1</v>
      </c>
      <c r="E9674" s="45" t="s">
        <v>23</v>
      </c>
      <c r="F9674" s="46">
        <v>50000</v>
      </c>
      <c r="G9674" s="179">
        <f t="shared" si="431"/>
        <v>50000</v>
      </c>
      <c r="H9674" s="84" t="s">
        <v>2701</v>
      </c>
      <c r="I9674" s="294"/>
    </row>
    <row r="9675" spans="1:9" x14ac:dyDescent="0.25">
      <c r="A9675" s="33" t="s">
        <v>4634</v>
      </c>
      <c r="B9675" s="269" t="s">
        <v>11115</v>
      </c>
      <c r="C9675" s="39" t="s">
        <v>10820</v>
      </c>
      <c r="D9675" s="38">
        <v>1</v>
      </c>
      <c r="E9675" s="45" t="s">
        <v>23</v>
      </c>
      <c r="F9675" s="46">
        <v>25000</v>
      </c>
      <c r="G9675" s="179">
        <f t="shared" si="431"/>
        <v>25000</v>
      </c>
      <c r="H9675" s="84" t="s">
        <v>2701</v>
      </c>
      <c r="I9675" s="294"/>
    </row>
    <row r="9676" spans="1:9" x14ac:dyDescent="0.25">
      <c r="A9676" s="33" t="s">
        <v>4634</v>
      </c>
      <c r="B9676" s="269" t="s">
        <v>9791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2701</v>
      </c>
      <c r="I9676" s="294"/>
    </row>
    <row r="9677" spans="1:9" x14ac:dyDescent="0.25">
      <c r="A9677" s="33" t="s">
        <v>4634</v>
      </c>
      <c r="B9677" s="33" t="s">
        <v>10371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2701</v>
      </c>
      <c r="I9677" s="294"/>
    </row>
    <row r="9678" spans="1:9" x14ac:dyDescent="0.25">
      <c r="A9678" s="33" t="s">
        <v>4634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4540</v>
      </c>
      <c r="I9678" s="294"/>
    </row>
    <row r="9679" spans="1:9" x14ac:dyDescent="0.25">
      <c r="A9679" s="33" t="s">
        <v>4634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32">D9679*F9679</f>
        <v>28900</v>
      </c>
      <c r="H9679" s="294" t="s">
        <v>4540</v>
      </c>
      <c r="I9679" s="294"/>
    </row>
    <row r="9680" spans="1:9" x14ac:dyDescent="0.25">
      <c r="A9680" s="33" t="s">
        <v>4634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32"/>
        <v>12500</v>
      </c>
      <c r="H9680" s="294" t="s">
        <v>4540</v>
      </c>
      <c r="I9680" s="294"/>
    </row>
    <row r="9681" spans="1:9" x14ac:dyDescent="0.25">
      <c r="A9681" s="33" t="s">
        <v>4634</v>
      </c>
      <c r="B9681" s="56" t="s">
        <v>4847</v>
      </c>
      <c r="C9681" s="56"/>
      <c r="D9681" s="50">
        <v>2</v>
      </c>
      <c r="E9681" s="45" t="s">
        <v>23</v>
      </c>
      <c r="F9681" s="179">
        <v>3000</v>
      </c>
      <c r="G9681" s="41">
        <f t="shared" si="432"/>
        <v>6000</v>
      </c>
      <c r="H9681" s="84" t="s">
        <v>4540</v>
      </c>
      <c r="I9681" s="294"/>
    </row>
    <row r="9682" spans="1:9" x14ac:dyDescent="0.25">
      <c r="A9682" s="33" t="s">
        <v>4634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32"/>
        <v>173445</v>
      </c>
      <c r="H9682" s="84" t="s">
        <v>4540</v>
      </c>
      <c r="I9682" s="294"/>
    </row>
    <row r="9683" spans="1:9" x14ac:dyDescent="0.25">
      <c r="A9683" s="33" t="s">
        <v>4634</v>
      </c>
      <c r="B9683" s="33" t="s">
        <v>4008</v>
      </c>
      <c r="C9683" s="33" t="s">
        <v>4378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4540</v>
      </c>
      <c r="I9683" s="294"/>
    </row>
    <row r="9684" spans="1:9" x14ac:dyDescent="0.25">
      <c r="A9684" s="33" t="s">
        <v>4634</v>
      </c>
      <c r="B9684" s="33" t="s">
        <v>4847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4540</v>
      </c>
      <c r="I9684" s="294"/>
    </row>
    <row r="9685" spans="1:9" x14ac:dyDescent="0.25">
      <c r="A9685" s="33" t="s">
        <v>4634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x14ac:dyDescent="0.25">
      <c r="A9686" s="33" t="s">
        <v>4634</v>
      </c>
      <c r="B9686" s="33" t="s">
        <v>4640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x14ac:dyDescent="0.25">
      <c r="A9687" s="33" t="s">
        <v>4634</v>
      </c>
      <c r="B9687" s="33" t="s">
        <v>4641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x14ac:dyDescent="0.25">
      <c r="A9688" s="33" t="s">
        <v>4634</v>
      </c>
      <c r="B9688" s="63" t="s">
        <v>2801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32"/>
        <v>11000</v>
      </c>
      <c r="H9688" s="84" t="s">
        <v>1006</v>
      </c>
      <c r="I9688" s="294"/>
    </row>
    <row r="9689" spans="1:9" x14ac:dyDescent="0.25">
      <c r="A9689" s="33" t="s">
        <v>4634</v>
      </c>
      <c r="B9689" s="33" t="s">
        <v>5108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32"/>
        <v>72000</v>
      </c>
      <c r="H9689" s="84" t="s">
        <v>1263</v>
      </c>
      <c r="I9689" s="294"/>
    </row>
    <row r="9690" spans="1:9" x14ac:dyDescent="0.25">
      <c r="A9690" s="33" t="s">
        <v>4634</v>
      </c>
      <c r="B9690" s="36" t="s">
        <v>3235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32"/>
        <v>31000</v>
      </c>
      <c r="H9690" s="84" t="s">
        <v>1263</v>
      </c>
      <c r="I9690" s="294"/>
    </row>
    <row r="9691" spans="1:9" x14ac:dyDescent="0.25">
      <c r="A9691" s="33" t="s">
        <v>4634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32"/>
        <v>45000</v>
      </c>
      <c r="H9691" s="84" t="s">
        <v>1756</v>
      </c>
      <c r="I9691" s="294"/>
    </row>
    <row r="9692" spans="1:9" x14ac:dyDescent="0.25">
      <c r="A9692" s="33" t="s">
        <v>4642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32"/>
        <v>28200</v>
      </c>
      <c r="H9692" s="84" t="s">
        <v>1268</v>
      </c>
      <c r="I9692" s="43"/>
    </row>
    <row r="9693" spans="1:9" x14ac:dyDescent="0.25">
      <c r="A9693" s="33" t="s">
        <v>4642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32"/>
        <v>147900</v>
      </c>
      <c r="H9693" s="84" t="s">
        <v>28</v>
      </c>
      <c r="I9693" s="43"/>
    </row>
    <row r="9694" spans="1:9" x14ac:dyDescent="0.25">
      <c r="A9694" s="33" t="s">
        <v>4642</v>
      </c>
      <c r="B9694" s="33" t="s">
        <v>4008</v>
      </c>
      <c r="C9694" s="33" t="s">
        <v>4378</v>
      </c>
      <c r="D9694" s="38">
        <v>10</v>
      </c>
      <c r="E9694" s="45" t="s">
        <v>217</v>
      </c>
      <c r="F9694" s="55">
        <v>23000</v>
      </c>
      <c r="G9694" s="41">
        <f t="shared" si="432"/>
        <v>230000</v>
      </c>
      <c r="H9694" s="84" t="s">
        <v>28</v>
      </c>
      <c r="I9694" s="43"/>
    </row>
    <row r="9695" spans="1:9" x14ac:dyDescent="0.25">
      <c r="A9695" s="33" t="s">
        <v>4642</v>
      </c>
      <c r="B9695" s="33" t="s">
        <v>4008</v>
      </c>
      <c r="C9695" s="33" t="s">
        <v>4378</v>
      </c>
      <c r="D9695" s="38">
        <v>5</v>
      </c>
      <c r="E9695" s="45" t="s">
        <v>217</v>
      </c>
      <c r="F9695" s="55">
        <v>23000</v>
      </c>
      <c r="G9695" s="41">
        <f t="shared" si="432"/>
        <v>115000</v>
      </c>
      <c r="H9695" s="84" t="s">
        <v>1263</v>
      </c>
      <c r="I9695" s="43"/>
    </row>
    <row r="9696" spans="1:9" x14ac:dyDescent="0.25">
      <c r="A9696" s="33" t="s">
        <v>4642</v>
      </c>
      <c r="B9696" s="33" t="s">
        <v>11116</v>
      </c>
      <c r="C9696" s="33"/>
      <c r="D9696" s="50">
        <v>1</v>
      </c>
      <c r="E9696" s="45" t="s">
        <v>3177</v>
      </c>
      <c r="F9696" s="35">
        <v>102500</v>
      </c>
      <c r="G9696" s="41">
        <f t="shared" si="432"/>
        <v>102500</v>
      </c>
      <c r="H9696" s="294" t="s">
        <v>4540</v>
      </c>
      <c r="I9696" s="43"/>
    </row>
    <row r="9697" spans="1:9" x14ac:dyDescent="0.25">
      <c r="A9697" s="33" t="s">
        <v>4642</v>
      </c>
      <c r="B9697" s="33" t="s">
        <v>4847</v>
      </c>
      <c r="C9697" s="33"/>
      <c r="D9697" s="38">
        <v>3</v>
      </c>
      <c r="E9697" s="45" t="s">
        <v>23</v>
      </c>
      <c r="F9697" s="55">
        <v>3000</v>
      </c>
      <c r="G9697" s="41">
        <f t="shared" si="432"/>
        <v>9000</v>
      </c>
      <c r="H9697" s="294" t="s">
        <v>4540</v>
      </c>
      <c r="I9697" s="43"/>
    </row>
    <row r="9698" spans="1:9" x14ac:dyDescent="0.25">
      <c r="A9698" s="33" t="s">
        <v>4642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32"/>
        <v>34000</v>
      </c>
      <c r="H9698" s="294" t="s">
        <v>4540</v>
      </c>
      <c r="I9698" s="43"/>
    </row>
    <row r="9699" spans="1:9" x14ac:dyDescent="0.25">
      <c r="A9699" s="33" t="s">
        <v>4642</v>
      </c>
      <c r="B9699" s="399" t="s">
        <v>3595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32"/>
        <v>258373.20574162679</v>
      </c>
      <c r="H9699" s="294" t="s">
        <v>742</v>
      </c>
      <c r="I9699" s="43"/>
    </row>
    <row r="9700" spans="1:9" x14ac:dyDescent="0.25">
      <c r="A9700" s="33" t="s">
        <v>4642</v>
      </c>
      <c r="B9700" s="36" t="s">
        <v>11117</v>
      </c>
      <c r="C9700" s="39" t="s">
        <v>11118</v>
      </c>
      <c r="D9700" s="38">
        <v>1</v>
      </c>
      <c r="E9700" s="45" t="s">
        <v>23</v>
      </c>
      <c r="F9700" s="46">
        <v>3700250</v>
      </c>
      <c r="G9700" s="41">
        <f t="shared" si="432"/>
        <v>3700250</v>
      </c>
      <c r="H9700" s="84" t="s">
        <v>11069</v>
      </c>
      <c r="I9700" s="43" t="s">
        <v>11119</v>
      </c>
    </row>
    <row r="9701" spans="1:9" x14ac:dyDescent="0.25">
      <c r="A9701" s="33" t="s">
        <v>4642</v>
      </c>
      <c r="B9701" s="36" t="s">
        <v>11117</v>
      </c>
      <c r="C9701" s="39" t="s">
        <v>11120</v>
      </c>
      <c r="D9701" s="38">
        <v>1</v>
      </c>
      <c r="E9701" s="45" t="s">
        <v>23</v>
      </c>
      <c r="F9701" s="46">
        <v>3700250</v>
      </c>
      <c r="G9701" s="41">
        <f t="shared" si="432"/>
        <v>3700250</v>
      </c>
      <c r="H9701" s="84" t="s">
        <v>11069</v>
      </c>
      <c r="I9701" s="43" t="s">
        <v>11119</v>
      </c>
    </row>
    <row r="9702" spans="1:9" x14ac:dyDescent="0.25">
      <c r="A9702" s="33" t="s">
        <v>4642</v>
      </c>
      <c r="B9702" s="33" t="s">
        <v>3126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32"/>
        <v>220000</v>
      </c>
      <c r="H9702" s="84" t="s">
        <v>11069</v>
      </c>
      <c r="I9702" s="43" t="s">
        <v>11119</v>
      </c>
    </row>
    <row r="9703" spans="1:9" x14ac:dyDescent="0.25">
      <c r="A9703" s="33" t="s">
        <v>4642</v>
      </c>
      <c r="B9703" s="33" t="s">
        <v>2286</v>
      </c>
      <c r="C9703" s="33" t="s">
        <v>2856</v>
      </c>
      <c r="D9703" s="38">
        <v>2</v>
      </c>
      <c r="E9703" s="45" t="s">
        <v>23</v>
      </c>
      <c r="F9703" s="46">
        <v>320000</v>
      </c>
      <c r="G9703" s="41">
        <f t="shared" si="432"/>
        <v>640000</v>
      </c>
      <c r="H9703" s="84" t="s">
        <v>4646</v>
      </c>
      <c r="I9703" s="43" t="s">
        <v>11119</v>
      </c>
    </row>
    <row r="9704" spans="1:9" x14ac:dyDescent="0.25">
      <c r="A9704" s="33" t="s">
        <v>4642</v>
      </c>
      <c r="B9704" s="33" t="s">
        <v>4644</v>
      </c>
      <c r="C9704" s="33" t="s">
        <v>4388</v>
      </c>
      <c r="D9704" s="38">
        <v>1</v>
      </c>
      <c r="E9704" s="33" t="s">
        <v>23</v>
      </c>
      <c r="F9704" s="35">
        <v>193000</v>
      </c>
      <c r="G9704" s="41">
        <f t="shared" si="432"/>
        <v>193000</v>
      </c>
      <c r="H9704" s="84" t="s">
        <v>930</v>
      </c>
      <c r="I9704" s="43"/>
    </row>
    <row r="9705" spans="1:9" x14ac:dyDescent="0.25">
      <c r="A9705" s="33" t="s">
        <v>4642</v>
      </c>
      <c r="B9705" s="33" t="s">
        <v>4927</v>
      </c>
      <c r="C9705" s="228" t="s">
        <v>11121</v>
      </c>
      <c r="D9705" s="38">
        <v>1</v>
      </c>
      <c r="E9705" s="45" t="s">
        <v>23</v>
      </c>
      <c r="F9705" s="55">
        <v>1270000</v>
      </c>
      <c r="G9705" s="41">
        <f t="shared" si="432"/>
        <v>1270000</v>
      </c>
      <c r="H9705" s="84" t="s">
        <v>827</v>
      </c>
      <c r="I9705" s="43" t="s">
        <v>11122</v>
      </c>
    </row>
    <row r="9706" spans="1:9" x14ac:dyDescent="0.25">
      <c r="A9706" s="33" t="s">
        <v>4642</v>
      </c>
      <c r="B9706" s="56" t="s">
        <v>11035</v>
      </c>
      <c r="C9706" s="39" t="s">
        <v>10563</v>
      </c>
      <c r="D9706" s="33">
        <v>1</v>
      </c>
      <c r="E9706" s="45" t="s">
        <v>23</v>
      </c>
      <c r="F9706" s="46">
        <v>148500</v>
      </c>
      <c r="G9706" s="41">
        <f t="shared" si="432"/>
        <v>148500</v>
      </c>
      <c r="H9706" s="84" t="s">
        <v>827</v>
      </c>
      <c r="I9706" s="43" t="s">
        <v>11122</v>
      </c>
    </row>
    <row r="9707" spans="1:9" x14ac:dyDescent="0.25">
      <c r="A9707" s="33" t="s">
        <v>4642</v>
      </c>
      <c r="B9707" s="33" t="s">
        <v>3496</v>
      </c>
      <c r="C9707" s="33" t="s">
        <v>3360</v>
      </c>
      <c r="D9707" s="50">
        <v>1</v>
      </c>
      <c r="E9707" s="45" t="s">
        <v>23</v>
      </c>
      <c r="F9707" s="179">
        <v>45000</v>
      </c>
      <c r="G9707" s="41">
        <f t="shared" si="432"/>
        <v>45000</v>
      </c>
      <c r="H9707" s="84" t="s">
        <v>827</v>
      </c>
      <c r="I9707" s="43" t="s">
        <v>11122</v>
      </c>
    </row>
    <row r="9708" spans="1:9" x14ac:dyDescent="0.25">
      <c r="A9708" s="33" t="s">
        <v>4642</v>
      </c>
      <c r="B9708" s="52" t="s">
        <v>10773</v>
      </c>
      <c r="C9708" s="33" t="s">
        <v>11123</v>
      </c>
      <c r="D9708" s="38">
        <v>1</v>
      </c>
      <c r="E9708" s="45" t="s">
        <v>24</v>
      </c>
      <c r="F9708" s="46">
        <v>1535000</v>
      </c>
      <c r="G9708" s="179">
        <f t="shared" si="432"/>
        <v>1535000</v>
      </c>
      <c r="H9708" s="84" t="s">
        <v>1753</v>
      </c>
      <c r="I9708" s="294" t="s">
        <v>11124</v>
      </c>
    </row>
    <row r="9709" spans="1:9" x14ac:dyDescent="0.25">
      <c r="A9709" s="33" t="s">
        <v>4642</v>
      </c>
      <c r="B9709" s="52" t="s">
        <v>10773</v>
      </c>
      <c r="C9709" s="228" t="s">
        <v>11125</v>
      </c>
      <c r="D9709" s="38">
        <v>1</v>
      </c>
      <c r="E9709" s="45" t="s">
        <v>23</v>
      </c>
      <c r="F9709" s="35">
        <v>1535000</v>
      </c>
      <c r="G9709" s="179">
        <f t="shared" si="432"/>
        <v>1535000</v>
      </c>
      <c r="H9709" s="84" t="s">
        <v>1753</v>
      </c>
      <c r="I9709" s="294" t="s">
        <v>11124</v>
      </c>
    </row>
    <row r="9710" spans="1:9" x14ac:dyDescent="0.25">
      <c r="A9710" s="33" t="s">
        <v>4642</v>
      </c>
      <c r="B9710" s="63" t="s">
        <v>11049</v>
      </c>
      <c r="C9710" s="39" t="s">
        <v>10563</v>
      </c>
      <c r="D9710" s="38">
        <v>2</v>
      </c>
      <c r="E9710" s="45" t="s">
        <v>23</v>
      </c>
      <c r="F9710" s="46">
        <v>155000</v>
      </c>
      <c r="G9710" s="179">
        <f t="shared" si="432"/>
        <v>310000</v>
      </c>
      <c r="H9710" s="84" t="s">
        <v>1753</v>
      </c>
      <c r="I9710" s="294" t="s">
        <v>11124</v>
      </c>
    </row>
    <row r="9711" spans="1:9" x14ac:dyDescent="0.25">
      <c r="A9711" s="33" t="s">
        <v>4642</v>
      </c>
      <c r="B9711" s="33" t="s">
        <v>3496</v>
      </c>
      <c r="C9711" s="33" t="s">
        <v>3360</v>
      </c>
      <c r="D9711" s="38">
        <v>2</v>
      </c>
      <c r="E9711" s="45" t="s">
        <v>23</v>
      </c>
      <c r="F9711" s="46">
        <v>45000</v>
      </c>
      <c r="G9711" s="179">
        <f t="shared" si="432"/>
        <v>90000</v>
      </c>
      <c r="H9711" s="84" t="s">
        <v>1753</v>
      </c>
      <c r="I9711" s="294" t="s">
        <v>11124</v>
      </c>
    </row>
    <row r="9712" spans="1:9" x14ac:dyDescent="0.25">
      <c r="A9712" s="33" t="s">
        <v>4642</v>
      </c>
      <c r="B9712" s="269" t="s">
        <v>11126</v>
      </c>
      <c r="C9712" s="33"/>
      <c r="D9712" s="38">
        <v>1</v>
      </c>
      <c r="E9712" s="45" t="s">
        <v>23</v>
      </c>
      <c r="F9712" s="46">
        <v>45000</v>
      </c>
      <c r="G9712" s="179">
        <f t="shared" si="432"/>
        <v>45000</v>
      </c>
      <c r="H9712" s="84" t="s">
        <v>1753</v>
      </c>
      <c r="I9712" s="294" t="s">
        <v>11124</v>
      </c>
    </row>
    <row r="9713" spans="1:9" x14ac:dyDescent="0.25">
      <c r="A9713" s="33" t="s">
        <v>4642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11124</v>
      </c>
    </row>
    <row r="9714" spans="1:9" x14ac:dyDescent="0.25">
      <c r="A9714" s="33" t="s">
        <v>4642</v>
      </c>
      <c r="B9714" s="33" t="s">
        <v>2743</v>
      </c>
      <c r="C9714" s="167" t="s">
        <v>11127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11128</v>
      </c>
    </row>
    <row r="9715" spans="1:9" x14ac:dyDescent="0.25">
      <c r="A9715" s="33" t="s">
        <v>4642</v>
      </c>
      <c r="B9715" s="56" t="s">
        <v>3857</v>
      </c>
      <c r="C9715" s="56" t="s">
        <v>2745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11128</v>
      </c>
    </row>
    <row r="9716" spans="1:9" x14ac:dyDescent="0.25">
      <c r="A9716" s="33" t="s">
        <v>4642</v>
      </c>
      <c r="B9716" s="33" t="s">
        <v>3338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11128</v>
      </c>
    </row>
    <row r="9717" spans="1:9" x14ac:dyDescent="0.25">
      <c r="A9717" s="33" t="s">
        <v>4642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32"/>
        <v>225600</v>
      </c>
      <c r="H9717" s="84" t="s">
        <v>2177</v>
      </c>
      <c r="I9717" s="294" t="s">
        <v>11129</v>
      </c>
    </row>
    <row r="9718" spans="1:9" x14ac:dyDescent="0.25">
      <c r="A9718" s="33" t="s">
        <v>4642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11130</v>
      </c>
    </row>
    <row r="9719" spans="1:9" x14ac:dyDescent="0.25">
      <c r="A9719" s="33" t="s">
        <v>4642</v>
      </c>
      <c r="B9719" s="33" t="s">
        <v>11075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11130</v>
      </c>
    </row>
    <row r="9720" spans="1:9" x14ac:dyDescent="0.25">
      <c r="A9720" s="33" t="s">
        <v>4642</v>
      </c>
      <c r="B9720" s="33" t="s">
        <v>2852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11130</v>
      </c>
    </row>
    <row r="9721" spans="1:9" x14ac:dyDescent="0.25">
      <c r="A9721" s="33" t="s">
        <v>4642</v>
      </c>
      <c r="B9721" s="33" t="s">
        <v>3235</v>
      </c>
      <c r="C9721" s="33" t="s">
        <v>3596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11130</v>
      </c>
    </row>
    <row r="9722" spans="1:9" x14ac:dyDescent="0.25">
      <c r="A9722" s="33" t="s">
        <v>4642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32"/>
        <v>225600</v>
      </c>
      <c r="H9722" s="84" t="s">
        <v>507</v>
      </c>
      <c r="I9722" s="294" t="s">
        <v>11131</v>
      </c>
    </row>
    <row r="9723" spans="1:9" x14ac:dyDescent="0.25">
      <c r="A9723" s="33" t="s">
        <v>4642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32"/>
        <v>253800</v>
      </c>
      <c r="H9723" s="84" t="s">
        <v>1263</v>
      </c>
      <c r="I9723" s="294"/>
    </row>
    <row r="9724" spans="1:9" x14ac:dyDescent="0.25">
      <c r="A9724" s="33" t="s">
        <v>4642</v>
      </c>
      <c r="B9724" s="33" t="s">
        <v>2852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32"/>
        <v>87500</v>
      </c>
      <c r="H9724" s="84" t="s">
        <v>1263</v>
      </c>
      <c r="I9724" s="49"/>
    </row>
    <row r="9725" spans="1:9" x14ac:dyDescent="0.25">
      <c r="A9725" s="33" t="s">
        <v>4642</v>
      </c>
      <c r="B9725" s="33" t="s">
        <v>4008</v>
      </c>
      <c r="C9725" s="33" t="s">
        <v>4378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x14ac:dyDescent="0.25">
      <c r="A9726" s="33" t="s">
        <v>4642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x14ac:dyDescent="0.25">
      <c r="A9727" s="33" t="s">
        <v>4642</v>
      </c>
      <c r="B9727" s="33" t="s">
        <v>4645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x14ac:dyDescent="0.25">
      <c r="A9728" s="33" t="s">
        <v>4647</v>
      </c>
      <c r="B9728" s="33" t="s">
        <v>4008</v>
      </c>
      <c r="C9728" s="33" t="s">
        <v>4378</v>
      </c>
      <c r="D9728" s="38">
        <v>5</v>
      </c>
      <c r="E9728" s="45" t="s">
        <v>217</v>
      </c>
      <c r="F9728" s="55">
        <v>23000</v>
      </c>
      <c r="G9728" s="179">
        <f t="shared" ref="G9728:G9791" si="433">D9728*F9728</f>
        <v>115000</v>
      </c>
      <c r="H9728" s="84" t="s">
        <v>1263</v>
      </c>
      <c r="I9728" s="43"/>
    </row>
    <row r="9729" spans="1:9" x14ac:dyDescent="0.25">
      <c r="A9729" s="33" t="s">
        <v>4647</v>
      </c>
      <c r="B9729" s="33" t="s">
        <v>4638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33"/>
        <v>685000</v>
      </c>
      <c r="H9729" s="84" t="s">
        <v>520</v>
      </c>
      <c r="I9729" s="43" t="s">
        <v>11132</v>
      </c>
    </row>
    <row r="9730" spans="1:9" x14ac:dyDescent="0.25">
      <c r="A9730" s="33" t="s">
        <v>4647</v>
      </c>
      <c r="B9730" s="33" t="s">
        <v>4639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33"/>
        <v>896000</v>
      </c>
      <c r="H9730" s="84" t="s">
        <v>520</v>
      </c>
      <c r="I9730" s="43" t="s">
        <v>11132</v>
      </c>
    </row>
    <row r="9731" spans="1:9" x14ac:dyDescent="0.25">
      <c r="A9731" s="33" t="s">
        <v>4647</v>
      </c>
      <c r="B9731" s="33" t="s">
        <v>4625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33"/>
        <v>1000000</v>
      </c>
      <c r="H9731" s="84" t="s">
        <v>520</v>
      </c>
      <c r="I9731" s="43" t="s">
        <v>11132</v>
      </c>
    </row>
    <row r="9732" spans="1:9" x14ac:dyDescent="0.25">
      <c r="A9732" s="33" t="s">
        <v>4647</v>
      </c>
      <c r="B9732" s="33" t="s">
        <v>4626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33"/>
        <v>200000</v>
      </c>
      <c r="H9732" s="84" t="s">
        <v>520</v>
      </c>
      <c r="I9732" s="43" t="s">
        <v>11132</v>
      </c>
    </row>
    <row r="9733" spans="1:9" x14ac:dyDescent="0.25">
      <c r="A9733" s="33" t="s">
        <v>4647</v>
      </c>
      <c r="B9733" s="33" t="s">
        <v>4657</v>
      </c>
      <c r="C9733" s="33" t="s">
        <v>3257</v>
      </c>
      <c r="D9733" s="38">
        <v>2</v>
      </c>
      <c r="E9733" s="45" t="s">
        <v>24</v>
      </c>
      <c r="F9733" s="41">
        <v>110000</v>
      </c>
      <c r="G9733" s="179">
        <f t="shared" si="433"/>
        <v>220000</v>
      </c>
      <c r="H9733" s="84" t="s">
        <v>930</v>
      </c>
      <c r="I9733" s="43"/>
    </row>
    <row r="9734" spans="1:9" x14ac:dyDescent="0.25">
      <c r="A9734" s="33" t="s">
        <v>4647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33"/>
        <v>310200</v>
      </c>
      <c r="H9734" s="294" t="s">
        <v>673</v>
      </c>
      <c r="I9734" s="43" t="s">
        <v>11133</v>
      </c>
    </row>
    <row r="9735" spans="1:9" x14ac:dyDescent="0.25">
      <c r="A9735" s="33" t="s">
        <v>4647</v>
      </c>
      <c r="B9735" s="33" t="s">
        <v>2852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33"/>
        <v>87500</v>
      </c>
      <c r="H9735" s="84" t="s">
        <v>673</v>
      </c>
      <c r="I9735" s="43" t="s">
        <v>11133</v>
      </c>
    </row>
    <row r="9736" spans="1:9" x14ac:dyDescent="0.25">
      <c r="A9736" s="33" t="s">
        <v>4647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33"/>
        <v>64600</v>
      </c>
      <c r="H9736" s="84" t="s">
        <v>673</v>
      </c>
      <c r="I9736" s="43" t="s">
        <v>11133</v>
      </c>
    </row>
    <row r="9737" spans="1:9" x14ac:dyDescent="0.25">
      <c r="A9737" s="33" t="s">
        <v>4647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x14ac:dyDescent="0.25">
      <c r="A9738" s="33" t="s">
        <v>4647</v>
      </c>
      <c r="B9738" s="109" t="s">
        <v>4089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x14ac:dyDescent="0.25">
      <c r="A9739" s="33" t="s">
        <v>4647</v>
      </c>
      <c r="B9739" s="109" t="s">
        <v>2692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4540</v>
      </c>
      <c r="I9739" s="43"/>
    </row>
    <row r="9740" spans="1:9" x14ac:dyDescent="0.25">
      <c r="A9740" s="33" t="s">
        <v>4647</v>
      </c>
      <c r="B9740" s="269" t="s">
        <v>4524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33"/>
        <v>60000</v>
      </c>
      <c r="H9740" s="84" t="s">
        <v>4540</v>
      </c>
      <c r="I9740" s="43"/>
    </row>
    <row r="9741" spans="1:9" x14ac:dyDescent="0.25">
      <c r="A9741" s="33" t="s">
        <v>4647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33"/>
        <v>85000</v>
      </c>
      <c r="H9741" s="294" t="s">
        <v>4540</v>
      </c>
      <c r="I9741" s="43"/>
    </row>
    <row r="9742" spans="1:9" x14ac:dyDescent="0.25">
      <c r="A9742" s="33" t="s">
        <v>4647</v>
      </c>
      <c r="B9742" s="33" t="s">
        <v>11134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33"/>
        <v>62500</v>
      </c>
      <c r="H9742" s="84" t="s">
        <v>4540</v>
      </c>
      <c r="I9742" s="43"/>
    </row>
    <row r="9743" spans="1:9" x14ac:dyDescent="0.25">
      <c r="A9743" s="33" t="s">
        <v>4647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33"/>
        <v>646000</v>
      </c>
      <c r="H9743" s="84" t="s">
        <v>11135</v>
      </c>
      <c r="I9743" s="294" t="s">
        <v>11136</v>
      </c>
    </row>
    <row r="9744" spans="1:9" x14ac:dyDescent="0.25">
      <c r="A9744" s="33" t="s">
        <v>4647</v>
      </c>
      <c r="B9744" s="33" t="s">
        <v>4008</v>
      </c>
      <c r="C9744" s="33" t="s">
        <v>4378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x14ac:dyDescent="0.25">
      <c r="A9745" s="33" t="s">
        <v>4647</v>
      </c>
      <c r="B9745" s="52" t="s">
        <v>10773</v>
      </c>
      <c r="C9745" s="39" t="s">
        <v>11137</v>
      </c>
      <c r="D9745" s="38">
        <v>1</v>
      </c>
      <c r="E9745" s="45" t="s">
        <v>23</v>
      </c>
      <c r="F9745" s="46">
        <v>1535000</v>
      </c>
      <c r="G9745" s="179">
        <f t="shared" si="433"/>
        <v>1535000</v>
      </c>
      <c r="H9745" s="84" t="s">
        <v>2240</v>
      </c>
      <c r="I9745" s="294" t="s">
        <v>11138</v>
      </c>
    </row>
    <row r="9746" spans="1:9" x14ac:dyDescent="0.25">
      <c r="A9746" s="33" t="s">
        <v>4647</v>
      </c>
      <c r="B9746" s="52" t="s">
        <v>10773</v>
      </c>
      <c r="C9746" s="33" t="s">
        <v>9554</v>
      </c>
      <c r="D9746" s="38">
        <v>1</v>
      </c>
      <c r="E9746" s="45" t="s">
        <v>23</v>
      </c>
      <c r="F9746" s="46">
        <v>1535000</v>
      </c>
      <c r="G9746" s="179">
        <f t="shared" si="433"/>
        <v>1535000</v>
      </c>
      <c r="H9746" s="84" t="s">
        <v>2240</v>
      </c>
      <c r="I9746" s="294" t="s">
        <v>11138</v>
      </c>
    </row>
    <row r="9747" spans="1:9" x14ac:dyDescent="0.25">
      <c r="A9747" s="33" t="s">
        <v>4647</v>
      </c>
      <c r="B9747" s="63" t="s">
        <v>11139</v>
      </c>
      <c r="C9747" s="39" t="s">
        <v>10563</v>
      </c>
      <c r="D9747" s="38">
        <v>2</v>
      </c>
      <c r="E9747" s="45" t="s">
        <v>23</v>
      </c>
      <c r="F9747" s="46">
        <v>155000</v>
      </c>
      <c r="G9747" s="179">
        <f t="shared" si="433"/>
        <v>310000</v>
      </c>
      <c r="H9747" s="84" t="s">
        <v>2240</v>
      </c>
      <c r="I9747" s="294" t="s">
        <v>11138</v>
      </c>
    </row>
    <row r="9748" spans="1:9" x14ac:dyDescent="0.25">
      <c r="A9748" s="33" t="s">
        <v>4647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4438</v>
      </c>
      <c r="I9748" s="294"/>
    </row>
    <row r="9749" spans="1:9" x14ac:dyDescent="0.25">
      <c r="A9749" s="33" t="s">
        <v>4647</v>
      </c>
      <c r="B9749" s="109" t="s">
        <v>4655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11140</v>
      </c>
    </row>
    <row r="9750" spans="1:9" x14ac:dyDescent="0.25">
      <c r="A9750" s="33" t="s">
        <v>4647</v>
      </c>
      <c r="B9750" s="33" t="s">
        <v>4656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11140</v>
      </c>
    </row>
    <row r="9751" spans="1:9" x14ac:dyDescent="0.25">
      <c r="A9751" s="33" t="s">
        <v>4647</v>
      </c>
      <c r="B9751" s="33" t="s">
        <v>2801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11140</v>
      </c>
    </row>
    <row r="9752" spans="1:9" x14ac:dyDescent="0.25">
      <c r="A9752" s="33" t="s">
        <v>4647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33"/>
        <v>193800</v>
      </c>
      <c r="H9752" s="294" t="s">
        <v>486</v>
      </c>
      <c r="I9752" s="294" t="s">
        <v>11140</v>
      </c>
    </row>
    <row r="9753" spans="1:9" x14ac:dyDescent="0.25">
      <c r="A9753" s="33" t="s">
        <v>4647</v>
      </c>
      <c r="B9753" s="33" t="s">
        <v>3857</v>
      </c>
      <c r="C9753" s="33" t="s">
        <v>2745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11141</v>
      </c>
      <c r="I9753" s="294" t="s">
        <v>11142</v>
      </c>
    </row>
    <row r="9754" spans="1:9" x14ac:dyDescent="0.25">
      <c r="A9754" s="33" t="s">
        <v>4647</v>
      </c>
      <c r="B9754" s="33" t="s">
        <v>11143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11141</v>
      </c>
      <c r="I9754" s="294" t="s">
        <v>11142</v>
      </c>
    </row>
    <row r="9755" spans="1:9" x14ac:dyDescent="0.25">
      <c r="A9755" s="33" t="s">
        <v>4647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11144</v>
      </c>
    </row>
    <row r="9756" spans="1:9" x14ac:dyDescent="0.25">
      <c r="A9756" s="33" t="s">
        <v>4647</v>
      </c>
      <c r="B9756" s="33" t="s">
        <v>2852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11144</v>
      </c>
    </row>
    <row r="9757" spans="1:9" x14ac:dyDescent="0.25">
      <c r="A9757" s="33" t="s">
        <v>4647</v>
      </c>
      <c r="B9757" s="33" t="s">
        <v>3857</v>
      </c>
      <c r="C9757" s="33" t="s">
        <v>2745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11144</v>
      </c>
    </row>
    <row r="9758" spans="1:9" x14ac:dyDescent="0.25">
      <c r="A9758" s="33" t="s">
        <v>4647</v>
      </c>
      <c r="B9758" s="33" t="s">
        <v>4653</v>
      </c>
      <c r="C9758" s="33"/>
      <c r="D9758" s="38">
        <v>10</v>
      </c>
      <c r="E9758" s="273" t="s">
        <v>24</v>
      </c>
      <c r="F9758" s="41">
        <v>2500</v>
      </c>
      <c r="G9758" s="179">
        <f t="shared" si="433"/>
        <v>25000</v>
      </c>
      <c r="H9758" s="84" t="s">
        <v>930</v>
      </c>
      <c r="I9758" s="49"/>
    </row>
    <row r="9759" spans="1:9" x14ac:dyDescent="0.25">
      <c r="A9759" s="33" t="s">
        <v>4647</v>
      </c>
      <c r="B9759" s="33" t="s">
        <v>4654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33"/>
        <v>9000</v>
      </c>
      <c r="H9759" s="84" t="s">
        <v>930</v>
      </c>
      <c r="I9759" s="49"/>
    </row>
    <row r="9760" spans="1:9" x14ac:dyDescent="0.25">
      <c r="A9760" s="33" t="s">
        <v>4647</v>
      </c>
      <c r="B9760" s="33" t="s">
        <v>4649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33"/>
        <v>2200000</v>
      </c>
      <c r="H9760" s="84" t="s">
        <v>509</v>
      </c>
      <c r="I9760" s="43" t="s">
        <v>11112</v>
      </c>
    </row>
    <row r="9761" spans="1:9" x14ac:dyDescent="0.25">
      <c r="A9761" s="33" t="s">
        <v>4647</v>
      </c>
      <c r="B9761" s="33" t="s">
        <v>4367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33"/>
        <v>500000</v>
      </c>
      <c r="H9761" s="84" t="s">
        <v>4651</v>
      </c>
      <c r="I9761" s="43"/>
    </row>
    <row r="9762" spans="1:9" x14ac:dyDescent="0.25">
      <c r="A9762" s="33" t="s">
        <v>4647</v>
      </c>
      <c r="B9762" s="33" t="s">
        <v>4650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33"/>
        <v>100000</v>
      </c>
      <c r="H9762" s="84" t="s">
        <v>4651</v>
      </c>
      <c r="I9762" s="49"/>
    </row>
    <row r="9763" spans="1:9" x14ac:dyDescent="0.25">
      <c r="A9763" s="33" t="s">
        <v>4647</v>
      </c>
      <c r="B9763" s="33" t="s">
        <v>4652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33"/>
        <v>150000</v>
      </c>
      <c r="H9763" s="84" t="s">
        <v>4651</v>
      </c>
      <c r="I9763" s="33"/>
    </row>
    <row r="9764" spans="1:9" x14ac:dyDescent="0.25">
      <c r="A9764" s="33" t="s">
        <v>4647</v>
      </c>
      <c r="B9764" s="33" t="s">
        <v>3857</v>
      </c>
      <c r="C9764" s="33" t="s">
        <v>2745</v>
      </c>
      <c r="D9764" s="38">
        <v>1</v>
      </c>
      <c r="E9764" s="45" t="s">
        <v>23</v>
      </c>
      <c r="F9764" s="55">
        <v>475000</v>
      </c>
      <c r="G9764" s="179">
        <f t="shared" si="433"/>
        <v>475000</v>
      </c>
      <c r="H9764" s="84" t="s">
        <v>2237</v>
      </c>
      <c r="I9764" s="33" t="s">
        <v>11145</v>
      </c>
    </row>
    <row r="9765" spans="1:9" x14ac:dyDescent="0.25">
      <c r="A9765" s="33" t="s">
        <v>4647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33"/>
        <v>98600</v>
      </c>
      <c r="H9765" s="84" t="s">
        <v>28</v>
      </c>
      <c r="I9765" s="33"/>
    </row>
    <row r="9766" spans="1:9" x14ac:dyDescent="0.25">
      <c r="A9766" s="33" t="s">
        <v>4647</v>
      </c>
      <c r="B9766" s="33" t="s">
        <v>4008</v>
      </c>
      <c r="C9766" s="33" t="s">
        <v>4378</v>
      </c>
      <c r="D9766" s="38">
        <v>5</v>
      </c>
      <c r="E9766" s="45" t="s">
        <v>217</v>
      </c>
      <c r="F9766" s="55">
        <v>23000</v>
      </c>
      <c r="G9766" s="41">
        <f t="shared" si="433"/>
        <v>115000</v>
      </c>
      <c r="H9766" s="84" t="s">
        <v>28</v>
      </c>
      <c r="I9766" s="33"/>
    </row>
    <row r="9767" spans="1:9" x14ac:dyDescent="0.25">
      <c r="A9767" s="33" t="s">
        <v>4647</v>
      </c>
      <c r="B9767" s="33" t="s">
        <v>2815</v>
      </c>
      <c r="C9767" s="33"/>
      <c r="D9767" s="33">
        <v>0.3</v>
      </c>
      <c r="E9767" s="33" t="s">
        <v>217</v>
      </c>
      <c r="F9767" s="535">
        <v>82500</v>
      </c>
      <c r="G9767" s="179">
        <f t="shared" si="433"/>
        <v>24750</v>
      </c>
      <c r="H9767" s="84" t="s">
        <v>748</v>
      </c>
      <c r="I9767" s="33"/>
    </row>
    <row r="9768" spans="1:9" x14ac:dyDescent="0.25">
      <c r="A9768" s="33" t="s">
        <v>4647</v>
      </c>
      <c r="B9768" s="33" t="s">
        <v>5176</v>
      </c>
      <c r="C9768" s="56"/>
      <c r="D9768" s="33">
        <v>4</v>
      </c>
      <c r="E9768" s="33" t="s">
        <v>23</v>
      </c>
      <c r="F9768" s="535">
        <v>10000</v>
      </c>
      <c r="G9768" s="179">
        <f t="shared" si="433"/>
        <v>40000</v>
      </c>
      <c r="H9768" s="84" t="s">
        <v>748</v>
      </c>
      <c r="I9768" s="33"/>
    </row>
    <row r="9769" spans="1:9" x14ac:dyDescent="0.25">
      <c r="A9769" s="33" t="s">
        <v>4647</v>
      </c>
      <c r="B9769" s="63" t="s">
        <v>4240</v>
      </c>
      <c r="C9769" s="39"/>
      <c r="D9769" s="33">
        <v>4</v>
      </c>
      <c r="E9769" s="33" t="s">
        <v>23</v>
      </c>
      <c r="F9769" s="535">
        <v>5000</v>
      </c>
      <c r="G9769" s="179">
        <f t="shared" si="433"/>
        <v>20000</v>
      </c>
      <c r="H9769" s="84" t="s">
        <v>748</v>
      </c>
      <c r="I9769" s="33"/>
    </row>
    <row r="9770" spans="1:9" x14ac:dyDescent="0.25">
      <c r="A9770" s="33" t="s">
        <v>4647</v>
      </c>
      <c r="B9770" s="33" t="s">
        <v>3857</v>
      </c>
      <c r="C9770" s="33" t="s">
        <v>2745</v>
      </c>
      <c r="D9770" s="38">
        <v>1</v>
      </c>
      <c r="E9770" s="45" t="s">
        <v>23</v>
      </c>
      <c r="F9770" s="55">
        <v>475000</v>
      </c>
      <c r="G9770" s="179">
        <f t="shared" si="433"/>
        <v>475000</v>
      </c>
      <c r="H9770" s="33" t="s">
        <v>1604</v>
      </c>
      <c r="I9770" s="33" t="s">
        <v>11146</v>
      </c>
    </row>
    <row r="9771" spans="1:9" x14ac:dyDescent="0.25">
      <c r="A9771" s="33" t="s">
        <v>4647</v>
      </c>
      <c r="B9771" s="33" t="s">
        <v>4658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33"/>
        <v>30000</v>
      </c>
      <c r="H9771" s="84" t="s">
        <v>606</v>
      </c>
      <c r="I9771" s="33"/>
    </row>
    <row r="9772" spans="1:9" x14ac:dyDescent="0.25">
      <c r="A9772" s="33" t="s">
        <v>4647</v>
      </c>
      <c r="B9772" s="33" t="s">
        <v>4659</v>
      </c>
      <c r="C9772" s="33" t="s">
        <v>2954</v>
      </c>
      <c r="D9772" s="38">
        <v>1</v>
      </c>
      <c r="E9772" s="45" t="s">
        <v>24</v>
      </c>
      <c r="F9772" s="46">
        <v>125000</v>
      </c>
      <c r="G9772" s="179">
        <f t="shared" si="433"/>
        <v>125000</v>
      </c>
      <c r="H9772" s="84" t="s">
        <v>930</v>
      </c>
      <c r="I9772" s="33"/>
    </row>
    <row r="9773" spans="1:9" x14ac:dyDescent="0.25">
      <c r="A9773" s="33" t="s">
        <v>4647</v>
      </c>
      <c r="B9773" s="33" t="s">
        <v>5003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33"/>
        <v>20000</v>
      </c>
      <c r="H9773" s="84" t="s">
        <v>4661</v>
      </c>
      <c r="I9773" s="33"/>
    </row>
    <row r="9774" spans="1:9" x14ac:dyDescent="0.25">
      <c r="A9774" s="33" t="s">
        <v>4647</v>
      </c>
      <c r="B9774" s="33" t="s">
        <v>2729</v>
      </c>
      <c r="C9774" s="33" t="s">
        <v>2730</v>
      </c>
      <c r="D9774" s="38">
        <v>1</v>
      </c>
      <c r="E9774" s="45" t="s">
        <v>23</v>
      </c>
      <c r="F9774" s="46">
        <v>99000</v>
      </c>
      <c r="G9774" s="179">
        <f t="shared" si="433"/>
        <v>99000</v>
      </c>
      <c r="H9774" s="84" t="s">
        <v>4661</v>
      </c>
      <c r="I9774" s="33"/>
    </row>
    <row r="9775" spans="1:9" x14ac:dyDescent="0.25">
      <c r="A9775" s="33" t="s">
        <v>4647</v>
      </c>
      <c r="B9775" s="33" t="s">
        <v>4660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33"/>
        <v>250000</v>
      </c>
      <c r="H9775" s="84" t="s">
        <v>4661</v>
      </c>
      <c r="I9775" s="33"/>
    </row>
    <row r="9776" spans="1:9" x14ac:dyDescent="0.25">
      <c r="A9776" s="33" t="s">
        <v>4647</v>
      </c>
      <c r="B9776" s="33" t="s">
        <v>4663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33"/>
        <v>150000</v>
      </c>
      <c r="H9776" s="84" t="s">
        <v>4661</v>
      </c>
      <c r="I9776" s="33"/>
    </row>
    <row r="9777" spans="1:9" x14ac:dyDescent="0.25">
      <c r="A9777" s="33" t="s">
        <v>4647</v>
      </c>
      <c r="B9777" s="33" t="s">
        <v>4664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33"/>
        <v>140000</v>
      </c>
      <c r="H9777" s="84" t="s">
        <v>4661</v>
      </c>
      <c r="I9777" s="33"/>
    </row>
    <row r="9778" spans="1:9" x14ac:dyDescent="0.25">
      <c r="A9778" s="33" t="s">
        <v>4647</v>
      </c>
      <c r="B9778" s="33" t="s">
        <v>4665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33"/>
        <v>45000</v>
      </c>
      <c r="H9778" s="84" t="s">
        <v>4661</v>
      </c>
      <c r="I9778" s="33"/>
    </row>
    <row r="9779" spans="1:9" x14ac:dyDescent="0.25">
      <c r="A9779" s="33" t="s">
        <v>4647</v>
      </c>
      <c r="B9779" s="33" t="s">
        <v>4367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33"/>
        <v>500000</v>
      </c>
      <c r="H9779" s="84" t="s">
        <v>4661</v>
      </c>
      <c r="I9779" s="33"/>
    </row>
    <row r="9780" spans="1:9" x14ac:dyDescent="0.25">
      <c r="A9780" s="33" t="s">
        <v>4647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33"/>
        <v>253800</v>
      </c>
      <c r="H9780" s="84" t="s">
        <v>4661</v>
      </c>
      <c r="I9780" s="33"/>
    </row>
    <row r="9781" spans="1:9" x14ac:dyDescent="0.25">
      <c r="A9781" s="33" t="s">
        <v>4647</v>
      </c>
      <c r="B9781" s="33" t="s">
        <v>2815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33"/>
        <v>123750</v>
      </c>
      <c r="H9781" s="84" t="s">
        <v>4661</v>
      </c>
      <c r="I9781" s="33"/>
    </row>
    <row r="9782" spans="1:9" x14ac:dyDescent="0.25">
      <c r="A9782" s="33" t="s">
        <v>4647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33"/>
        <v>36975</v>
      </c>
      <c r="H9782" s="84" t="s">
        <v>4661</v>
      </c>
      <c r="I9782" s="33"/>
    </row>
    <row r="9783" spans="1:9" x14ac:dyDescent="0.25">
      <c r="A9783" s="33" t="s">
        <v>4647</v>
      </c>
      <c r="B9783" s="33" t="s">
        <v>11147</v>
      </c>
      <c r="C9783" s="33" t="s">
        <v>11148</v>
      </c>
      <c r="D9783" s="33">
        <v>1</v>
      </c>
      <c r="E9783" s="33" t="s">
        <v>23</v>
      </c>
      <c r="F9783" s="40">
        <v>110000</v>
      </c>
      <c r="G9783" s="179">
        <f t="shared" si="433"/>
        <v>110000</v>
      </c>
      <c r="H9783" s="84" t="s">
        <v>4661</v>
      </c>
      <c r="I9783" s="33"/>
    </row>
    <row r="9784" spans="1:9" x14ac:dyDescent="0.25">
      <c r="A9784" s="33" t="s">
        <v>4647</v>
      </c>
      <c r="B9784" s="33" t="s">
        <v>4666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33"/>
        <v>15000</v>
      </c>
      <c r="H9784" s="84" t="s">
        <v>4661</v>
      </c>
      <c r="I9784" s="33"/>
    </row>
    <row r="9785" spans="1:9" x14ac:dyDescent="0.25">
      <c r="A9785" s="33" t="s">
        <v>4647</v>
      </c>
      <c r="B9785" s="33" t="s">
        <v>3459</v>
      </c>
      <c r="C9785" s="33" t="s">
        <v>10713</v>
      </c>
      <c r="D9785" s="33">
        <v>1</v>
      </c>
      <c r="E9785" s="51" t="s">
        <v>72</v>
      </c>
      <c r="F9785" s="46">
        <v>1825000</v>
      </c>
      <c r="G9785" s="179">
        <f t="shared" si="433"/>
        <v>1825000</v>
      </c>
      <c r="H9785" s="33" t="s">
        <v>3471</v>
      </c>
      <c r="I9785" s="33" t="s">
        <v>11149</v>
      </c>
    </row>
    <row r="9786" spans="1:9" x14ac:dyDescent="0.25">
      <c r="A9786" s="33" t="s">
        <v>4647</v>
      </c>
      <c r="B9786" s="33" t="s">
        <v>3459</v>
      </c>
      <c r="C9786" s="33" t="s">
        <v>10613</v>
      </c>
      <c r="D9786" s="33">
        <v>1</v>
      </c>
      <c r="E9786" s="51" t="s">
        <v>72</v>
      </c>
      <c r="F9786" s="46">
        <v>1825000</v>
      </c>
      <c r="G9786" s="33">
        <f t="shared" si="433"/>
        <v>1825000</v>
      </c>
      <c r="H9786" s="33" t="s">
        <v>3471</v>
      </c>
      <c r="I9786" s="33" t="s">
        <v>11149</v>
      </c>
    </row>
    <row r="9787" spans="1:9" x14ac:dyDescent="0.25">
      <c r="A9787" s="33" t="s">
        <v>4647</v>
      </c>
      <c r="B9787" s="33" t="s">
        <v>3459</v>
      </c>
      <c r="C9787" s="33" t="s">
        <v>4829</v>
      </c>
      <c r="D9787" s="33">
        <v>1</v>
      </c>
      <c r="E9787" s="51" t="s">
        <v>72</v>
      </c>
      <c r="F9787" s="46">
        <v>1825000</v>
      </c>
      <c r="G9787" s="33">
        <f t="shared" si="433"/>
        <v>1825000</v>
      </c>
      <c r="H9787" s="33" t="s">
        <v>3471</v>
      </c>
      <c r="I9787" s="33" t="s">
        <v>11149</v>
      </c>
    </row>
    <row r="9788" spans="1:9" x14ac:dyDescent="0.25">
      <c r="A9788" s="33" t="s">
        <v>4667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33"/>
        <v>17000</v>
      </c>
      <c r="H9788" s="84" t="s">
        <v>4988</v>
      </c>
      <c r="I9788" s="43"/>
    </row>
    <row r="9789" spans="1:9" x14ac:dyDescent="0.25">
      <c r="A9789" s="33" t="s">
        <v>4667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33"/>
        <v>375000</v>
      </c>
      <c r="H9789" s="84" t="s">
        <v>433</v>
      </c>
      <c r="I9789" s="43" t="s">
        <v>11150</v>
      </c>
    </row>
    <row r="9790" spans="1:9" x14ac:dyDescent="0.25">
      <c r="A9790" s="33" t="s">
        <v>4667</v>
      </c>
      <c r="B9790" s="33" t="s">
        <v>4479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33"/>
        <v>7083.333333333333</v>
      </c>
      <c r="H9790" s="84" t="s">
        <v>509</v>
      </c>
      <c r="I9790" s="43" t="s">
        <v>11112</v>
      </c>
    </row>
    <row r="9791" spans="1:9" x14ac:dyDescent="0.25">
      <c r="A9791" s="33" t="s">
        <v>4667</v>
      </c>
      <c r="B9791" s="269" t="s">
        <v>9315</v>
      </c>
      <c r="C9791" s="33" t="s">
        <v>2752</v>
      </c>
      <c r="D9791" s="38">
        <v>1</v>
      </c>
      <c r="E9791" s="39" t="s">
        <v>23</v>
      </c>
      <c r="F9791" s="46">
        <v>32500</v>
      </c>
      <c r="G9791" s="41">
        <f t="shared" si="433"/>
        <v>32500</v>
      </c>
      <c r="H9791" s="84" t="s">
        <v>509</v>
      </c>
      <c r="I9791" s="43" t="s">
        <v>11112</v>
      </c>
    </row>
    <row r="9792" spans="1:9" x14ac:dyDescent="0.25">
      <c r="A9792" s="33" t="s">
        <v>4667</v>
      </c>
      <c r="B9792" s="33" t="s">
        <v>10984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34">D9792*F9792</f>
        <v>218000</v>
      </c>
      <c r="H9792" s="84" t="s">
        <v>509</v>
      </c>
      <c r="I9792" s="43" t="s">
        <v>11112</v>
      </c>
    </row>
    <row r="9793" spans="1:9" x14ac:dyDescent="0.25">
      <c r="A9793" s="33" t="s">
        <v>4667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34"/>
        <v>130000</v>
      </c>
      <c r="H9793" s="84" t="s">
        <v>577</v>
      </c>
      <c r="I9793" s="43"/>
    </row>
    <row r="9794" spans="1:9" x14ac:dyDescent="0.25">
      <c r="A9794" s="33" t="s">
        <v>4667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x14ac:dyDescent="0.25">
      <c r="A9795" s="33" t="s">
        <v>4667</v>
      </c>
      <c r="B9795" s="33" t="s">
        <v>4008</v>
      </c>
      <c r="C9795" s="33" t="s">
        <v>4378</v>
      </c>
      <c r="D9795" s="38">
        <v>10</v>
      </c>
      <c r="E9795" s="45" t="s">
        <v>217</v>
      </c>
      <c r="F9795" s="55">
        <v>23000</v>
      </c>
      <c r="G9795" s="41">
        <f t="shared" si="434"/>
        <v>230000</v>
      </c>
      <c r="H9795" s="84" t="s">
        <v>9324</v>
      </c>
      <c r="I9795" s="43"/>
    </row>
    <row r="9796" spans="1:9" x14ac:dyDescent="0.25">
      <c r="A9796" s="33" t="s">
        <v>4667</v>
      </c>
      <c r="B9796" s="33" t="s">
        <v>2805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34"/>
        <v>9000</v>
      </c>
      <c r="H9796" s="84" t="s">
        <v>930</v>
      </c>
      <c r="I9796" s="43"/>
    </row>
    <row r="9797" spans="1:9" x14ac:dyDescent="0.25">
      <c r="A9797" s="33" t="s">
        <v>4667</v>
      </c>
      <c r="B9797" s="33" t="s">
        <v>11151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34"/>
        <v>45000</v>
      </c>
      <c r="H9797" s="84" t="s">
        <v>930</v>
      </c>
      <c r="I9797" s="43"/>
    </row>
    <row r="9798" spans="1:9" x14ac:dyDescent="0.25">
      <c r="A9798" s="33" t="s">
        <v>4667</v>
      </c>
      <c r="B9798" s="33" t="s">
        <v>4672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34"/>
        <v>10000</v>
      </c>
      <c r="H9798" s="84" t="s">
        <v>930</v>
      </c>
      <c r="I9798" s="43"/>
    </row>
    <row r="9799" spans="1:9" x14ac:dyDescent="0.25">
      <c r="A9799" s="33" t="s">
        <v>4667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34"/>
        <v>42500</v>
      </c>
      <c r="H9799" s="84" t="s">
        <v>930</v>
      </c>
      <c r="I9799" s="43"/>
    </row>
    <row r="9800" spans="1:9" x14ac:dyDescent="0.25">
      <c r="A9800" s="33" t="s">
        <v>4667</v>
      </c>
      <c r="B9800" s="33" t="s">
        <v>4680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34"/>
        <v>30000</v>
      </c>
      <c r="H9800" s="84" t="s">
        <v>606</v>
      </c>
      <c r="I9800" s="43"/>
    </row>
    <row r="9801" spans="1:9" x14ac:dyDescent="0.25">
      <c r="A9801" s="33" t="s">
        <v>4667</v>
      </c>
      <c r="B9801" s="33" t="s">
        <v>4681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34"/>
        <v>5000</v>
      </c>
      <c r="H9801" s="84" t="s">
        <v>606</v>
      </c>
      <c r="I9801" s="294"/>
    </row>
    <row r="9802" spans="1:9" x14ac:dyDescent="0.25">
      <c r="A9802" s="33" t="s">
        <v>4667</v>
      </c>
      <c r="B9802" s="33" t="s">
        <v>4668</v>
      </c>
      <c r="C9802" s="56" t="s">
        <v>4669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x14ac:dyDescent="0.25">
      <c r="A9803" s="33" t="s">
        <v>4667</v>
      </c>
      <c r="B9803" s="33" t="s">
        <v>4670</v>
      </c>
      <c r="C9803" s="33" t="s">
        <v>4669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x14ac:dyDescent="0.25">
      <c r="A9804" s="33" t="s">
        <v>4667</v>
      </c>
      <c r="B9804" s="33" t="s">
        <v>4674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34"/>
        <v>60000</v>
      </c>
      <c r="H9804" s="84" t="s">
        <v>827</v>
      </c>
      <c r="I9804" s="294"/>
    </row>
    <row r="9805" spans="1:9" x14ac:dyDescent="0.25">
      <c r="A9805" s="33" t="s">
        <v>4667</v>
      </c>
      <c r="B9805" s="33" t="s">
        <v>11152</v>
      </c>
      <c r="C9805" s="39"/>
      <c r="D9805" s="38">
        <v>1</v>
      </c>
      <c r="E9805" s="45" t="s">
        <v>23</v>
      </c>
      <c r="F9805" s="289">
        <v>35000</v>
      </c>
      <c r="G9805" s="179">
        <f t="shared" si="434"/>
        <v>35000</v>
      </c>
      <c r="H9805" s="84" t="s">
        <v>4540</v>
      </c>
      <c r="I9805" s="294"/>
    </row>
    <row r="9806" spans="1:9" x14ac:dyDescent="0.25">
      <c r="A9806" s="33" t="s">
        <v>4667</v>
      </c>
      <c r="B9806" s="33" t="s">
        <v>2805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34"/>
        <v>9000</v>
      </c>
      <c r="H9806" s="84" t="s">
        <v>4540</v>
      </c>
      <c r="I9806" s="294"/>
    </row>
    <row r="9807" spans="1:9" x14ac:dyDescent="0.25">
      <c r="A9807" s="33" t="s">
        <v>4667</v>
      </c>
      <c r="B9807" s="269" t="s">
        <v>3751</v>
      </c>
      <c r="C9807" s="33"/>
      <c r="D9807" s="38">
        <v>1</v>
      </c>
      <c r="E9807" s="273" t="s">
        <v>23</v>
      </c>
      <c r="F9807" s="55">
        <v>12500</v>
      </c>
      <c r="G9807" s="179">
        <f t="shared" si="434"/>
        <v>12500</v>
      </c>
      <c r="H9807" s="84" t="s">
        <v>4540</v>
      </c>
      <c r="I9807" s="294"/>
    </row>
    <row r="9808" spans="1:9" x14ac:dyDescent="0.25">
      <c r="A9808" s="33" t="s">
        <v>4667</v>
      </c>
      <c r="B9808" s="33" t="s">
        <v>3163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34"/>
        <v>57500</v>
      </c>
      <c r="H9808" s="84" t="s">
        <v>4540</v>
      </c>
      <c r="I9808" s="294"/>
    </row>
    <row r="9809" spans="1:9" x14ac:dyDescent="0.25">
      <c r="A9809" s="33" t="s">
        <v>4667</v>
      </c>
      <c r="B9809" s="33" t="s">
        <v>4008</v>
      </c>
      <c r="C9809" s="33" t="s">
        <v>4378</v>
      </c>
      <c r="D9809" s="38">
        <v>3</v>
      </c>
      <c r="E9809" s="45" t="s">
        <v>217</v>
      </c>
      <c r="F9809" s="55">
        <v>23000</v>
      </c>
      <c r="G9809" s="179">
        <f t="shared" si="434"/>
        <v>69000</v>
      </c>
      <c r="H9809" s="84" t="s">
        <v>1263</v>
      </c>
      <c r="I9809" s="294"/>
    </row>
    <row r="9810" spans="1:9" x14ac:dyDescent="0.25">
      <c r="A9810" s="33" t="s">
        <v>4667</v>
      </c>
      <c r="B9810" s="33" t="s">
        <v>5176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34"/>
        <v>40000</v>
      </c>
      <c r="H9810" s="84" t="s">
        <v>1263</v>
      </c>
      <c r="I9810" s="294" t="s">
        <v>11153</v>
      </c>
    </row>
    <row r="9811" spans="1:9" x14ac:dyDescent="0.25">
      <c r="A9811" s="33" t="s">
        <v>4667</v>
      </c>
      <c r="B9811" s="33" t="s">
        <v>4841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34"/>
        <v>20000</v>
      </c>
      <c r="H9811" s="294" t="s">
        <v>1263</v>
      </c>
      <c r="I9811" s="294" t="s">
        <v>11153</v>
      </c>
    </row>
    <row r="9812" spans="1:9" x14ac:dyDescent="0.25">
      <c r="A9812" s="33" t="s">
        <v>4667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34"/>
        <v>24750</v>
      </c>
      <c r="H9812" s="294" t="s">
        <v>1263</v>
      </c>
      <c r="I9812" s="294" t="s">
        <v>11153</v>
      </c>
    </row>
    <row r="9813" spans="1:9" x14ac:dyDescent="0.25">
      <c r="A9813" s="33" t="s">
        <v>4667</v>
      </c>
      <c r="B9813" s="33" t="s">
        <v>3235</v>
      </c>
      <c r="C9813" s="33" t="s">
        <v>3596</v>
      </c>
      <c r="D9813" s="38">
        <v>1</v>
      </c>
      <c r="E9813" s="273" t="s">
        <v>23</v>
      </c>
      <c r="F9813" s="41">
        <v>81500</v>
      </c>
      <c r="G9813" s="218">
        <f t="shared" si="434"/>
        <v>81500</v>
      </c>
      <c r="H9813" s="84" t="s">
        <v>783</v>
      </c>
      <c r="I9813" s="294" t="s">
        <v>11154</v>
      </c>
    </row>
    <row r="9814" spans="1:9" x14ac:dyDescent="0.25">
      <c r="A9814" s="33" t="s">
        <v>4667</v>
      </c>
      <c r="B9814" s="33" t="s">
        <v>11075</v>
      </c>
      <c r="C9814" s="33"/>
      <c r="D9814" s="50">
        <v>1</v>
      </c>
      <c r="E9814" s="45" t="s">
        <v>23</v>
      </c>
      <c r="F9814" s="287">
        <v>36000</v>
      </c>
      <c r="G9814" s="41">
        <f t="shared" si="434"/>
        <v>36000</v>
      </c>
      <c r="H9814" s="84" t="s">
        <v>783</v>
      </c>
      <c r="I9814" s="294" t="s">
        <v>11154</v>
      </c>
    </row>
    <row r="9815" spans="1:9" x14ac:dyDescent="0.25">
      <c r="A9815" s="33" t="s">
        <v>4667</v>
      </c>
      <c r="B9815" s="33" t="s">
        <v>3459</v>
      </c>
      <c r="C9815" s="33" t="s">
        <v>4827</v>
      </c>
      <c r="D9815" s="38">
        <v>1</v>
      </c>
      <c r="E9815" s="273" t="s">
        <v>69</v>
      </c>
      <c r="F9815" s="46">
        <v>1825000</v>
      </c>
      <c r="G9815" s="179">
        <f t="shared" si="434"/>
        <v>1825000</v>
      </c>
      <c r="H9815" s="84" t="s">
        <v>1004</v>
      </c>
      <c r="I9815" s="49" t="s">
        <v>11155</v>
      </c>
    </row>
    <row r="9816" spans="1:9" x14ac:dyDescent="0.25">
      <c r="A9816" s="33" t="s">
        <v>4667</v>
      </c>
      <c r="B9816" s="33" t="s">
        <v>3459</v>
      </c>
      <c r="C9816" s="33" t="s">
        <v>10981</v>
      </c>
      <c r="D9816" s="38">
        <v>1</v>
      </c>
      <c r="E9816" s="45" t="s">
        <v>69</v>
      </c>
      <c r="F9816" s="46">
        <v>1825000</v>
      </c>
      <c r="G9816" s="41">
        <f t="shared" si="434"/>
        <v>1825000</v>
      </c>
      <c r="H9816" s="84" t="s">
        <v>1004</v>
      </c>
      <c r="I9816" s="49" t="s">
        <v>11155</v>
      </c>
    </row>
    <row r="9817" spans="1:9" x14ac:dyDescent="0.25">
      <c r="A9817" s="33" t="s">
        <v>4667</v>
      </c>
      <c r="B9817" s="33" t="s">
        <v>3857</v>
      </c>
      <c r="C9817" s="33" t="s">
        <v>9331</v>
      </c>
      <c r="D9817" s="38">
        <v>1</v>
      </c>
      <c r="E9817" s="45" t="s">
        <v>23</v>
      </c>
      <c r="F9817" s="46">
        <v>475000</v>
      </c>
      <c r="G9817" s="41">
        <f t="shared" si="434"/>
        <v>475000</v>
      </c>
      <c r="H9817" s="84" t="s">
        <v>1004</v>
      </c>
      <c r="I9817" s="49" t="s">
        <v>11155</v>
      </c>
    </row>
    <row r="9818" spans="1:9" x14ac:dyDescent="0.25">
      <c r="A9818" s="33" t="s">
        <v>4682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34"/>
        <v>42300</v>
      </c>
      <c r="H9818" s="84" t="s">
        <v>827</v>
      </c>
      <c r="I9818" s="43"/>
    </row>
    <row r="9819" spans="1:9" x14ac:dyDescent="0.25">
      <c r="A9819" s="33" t="s">
        <v>4682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34"/>
        <v>172550</v>
      </c>
      <c r="H9819" s="84" t="s">
        <v>28</v>
      </c>
      <c r="I9819" s="43"/>
    </row>
    <row r="9820" spans="1:9" x14ac:dyDescent="0.25">
      <c r="A9820" s="33" t="s">
        <v>4682</v>
      </c>
      <c r="B9820" s="33" t="s">
        <v>4008</v>
      </c>
      <c r="C9820" s="33" t="s">
        <v>4378</v>
      </c>
      <c r="D9820" s="38">
        <v>9</v>
      </c>
      <c r="E9820" s="45" t="s">
        <v>217</v>
      </c>
      <c r="F9820" s="55">
        <v>23000</v>
      </c>
      <c r="G9820" s="41">
        <f t="shared" si="434"/>
        <v>207000</v>
      </c>
      <c r="H9820" s="84" t="s">
        <v>28</v>
      </c>
      <c r="I9820" s="43"/>
    </row>
    <row r="9821" spans="1:9" x14ac:dyDescent="0.25">
      <c r="A9821" s="33" t="s">
        <v>4682</v>
      </c>
      <c r="B9821" s="33" t="s">
        <v>4690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34"/>
        <v>90000</v>
      </c>
      <c r="H9821" s="84" t="s">
        <v>1268</v>
      </c>
      <c r="I9821" s="43" t="s">
        <v>11156</v>
      </c>
    </row>
    <row r="9822" spans="1:9" x14ac:dyDescent="0.25">
      <c r="A9822" s="33" t="s">
        <v>4682</v>
      </c>
      <c r="B9822" s="33" t="s">
        <v>4686</v>
      </c>
      <c r="C9822" s="33" t="s">
        <v>4687</v>
      </c>
      <c r="D9822" s="38">
        <v>1</v>
      </c>
      <c r="E9822" s="45" t="s">
        <v>23</v>
      </c>
      <c r="F9822" s="40">
        <v>2630000</v>
      </c>
      <c r="G9822" s="41">
        <f t="shared" si="434"/>
        <v>2630000</v>
      </c>
      <c r="H9822" s="84" t="s">
        <v>4550</v>
      </c>
      <c r="I9822" s="43"/>
    </row>
    <row r="9823" spans="1:9" x14ac:dyDescent="0.25">
      <c r="A9823" s="33" t="s">
        <v>4682</v>
      </c>
      <c r="B9823" s="33" t="s">
        <v>4678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34"/>
        <v>495000</v>
      </c>
      <c r="H9823" s="84" t="s">
        <v>433</v>
      </c>
      <c r="I9823" s="43" t="s">
        <v>11157</v>
      </c>
    </row>
    <row r="9824" spans="1:9" x14ac:dyDescent="0.25">
      <c r="A9824" s="33" t="s">
        <v>4682</v>
      </c>
      <c r="B9824" s="33" t="s">
        <v>4679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34"/>
        <v>50000</v>
      </c>
      <c r="H9824" s="84" t="s">
        <v>433</v>
      </c>
      <c r="I9824" s="43" t="s">
        <v>11157</v>
      </c>
    </row>
    <row r="9825" spans="1:9" x14ac:dyDescent="0.25">
      <c r="A9825" s="33" t="s">
        <v>4682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34"/>
        <v>156100.5</v>
      </c>
      <c r="H9825" s="84" t="s">
        <v>647</v>
      </c>
      <c r="I9825" s="294" t="s">
        <v>11158</v>
      </c>
    </row>
    <row r="9826" spans="1:9" x14ac:dyDescent="0.25">
      <c r="A9826" s="33" t="s">
        <v>4682</v>
      </c>
      <c r="B9826" s="33" t="s">
        <v>4691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34"/>
        <v>120000</v>
      </c>
      <c r="H9826" s="84" t="s">
        <v>4540</v>
      </c>
      <c r="I9826" s="43"/>
    </row>
    <row r="9827" spans="1:9" x14ac:dyDescent="0.25">
      <c r="A9827" s="33" t="s">
        <v>4682</v>
      </c>
      <c r="B9827" s="33" t="s">
        <v>4466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34"/>
        <v>14500</v>
      </c>
      <c r="H9827" s="84" t="s">
        <v>4540</v>
      </c>
      <c r="I9827" s="43"/>
    </row>
    <row r="9828" spans="1:9" x14ac:dyDescent="0.25">
      <c r="A9828" s="33" t="s">
        <v>4682</v>
      </c>
      <c r="B9828" s="33" t="s">
        <v>4521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34"/>
        <v>55000</v>
      </c>
      <c r="H9828" s="84" t="s">
        <v>930</v>
      </c>
      <c r="I9828" s="43"/>
    </row>
    <row r="9829" spans="1:9" x14ac:dyDescent="0.25">
      <c r="A9829" s="33" t="s">
        <v>4682</v>
      </c>
      <c r="B9829" s="33" t="s">
        <v>4675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34"/>
        <v>3000</v>
      </c>
      <c r="H9829" s="84" t="s">
        <v>930</v>
      </c>
      <c r="I9829" s="43"/>
    </row>
    <row r="9830" spans="1:9" x14ac:dyDescent="0.25">
      <c r="A9830" s="33" t="s">
        <v>4682</v>
      </c>
      <c r="B9830" s="33" t="s">
        <v>4008</v>
      </c>
      <c r="C9830" s="33" t="s">
        <v>4378</v>
      </c>
      <c r="D9830" s="38">
        <v>3</v>
      </c>
      <c r="E9830" s="45" t="s">
        <v>217</v>
      </c>
      <c r="F9830" s="55">
        <v>23000</v>
      </c>
      <c r="G9830" s="179">
        <f t="shared" si="434"/>
        <v>69000</v>
      </c>
      <c r="H9830" s="84" t="s">
        <v>1263</v>
      </c>
      <c r="I9830" s="294"/>
    </row>
    <row r="9831" spans="1:9" x14ac:dyDescent="0.25">
      <c r="A9831" s="33" t="s">
        <v>4682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34"/>
        <v>253800</v>
      </c>
      <c r="H9831" s="84" t="s">
        <v>1006</v>
      </c>
      <c r="I9831" s="294" t="s">
        <v>11159</v>
      </c>
    </row>
    <row r="9832" spans="1:9" x14ac:dyDescent="0.25">
      <c r="A9832" s="33" t="s">
        <v>4682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34"/>
        <v>156100.5</v>
      </c>
      <c r="H9832" s="84" t="s">
        <v>1006</v>
      </c>
      <c r="I9832" s="294" t="s">
        <v>11159</v>
      </c>
    </row>
    <row r="9833" spans="1:9" x14ac:dyDescent="0.25">
      <c r="A9833" s="33" t="s">
        <v>4682</v>
      </c>
      <c r="B9833" s="33" t="s">
        <v>4479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34"/>
        <v>7083.333333333333</v>
      </c>
      <c r="H9833" s="84" t="s">
        <v>1006</v>
      </c>
      <c r="I9833" s="294" t="s">
        <v>11159</v>
      </c>
    </row>
    <row r="9834" spans="1:9" x14ac:dyDescent="0.25">
      <c r="A9834" s="33" t="s">
        <v>4682</v>
      </c>
      <c r="B9834" s="33" t="s">
        <v>2852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34"/>
        <v>87500</v>
      </c>
      <c r="H9834" s="84" t="s">
        <v>1006</v>
      </c>
      <c r="I9834" s="294" t="s">
        <v>11159</v>
      </c>
    </row>
    <row r="9835" spans="1:9" x14ac:dyDescent="0.25">
      <c r="A9835" s="33" t="s">
        <v>4682</v>
      </c>
      <c r="B9835" s="109" t="s">
        <v>4692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34"/>
        <v>125000</v>
      </c>
      <c r="H9835" s="84" t="s">
        <v>1006</v>
      </c>
      <c r="I9835" s="294" t="s">
        <v>11159</v>
      </c>
    </row>
    <row r="9836" spans="1:9" x14ac:dyDescent="0.25">
      <c r="A9836" s="33" t="s">
        <v>4682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34"/>
        <v>41250</v>
      </c>
      <c r="H9836" s="84" t="s">
        <v>1006</v>
      </c>
      <c r="I9836" s="294" t="s">
        <v>11159</v>
      </c>
    </row>
    <row r="9837" spans="1:9" x14ac:dyDescent="0.25">
      <c r="A9837" s="33" t="s">
        <v>4682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34"/>
        <v>49500</v>
      </c>
      <c r="H9837" s="84" t="s">
        <v>4438</v>
      </c>
      <c r="I9837" s="294"/>
    </row>
    <row r="9838" spans="1:9" x14ac:dyDescent="0.25">
      <c r="A9838" s="33" t="s">
        <v>4682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34"/>
        <v>84600</v>
      </c>
      <c r="H9838" s="84" t="s">
        <v>4438</v>
      </c>
      <c r="I9838" s="294"/>
    </row>
    <row r="9839" spans="1:9" x14ac:dyDescent="0.25">
      <c r="A9839" s="33" t="s">
        <v>4682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34"/>
        <v>50000</v>
      </c>
      <c r="H9839" s="84" t="s">
        <v>1106</v>
      </c>
      <c r="I9839" s="294"/>
    </row>
    <row r="9840" spans="1:9" x14ac:dyDescent="0.25">
      <c r="A9840" s="33" t="s">
        <v>4682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34"/>
        <v>138756</v>
      </c>
      <c r="H9840" s="84" t="s">
        <v>1106</v>
      </c>
      <c r="I9840" s="294"/>
    </row>
    <row r="9841" spans="1:9" x14ac:dyDescent="0.25">
      <c r="A9841" s="33" t="s">
        <v>4682</v>
      </c>
      <c r="B9841" s="33" t="s">
        <v>4479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34"/>
        <v>14166.666666666666</v>
      </c>
      <c r="H9841" s="294" t="s">
        <v>1106</v>
      </c>
      <c r="I9841" s="294"/>
    </row>
    <row r="9842" spans="1:9" x14ac:dyDescent="0.25">
      <c r="A9842" s="33" t="s">
        <v>4682</v>
      </c>
      <c r="B9842" s="33" t="s">
        <v>4675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34"/>
        <v>3000</v>
      </c>
      <c r="H9842" s="294" t="s">
        <v>1106</v>
      </c>
      <c r="I9842" s="294"/>
    </row>
    <row r="9843" spans="1:9" x14ac:dyDescent="0.25">
      <c r="A9843" s="33" t="s">
        <v>4682</v>
      </c>
      <c r="B9843" s="36" t="s">
        <v>4149</v>
      </c>
      <c r="C9843" s="33" t="s">
        <v>2752</v>
      </c>
      <c r="D9843" s="38">
        <v>1</v>
      </c>
      <c r="E9843" s="45" t="s">
        <v>23</v>
      </c>
      <c r="F9843" s="46">
        <v>32500</v>
      </c>
      <c r="G9843" s="218">
        <f t="shared" si="434"/>
        <v>32500</v>
      </c>
      <c r="H9843" s="84" t="s">
        <v>1106</v>
      </c>
      <c r="I9843" s="294"/>
    </row>
    <row r="9844" spans="1:9" x14ac:dyDescent="0.25">
      <c r="A9844" s="33" t="s">
        <v>4682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34"/>
        <v>218000</v>
      </c>
      <c r="H9844" s="84" t="s">
        <v>1106</v>
      </c>
      <c r="I9844" s="294"/>
    </row>
    <row r="9845" spans="1:9" x14ac:dyDescent="0.25">
      <c r="A9845" s="33" t="s">
        <v>4682</v>
      </c>
      <c r="B9845" s="33" t="s">
        <v>2700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34"/>
        <v>2200000</v>
      </c>
      <c r="H9845" s="84" t="s">
        <v>1106</v>
      </c>
      <c r="I9845" s="294"/>
    </row>
    <row r="9846" spans="1:9" x14ac:dyDescent="0.25">
      <c r="A9846" s="33" t="s">
        <v>4682</v>
      </c>
      <c r="B9846" s="63" t="s">
        <v>4772</v>
      </c>
      <c r="C9846" s="33" t="s">
        <v>2726</v>
      </c>
      <c r="D9846" s="38">
        <v>2</v>
      </c>
      <c r="E9846" s="45" t="s">
        <v>23</v>
      </c>
      <c r="F9846" s="55">
        <v>196350</v>
      </c>
      <c r="G9846" s="179">
        <f t="shared" si="434"/>
        <v>392700</v>
      </c>
      <c r="H9846" s="84" t="s">
        <v>1106</v>
      </c>
      <c r="I9846" s="294"/>
    </row>
    <row r="9847" spans="1:9" x14ac:dyDescent="0.25">
      <c r="A9847" s="33" t="s">
        <v>4682</v>
      </c>
      <c r="B9847" s="63" t="s">
        <v>4772</v>
      </c>
      <c r="C9847" s="33" t="s">
        <v>2726</v>
      </c>
      <c r="D9847" s="38">
        <v>1</v>
      </c>
      <c r="E9847" s="273" t="s">
        <v>23</v>
      </c>
      <c r="F9847" s="46">
        <v>196350</v>
      </c>
      <c r="G9847" s="179">
        <f t="shared" si="434"/>
        <v>196350</v>
      </c>
      <c r="H9847" s="84" t="s">
        <v>2701</v>
      </c>
      <c r="I9847" s="49" t="s">
        <v>8493</v>
      </c>
    </row>
    <row r="9848" spans="1:9" x14ac:dyDescent="0.25">
      <c r="A9848" s="33" t="s">
        <v>4682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34"/>
        <v>196000</v>
      </c>
      <c r="H9848" s="84" t="s">
        <v>2701</v>
      </c>
      <c r="I9848" s="49" t="s">
        <v>8493</v>
      </c>
    </row>
    <row r="9849" spans="1:9" x14ac:dyDescent="0.25">
      <c r="A9849" s="33" t="s">
        <v>4682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34"/>
        <v>37000</v>
      </c>
      <c r="H9849" s="84" t="s">
        <v>2701</v>
      </c>
      <c r="I9849" s="49" t="s">
        <v>8493</v>
      </c>
    </row>
    <row r="9850" spans="1:9" x14ac:dyDescent="0.25">
      <c r="A9850" s="33" t="s">
        <v>4682</v>
      </c>
      <c r="B9850" s="80" t="s">
        <v>2800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34"/>
        <v>360000</v>
      </c>
      <c r="H9850" s="84" t="s">
        <v>2701</v>
      </c>
      <c r="I9850" s="43" t="s">
        <v>8493</v>
      </c>
    </row>
    <row r="9851" spans="1:9" x14ac:dyDescent="0.25">
      <c r="A9851" s="33" t="s">
        <v>4682</v>
      </c>
      <c r="B9851" s="33" t="s">
        <v>3630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34"/>
        <v>10000</v>
      </c>
      <c r="H9851" s="84" t="s">
        <v>2701</v>
      </c>
      <c r="I9851" s="49" t="s">
        <v>8493</v>
      </c>
    </row>
    <row r="9852" spans="1:9" x14ac:dyDescent="0.25">
      <c r="A9852" s="33" t="s">
        <v>4682</v>
      </c>
      <c r="B9852" s="33" t="s">
        <v>118</v>
      </c>
      <c r="C9852" s="49" t="s">
        <v>9783</v>
      </c>
      <c r="D9852" s="38">
        <v>1</v>
      </c>
      <c r="E9852" s="45" t="s">
        <v>23</v>
      </c>
      <c r="F9852" s="55">
        <v>118181</v>
      </c>
      <c r="G9852" s="179">
        <f t="shared" si="434"/>
        <v>118181</v>
      </c>
      <c r="H9852" s="84" t="s">
        <v>748</v>
      </c>
      <c r="I9852" s="33" t="s">
        <v>11160</v>
      </c>
    </row>
    <row r="9853" spans="1:9" x14ac:dyDescent="0.25">
      <c r="A9853" s="33" t="s">
        <v>4682</v>
      </c>
      <c r="B9853" s="33" t="s">
        <v>120</v>
      </c>
      <c r="C9853" s="33" t="s">
        <v>10435</v>
      </c>
      <c r="D9853" s="38">
        <v>1</v>
      </c>
      <c r="E9853" s="33" t="s">
        <v>23</v>
      </c>
      <c r="F9853" s="40">
        <v>60000</v>
      </c>
      <c r="G9853" s="179">
        <f t="shared" si="434"/>
        <v>60000</v>
      </c>
      <c r="H9853" s="84" t="s">
        <v>748</v>
      </c>
      <c r="I9853" s="33" t="s">
        <v>11160</v>
      </c>
    </row>
    <row r="9854" spans="1:9" x14ac:dyDescent="0.25">
      <c r="A9854" s="33" t="s">
        <v>4706</v>
      </c>
      <c r="B9854" s="33" t="s">
        <v>4466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34"/>
        <v>14500</v>
      </c>
      <c r="H9854" s="84" t="s">
        <v>2724</v>
      </c>
      <c r="I9854" s="43"/>
    </row>
    <row r="9855" spans="1:9" x14ac:dyDescent="0.25">
      <c r="A9855" s="33" t="s">
        <v>4706</v>
      </c>
      <c r="B9855" s="33" t="s">
        <v>4675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34"/>
        <v>3000</v>
      </c>
      <c r="H9855" s="84" t="s">
        <v>2724</v>
      </c>
      <c r="I9855" s="43"/>
    </row>
    <row r="9856" spans="1:9" x14ac:dyDescent="0.25">
      <c r="A9856" s="33" t="s">
        <v>4706</v>
      </c>
      <c r="B9856" s="33" t="s">
        <v>4707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35">D9856*F9856</f>
        <v>11000</v>
      </c>
      <c r="H9856" s="84" t="s">
        <v>2724</v>
      </c>
      <c r="I9856" s="43"/>
    </row>
    <row r="9857" spans="1:9" x14ac:dyDescent="0.25">
      <c r="A9857" s="33" t="s">
        <v>4706</v>
      </c>
      <c r="B9857" s="33" t="s">
        <v>4708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35"/>
        <v>4000</v>
      </c>
      <c r="H9857" s="84" t="s">
        <v>2724</v>
      </c>
      <c r="I9857" s="43"/>
    </row>
    <row r="9858" spans="1:9" x14ac:dyDescent="0.25">
      <c r="A9858" s="33" t="s">
        <v>4706</v>
      </c>
      <c r="B9858" s="33" t="s">
        <v>4675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35"/>
        <v>3000</v>
      </c>
      <c r="H9858" s="84" t="s">
        <v>930</v>
      </c>
      <c r="I9858" s="43"/>
    </row>
    <row r="9859" spans="1:9" x14ac:dyDescent="0.25">
      <c r="A9859" s="33" t="s">
        <v>4706</v>
      </c>
      <c r="B9859" s="33" t="s">
        <v>4544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x14ac:dyDescent="0.25">
      <c r="A9860" s="33" t="s">
        <v>4706</v>
      </c>
      <c r="B9860" s="269" t="s">
        <v>4524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35"/>
        <v>99000</v>
      </c>
      <c r="H9860" s="84" t="s">
        <v>930</v>
      </c>
      <c r="I9860" s="43"/>
    </row>
    <row r="9861" spans="1:9" x14ac:dyDescent="0.25">
      <c r="A9861" s="33" t="s">
        <v>4706</v>
      </c>
      <c r="B9861" s="33" t="s">
        <v>4466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35"/>
        <v>14500</v>
      </c>
      <c r="H9861" s="530" t="s">
        <v>930</v>
      </c>
      <c r="I9861" s="43"/>
    </row>
    <row r="9862" spans="1:9" x14ac:dyDescent="0.25">
      <c r="A9862" s="33" t="s">
        <v>4706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35"/>
        <v>150000</v>
      </c>
      <c r="H9862" s="84" t="s">
        <v>433</v>
      </c>
      <c r="I9862" s="43" t="s">
        <v>11161</v>
      </c>
    </row>
    <row r="9863" spans="1:9" x14ac:dyDescent="0.25">
      <c r="A9863" s="33" t="s">
        <v>4706</v>
      </c>
      <c r="B9863" s="33" t="s">
        <v>2933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35"/>
        <v>280000</v>
      </c>
      <c r="H9863" s="84" t="s">
        <v>3230</v>
      </c>
      <c r="I9863" s="43" t="s">
        <v>11161</v>
      </c>
    </row>
    <row r="9864" spans="1:9" x14ac:dyDescent="0.25">
      <c r="A9864" s="33" t="s">
        <v>4706</v>
      </c>
      <c r="B9864" s="36" t="s">
        <v>4703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35"/>
        <v>315000</v>
      </c>
      <c r="H9864" s="84" t="s">
        <v>1881</v>
      </c>
      <c r="I9864" s="43" t="s">
        <v>11161</v>
      </c>
    </row>
    <row r="9865" spans="1:9" x14ac:dyDescent="0.25">
      <c r="A9865" s="33" t="s">
        <v>4706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35"/>
        <v>1115000</v>
      </c>
      <c r="H9865" s="84" t="s">
        <v>3230</v>
      </c>
      <c r="I9865" s="43" t="s">
        <v>11161</v>
      </c>
    </row>
    <row r="9866" spans="1:9" x14ac:dyDescent="0.25">
      <c r="A9866" s="33" t="s">
        <v>4706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35"/>
        <v>1115000</v>
      </c>
      <c r="H9866" s="84" t="s">
        <v>4188</v>
      </c>
      <c r="I9866" s="43" t="s">
        <v>11161</v>
      </c>
    </row>
    <row r="9867" spans="1:9" x14ac:dyDescent="0.25">
      <c r="A9867" s="33" t="s">
        <v>4706</v>
      </c>
      <c r="B9867" s="33" t="s">
        <v>4432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35"/>
        <v>55000</v>
      </c>
      <c r="H9867" s="84" t="s">
        <v>433</v>
      </c>
      <c r="I9867" s="43" t="s">
        <v>11161</v>
      </c>
    </row>
    <row r="9868" spans="1:9" x14ac:dyDescent="0.25">
      <c r="A9868" s="33" t="s">
        <v>4706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35"/>
        <v>132500</v>
      </c>
      <c r="H9868" s="84" t="s">
        <v>433</v>
      </c>
      <c r="I9868" s="43" t="s">
        <v>11161</v>
      </c>
    </row>
    <row r="9869" spans="1:9" x14ac:dyDescent="0.25">
      <c r="A9869" s="33" t="s">
        <v>4706</v>
      </c>
      <c r="B9869" s="33" t="s">
        <v>7476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35"/>
        <v>40000</v>
      </c>
      <c r="H9869" s="84" t="s">
        <v>433</v>
      </c>
      <c r="I9869" s="43" t="s">
        <v>11161</v>
      </c>
    </row>
    <row r="9870" spans="1:9" x14ac:dyDescent="0.25">
      <c r="A9870" s="33" t="s">
        <v>4706</v>
      </c>
      <c r="B9870" s="33" t="s">
        <v>2681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4540</v>
      </c>
      <c r="I9870" s="294"/>
    </row>
    <row r="9871" spans="1:9" x14ac:dyDescent="0.25">
      <c r="A9871" s="33" t="s">
        <v>4706</v>
      </c>
      <c r="B9871" s="33" t="s">
        <v>4466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4540</v>
      </c>
      <c r="I9871" s="294"/>
    </row>
    <row r="9872" spans="1:9" x14ac:dyDescent="0.25">
      <c r="A9872" s="33" t="s">
        <v>4706</v>
      </c>
      <c r="B9872" s="33" t="s">
        <v>4675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4540</v>
      </c>
      <c r="I9872" s="294"/>
    </row>
    <row r="9873" spans="1:9" x14ac:dyDescent="0.25">
      <c r="A9873" s="33" t="s">
        <v>4706</v>
      </c>
      <c r="B9873" s="33" t="s">
        <v>4711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x14ac:dyDescent="0.25">
      <c r="A9874" s="33" t="s">
        <v>4706</v>
      </c>
      <c r="B9874" s="33" t="s">
        <v>4712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35"/>
        <v>1580000</v>
      </c>
      <c r="H9874" s="84" t="s">
        <v>911</v>
      </c>
      <c r="I9874" s="294"/>
    </row>
    <row r="9875" spans="1:9" x14ac:dyDescent="0.25">
      <c r="A9875" s="33" t="s">
        <v>4713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35"/>
        <v>197200</v>
      </c>
      <c r="H9875" s="84" t="s">
        <v>28</v>
      </c>
      <c r="I9875" s="43"/>
    </row>
    <row r="9876" spans="1:9" x14ac:dyDescent="0.25">
      <c r="A9876" s="33" t="s">
        <v>4713</v>
      </c>
      <c r="B9876" s="33" t="s">
        <v>4008</v>
      </c>
      <c r="C9876" s="33" t="s">
        <v>4378</v>
      </c>
      <c r="D9876" s="38">
        <f>5+5</f>
        <v>10</v>
      </c>
      <c r="E9876" s="45" t="s">
        <v>217</v>
      </c>
      <c r="F9876" s="55">
        <v>23000</v>
      </c>
      <c r="G9876" s="41">
        <f t="shared" si="435"/>
        <v>230000</v>
      </c>
      <c r="H9876" s="84" t="s">
        <v>28</v>
      </c>
      <c r="I9876" s="43"/>
    </row>
    <row r="9877" spans="1:9" x14ac:dyDescent="0.25">
      <c r="A9877" s="33" t="s">
        <v>4713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35"/>
        <v>28200</v>
      </c>
      <c r="H9877" s="84" t="s">
        <v>28</v>
      </c>
      <c r="I9877" s="43"/>
    </row>
    <row r="9878" spans="1:9" x14ac:dyDescent="0.25">
      <c r="A9878" s="33" t="s">
        <v>4713</v>
      </c>
      <c r="B9878" s="269" t="s">
        <v>4524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35"/>
        <v>45000</v>
      </c>
      <c r="H9878" s="84" t="s">
        <v>930</v>
      </c>
      <c r="I9878" s="43"/>
    </row>
    <row r="9879" spans="1:9" x14ac:dyDescent="0.25">
      <c r="A9879" s="33" t="s">
        <v>4713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35"/>
        <v>17000</v>
      </c>
      <c r="H9879" s="84" t="s">
        <v>930</v>
      </c>
      <c r="I9879" s="43"/>
    </row>
    <row r="9880" spans="1:9" x14ac:dyDescent="0.25">
      <c r="A9880" s="33" t="s">
        <v>4713</v>
      </c>
      <c r="B9880" s="33" t="s">
        <v>4720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35"/>
        <v>869500</v>
      </c>
      <c r="H9880" s="84" t="s">
        <v>930</v>
      </c>
      <c r="I9880" s="43"/>
    </row>
    <row r="9881" spans="1:9" x14ac:dyDescent="0.25">
      <c r="A9881" s="33" t="s">
        <v>4713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35"/>
        <v>75000</v>
      </c>
      <c r="H9881" s="84" t="s">
        <v>930</v>
      </c>
      <c r="I9881" s="43"/>
    </row>
    <row r="9882" spans="1:9" x14ac:dyDescent="0.25">
      <c r="A9882" s="33" t="s">
        <v>4713</v>
      </c>
      <c r="B9882" s="49" t="s">
        <v>11162</v>
      </c>
      <c r="C9882" s="255" t="s">
        <v>11163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11164</v>
      </c>
    </row>
    <row r="9883" spans="1:9" x14ac:dyDescent="0.25">
      <c r="A9883" s="33" t="s">
        <v>4713</v>
      </c>
      <c r="B9883" s="49" t="s">
        <v>11162</v>
      </c>
      <c r="C9883" s="255" t="s">
        <v>11165</v>
      </c>
      <c r="D9883" s="38">
        <v>1</v>
      </c>
      <c r="E9883" s="45" t="s">
        <v>23</v>
      </c>
      <c r="F9883" s="46">
        <v>3400000</v>
      </c>
      <c r="G9883" s="179">
        <f t="shared" si="435"/>
        <v>3400000</v>
      </c>
      <c r="H9883" s="84" t="s">
        <v>520</v>
      </c>
      <c r="I9883" s="43" t="s">
        <v>11164</v>
      </c>
    </row>
    <row r="9884" spans="1:9" x14ac:dyDescent="0.25">
      <c r="A9884" s="33" t="s">
        <v>4713</v>
      </c>
      <c r="B9884" s="49" t="s">
        <v>11162</v>
      </c>
      <c r="C9884" s="255" t="s">
        <v>11166</v>
      </c>
      <c r="D9884" s="38">
        <v>1</v>
      </c>
      <c r="E9884" s="33" t="s">
        <v>23</v>
      </c>
      <c r="F9884" s="46">
        <v>3400000</v>
      </c>
      <c r="G9884" s="179">
        <f t="shared" si="435"/>
        <v>3400000</v>
      </c>
      <c r="H9884" s="84" t="s">
        <v>520</v>
      </c>
      <c r="I9884" s="43" t="s">
        <v>11164</v>
      </c>
    </row>
    <row r="9885" spans="1:9" x14ac:dyDescent="0.25">
      <c r="A9885" s="33" t="s">
        <v>4713</v>
      </c>
      <c r="B9885" s="49" t="s">
        <v>11162</v>
      </c>
      <c r="C9885" s="255" t="s">
        <v>11167</v>
      </c>
      <c r="D9885" s="38">
        <v>1</v>
      </c>
      <c r="E9885" s="45" t="s">
        <v>24</v>
      </c>
      <c r="F9885" s="46">
        <v>3400000</v>
      </c>
      <c r="G9885" s="179">
        <f t="shared" si="435"/>
        <v>3400000</v>
      </c>
      <c r="H9885" s="84" t="s">
        <v>520</v>
      </c>
      <c r="I9885" s="43" t="s">
        <v>11164</v>
      </c>
    </row>
    <row r="9886" spans="1:9" x14ac:dyDescent="0.25">
      <c r="A9886" s="33" t="s">
        <v>4713</v>
      </c>
      <c r="B9886" s="49" t="s">
        <v>11162</v>
      </c>
      <c r="C9886" s="255" t="s">
        <v>11168</v>
      </c>
      <c r="D9886" s="38">
        <v>1</v>
      </c>
      <c r="E9886" s="45" t="s">
        <v>24</v>
      </c>
      <c r="F9886" s="46">
        <v>3400000</v>
      </c>
      <c r="G9886" s="179">
        <f t="shared" si="435"/>
        <v>3400000</v>
      </c>
      <c r="H9886" s="84" t="s">
        <v>520</v>
      </c>
      <c r="I9886" s="43" t="s">
        <v>11164</v>
      </c>
    </row>
    <row r="9887" spans="1:9" x14ac:dyDescent="0.25">
      <c r="A9887" s="33" t="s">
        <v>4713</v>
      </c>
      <c r="B9887" s="49" t="s">
        <v>11162</v>
      </c>
      <c r="C9887" s="228" t="s">
        <v>11169</v>
      </c>
      <c r="D9887" s="38">
        <v>1</v>
      </c>
      <c r="E9887" s="45" t="s">
        <v>23</v>
      </c>
      <c r="F9887" s="46">
        <v>3400000</v>
      </c>
      <c r="G9887" s="41">
        <f t="shared" si="435"/>
        <v>3400000</v>
      </c>
      <c r="H9887" s="84" t="s">
        <v>520</v>
      </c>
      <c r="I9887" s="43" t="s">
        <v>11164</v>
      </c>
    </row>
    <row r="9888" spans="1:9" x14ac:dyDescent="0.25">
      <c r="A9888" s="33" t="s">
        <v>4713</v>
      </c>
      <c r="B9888" s="49" t="s">
        <v>11162</v>
      </c>
      <c r="C9888" s="228" t="s">
        <v>11170</v>
      </c>
      <c r="D9888" s="38">
        <v>1</v>
      </c>
      <c r="E9888" s="45" t="s">
        <v>23</v>
      </c>
      <c r="F9888" s="46">
        <v>3400000</v>
      </c>
      <c r="G9888" s="41">
        <f t="shared" si="435"/>
        <v>3400000</v>
      </c>
      <c r="H9888" s="84" t="s">
        <v>520</v>
      </c>
      <c r="I9888" s="43" t="s">
        <v>11164</v>
      </c>
    </row>
    <row r="9889" spans="1:9" x14ac:dyDescent="0.25">
      <c r="A9889" s="33" t="s">
        <v>4713</v>
      </c>
      <c r="B9889" s="49" t="s">
        <v>11162</v>
      </c>
      <c r="C9889" s="228" t="s">
        <v>11171</v>
      </c>
      <c r="D9889" s="38">
        <v>1</v>
      </c>
      <c r="E9889" s="45" t="s">
        <v>24</v>
      </c>
      <c r="F9889" s="46">
        <v>3400000</v>
      </c>
      <c r="G9889" s="41">
        <f t="shared" si="435"/>
        <v>3400000</v>
      </c>
      <c r="H9889" s="84" t="s">
        <v>520</v>
      </c>
      <c r="I9889" s="43" t="s">
        <v>11164</v>
      </c>
    </row>
    <row r="9890" spans="1:9" x14ac:dyDescent="0.25">
      <c r="A9890" s="33" t="s">
        <v>4713</v>
      </c>
      <c r="B9890" s="56" t="s">
        <v>4700</v>
      </c>
      <c r="C9890" s="33" t="s">
        <v>4697</v>
      </c>
      <c r="D9890" s="50">
        <v>8</v>
      </c>
      <c r="E9890" s="51" t="s">
        <v>23</v>
      </c>
      <c r="F9890" s="291">
        <v>305000</v>
      </c>
      <c r="G9890" s="41">
        <f t="shared" si="435"/>
        <v>2440000</v>
      </c>
      <c r="H9890" s="84" t="s">
        <v>520</v>
      </c>
      <c r="I9890" s="43" t="s">
        <v>11164</v>
      </c>
    </row>
    <row r="9891" spans="1:9" x14ac:dyDescent="0.25">
      <c r="A9891" s="33" t="s">
        <v>4713</v>
      </c>
      <c r="B9891" s="36" t="s">
        <v>2817</v>
      </c>
      <c r="C9891" s="33" t="s">
        <v>4697</v>
      </c>
      <c r="D9891" s="38">
        <v>8</v>
      </c>
      <c r="E9891" s="51" t="s">
        <v>23</v>
      </c>
      <c r="F9891" s="46">
        <v>85000</v>
      </c>
      <c r="G9891" s="41">
        <f t="shared" si="435"/>
        <v>680000</v>
      </c>
      <c r="H9891" s="84" t="s">
        <v>520</v>
      </c>
      <c r="I9891" s="43" t="s">
        <v>11164</v>
      </c>
    </row>
    <row r="9892" spans="1:9" x14ac:dyDescent="0.25">
      <c r="A9892" s="33" t="s">
        <v>4713</v>
      </c>
      <c r="B9892" s="33" t="s">
        <v>4683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35"/>
        <v>3400000</v>
      </c>
      <c r="H9892" s="84" t="s">
        <v>520</v>
      </c>
      <c r="I9892" s="43" t="s">
        <v>11164</v>
      </c>
    </row>
    <row r="9893" spans="1:9" x14ac:dyDescent="0.25">
      <c r="A9893" s="33" t="s">
        <v>4713</v>
      </c>
      <c r="B9893" s="33" t="s">
        <v>4701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35"/>
        <v>156000</v>
      </c>
      <c r="H9893" s="236" t="s">
        <v>520</v>
      </c>
      <c r="I9893" s="43" t="s">
        <v>11164</v>
      </c>
    </row>
    <row r="9894" spans="1:9" x14ac:dyDescent="0.25">
      <c r="A9894" s="33" t="s">
        <v>4713</v>
      </c>
      <c r="B9894" s="36" t="s">
        <v>3763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35"/>
        <v>10000</v>
      </c>
      <c r="H9894" s="42" t="s">
        <v>520</v>
      </c>
      <c r="I9894" s="43" t="s">
        <v>11164</v>
      </c>
    </row>
    <row r="9895" spans="1:9" x14ac:dyDescent="0.25">
      <c r="A9895" s="33" t="s">
        <v>4713</v>
      </c>
      <c r="B9895" s="36" t="s">
        <v>4702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35"/>
        <v>330000</v>
      </c>
      <c r="H9895" s="84" t="s">
        <v>520</v>
      </c>
      <c r="I9895" s="43" t="s">
        <v>11164</v>
      </c>
    </row>
    <row r="9896" spans="1:9" x14ac:dyDescent="0.25">
      <c r="A9896" s="33" t="s">
        <v>4713</v>
      </c>
      <c r="B9896" s="33" t="s">
        <v>3459</v>
      </c>
      <c r="C9896" s="156" t="s">
        <v>4827</v>
      </c>
      <c r="D9896" s="38">
        <v>1</v>
      </c>
      <c r="E9896" s="45" t="s">
        <v>72</v>
      </c>
      <c r="F9896" s="55">
        <v>1825000</v>
      </c>
      <c r="G9896" s="41">
        <f t="shared" si="435"/>
        <v>1825000</v>
      </c>
      <c r="H9896" s="84" t="s">
        <v>3078</v>
      </c>
      <c r="I9896" s="294" t="s">
        <v>11172</v>
      </c>
    </row>
    <row r="9897" spans="1:9" x14ac:dyDescent="0.25">
      <c r="A9897" s="33" t="s">
        <v>4713</v>
      </c>
      <c r="B9897" s="33" t="s">
        <v>3459</v>
      </c>
      <c r="C9897" s="33" t="s">
        <v>10613</v>
      </c>
      <c r="D9897" s="33">
        <v>1</v>
      </c>
      <c r="E9897" s="51" t="s">
        <v>72</v>
      </c>
      <c r="F9897" s="46">
        <v>1825000</v>
      </c>
      <c r="G9897" s="179">
        <f t="shared" si="435"/>
        <v>1825000</v>
      </c>
      <c r="H9897" s="84" t="s">
        <v>3078</v>
      </c>
      <c r="I9897" s="294" t="s">
        <v>11172</v>
      </c>
    </row>
    <row r="9898" spans="1:9" x14ac:dyDescent="0.25">
      <c r="A9898" s="33" t="s">
        <v>4713</v>
      </c>
      <c r="B9898" s="33" t="s">
        <v>2681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35"/>
        <v>115000</v>
      </c>
      <c r="H9898" s="84" t="s">
        <v>4540</v>
      </c>
      <c r="I9898" s="294"/>
    </row>
    <row r="9899" spans="1:9" x14ac:dyDescent="0.25">
      <c r="A9899" s="33" t="s">
        <v>4713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35"/>
        <v>225000</v>
      </c>
      <c r="H9899" s="84" t="s">
        <v>4714</v>
      </c>
      <c r="I9899" s="294"/>
    </row>
    <row r="9900" spans="1:9" x14ac:dyDescent="0.25">
      <c r="A9900" s="33" t="s">
        <v>4713</v>
      </c>
      <c r="B9900" s="33" t="s">
        <v>4479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35"/>
        <v>7083.333333333333</v>
      </c>
      <c r="H9900" s="84" t="s">
        <v>2701</v>
      </c>
      <c r="I9900" s="294"/>
    </row>
    <row r="9901" spans="1:9" x14ac:dyDescent="0.25">
      <c r="A9901" s="33" t="s">
        <v>4713</v>
      </c>
      <c r="B9901" s="33" t="s">
        <v>10973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35"/>
        <v>50000</v>
      </c>
      <c r="H9901" s="84" t="s">
        <v>2701</v>
      </c>
      <c r="I9901" s="294"/>
    </row>
    <row r="9902" spans="1:9" x14ac:dyDescent="0.25">
      <c r="A9902" s="33" t="s">
        <v>4713</v>
      </c>
      <c r="B9902" s="33" t="s">
        <v>4718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35"/>
        <v>1700000</v>
      </c>
      <c r="H9902" s="84" t="s">
        <v>1106</v>
      </c>
      <c r="I9902" s="294"/>
    </row>
    <row r="9903" spans="1:9" x14ac:dyDescent="0.25">
      <c r="A9903" s="33" t="s">
        <v>4713</v>
      </c>
      <c r="B9903" s="33" t="s">
        <v>4719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35"/>
        <v>2200000</v>
      </c>
      <c r="H9903" s="84" t="s">
        <v>1006</v>
      </c>
      <c r="I9903" s="294" t="s">
        <v>11159</v>
      </c>
    </row>
    <row r="9904" spans="1:9" x14ac:dyDescent="0.25">
      <c r="A9904" s="33" t="s">
        <v>4713</v>
      </c>
      <c r="B9904" s="33" t="s">
        <v>4008</v>
      </c>
      <c r="C9904" s="33" t="s">
        <v>4378</v>
      </c>
      <c r="D9904" s="38">
        <v>3</v>
      </c>
      <c r="E9904" s="45" t="s">
        <v>217</v>
      </c>
      <c r="F9904" s="55">
        <v>23000</v>
      </c>
      <c r="G9904" s="41">
        <f t="shared" si="435"/>
        <v>69000</v>
      </c>
      <c r="H9904" s="294" t="s">
        <v>673</v>
      </c>
      <c r="I9904" s="294"/>
    </row>
    <row r="9905" spans="1:9" x14ac:dyDescent="0.25">
      <c r="A9905" s="33" t="s">
        <v>4713</v>
      </c>
      <c r="B9905" s="33" t="s">
        <v>4008</v>
      </c>
      <c r="C9905" s="33" t="s">
        <v>4378</v>
      </c>
      <c r="D9905" s="38">
        <v>3</v>
      </c>
      <c r="E9905" s="45" t="s">
        <v>217</v>
      </c>
      <c r="F9905" s="55">
        <v>23000</v>
      </c>
      <c r="G9905" s="218">
        <f t="shared" si="435"/>
        <v>69000</v>
      </c>
      <c r="H9905" s="84" t="s">
        <v>1263</v>
      </c>
      <c r="I9905" s="294"/>
    </row>
    <row r="9906" spans="1:9" x14ac:dyDescent="0.25">
      <c r="A9906" s="33" t="s">
        <v>4713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35"/>
        <v>235000</v>
      </c>
      <c r="H9906" s="84" t="s">
        <v>2736</v>
      </c>
      <c r="I9906" s="294" t="s">
        <v>11173</v>
      </c>
    </row>
    <row r="9907" spans="1:9" x14ac:dyDescent="0.25">
      <c r="A9907" s="33" t="s">
        <v>4713</v>
      </c>
      <c r="B9907" s="63" t="s">
        <v>2751</v>
      </c>
      <c r="C9907" s="33"/>
      <c r="D9907" s="38">
        <v>1</v>
      </c>
      <c r="E9907" s="45" t="s">
        <v>23</v>
      </c>
      <c r="F9907" s="55">
        <v>65000</v>
      </c>
      <c r="G9907" s="179">
        <f t="shared" si="435"/>
        <v>65000</v>
      </c>
      <c r="H9907" s="84" t="s">
        <v>2736</v>
      </c>
      <c r="I9907" s="294" t="s">
        <v>11173</v>
      </c>
    </row>
    <row r="9908" spans="1:9" x14ac:dyDescent="0.25">
      <c r="A9908" s="33" t="s">
        <v>4713</v>
      </c>
      <c r="B9908" s="63" t="s">
        <v>2815</v>
      </c>
      <c r="C9908" s="33"/>
      <c r="D9908" s="38">
        <v>0.3</v>
      </c>
      <c r="E9908" s="273" t="s">
        <v>217</v>
      </c>
      <c r="F9908" s="46">
        <v>82500</v>
      </c>
      <c r="G9908" s="179">
        <f t="shared" si="435"/>
        <v>24750</v>
      </c>
      <c r="H9908" s="84" t="s">
        <v>2736</v>
      </c>
      <c r="I9908" s="294" t="s">
        <v>11173</v>
      </c>
    </row>
    <row r="9909" spans="1:9" x14ac:dyDescent="0.25">
      <c r="A9909" s="33" t="s">
        <v>4713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35"/>
        <v>12325</v>
      </c>
      <c r="H9909" s="84" t="s">
        <v>1756</v>
      </c>
      <c r="I9909" s="49"/>
    </row>
    <row r="9910" spans="1:9" x14ac:dyDescent="0.25">
      <c r="A9910" s="33" t="s">
        <v>4721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35"/>
        <v>225600</v>
      </c>
      <c r="H9910" s="84" t="s">
        <v>465</v>
      </c>
      <c r="I9910" s="43" t="s">
        <v>11174</v>
      </c>
    </row>
    <row r="9911" spans="1:9" x14ac:dyDescent="0.25">
      <c r="A9911" s="33" t="s">
        <v>4721</v>
      </c>
      <c r="B9911" s="33" t="s">
        <v>3459</v>
      </c>
      <c r="C9911" s="156" t="s">
        <v>4825</v>
      </c>
      <c r="D9911" s="38">
        <v>1</v>
      </c>
      <c r="E9911" s="45" t="s">
        <v>72</v>
      </c>
      <c r="F9911" s="55">
        <v>1825000</v>
      </c>
      <c r="G9911" s="41">
        <f t="shared" si="435"/>
        <v>1825000</v>
      </c>
      <c r="H9911" s="84" t="s">
        <v>468</v>
      </c>
      <c r="I9911" s="43" t="s">
        <v>11175</v>
      </c>
    </row>
    <row r="9912" spans="1:9" x14ac:dyDescent="0.25">
      <c r="A9912" s="33" t="s">
        <v>4721</v>
      </c>
      <c r="B9912" s="33" t="s">
        <v>2852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35"/>
        <v>87500</v>
      </c>
      <c r="H9912" s="84" t="s">
        <v>492</v>
      </c>
      <c r="I9912" s="43" t="s">
        <v>11176</v>
      </c>
    </row>
    <row r="9913" spans="1:9" x14ac:dyDescent="0.25">
      <c r="A9913" s="33" t="s">
        <v>4721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35"/>
        <v>253800</v>
      </c>
      <c r="H9913" s="84" t="s">
        <v>492</v>
      </c>
      <c r="I9913" s="43" t="s">
        <v>11176</v>
      </c>
    </row>
    <row r="9914" spans="1:9" x14ac:dyDescent="0.25">
      <c r="A9914" s="33" t="s">
        <v>4721</v>
      </c>
      <c r="B9914" s="33" t="s">
        <v>5108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35"/>
        <v>36000</v>
      </c>
      <c r="H9914" s="84" t="s">
        <v>492</v>
      </c>
      <c r="I9914" s="43" t="s">
        <v>11176</v>
      </c>
    </row>
    <row r="9915" spans="1:9" x14ac:dyDescent="0.25">
      <c r="A9915" s="33" t="s">
        <v>4721</v>
      </c>
      <c r="B9915" s="33" t="s">
        <v>3235</v>
      </c>
      <c r="C9915" s="33" t="s">
        <v>3596</v>
      </c>
      <c r="D9915" s="38">
        <v>1</v>
      </c>
      <c r="E9915" s="45" t="s">
        <v>23</v>
      </c>
      <c r="F9915" s="40">
        <v>81500</v>
      </c>
      <c r="G9915" s="41">
        <f t="shared" si="435"/>
        <v>81500</v>
      </c>
      <c r="H9915" s="84" t="s">
        <v>492</v>
      </c>
      <c r="I9915" s="43" t="s">
        <v>11176</v>
      </c>
    </row>
    <row r="9916" spans="1:9" x14ac:dyDescent="0.25">
      <c r="A9916" s="33" t="s">
        <v>4721</v>
      </c>
      <c r="B9916" s="33" t="s">
        <v>2924</v>
      </c>
      <c r="C9916" s="33" t="s">
        <v>3787</v>
      </c>
      <c r="D9916" s="38">
        <v>1</v>
      </c>
      <c r="E9916" s="45" t="s">
        <v>188</v>
      </c>
      <c r="F9916" s="40">
        <v>1261000</v>
      </c>
      <c r="G9916" s="41">
        <f t="shared" si="435"/>
        <v>1261000</v>
      </c>
      <c r="H9916" s="84" t="s">
        <v>606</v>
      </c>
      <c r="I9916" s="43"/>
    </row>
    <row r="9917" spans="1:9" x14ac:dyDescent="0.25">
      <c r="A9917" s="33" t="s">
        <v>4721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11177</v>
      </c>
    </row>
    <row r="9918" spans="1:9" x14ac:dyDescent="0.25">
      <c r="A9918" s="33" t="s">
        <v>4721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35"/>
        <v>72500</v>
      </c>
      <c r="H9918" s="84" t="s">
        <v>509</v>
      </c>
      <c r="I9918" s="43" t="s">
        <v>11177</v>
      </c>
    </row>
    <row r="9919" spans="1:9" x14ac:dyDescent="0.25">
      <c r="A9919" s="33" t="s">
        <v>4721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35"/>
        <v>90000</v>
      </c>
      <c r="H9919" s="84" t="s">
        <v>509</v>
      </c>
      <c r="I9919" s="43" t="s">
        <v>11177</v>
      </c>
    </row>
    <row r="9920" spans="1:9" x14ac:dyDescent="0.25">
      <c r="A9920" s="33" t="s">
        <v>4721</v>
      </c>
      <c r="B9920" s="33" t="s">
        <v>4002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36">D9920*F9920</f>
        <v>112200</v>
      </c>
      <c r="H9920" s="84" t="s">
        <v>509</v>
      </c>
      <c r="I9920" s="43" t="s">
        <v>11177</v>
      </c>
    </row>
    <row r="9921" spans="1:9" x14ac:dyDescent="0.25">
      <c r="A9921" s="33" t="s">
        <v>4721</v>
      </c>
      <c r="B9921" s="33" t="s">
        <v>3025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36"/>
        <v>140000</v>
      </c>
      <c r="H9921" s="84" t="s">
        <v>4540</v>
      </c>
      <c r="I9921" s="43"/>
    </row>
    <row r="9922" spans="1:9" x14ac:dyDescent="0.25">
      <c r="A9922" s="33" t="s">
        <v>4721</v>
      </c>
      <c r="B9922" s="33" t="s">
        <v>4722</v>
      </c>
      <c r="C9922" s="56"/>
      <c r="D9922" s="38">
        <v>5</v>
      </c>
      <c r="E9922" s="45" t="s">
        <v>23</v>
      </c>
      <c r="F9922" s="46">
        <v>8000</v>
      </c>
      <c r="G9922" s="41">
        <f t="shared" si="436"/>
        <v>40000</v>
      </c>
      <c r="H9922" s="84" t="s">
        <v>4540</v>
      </c>
      <c r="I9922" s="43"/>
    </row>
    <row r="9923" spans="1:9" x14ac:dyDescent="0.25">
      <c r="A9923" s="33" t="s">
        <v>4721</v>
      </c>
      <c r="B9923" s="33" t="s">
        <v>4432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36"/>
        <v>6000</v>
      </c>
      <c r="H9923" s="84" t="s">
        <v>930</v>
      </c>
      <c r="I9923" s="43"/>
    </row>
    <row r="9924" spans="1:9" x14ac:dyDescent="0.25">
      <c r="A9924" s="33" t="s">
        <v>4721</v>
      </c>
      <c r="B9924" s="63" t="s">
        <v>2815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36"/>
        <v>49500</v>
      </c>
      <c r="H9924" s="84" t="s">
        <v>488</v>
      </c>
      <c r="I9924" s="43" t="s">
        <v>11178</v>
      </c>
    </row>
    <row r="9925" spans="1:9" x14ac:dyDescent="0.25">
      <c r="A9925" s="33" t="s">
        <v>4721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36"/>
        <v>130000</v>
      </c>
      <c r="H9925" s="84" t="s">
        <v>488</v>
      </c>
      <c r="I9925" s="43" t="s">
        <v>11178</v>
      </c>
    </row>
    <row r="9926" spans="1:9" x14ac:dyDescent="0.25">
      <c r="A9926" s="33" t="s">
        <v>4721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36"/>
        <v>50000</v>
      </c>
      <c r="H9926" s="84" t="s">
        <v>488</v>
      </c>
      <c r="I9926" s="43" t="s">
        <v>11178</v>
      </c>
    </row>
    <row r="9927" spans="1:9" x14ac:dyDescent="0.25">
      <c r="A9927" s="33" t="s">
        <v>4721</v>
      </c>
      <c r="B9927" s="68" t="s">
        <v>2749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36"/>
        <v>20000</v>
      </c>
      <c r="H9927" s="84" t="s">
        <v>488</v>
      </c>
      <c r="I9927" s="43" t="s">
        <v>11178</v>
      </c>
    </row>
    <row r="9928" spans="1:9" x14ac:dyDescent="0.25">
      <c r="A9928" s="33" t="s">
        <v>4721</v>
      </c>
      <c r="B9928" s="33" t="s">
        <v>3098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36"/>
        <v>138000</v>
      </c>
      <c r="H9928" s="84" t="s">
        <v>488</v>
      </c>
      <c r="I9928" s="43" t="s">
        <v>11178</v>
      </c>
    </row>
    <row r="9929" spans="1:9" x14ac:dyDescent="0.25">
      <c r="A9929" s="33" t="s">
        <v>4721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36"/>
        <v>225600</v>
      </c>
      <c r="H9929" s="84" t="s">
        <v>488</v>
      </c>
      <c r="I9929" s="294" t="s">
        <v>11178</v>
      </c>
    </row>
    <row r="9930" spans="1:9" x14ac:dyDescent="0.25">
      <c r="A9930" s="33" t="s">
        <v>4721</v>
      </c>
      <c r="B9930" s="36" t="s">
        <v>4149</v>
      </c>
      <c r="C9930" s="33" t="s">
        <v>2752</v>
      </c>
      <c r="D9930" s="33">
        <v>1</v>
      </c>
      <c r="E9930" s="51" t="s">
        <v>23</v>
      </c>
      <c r="F9930" s="46">
        <v>32500</v>
      </c>
      <c r="G9930" s="179">
        <f t="shared" si="436"/>
        <v>32500</v>
      </c>
      <c r="H9930" s="84" t="s">
        <v>1268</v>
      </c>
      <c r="I9930" s="294" t="s">
        <v>11179</v>
      </c>
    </row>
    <row r="9931" spans="1:9" x14ac:dyDescent="0.25">
      <c r="A9931" s="33" t="s">
        <v>4721</v>
      </c>
      <c r="B9931" s="33" t="s">
        <v>2768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36"/>
        <v>172000</v>
      </c>
      <c r="H9931" s="84" t="s">
        <v>1268</v>
      </c>
      <c r="I9931" s="294" t="s">
        <v>11179</v>
      </c>
    </row>
    <row r="9932" spans="1:9" x14ac:dyDescent="0.25">
      <c r="A9932" s="33" t="s">
        <v>4721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36"/>
        <v>80000</v>
      </c>
      <c r="H9932" s="84" t="s">
        <v>1268</v>
      </c>
      <c r="I9932" s="294" t="s">
        <v>11179</v>
      </c>
    </row>
    <row r="9933" spans="1:9" x14ac:dyDescent="0.25">
      <c r="A9933" s="33" t="s">
        <v>4721</v>
      </c>
      <c r="B9933" s="33" t="s">
        <v>4841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36"/>
        <v>40000</v>
      </c>
      <c r="H9933" s="84" t="s">
        <v>1268</v>
      </c>
      <c r="I9933" s="294" t="s">
        <v>11179</v>
      </c>
    </row>
    <row r="9934" spans="1:9" x14ac:dyDescent="0.25">
      <c r="A9934" s="33" t="s">
        <v>4721</v>
      </c>
      <c r="B9934" s="63" t="s">
        <v>2815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36"/>
        <v>49500</v>
      </c>
      <c r="H9934" s="84" t="s">
        <v>1268</v>
      </c>
      <c r="I9934" s="294" t="s">
        <v>11179</v>
      </c>
    </row>
    <row r="9935" spans="1:9" x14ac:dyDescent="0.25">
      <c r="A9935" s="33" t="s">
        <v>4721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36"/>
        <v>225600</v>
      </c>
      <c r="H9935" s="84" t="s">
        <v>1268</v>
      </c>
      <c r="I9935" s="294" t="s">
        <v>11179</v>
      </c>
    </row>
    <row r="9936" spans="1:9" x14ac:dyDescent="0.25">
      <c r="A9936" s="33" t="s">
        <v>4721</v>
      </c>
      <c r="B9936" s="33" t="s">
        <v>2852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36"/>
        <v>87500</v>
      </c>
      <c r="H9936" s="84" t="s">
        <v>2908</v>
      </c>
      <c r="I9936" s="294" t="s">
        <v>11180</v>
      </c>
    </row>
    <row r="9937" spans="1:9" x14ac:dyDescent="0.25">
      <c r="A9937" s="33" t="s">
        <v>4721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36"/>
        <v>253800</v>
      </c>
      <c r="H9937" s="84" t="s">
        <v>2908</v>
      </c>
      <c r="I9937" s="294" t="s">
        <v>11180</v>
      </c>
    </row>
    <row r="9938" spans="1:9" x14ac:dyDescent="0.25">
      <c r="A9938" s="33" t="s">
        <v>4721</v>
      </c>
      <c r="B9938" s="33" t="s">
        <v>5108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36"/>
        <v>36000</v>
      </c>
      <c r="H9938" s="84" t="s">
        <v>2908</v>
      </c>
      <c r="I9938" s="294" t="s">
        <v>11180</v>
      </c>
    </row>
    <row r="9939" spans="1:9" x14ac:dyDescent="0.25">
      <c r="A9939" s="33" t="s">
        <v>4721</v>
      </c>
      <c r="B9939" s="33" t="s">
        <v>3235</v>
      </c>
      <c r="C9939" s="33" t="s">
        <v>3596</v>
      </c>
      <c r="D9939" s="38">
        <v>1</v>
      </c>
      <c r="E9939" s="45" t="s">
        <v>23</v>
      </c>
      <c r="F9939" s="40">
        <v>81500</v>
      </c>
      <c r="G9939" s="179">
        <f t="shared" si="436"/>
        <v>81500</v>
      </c>
      <c r="H9939" s="84" t="s">
        <v>2908</v>
      </c>
      <c r="I9939" s="294" t="s">
        <v>11180</v>
      </c>
    </row>
    <row r="9940" spans="1:9" x14ac:dyDescent="0.25">
      <c r="A9940" s="33" t="s">
        <v>4721</v>
      </c>
      <c r="B9940" s="33" t="s">
        <v>2852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36"/>
        <v>87500</v>
      </c>
      <c r="H9940" s="84" t="s">
        <v>2672</v>
      </c>
      <c r="I9940" s="294" t="s">
        <v>11181</v>
      </c>
    </row>
    <row r="9941" spans="1:9" x14ac:dyDescent="0.25">
      <c r="A9941" s="33" t="s">
        <v>4721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36"/>
        <v>253800</v>
      </c>
      <c r="H9941" s="84" t="s">
        <v>2672</v>
      </c>
      <c r="I9941" s="294" t="s">
        <v>11181</v>
      </c>
    </row>
    <row r="9942" spans="1:9" x14ac:dyDescent="0.25">
      <c r="A9942" s="33" t="s">
        <v>4721</v>
      </c>
      <c r="B9942" s="33" t="s">
        <v>5108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36"/>
        <v>36000</v>
      </c>
      <c r="H9942" s="84" t="s">
        <v>2672</v>
      </c>
      <c r="I9942" s="294" t="s">
        <v>11181</v>
      </c>
    </row>
    <row r="9943" spans="1:9" x14ac:dyDescent="0.25">
      <c r="A9943" s="33" t="s">
        <v>4721</v>
      </c>
      <c r="B9943" s="33" t="s">
        <v>3235</v>
      </c>
      <c r="C9943" s="33" t="s">
        <v>3596</v>
      </c>
      <c r="D9943" s="38">
        <v>1</v>
      </c>
      <c r="E9943" s="45" t="s">
        <v>23</v>
      </c>
      <c r="F9943" s="40">
        <v>81500</v>
      </c>
      <c r="G9943" s="41">
        <f t="shared" si="436"/>
        <v>81500</v>
      </c>
      <c r="H9943" s="84" t="s">
        <v>2672</v>
      </c>
      <c r="I9943" s="294" t="s">
        <v>11181</v>
      </c>
    </row>
    <row r="9944" spans="1:9" x14ac:dyDescent="0.25">
      <c r="A9944" s="33" t="s">
        <v>4721</v>
      </c>
      <c r="B9944" s="63" t="s">
        <v>2826</v>
      </c>
      <c r="C9944" s="39" t="s">
        <v>5865</v>
      </c>
      <c r="D9944" s="38">
        <v>1</v>
      </c>
      <c r="E9944" s="45" t="s">
        <v>23</v>
      </c>
      <c r="F9944" s="40">
        <v>255000</v>
      </c>
      <c r="G9944" s="41">
        <f t="shared" si="436"/>
        <v>255000</v>
      </c>
      <c r="H9944" s="84" t="s">
        <v>2672</v>
      </c>
      <c r="I9944" s="49" t="s">
        <v>11181</v>
      </c>
    </row>
    <row r="9945" spans="1:9" x14ac:dyDescent="0.25">
      <c r="A9945" s="33" t="s">
        <v>4721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36"/>
        <v>90000</v>
      </c>
      <c r="H9945" s="84" t="s">
        <v>2672</v>
      </c>
      <c r="I9945" s="33" t="s">
        <v>11181</v>
      </c>
    </row>
    <row r="9946" spans="1:9" x14ac:dyDescent="0.25">
      <c r="A9946" s="33" t="s">
        <v>4721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36"/>
        <v>20000</v>
      </c>
      <c r="H9946" s="84" t="s">
        <v>627</v>
      </c>
      <c r="I9946" s="33" t="s">
        <v>11182</v>
      </c>
    </row>
    <row r="9947" spans="1:9" x14ac:dyDescent="0.25">
      <c r="A9947" s="33" t="s">
        <v>4721</v>
      </c>
      <c r="B9947" s="33" t="s">
        <v>5108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36"/>
        <v>36000</v>
      </c>
      <c r="H9947" s="84" t="s">
        <v>627</v>
      </c>
      <c r="I9947" s="33" t="s">
        <v>11182</v>
      </c>
    </row>
    <row r="9948" spans="1:9" x14ac:dyDescent="0.25">
      <c r="A9948" s="33" t="s">
        <v>4721</v>
      </c>
      <c r="B9948" s="33" t="s">
        <v>3235</v>
      </c>
      <c r="C9948" s="33" t="s">
        <v>3596</v>
      </c>
      <c r="D9948" s="38">
        <v>1</v>
      </c>
      <c r="E9948" s="45" t="s">
        <v>23</v>
      </c>
      <c r="F9948" s="40">
        <v>81500</v>
      </c>
      <c r="G9948" s="179">
        <f t="shared" si="436"/>
        <v>81500</v>
      </c>
      <c r="H9948" s="84" t="s">
        <v>627</v>
      </c>
      <c r="I9948" s="33" t="s">
        <v>11182</v>
      </c>
    </row>
    <row r="9949" spans="1:9" x14ac:dyDescent="0.25">
      <c r="A9949" s="33" t="s">
        <v>4721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36"/>
        <v>225600</v>
      </c>
      <c r="H9949" s="84" t="s">
        <v>627</v>
      </c>
      <c r="I9949" s="33" t="s">
        <v>11182</v>
      </c>
    </row>
    <row r="9950" spans="1:9" x14ac:dyDescent="0.25">
      <c r="A9950" s="33" t="s">
        <v>4721</v>
      </c>
      <c r="B9950" s="33" t="s">
        <v>4723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36"/>
        <v>28000</v>
      </c>
      <c r="H9950" s="84" t="s">
        <v>1585</v>
      </c>
      <c r="I9950" s="33"/>
    </row>
    <row r="9951" spans="1:9" x14ac:dyDescent="0.25">
      <c r="A9951" s="33" t="s">
        <v>4721</v>
      </c>
      <c r="B9951" s="33" t="s">
        <v>4724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36"/>
        <v>7000</v>
      </c>
      <c r="H9951" s="84" t="s">
        <v>433</v>
      </c>
      <c r="I9951" s="33" t="s">
        <v>11183</v>
      </c>
    </row>
    <row r="9952" spans="1:9" x14ac:dyDescent="0.25">
      <c r="A9952" s="33" t="s">
        <v>4721</v>
      </c>
      <c r="B9952" s="33" t="s">
        <v>4725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36"/>
        <v>128000</v>
      </c>
      <c r="H9952" s="84" t="s">
        <v>11184</v>
      </c>
      <c r="I9952" s="33" t="s">
        <v>11183</v>
      </c>
    </row>
    <row r="9953" spans="1:9" x14ac:dyDescent="0.25">
      <c r="A9953" s="33" t="s">
        <v>4721</v>
      </c>
      <c r="B9953" s="33" t="s">
        <v>4479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36"/>
        <v>14166.666666666666</v>
      </c>
      <c r="H9953" s="84" t="s">
        <v>433</v>
      </c>
      <c r="I9953" s="33" t="s">
        <v>11183</v>
      </c>
    </row>
    <row r="9954" spans="1:9" x14ac:dyDescent="0.25">
      <c r="A9954" s="33" t="s">
        <v>4721</v>
      </c>
      <c r="B9954" s="33" t="s">
        <v>4491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36"/>
        <v>30000</v>
      </c>
      <c r="H9954" s="84" t="s">
        <v>433</v>
      </c>
      <c r="I9954" s="33" t="s">
        <v>11183</v>
      </c>
    </row>
    <row r="9955" spans="1:9" x14ac:dyDescent="0.25">
      <c r="A9955" s="33" t="s">
        <v>4721</v>
      </c>
      <c r="B9955" s="33" t="s">
        <v>4727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36"/>
        <v>270000</v>
      </c>
      <c r="H9955" s="84" t="s">
        <v>4540</v>
      </c>
      <c r="I9955" s="33"/>
    </row>
    <row r="9956" spans="1:9" x14ac:dyDescent="0.25">
      <c r="A9956" s="33" t="s">
        <v>4721</v>
      </c>
      <c r="B9956" s="33" t="s">
        <v>4728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36"/>
        <v>340000</v>
      </c>
      <c r="H9956" s="84" t="s">
        <v>4540</v>
      </c>
      <c r="I9956" s="33"/>
    </row>
    <row r="9957" spans="1:9" x14ac:dyDescent="0.25">
      <c r="A9957" s="33" t="s">
        <v>4721</v>
      </c>
      <c r="B9957" s="33" t="s">
        <v>4730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36"/>
        <v>85000</v>
      </c>
      <c r="H9957" s="84" t="s">
        <v>4540</v>
      </c>
      <c r="I9957" s="33"/>
    </row>
    <row r="9958" spans="1:9" x14ac:dyDescent="0.25">
      <c r="A9958" s="33" t="s">
        <v>4721</v>
      </c>
      <c r="B9958" s="56" t="s">
        <v>11035</v>
      </c>
      <c r="C9958" s="39" t="s">
        <v>10563</v>
      </c>
      <c r="D9958" s="50">
        <v>1</v>
      </c>
      <c r="E9958" s="273" t="s">
        <v>23</v>
      </c>
      <c r="F9958" s="41">
        <v>148500</v>
      </c>
      <c r="G9958" s="179">
        <f t="shared" si="436"/>
        <v>148500</v>
      </c>
      <c r="H9958" s="84" t="s">
        <v>748</v>
      </c>
      <c r="I9958" s="33" t="s">
        <v>11185</v>
      </c>
    </row>
    <row r="9959" spans="1:9" x14ac:dyDescent="0.25">
      <c r="A9959" s="33" t="s">
        <v>4721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36"/>
        <v>800000</v>
      </c>
      <c r="H9959" s="84" t="s">
        <v>472</v>
      </c>
      <c r="I9959" s="33"/>
    </row>
    <row r="9960" spans="1:9" x14ac:dyDescent="0.25">
      <c r="A9960" s="33" t="s">
        <v>4731</v>
      </c>
      <c r="B9960" s="33" t="s">
        <v>114</v>
      </c>
      <c r="C9960" s="33" t="s">
        <v>11088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11186</v>
      </c>
    </row>
    <row r="9961" spans="1:9" x14ac:dyDescent="0.25">
      <c r="A9961" s="33" t="s">
        <v>4731</v>
      </c>
      <c r="B9961" s="63" t="s">
        <v>4772</v>
      </c>
      <c r="C9961" s="33" t="s">
        <v>2726</v>
      </c>
      <c r="D9961" s="38">
        <v>1</v>
      </c>
      <c r="E9961" s="45" t="s">
        <v>24</v>
      </c>
      <c r="F9961" s="55">
        <v>196350</v>
      </c>
      <c r="G9961" s="179">
        <f t="shared" ref="G9961:G9996" si="437">F9961*D9961</f>
        <v>196350</v>
      </c>
      <c r="H9961" s="84" t="s">
        <v>1756</v>
      </c>
      <c r="I9961" s="43" t="s">
        <v>11186</v>
      </c>
    </row>
    <row r="9962" spans="1:9" x14ac:dyDescent="0.25">
      <c r="A9962" s="33" t="s">
        <v>4731</v>
      </c>
      <c r="B9962" s="33" t="s">
        <v>118</v>
      </c>
      <c r="C9962" s="49" t="s">
        <v>9783</v>
      </c>
      <c r="D9962" s="38">
        <v>1</v>
      </c>
      <c r="E9962" s="45" t="s">
        <v>24</v>
      </c>
      <c r="F9962" s="55">
        <v>118181</v>
      </c>
      <c r="G9962" s="179">
        <f t="shared" si="437"/>
        <v>118181</v>
      </c>
      <c r="H9962" s="84" t="s">
        <v>1756</v>
      </c>
      <c r="I9962" s="43" t="s">
        <v>11186</v>
      </c>
    </row>
    <row r="9963" spans="1:9" x14ac:dyDescent="0.25">
      <c r="A9963" s="33" t="s">
        <v>4731</v>
      </c>
      <c r="B9963" s="36" t="s">
        <v>4150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37"/>
        <v>20000</v>
      </c>
      <c r="H9963" s="84" t="s">
        <v>1756</v>
      </c>
      <c r="I9963" s="43" t="s">
        <v>11186</v>
      </c>
    </row>
    <row r="9964" spans="1:9" x14ac:dyDescent="0.25">
      <c r="A9964" s="33" t="s">
        <v>4731</v>
      </c>
      <c r="B9964" s="33" t="s">
        <v>4275</v>
      </c>
      <c r="C9964" s="33"/>
      <c r="D9964" s="38">
        <v>0.5</v>
      </c>
      <c r="E9964" s="45" t="s">
        <v>72</v>
      </c>
      <c r="F9964" s="179">
        <v>350000</v>
      </c>
      <c r="G9964" s="179">
        <f t="shared" si="437"/>
        <v>175000</v>
      </c>
      <c r="H9964" s="84" t="s">
        <v>1756</v>
      </c>
      <c r="I9964" s="43" t="s">
        <v>11186</v>
      </c>
    </row>
    <row r="9965" spans="1:9" x14ac:dyDescent="0.25">
      <c r="A9965" s="33" t="s">
        <v>4731</v>
      </c>
      <c r="B9965" s="33" t="s">
        <v>4677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37"/>
        <v>22500</v>
      </c>
      <c r="H9965" s="84" t="s">
        <v>606</v>
      </c>
      <c r="I9965" s="43"/>
    </row>
    <row r="9966" spans="1:9" x14ac:dyDescent="0.25">
      <c r="A9966" s="33" t="s">
        <v>4731</v>
      </c>
      <c r="B9966" s="33" t="s">
        <v>3459</v>
      </c>
      <c r="C9966" s="33" t="s">
        <v>11187</v>
      </c>
      <c r="D9966" s="38">
        <v>1</v>
      </c>
      <c r="E9966" s="45" t="s">
        <v>69</v>
      </c>
      <c r="F9966" s="55">
        <v>1825000</v>
      </c>
      <c r="G9966" s="179">
        <f t="shared" si="437"/>
        <v>1825000</v>
      </c>
      <c r="H9966" s="84" t="s">
        <v>538</v>
      </c>
      <c r="I9966" s="43" t="s">
        <v>11188</v>
      </c>
    </row>
    <row r="9967" spans="1:9" x14ac:dyDescent="0.25">
      <c r="A9967" s="33" t="s">
        <v>4731</v>
      </c>
      <c r="B9967" s="33" t="s">
        <v>3459</v>
      </c>
      <c r="C9967" s="33" t="s">
        <v>4829</v>
      </c>
      <c r="D9967" s="38">
        <v>1</v>
      </c>
      <c r="E9967" s="33" t="s">
        <v>69</v>
      </c>
      <c r="F9967" s="55">
        <v>1825000</v>
      </c>
      <c r="G9967" s="179">
        <f t="shared" si="437"/>
        <v>1825000</v>
      </c>
      <c r="H9967" s="84" t="s">
        <v>538</v>
      </c>
      <c r="I9967" s="43" t="s">
        <v>11188</v>
      </c>
    </row>
    <row r="9968" spans="1:9" x14ac:dyDescent="0.25">
      <c r="A9968" s="33" t="s">
        <v>4731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37"/>
        <v>225600</v>
      </c>
      <c r="H9968" s="84" t="s">
        <v>2701</v>
      </c>
      <c r="I9968" s="43"/>
    </row>
    <row r="9969" spans="1:9" x14ac:dyDescent="0.25">
      <c r="A9969" s="33" t="s">
        <v>4731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37"/>
        <v>112800</v>
      </c>
      <c r="H9969" s="84" t="s">
        <v>4438</v>
      </c>
      <c r="I9969" s="43"/>
    </row>
    <row r="9970" spans="1:9" x14ac:dyDescent="0.25">
      <c r="A9970" s="33" t="s">
        <v>4731</v>
      </c>
      <c r="B9970" s="33" t="s">
        <v>4008</v>
      </c>
      <c r="C9970" s="33" t="s">
        <v>4378</v>
      </c>
      <c r="D9970" s="38">
        <v>5</v>
      </c>
      <c r="E9970" s="45" t="s">
        <v>217</v>
      </c>
      <c r="F9970" s="46">
        <v>23000</v>
      </c>
      <c r="G9970" s="179">
        <f t="shared" si="437"/>
        <v>115000</v>
      </c>
      <c r="H9970" s="84" t="s">
        <v>2240</v>
      </c>
      <c r="I9970" s="43"/>
    </row>
    <row r="9971" spans="1:9" x14ac:dyDescent="0.25">
      <c r="A9971" s="33" t="s">
        <v>4731</v>
      </c>
      <c r="B9971" s="33" t="s">
        <v>4008</v>
      </c>
      <c r="C9971" s="33" t="s">
        <v>4378</v>
      </c>
      <c r="D9971" s="38">
        <v>3</v>
      </c>
      <c r="E9971" s="45" t="s">
        <v>217</v>
      </c>
      <c r="F9971" s="46">
        <v>23000</v>
      </c>
      <c r="G9971" s="179">
        <f t="shared" si="437"/>
        <v>69000</v>
      </c>
      <c r="H9971" s="84" t="s">
        <v>1263</v>
      </c>
      <c r="I9971" s="43"/>
    </row>
    <row r="9972" spans="1:9" x14ac:dyDescent="0.25">
      <c r="A9972" s="33" t="s">
        <v>4731</v>
      </c>
      <c r="B9972" s="33" t="s">
        <v>6129</v>
      </c>
      <c r="C9972" s="228" t="s">
        <v>9302</v>
      </c>
      <c r="D9972" s="38">
        <v>1</v>
      </c>
      <c r="E9972" s="45" t="s">
        <v>24</v>
      </c>
      <c r="F9972" s="46">
        <v>3000</v>
      </c>
      <c r="G9972" s="179">
        <f t="shared" si="437"/>
        <v>3000</v>
      </c>
      <c r="H9972" s="84" t="s">
        <v>930</v>
      </c>
      <c r="I9972" s="43"/>
    </row>
    <row r="9973" spans="1:9" x14ac:dyDescent="0.25">
      <c r="A9973" s="33" t="s">
        <v>4731</v>
      </c>
      <c r="B9973" s="269" t="s">
        <v>4524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37"/>
        <v>75000</v>
      </c>
      <c r="H9973" s="84" t="s">
        <v>930</v>
      </c>
      <c r="I9973" s="43"/>
    </row>
    <row r="9974" spans="1:9" x14ac:dyDescent="0.25">
      <c r="A9974" s="33" t="s">
        <v>4731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37"/>
        <v>17000</v>
      </c>
      <c r="H9974" s="84" t="s">
        <v>930</v>
      </c>
      <c r="I9974" s="43"/>
    </row>
    <row r="9975" spans="1:9" x14ac:dyDescent="0.25">
      <c r="A9975" s="33" t="s">
        <v>4731</v>
      </c>
      <c r="B9975" s="33" t="s">
        <v>3025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37"/>
        <v>70000</v>
      </c>
      <c r="H9975" s="84" t="s">
        <v>4540</v>
      </c>
      <c r="I9975" s="43"/>
    </row>
    <row r="9976" spans="1:9" x14ac:dyDescent="0.25">
      <c r="A9976" s="33" t="s">
        <v>4731</v>
      </c>
      <c r="B9976" s="33" t="s">
        <v>4736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37"/>
        <v>21000</v>
      </c>
      <c r="H9976" s="84" t="s">
        <v>4540</v>
      </c>
      <c r="I9976" s="43"/>
    </row>
    <row r="9977" spans="1:9" x14ac:dyDescent="0.25">
      <c r="A9977" s="33" t="s">
        <v>4731</v>
      </c>
      <c r="B9977" s="33" t="s">
        <v>4737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37"/>
        <v>21000</v>
      </c>
      <c r="H9977" s="84" t="s">
        <v>4540</v>
      </c>
      <c r="I9977" s="43"/>
    </row>
    <row r="9978" spans="1:9" x14ac:dyDescent="0.25">
      <c r="A9978" s="33" t="s">
        <v>4731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37"/>
        <v>288000</v>
      </c>
      <c r="H9978" s="84" t="s">
        <v>4540</v>
      </c>
      <c r="I9978" s="43"/>
    </row>
    <row r="9979" spans="1:9" x14ac:dyDescent="0.25">
      <c r="A9979" s="33" t="s">
        <v>4731</v>
      </c>
      <c r="B9979" s="33" t="s">
        <v>4732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37"/>
        <v>10101000</v>
      </c>
      <c r="H9979" s="84" t="s">
        <v>4327</v>
      </c>
      <c r="I9979" s="43"/>
    </row>
    <row r="9980" spans="1:9" x14ac:dyDescent="0.25">
      <c r="A9980" s="33" t="s">
        <v>4731</v>
      </c>
      <c r="B9980" s="33" t="s">
        <v>11189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37"/>
        <v>100000</v>
      </c>
      <c r="H9980" s="84" t="s">
        <v>911</v>
      </c>
      <c r="I9980" s="294"/>
    </row>
    <row r="9981" spans="1:9" x14ac:dyDescent="0.25">
      <c r="A9981" s="33" t="s">
        <v>4731</v>
      </c>
      <c r="B9981" s="33" t="s">
        <v>4738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37"/>
        <v>35000</v>
      </c>
      <c r="H9981" s="84" t="s">
        <v>911</v>
      </c>
      <c r="I9981" s="294"/>
    </row>
    <row r="9982" spans="1:9" x14ac:dyDescent="0.25">
      <c r="A9982" s="33" t="s">
        <v>4731</v>
      </c>
      <c r="B9982" s="33" t="s">
        <v>4739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37"/>
        <v>200000</v>
      </c>
      <c r="H9982" s="84" t="s">
        <v>911</v>
      </c>
      <c r="I9982" s="294"/>
    </row>
    <row r="9983" spans="1:9" x14ac:dyDescent="0.25">
      <c r="A9983" s="33" t="s">
        <v>4731</v>
      </c>
      <c r="B9983" s="33" t="s">
        <v>4744</v>
      </c>
      <c r="C9983" s="33" t="s">
        <v>4745</v>
      </c>
      <c r="D9983" s="38">
        <v>10</v>
      </c>
      <c r="E9983" s="45" t="s">
        <v>24</v>
      </c>
      <c r="F9983" s="55">
        <v>7500</v>
      </c>
      <c r="G9983" s="179">
        <f t="shared" si="437"/>
        <v>75000</v>
      </c>
      <c r="H9983" s="84" t="s">
        <v>3471</v>
      </c>
      <c r="I9983" s="294"/>
    </row>
    <row r="9984" spans="1:9" x14ac:dyDescent="0.25">
      <c r="A9984" s="33" t="s">
        <v>4731</v>
      </c>
      <c r="B9984" s="33" t="s">
        <v>4532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37"/>
        <v>40000</v>
      </c>
      <c r="H9984" s="84" t="s">
        <v>882</v>
      </c>
      <c r="I9984" s="294" t="s">
        <v>11190</v>
      </c>
    </row>
    <row r="9985" spans="1:9" x14ac:dyDescent="0.25">
      <c r="A9985" s="33" t="s">
        <v>4731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37"/>
        <v>28200</v>
      </c>
      <c r="H9985" s="84" t="s">
        <v>882</v>
      </c>
      <c r="I9985" s="294" t="s">
        <v>11190</v>
      </c>
    </row>
    <row r="9986" spans="1:9" x14ac:dyDescent="0.25">
      <c r="A9986" s="33" t="s">
        <v>4731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37"/>
        <v>40000</v>
      </c>
      <c r="H9986" s="84" t="s">
        <v>3078</v>
      </c>
      <c r="I9986" s="294" t="s">
        <v>11191</v>
      </c>
    </row>
    <row r="9987" spans="1:9" x14ac:dyDescent="0.25">
      <c r="A9987" s="33" t="s">
        <v>4731</v>
      </c>
      <c r="B9987" s="33" t="s">
        <v>4841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37"/>
        <v>10000</v>
      </c>
      <c r="H9987" s="84" t="s">
        <v>3078</v>
      </c>
      <c r="I9987" s="294" t="s">
        <v>11191</v>
      </c>
    </row>
    <row r="9988" spans="1:9" x14ac:dyDescent="0.25">
      <c r="A9988" s="33" t="s">
        <v>4731</v>
      </c>
      <c r="B9988" s="63" t="s">
        <v>2815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37"/>
        <v>24750</v>
      </c>
      <c r="H9988" s="84" t="s">
        <v>3078</v>
      </c>
      <c r="I9988" s="294" t="s">
        <v>11191</v>
      </c>
    </row>
    <row r="9989" spans="1:9" x14ac:dyDescent="0.25">
      <c r="A9989" s="33" t="s">
        <v>4731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37"/>
        <v>15000</v>
      </c>
      <c r="H9989" s="84" t="s">
        <v>3078</v>
      </c>
      <c r="I9989" s="294" t="s">
        <v>11191</v>
      </c>
    </row>
    <row r="9990" spans="1:9" x14ac:dyDescent="0.25">
      <c r="A9990" s="33" t="s">
        <v>4731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37"/>
        <v>80000</v>
      </c>
      <c r="H9990" s="84" t="s">
        <v>783</v>
      </c>
      <c r="I9990" s="294" t="s">
        <v>11192</v>
      </c>
    </row>
    <row r="9991" spans="1:9" x14ac:dyDescent="0.25">
      <c r="A9991" s="33" t="s">
        <v>4731</v>
      </c>
      <c r="B9991" s="33" t="s">
        <v>4841</v>
      </c>
      <c r="C9991" s="33"/>
      <c r="D9991" s="38">
        <v>8</v>
      </c>
      <c r="E9991" s="45" t="s">
        <v>23</v>
      </c>
      <c r="F9991" s="40">
        <v>5000</v>
      </c>
      <c r="G9991" s="179">
        <f t="shared" si="437"/>
        <v>40000</v>
      </c>
      <c r="H9991" s="84" t="s">
        <v>783</v>
      </c>
      <c r="I9991" s="294" t="s">
        <v>11192</v>
      </c>
    </row>
    <row r="9992" spans="1:9" x14ac:dyDescent="0.25">
      <c r="A9992" s="33" t="s">
        <v>4731</v>
      </c>
      <c r="B9992" s="33" t="s">
        <v>2815</v>
      </c>
      <c r="C9992" s="33"/>
      <c r="D9992" s="38">
        <v>0.3</v>
      </c>
      <c r="E9992" s="45" t="s">
        <v>217</v>
      </c>
      <c r="F9992" s="179">
        <v>82500</v>
      </c>
      <c r="G9992" s="179">
        <f t="shared" si="437"/>
        <v>24750</v>
      </c>
      <c r="H9992" s="84" t="s">
        <v>783</v>
      </c>
      <c r="I9992" s="294" t="s">
        <v>11192</v>
      </c>
    </row>
    <row r="9993" spans="1:9" x14ac:dyDescent="0.25">
      <c r="A9993" s="33" t="s">
        <v>4731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37"/>
        <v>40000</v>
      </c>
      <c r="H9993" s="84" t="s">
        <v>1268</v>
      </c>
      <c r="I9993" s="294"/>
    </row>
    <row r="9994" spans="1:9" x14ac:dyDescent="0.25">
      <c r="A9994" s="33" t="s">
        <v>4731</v>
      </c>
      <c r="B9994" s="63" t="s">
        <v>4841</v>
      </c>
      <c r="C9994" s="39"/>
      <c r="D9994" s="38">
        <v>2</v>
      </c>
      <c r="E9994" s="45" t="s">
        <v>23</v>
      </c>
      <c r="F9994" s="40">
        <v>5000</v>
      </c>
      <c r="G9994" s="179">
        <f t="shared" si="437"/>
        <v>10000</v>
      </c>
      <c r="H9994" s="84" t="s">
        <v>1268</v>
      </c>
      <c r="I9994" s="49"/>
    </row>
    <row r="9995" spans="1:9" x14ac:dyDescent="0.25">
      <c r="A9995" s="33" t="s">
        <v>4731</v>
      </c>
      <c r="B9995" s="33" t="s">
        <v>2768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37"/>
        <v>172000</v>
      </c>
      <c r="H9995" s="84" t="s">
        <v>1268</v>
      </c>
      <c r="I9995" s="33"/>
    </row>
    <row r="9996" spans="1:9" x14ac:dyDescent="0.25">
      <c r="A9996" s="33" t="s">
        <v>4731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37"/>
        <v>275000</v>
      </c>
      <c r="H9996" s="84" t="s">
        <v>486</v>
      </c>
      <c r="I9996" s="33"/>
    </row>
    <row r="9997" spans="1:9" x14ac:dyDescent="0.25">
      <c r="A9997" s="33" t="s">
        <v>4731</v>
      </c>
      <c r="B9997" s="36" t="s">
        <v>4149</v>
      </c>
      <c r="C9997" s="33" t="s">
        <v>2752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x14ac:dyDescent="0.25">
      <c r="A9998" s="33" t="s">
        <v>4731</v>
      </c>
      <c r="B9998" s="33" t="s">
        <v>4695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x14ac:dyDescent="0.25">
      <c r="A10000" s="180">
        <v>44594</v>
      </c>
      <c r="B10000" s="33" t="s">
        <v>4008</v>
      </c>
      <c r="C10000" s="33" t="s">
        <v>4378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38">F10001*D10001</f>
        <v>725000</v>
      </c>
      <c r="H10001" s="84" t="s">
        <v>520</v>
      </c>
      <c r="I10001" s="43" t="s">
        <v>11193</v>
      </c>
    </row>
    <row r="10002" spans="1:9" x14ac:dyDescent="0.25">
      <c r="A10002" s="180">
        <v>44594</v>
      </c>
      <c r="B10002" s="33" t="s">
        <v>3857</v>
      </c>
      <c r="C10002" s="49" t="s">
        <v>11194</v>
      </c>
      <c r="D10002" s="38">
        <v>3</v>
      </c>
      <c r="E10002" s="45" t="s">
        <v>23</v>
      </c>
      <c r="F10002" s="55">
        <v>300000</v>
      </c>
      <c r="G10002" s="179">
        <f t="shared" si="438"/>
        <v>900000</v>
      </c>
      <c r="H10002" s="84" t="s">
        <v>520</v>
      </c>
      <c r="I10002" s="43" t="s">
        <v>11193</v>
      </c>
    </row>
    <row r="10003" spans="1:9" x14ac:dyDescent="0.25">
      <c r="A10003" s="180">
        <v>44594</v>
      </c>
      <c r="B10003" s="33" t="s">
        <v>4749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38"/>
        <v>525000</v>
      </c>
      <c r="H10003" s="84" t="s">
        <v>520</v>
      </c>
      <c r="I10003" s="43" t="s">
        <v>11193</v>
      </c>
    </row>
    <row r="10004" spans="1:9" x14ac:dyDescent="0.25">
      <c r="A10004" s="180">
        <v>44594</v>
      </c>
      <c r="B10004" s="33" t="s">
        <v>4750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38"/>
        <v>295000</v>
      </c>
      <c r="H10004" s="84" t="s">
        <v>520</v>
      </c>
      <c r="I10004" s="43" t="s">
        <v>11193</v>
      </c>
    </row>
    <row r="10005" spans="1:9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38"/>
        <v>56400</v>
      </c>
      <c r="H10005" s="84" t="s">
        <v>2096</v>
      </c>
      <c r="I10005" s="43"/>
    </row>
    <row r="10006" spans="1:9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38"/>
        <v>190000</v>
      </c>
      <c r="H10006" s="84" t="s">
        <v>1263</v>
      </c>
      <c r="I10006" s="43" t="s">
        <v>11195</v>
      </c>
    </row>
    <row r="10007" spans="1:9" x14ac:dyDescent="0.25">
      <c r="A10007" s="180">
        <v>44594</v>
      </c>
      <c r="B10007" s="33" t="s">
        <v>11027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38"/>
        <v>197000</v>
      </c>
      <c r="H10007" s="84" t="s">
        <v>1263</v>
      </c>
      <c r="I10007" s="43" t="s">
        <v>11195</v>
      </c>
    </row>
    <row r="10008" spans="1:9" x14ac:dyDescent="0.25">
      <c r="A10008" s="180">
        <v>44594</v>
      </c>
      <c r="B10008" s="33" t="s">
        <v>2749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38"/>
        <v>20000</v>
      </c>
      <c r="H10008" s="84" t="s">
        <v>1263</v>
      </c>
      <c r="I10008" s="43" t="s">
        <v>11195</v>
      </c>
    </row>
    <row r="10009" spans="1:9" x14ac:dyDescent="0.25">
      <c r="A10009" s="180">
        <v>44594</v>
      </c>
      <c r="B10009" s="33" t="s">
        <v>4008</v>
      </c>
      <c r="C10009" s="33" t="s">
        <v>4378</v>
      </c>
      <c r="D10009" s="38">
        <v>3</v>
      </c>
      <c r="E10009" s="45" t="s">
        <v>217</v>
      </c>
      <c r="F10009" s="55">
        <v>23000</v>
      </c>
      <c r="G10009" s="179">
        <f t="shared" si="438"/>
        <v>69000</v>
      </c>
      <c r="H10009" s="84" t="s">
        <v>1263</v>
      </c>
      <c r="I10009" s="43" t="s">
        <v>11195</v>
      </c>
    </row>
    <row r="10010" spans="1:9" x14ac:dyDescent="0.25">
      <c r="A10010" s="180">
        <v>44594</v>
      </c>
      <c r="B10010" s="33" t="s">
        <v>3775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38"/>
        <v>800000</v>
      </c>
      <c r="H10010" s="84" t="s">
        <v>748</v>
      </c>
      <c r="I10010" s="43" t="s">
        <v>11196</v>
      </c>
    </row>
    <row r="10011" spans="1:9" x14ac:dyDescent="0.25">
      <c r="A10011" s="180">
        <v>44594</v>
      </c>
      <c r="B10011" s="33" t="s">
        <v>9387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38"/>
        <v>61875</v>
      </c>
      <c r="H10011" s="84" t="s">
        <v>4438</v>
      </c>
      <c r="I10011" s="43"/>
    </row>
    <row r="10012" spans="1:9" x14ac:dyDescent="0.25">
      <c r="A10012" s="180">
        <v>44594</v>
      </c>
      <c r="B10012" s="33" t="s">
        <v>4727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38"/>
        <v>270000</v>
      </c>
      <c r="H10012" s="84" t="s">
        <v>4540</v>
      </c>
      <c r="I10012" s="43"/>
    </row>
    <row r="10013" spans="1:9" x14ac:dyDescent="0.25">
      <c r="A10013" s="180">
        <v>44594</v>
      </c>
      <c r="B10013" s="33" t="s">
        <v>4746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4540</v>
      </c>
      <c r="I10013" s="43"/>
    </row>
    <row r="10014" spans="1:9" x14ac:dyDescent="0.25">
      <c r="A10014" s="180">
        <v>44594</v>
      </c>
      <c r="B10014" s="33" t="s">
        <v>4747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4540</v>
      </c>
      <c r="I10014" s="43"/>
    </row>
    <row r="10015" spans="1:9" x14ac:dyDescent="0.25">
      <c r="A10015" s="180">
        <v>44594</v>
      </c>
      <c r="B10015" s="33" t="s">
        <v>4748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4540</v>
      </c>
      <c r="I10015" s="43"/>
    </row>
    <row r="10016" spans="1:9" x14ac:dyDescent="0.25">
      <c r="A10016" s="180">
        <v>44594</v>
      </c>
      <c r="B10016" s="109" t="s">
        <v>4676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38"/>
        <v>140000</v>
      </c>
      <c r="H10016" s="84" t="s">
        <v>4540</v>
      </c>
      <c r="I10016" s="43"/>
    </row>
    <row r="10017" spans="1:9" x14ac:dyDescent="0.25">
      <c r="A10017" s="180">
        <v>44594</v>
      </c>
      <c r="B10017" s="33" t="s">
        <v>4466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38"/>
        <v>14500</v>
      </c>
      <c r="H10017" s="84" t="s">
        <v>1004</v>
      </c>
      <c r="I10017" s="43"/>
    </row>
    <row r="10018" spans="1:9" x14ac:dyDescent="0.25">
      <c r="A10018" s="180">
        <v>44594</v>
      </c>
      <c r="B10018" s="33" t="s">
        <v>11197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38"/>
        <v>30000</v>
      </c>
      <c r="H10018" s="84" t="s">
        <v>1004</v>
      </c>
      <c r="I10018" s="43"/>
    </row>
    <row r="10019" spans="1:9" x14ac:dyDescent="0.25">
      <c r="A10019" s="180">
        <v>44594</v>
      </c>
      <c r="B10019" s="33" t="s">
        <v>4735</v>
      </c>
      <c r="C10019" s="33" t="s">
        <v>11198</v>
      </c>
      <c r="D10019" s="38">
        <v>1</v>
      </c>
      <c r="E10019" s="45" t="s">
        <v>24</v>
      </c>
      <c r="F10019" s="40">
        <v>200000</v>
      </c>
      <c r="G10019" s="41">
        <f t="shared" si="438"/>
        <v>200000</v>
      </c>
      <c r="H10019" s="84" t="s">
        <v>783</v>
      </c>
      <c r="I10019" s="43"/>
    </row>
    <row r="10020" spans="1:9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4438</v>
      </c>
      <c r="I10020" s="43"/>
    </row>
    <row r="10021" spans="1:9" x14ac:dyDescent="0.25">
      <c r="A10021" s="180">
        <v>44622</v>
      </c>
      <c r="B10021" s="33" t="s">
        <v>4751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4438</v>
      </c>
      <c r="I10021" s="43"/>
    </row>
    <row r="10022" spans="1:9" x14ac:dyDescent="0.25">
      <c r="A10022" s="180">
        <v>44622</v>
      </c>
      <c r="B10022" s="33" t="s">
        <v>4618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39">F10022*D10022</f>
        <v>20000</v>
      </c>
      <c r="H10022" s="84" t="s">
        <v>4438</v>
      </c>
      <c r="I10022" s="43"/>
    </row>
    <row r="10023" spans="1:9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39"/>
        <v>84600</v>
      </c>
      <c r="H10023" s="84" t="s">
        <v>4438</v>
      </c>
      <c r="I10023" s="43"/>
    </row>
    <row r="10024" spans="1:9" x14ac:dyDescent="0.25">
      <c r="A10024" s="180">
        <v>44622</v>
      </c>
      <c r="B10024" s="33" t="s">
        <v>4008</v>
      </c>
      <c r="C10024" s="33" t="s">
        <v>4378</v>
      </c>
      <c r="D10024" s="38">
        <v>5</v>
      </c>
      <c r="E10024" s="33" t="s">
        <v>27</v>
      </c>
      <c r="F10024" s="40">
        <v>23000</v>
      </c>
      <c r="G10024" s="179">
        <f t="shared" si="439"/>
        <v>115000</v>
      </c>
      <c r="H10024" s="84" t="s">
        <v>1263</v>
      </c>
      <c r="I10024" s="43"/>
    </row>
    <row r="10025" spans="1:9" x14ac:dyDescent="0.25">
      <c r="A10025" s="180">
        <v>44622</v>
      </c>
      <c r="B10025" s="33" t="s">
        <v>4534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39"/>
        <v>15000</v>
      </c>
      <c r="H10025" s="84" t="s">
        <v>911</v>
      </c>
      <c r="I10025" s="43"/>
    </row>
    <row r="10026" spans="1:9" x14ac:dyDescent="0.25">
      <c r="A10026" s="180">
        <v>44622</v>
      </c>
      <c r="B10026" s="63" t="s">
        <v>4479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39"/>
        <v>21250</v>
      </c>
      <c r="H10026" s="84" t="s">
        <v>4540</v>
      </c>
      <c r="I10026" s="43"/>
    </row>
    <row r="10027" spans="1:9" x14ac:dyDescent="0.25">
      <c r="A10027" s="180">
        <v>44622</v>
      </c>
      <c r="B10027" s="33" t="s">
        <v>4755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39"/>
        <v>40000</v>
      </c>
      <c r="H10027" s="84" t="s">
        <v>4540</v>
      </c>
      <c r="I10027" s="43"/>
    </row>
    <row r="10028" spans="1:9" x14ac:dyDescent="0.25">
      <c r="A10028" s="180">
        <v>44622</v>
      </c>
      <c r="B10028" s="33" t="s">
        <v>4756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39"/>
        <v>11500</v>
      </c>
      <c r="H10028" s="84" t="s">
        <v>4540</v>
      </c>
      <c r="I10028" s="43"/>
    </row>
    <row r="10029" spans="1:9" x14ac:dyDescent="0.25">
      <c r="A10029" s="180">
        <v>44622</v>
      </c>
      <c r="B10029" s="33" t="s">
        <v>4757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39"/>
        <v>3500</v>
      </c>
      <c r="H10029" s="84" t="s">
        <v>4540</v>
      </c>
      <c r="I10029" s="43"/>
    </row>
    <row r="10030" spans="1:9" x14ac:dyDescent="0.25">
      <c r="A10030" s="180">
        <v>44622</v>
      </c>
      <c r="B10030" s="33" t="s">
        <v>4758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39"/>
        <v>6000</v>
      </c>
      <c r="H10030" s="84" t="s">
        <v>4540</v>
      </c>
      <c r="I10030" s="43"/>
    </row>
    <row r="10031" spans="1:9" x14ac:dyDescent="0.25">
      <c r="A10031" s="180">
        <v>44622</v>
      </c>
      <c r="B10031" s="33" t="s">
        <v>9310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39"/>
        <v>280000</v>
      </c>
      <c r="H10031" s="84" t="s">
        <v>4540</v>
      </c>
      <c r="I10031" s="43"/>
    </row>
    <row r="10032" spans="1:9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39"/>
        <v>320000</v>
      </c>
      <c r="H10032" s="84" t="s">
        <v>4540</v>
      </c>
      <c r="I10032" s="43"/>
    </row>
    <row r="10033" spans="1:9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39"/>
        <v>26000</v>
      </c>
      <c r="H10033" s="84" t="s">
        <v>4540</v>
      </c>
      <c r="I10033" s="43"/>
    </row>
    <row r="10034" spans="1:9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39"/>
        <v>129200</v>
      </c>
      <c r="H10034" s="84" t="s">
        <v>2240</v>
      </c>
      <c r="I10034" s="43"/>
    </row>
    <row r="10035" spans="1:9" x14ac:dyDescent="0.25">
      <c r="A10035" s="180">
        <v>44622</v>
      </c>
      <c r="B10035" s="33" t="s">
        <v>4752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39"/>
        <v>25000</v>
      </c>
      <c r="H10035" s="84" t="s">
        <v>606</v>
      </c>
      <c r="I10035" s="43"/>
    </row>
    <row r="10036" spans="1:9" x14ac:dyDescent="0.25">
      <c r="A10036" s="180">
        <v>44622</v>
      </c>
      <c r="B10036" s="33" t="s">
        <v>4753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39"/>
        <v>15000</v>
      </c>
      <c r="H10036" s="84" t="s">
        <v>606</v>
      </c>
      <c r="I10036" s="43"/>
    </row>
    <row r="10037" spans="1:9" x14ac:dyDescent="0.25">
      <c r="A10037" s="180">
        <v>44622</v>
      </c>
      <c r="B10037" s="33" t="s">
        <v>4754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39"/>
        <v>15000</v>
      </c>
      <c r="H10037" s="84" t="s">
        <v>606</v>
      </c>
      <c r="I10037" s="43"/>
    </row>
    <row r="10038" spans="1:9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39"/>
        <v>17000</v>
      </c>
      <c r="H10038" s="84" t="s">
        <v>606</v>
      </c>
      <c r="I10038" s="43"/>
    </row>
    <row r="10039" spans="1:9" x14ac:dyDescent="0.25">
      <c r="A10039" s="180">
        <v>44622</v>
      </c>
      <c r="B10039" s="33" t="s">
        <v>4847</v>
      </c>
      <c r="C10039" s="33"/>
      <c r="D10039" s="50">
        <v>2</v>
      </c>
      <c r="E10039" s="45" t="s">
        <v>23</v>
      </c>
      <c r="F10039" s="179">
        <v>3000</v>
      </c>
      <c r="G10039" s="41">
        <f t="shared" si="439"/>
        <v>6000</v>
      </c>
      <c r="H10039" s="84" t="s">
        <v>606</v>
      </c>
      <c r="I10039" s="43"/>
    </row>
    <row r="10040" spans="1:9" x14ac:dyDescent="0.25">
      <c r="A10040" s="180">
        <v>44622</v>
      </c>
      <c r="B10040" s="33" t="s">
        <v>4759</v>
      </c>
      <c r="C10040" s="33"/>
      <c r="D10040" s="38">
        <v>30</v>
      </c>
      <c r="E10040" s="45" t="s">
        <v>23</v>
      </c>
      <c r="F10040" s="41">
        <v>1500</v>
      </c>
      <c r="G10040" s="41">
        <f t="shared" si="439"/>
        <v>45000</v>
      </c>
      <c r="H10040" s="84" t="s">
        <v>606</v>
      </c>
      <c r="I10040" s="43"/>
    </row>
    <row r="10041" spans="1:9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39"/>
        <v>52033.5</v>
      </c>
      <c r="H10041" s="84" t="s">
        <v>2736</v>
      </c>
      <c r="I10041" s="43"/>
    </row>
    <row r="10042" spans="1:9" x14ac:dyDescent="0.25">
      <c r="A10042" s="180">
        <v>44622</v>
      </c>
      <c r="B10042" s="33" t="s">
        <v>4761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39"/>
        <v>255000</v>
      </c>
      <c r="H10042" s="84" t="s">
        <v>2724</v>
      </c>
      <c r="I10042" s="43"/>
    </row>
    <row r="10043" spans="1:9" x14ac:dyDescent="0.25">
      <c r="A10043" s="180">
        <v>44622</v>
      </c>
      <c r="B10043" s="33" t="s">
        <v>2692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39"/>
        <v>150000</v>
      </c>
      <c r="H10043" s="84" t="s">
        <v>433</v>
      </c>
      <c r="I10043" s="43" t="s">
        <v>11199</v>
      </c>
    </row>
    <row r="10044" spans="1:9" x14ac:dyDescent="0.25">
      <c r="A10044" s="180">
        <v>44622</v>
      </c>
      <c r="B10044" s="49" t="s">
        <v>2890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39"/>
        <v>300000</v>
      </c>
      <c r="H10044" s="236" t="s">
        <v>783</v>
      </c>
      <c r="I10044" s="294"/>
    </row>
    <row r="10045" spans="1:9" x14ac:dyDescent="0.25">
      <c r="A10045" s="180">
        <v>44622</v>
      </c>
      <c r="B10045" s="56" t="s">
        <v>3272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39"/>
        <v>175000</v>
      </c>
      <c r="H10045" s="236" t="s">
        <v>783</v>
      </c>
      <c r="I10045" s="294"/>
    </row>
    <row r="10046" spans="1:9" x14ac:dyDescent="0.25">
      <c r="A10046" s="180">
        <v>44622</v>
      </c>
      <c r="B10046" s="36" t="s">
        <v>4765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39"/>
        <v>75000</v>
      </c>
      <c r="H10046" s="236" t="s">
        <v>783</v>
      </c>
      <c r="I10046" s="294"/>
    </row>
    <row r="10047" spans="1:9" x14ac:dyDescent="0.25">
      <c r="A10047" s="180">
        <v>44622</v>
      </c>
      <c r="B10047" s="33" t="s">
        <v>2692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39"/>
        <v>75000</v>
      </c>
      <c r="H10047" s="84" t="s">
        <v>930</v>
      </c>
      <c r="I10047" s="294"/>
    </row>
    <row r="10048" spans="1:9" x14ac:dyDescent="0.25">
      <c r="A10048" s="180">
        <v>44622</v>
      </c>
      <c r="B10048" s="33" t="s">
        <v>4766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39"/>
        <v>6520500</v>
      </c>
      <c r="H10048" s="236" t="s">
        <v>4102</v>
      </c>
      <c r="I10048" s="294" t="s">
        <v>11200</v>
      </c>
    </row>
    <row r="10049" spans="1:9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39"/>
        <v>2592000</v>
      </c>
      <c r="H10049" s="236" t="s">
        <v>4102</v>
      </c>
      <c r="I10049" s="294" t="s">
        <v>11200</v>
      </c>
    </row>
    <row r="10050" spans="1:9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39"/>
        <v>2541000</v>
      </c>
      <c r="H10050" s="236" t="s">
        <v>4102</v>
      </c>
      <c r="I10050" s="294" t="s">
        <v>11200</v>
      </c>
    </row>
    <row r="10051" spans="1:9" x14ac:dyDescent="0.25">
      <c r="A10051" s="180">
        <v>44622</v>
      </c>
      <c r="B10051" s="36" t="s">
        <v>2791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39"/>
        <v>810000</v>
      </c>
      <c r="H10051" s="236" t="s">
        <v>4102</v>
      </c>
      <c r="I10051" s="294" t="s">
        <v>11200</v>
      </c>
    </row>
    <row r="10052" spans="1:9" x14ac:dyDescent="0.25">
      <c r="A10052" s="180">
        <v>44622</v>
      </c>
      <c r="B10052" s="36" t="s">
        <v>4767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39"/>
        <v>1320000</v>
      </c>
      <c r="H10052" s="236" t="s">
        <v>4102</v>
      </c>
      <c r="I10052" s="294" t="s">
        <v>11200</v>
      </c>
    </row>
    <row r="10053" spans="1:9" x14ac:dyDescent="0.25">
      <c r="A10053" s="180">
        <v>44622</v>
      </c>
      <c r="B10053" s="36" t="s">
        <v>11201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39"/>
        <v>184000</v>
      </c>
      <c r="H10053" s="236" t="s">
        <v>4102</v>
      </c>
      <c r="I10053" s="294" t="s">
        <v>11200</v>
      </c>
    </row>
    <row r="10054" spans="1:9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39"/>
        <v>19989000</v>
      </c>
      <c r="H10054" s="236" t="s">
        <v>4102</v>
      </c>
      <c r="I10054" s="294" t="s">
        <v>11200</v>
      </c>
    </row>
    <row r="10055" spans="1:9" x14ac:dyDescent="0.25">
      <c r="A10055" s="180">
        <v>44622</v>
      </c>
      <c r="B10055" s="52" t="s">
        <v>4769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39"/>
        <v>20000</v>
      </c>
      <c r="H10055" s="236" t="s">
        <v>4102</v>
      </c>
      <c r="I10055" s="294" t="s">
        <v>11200</v>
      </c>
    </row>
    <row r="10056" spans="1:9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x14ac:dyDescent="0.25">
      <c r="A10057" s="180">
        <v>44653</v>
      </c>
      <c r="B10057" s="33" t="s">
        <v>4008</v>
      </c>
      <c r="C10057" s="33" t="s">
        <v>4378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40">F10058*D10058</f>
        <v>345100</v>
      </c>
      <c r="H10058" s="84" t="s">
        <v>28</v>
      </c>
      <c r="I10058" s="43"/>
    </row>
    <row r="10059" spans="1:9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40"/>
        <v>34689</v>
      </c>
      <c r="H10059" s="84" t="s">
        <v>2096</v>
      </c>
      <c r="I10059" s="43"/>
    </row>
    <row r="10060" spans="1:9" x14ac:dyDescent="0.25">
      <c r="A10060" s="180">
        <v>44653</v>
      </c>
      <c r="B10060" s="33" t="s">
        <v>11202</v>
      </c>
      <c r="C10060" s="33"/>
      <c r="D10060" s="38">
        <v>1</v>
      </c>
      <c r="E10060" s="33" t="s">
        <v>23</v>
      </c>
      <c r="F10060" s="40">
        <v>800</v>
      </c>
      <c r="G10060" s="179">
        <f t="shared" si="440"/>
        <v>800</v>
      </c>
      <c r="H10060" s="84" t="s">
        <v>2096</v>
      </c>
      <c r="I10060" s="43"/>
    </row>
    <row r="10061" spans="1:9" x14ac:dyDescent="0.25">
      <c r="A10061" s="180">
        <v>44653</v>
      </c>
      <c r="B10061" s="33" t="s">
        <v>2847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40"/>
        <v>12000</v>
      </c>
      <c r="H10061" s="84" t="s">
        <v>930</v>
      </c>
      <c r="I10061" s="43"/>
    </row>
    <row r="10062" spans="1:9" x14ac:dyDescent="0.25">
      <c r="A10062" s="180">
        <v>44653</v>
      </c>
      <c r="B10062" s="33" t="s">
        <v>10503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40"/>
        <v>6000</v>
      </c>
      <c r="H10062" s="84" t="s">
        <v>930</v>
      </c>
      <c r="I10062" s="43"/>
    </row>
    <row r="10063" spans="1:9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40"/>
        <v>32300</v>
      </c>
      <c r="H10063" s="84" t="s">
        <v>1263</v>
      </c>
      <c r="I10063" s="43"/>
    </row>
    <row r="10064" spans="1:9" x14ac:dyDescent="0.25">
      <c r="A10064" s="180">
        <v>44653</v>
      </c>
      <c r="B10064" s="33" t="s">
        <v>3338</v>
      </c>
      <c r="C10064" s="33" t="s">
        <v>11203</v>
      </c>
      <c r="D10064" s="50">
        <v>3</v>
      </c>
      <c r="E10064" s="45" t="s">
        <v>23</v>
      </c>
      <c r="F10064" s="179">
        <v>65000</v>
      </c>
      <c r="G10064" s="41">
        <f t="shared" si="440"/>
        <v>195000</v>
      </c>
      <c r="H10064" s="84" t="s">
        <v>577</v>
      </c>
      <c r="I10064" s="43" t="s">
        <v>11204</v>
      </c>
    </row>
    <row r="10065" spans="1:9" x14ac:dyDescent="0.25">
      <c r="A10065" s="180">
        <v>44653</v>
      </c>
      <c r="B10065" s="33" t="s">
        <v>4772</v>
      </c>
      <c r="C10065" s="33" t="s">
        <v>2726</v>
      </c>
      <c r="D10065" s="50">
        <v>1</v>
      </c>
      <c r="E10065" s="45" t="s">
        <v>23</v>
      </c>
      <c r="F10065" s="179">
        <v>200000</v>
      </c>
      <c r="G10065" s="41">
        <f t="shared" si="440"/>
        <v>200000</v>
      </c>
      <c r="H10065" s="84" t="s">
        <v>577</v>
      </c>
      <c r="I10065" s="43" t="s">
        <v>11204</v>
      </c>
    </row>
    <row r="10066" spans="1:9" x14ac:dyDescent="0.25">
      <c r="A10066" s="180">
        <v>44653</v>
      </c>
      <c r="B10066" s="33" t="s">
        <v>11205</v>
      </c>
      <c r="C10066" s="33" t="s">
        <v>11206</v>
      </c>
      <c r="D10066" s="38">
        <v>1</v>
      </c>
      <c r="E10066" s="45" t="s">
        <v>23</v>
      </c>
      <c r="F10066" s="55">
        <v>198550</v>
      </c>
      <c r="G10066" s="41">
        <f t="shared" si="440"/>
        <v>198550</v>
      </c>
      <c r="H10066" s="84" t="s">
        <v>577</v>
      </c>
      <c r="I10066" s="43" t="s">
        <v>11204</v>
      </c>
    </row>
    <row r="10067" spans="1:9" x14ac:dyDescent="0.25">
      <c r="A10067" s="180">
        <v>44653</v>
      </c>
      <c r="B10067" s="33" t="s">
        <v>3565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40"/>
        <v>550000</v>
      </c>
      <c r="H10067" s="84" t="s">
        <v>4160</v>
      </c>
      <c r="I10067" s="43" t="s">
        <v>11207</v>
      </c>
    </row>
    <row r="10068" spans="1:9" x14ac:dyDescent="0.25">
      <c r="A10068" s="180">
        <v>44653</v>
      </c>
      <c r="B10068" s="33" t="s">
        <v>4237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40"/>
        <v>1260468</v>
      </c>
      <c r="H10068" s="84" t="s">
        <v>4160</v>
      </c>
      <c r="I10068" s="43" t="s">
        <v>11207</v>
      </c>
    </row>
    <row r="10069" spans="1:9" x14ac:dyDescent="0.25">
      <c r="A10069" s="180">
        <v>44653</v>
      </c>
      <c r="B10069" s="52" t="s">
        <v>4705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40"/>
        <v>480000</v>
      </c>
      <c r="H10069" s="84" t="s">
        <v>4160</v>
      </c>
      <c r="I10069" s="43" t="s">
        <v>11207</v>
      </c>
    </row>
    <row r="10070" spans="1:9" x14ac:dyDescent="0.25">
      <c r="A10070" s="180">
        <v>44653</v>
      </c>
      <c r="B10070" s="36" t="s">
        <v>4702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40"/>
        <v>110000</v>
      </c>
      <c r="H10070" s="84" t="s">
        <v>4160</v>
      </c>
      <c r="I10070" s="43" t="s">
        <v>11207</v>
      </c>
    </row>
    <row r="10071" spans="1:9" x14ac:dyDescent="0.25">
      <c r="A10071" s="180">
        <v>44653</v>
      </c>
      <c r="B10071" s="109" t="s">
        <v>3025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40"/>
        <v>210000</v>
      </c>
      <c r="H10071" s="84" t="s">
        <v>4540</v>
      </c>
      <c r="I10071" s="43"/>
    </row>
    <row r="10072" spans="1:9" x14ac:dyDescent="0.25">
      <c r="A10072" s="180">
        <v>44653</v>
      </c>
      <c r="B10072" s="33" t="s">
        <v>4770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40"/>
        <v>39000</v>
      </c>
      <c r="H10072" s="84" t="s">
        <v>4540</v>
      </c>
      <c r="I10072" s="43"/>
    </row>
    <row r="10073" spans="1:9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40"/>
        <v>170000</v>
      </c>
      <c r="H10073" s="84" t="s">
        <v>4540</v>
      </c>
      <c r="I10073" s="43"/>
    </row>
    <row r="10074" spans="1:9" x14ac:dyDescent="0.25">
      <c r="A10074" s="180">
        <v>44653</v>
      </c>
      <c r="B10074" s="33" t="s">
        <v>4760</v>
      </c>
      <c r="C10074" s="33" t="s">
        <v>1417</v>
      </c>
      <c r="D10074" s="38">
        <v>1</v>
      </c>
      <c r="E10074" s="45" t="s">
        <v>2696</v>
      </c>
      <c r="F10074" s="46">
        <v>42500</v>
      </c>
      <c r="G10074" s="179">
        <f t="shared" si="440"/>
        <v>42500</v>
      </c>
      <c r="H10074" s="84" t="s">
        <v>4540</v>
      </c>
      <c r="I10074" s="43"/>
    </row>
    <row r="10075" spans="1:9" x14ac:dyDescent="0.25">
      <c r="A10075" s="180">
        <v>44653</v>
      </c>
      <c r="B10075" s="33" t="s">
        <v>4774</v>
      </c>
      <c r="C10075" s="33" t="s">
        <v>4266</v>
      </c>
      <c r="D10075" s="38">
        <v>1</v>
      </c>
      <c r="E10075" s="45" t="s">
        <v>72</v>
      </c>
      <c r="F10075" s="289">
        <v>2530000</v>
      </c>
      <c r="G10075" s="41">
        <f t="shared" si="440"/>
        <v>2530000</v>
      </c>
      <c r="H10075" s="84" t="s">
        <v>588</v>
      </c>
      <c r="I10075" s="43"/>
    </row>
    <row r="10076" spans="1:9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40"/>
        <v>225600</v>
      </c>
      <c r="H10076" s="84" t="s">
        <v>748</v>
      </c>
      <c r="I10076" s="43"/>
    </row>
    <row r="10077" spans="1:9" x14ac:dyDescent="0.25">
      <c r="A10077" s="180">
        <v>44653</v>
      </c>
      <c r="B10077" s="36" t="s">
        <v>2801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40"/>
        <v>14166</v>
      </c>
      <c r="H10077" s="84" t="s">
        <v>4438</v>
      </c>
      <c r="I10077" s="43"/>
    </row>
    <row r="10078" spans="1:9" x14ac:dyDescent="0.25">
      <c r="A10078" s="180">
        <v>44653</v>
      </c>
      <c r="B10078" s="109" t="s">
        <v>4778</v>
      </c>
      <c r="C10078" s="33" t="s">
        <v>4779</v>
      </c>
      <c r="D10078" s="38">
        <v>4</v>
      </c>
      <c r="E10078" s="45" t="s">
        <v>23</v>
      </c>
      <c r="F10078" s="40">
        <v>6000</v>
      </c>
      <c r="G10078" s="41">
        <f t="shared" si="440"/>
        <v>24000</v>
      </c>
      <c r="H10078" s="84" t="s">
        <v>4438</v>
      </c>
      <c r="I10078" s="43"/>
    </row>
    <row r="10079" spans="1:9" x14ac:dyDescent="0.25">
      <c r="A10079" s="180">
        <v>44653</v>
      </c>
      <c r="B10079" s="33" t="s">
        <v>2911</v>
      </c>
      <c r="C10079" s="33" t="s">
        <v>4780</v>
      </c>
      <c r="D10079" s="38">
        <v>1</v>
      </c>
      <c r="E10079" s="45" t="s">
        <v>23</v>
      </c>
      <c r="F10079" s="40">
        <v>75000</v>
      </c>
      <c r="G10079" s="41">
        <f t="shared" si="440"/>
        <v>75000</v>
      </c>
      <c r="H10079" s="84" t="s">
        <v>4438</v>
      </c>
      <c r="I10079" s="43"/>
    </row>
    <row r="10080" spans="1:9" x14ac:dyDescent="0.25">
      <c r="A10080" s="180">
        <v>44653</v>
      </c>
      <c r="B10080" s="49" t="s">
        <v>2900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40"/>
        <v>20000</v>
      </c>
      <c r="H10080" s="84" t="s">
        <v>588</v>
      </c>
      <c r="I10080" s="43"/>
    </row>
    <row r="10081" spans="1:9" x14ac:dyDescent="0.25">
      <c r="A10081" s="180">
        <v>44653</v>
      </c>
      <c r="B10081" s="33" t="s">
        <v>4484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40"/>
        <v>2000000</v>
      </c>
      <c r="H10081" s="84" t="s">
        <v>588</v>
      </c>
      <c r="I10081" s="43"/>
    </row>
    <row r="10082" spans="1:9" x14ac:dyDescent="0.25">
      <c r="A10082" s="180">
        <v>44653</v>
      </c>
      <c r="B10082" s="109" t="s">
        <v>4781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40"/>
        <v>900000</v>
      </c>
      <c r="H10082" s="84" t="s">
        <v>588</v>
      </c>
      <c r="I10082" s="43"/>
    </row>
    <row r="10083" spans="1:9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40"/>
        <v>1500000</v>
      </c>
      <c r="H10083" s="84" t="s">
        <v>588</v>
      </c>
      <c r="I10083" s="294"/>
    </row>
    <row r="10084" spans="1:9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40"/>
        <v>775000</v>
      </c>
      <c r="H10084" s="84" t="s">
        <v>588</v>
      </c>
      <c r="I10084" s="294"/>
    </row>
    <row r="10085" spans="1:9" x14ac:dyDescent="0.25">
      <c r="A10085" s="180">
        <v>44653</v>
      </c>
      <c r="B10085" s="33" t="s">
        <v>4782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40"/>
        <v>30000</v>
      </c>
      <c r="H10085" s="84" t="s">
        <v>588</v>
      </c>
      <c r="I10085" s="294"/>
    </row>
    <row r="10086" spans="1:9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40"/>
        <v>253800</v>
      </c>
      <c r="H10086" s="84" t="s">
        <v>1106</v>
      </c>
      <c r="I10086" s="294" t="s">
        <v>11208</v>
      </c>
    </row>
    <row r="10087" spans="1:9" x14ac:dyDescent="0.25">
      <c r="A10087" s="180">
        <v>44653</v>
      </c>
      <c r="B10087" s="33" t="s">
        <v>2852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40"/>
        <v>87500</v>
      </c>
      <c r="H10087" s="84" t="s">
        <v>1106</v>
      </c>
      <c r="I10087" s="294" t="s">
        <v>11208</v>
      </c>
    </row>
    <row r="10088" spans="1:9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40"/>
        <v>1292000</v>
      </c>
      <c r="H10088" s="84" t="s">
        <v>520</v>
      </c>
      <c r="I10088" s="294" t="s">
        <v>11161</v>
      </c>
    </row>
    <row r="10089" spans="1:9" x14ac:dyDescent="0.25">
      <c r="A10089" s="180">
        <v>44683</v>
      </c>
      <c r="B10089" s="33" t="s">
        <v>4179</v>
      </c>
      <c r="C10089" s="33" t="s">
        <v>2745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11209</v>
      </c>
    </row>
    <row r="10090" spans="1:9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11210</v>
      </c>
    </row>
    <row r="10091" spans="1:9" x14ac:dyDescent="0.25">
      <c r="A10091" s="180">
        <v>44683</v>
      </c>
      <c r="B10091" s="33" t="s">
        <v>4179</v>
      </c>
      <c r="C10091" s="33" t="s">
        <v>2745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11211</v>
      </c>
    </row>
    <row r="10092" spans="1:9" x14ac:dyDescent="0.25">
      <c r="A10092" s="180">
        <v>44683</v>
      </c>
      <c r="B10092" s="33" t="s">
        <v>2847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41">F10092*D10092</f>
        <v>4000</v>
      </c>
      <c r="H10092" s="84" t="s">
        <v>2701</v>
      </c>
      <c r="I10092" s="43"/>
    </row>
    <row r="10093" spans="1:9" x14ac:dyDescent="0.25">
      <c r="A10093" s="180">
        <v>44683</v>
      </c>
      <c r="B10093" s="80" t="s">
        <v>2805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41"/>
        <v>3000</v>
      </c>
      <c r="H10093" s="84" t="s">
        <v>930</v>
      </c>
      <c r="I10093" s="43"/>
    </row>
    <row r="10094" spans="1:9" x14ac:dyDescent="0.25">
      <c r="A10094" s="180">
        <v>44683</v>
      </c>
      <c r="B10094" s="33" t="s">
        <v>4791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41"/>
        <v>54000</v>
      </c>
      <c r="H10094" s="84" t="s">
        <v>930</v>
      </c>
      <c r="I10094" s="43"/>
    </row>
    <row r="10095" spans="1:9" x14ac:dyDescent="0.25">
      <c r="A10095" s="180">
        <v>44683</v>
      </c>
      <c r="B10095" s="33" t="s">
        <v>4792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41"/>
        <v>20000</v>
      </c>
      <c r="H10095" s="84" t="s">
        <v>930</v>
      </c>
      <c r="I10095" s="43"/>
    </row>
    <row r="10096" spans="1:9" x14ac:dyDescent="0.25">
      <c r="A10096" s="180">
        <v>44683</v>
      </c>
      <c r="B10096" s="33" t="s">
        <v>4466</v>
      </c>
      <c r="C10096" s="33" t="s">
        <v>9302</v>
      </c>
      <c r="D10096" s="38">
        <v>1</v>
      </c>
      <c r="E10096" s="45" t="s">
        <v>23</v>
      </c>
      <c r="F10096" s="40">
        <v>12500</v>
      </c>
      <c r="G10096" s="41">
        <f t="shared" si="441"/>
        <v>12500</v>
      </c>
      <c r="H10096" s="84" t="s">
        <v>930</v>
      </c>
      <c r="I10096" s="43"/>
    </row>
    <row r="10097" spans="1:9" x14ac:dyDescent="0.25">
      <c r="A10097" s="180">
        <v>44683</v>
      </c>
      <c r="B10097" s="33" t="s">
        <v>5631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41"/>
        <v>17000</v>
      </c>
      <c r="H10097" s="84" t="s">
        <v>930</v>
      </c>
      <c r="I10097" s="43"/>
    </row>
    <row r="10098" spans="1:9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41"/>
        <v>60000</v>
      </c>
      <c r="H10098" s="84" t="s">
        <v>930</v>
      </c>
      <c r="I10098" s="43"/>
    </row>
    <row r="10099" spans="1:9" x14ac:dyDescent="0.25">
      <c r="A10099" s="180">
        <v>44683</v>
      </c>
      <c r="B10099" s="33" t="s">
        <v>11212</v>
      </c>
      <c r="C10099" s="33" t="s">
        <v>11213</v>
      </c>
      <c r="D10099" s="38">
        <v>6</v>
      </c>
      <c r="E10099" s="33" t="s">
        <v>23</v>
      </c>
      <c r="F10099" s="40">
        <v>55000</v>
      </c>
      <c r="G10099" s="179">
        <f t="shared" si="441"/>
        <v>330000</v>
      </c>
      <c r="H10099" s="84" t="s">
        <v>742</v>
      </c>
      <c r="I10099" s="43"/>
    </row>
    <row r="10100" spans="1:9" x14ac:dyDescent="0.25">
      <c r="A10100" s="180">
        <v>44683</v>
      </c>
      <c r="B10100" s="109" t="s">
        <v>3055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41"/>
        <v>240000</v>
      </c>
      <c r="H10100" s="84" t="s">
        <v>4540</v>
      </c>
      <c r="I10100" s="43"/>
    </row>
    <row r="10101" spans="1:9" x14ac:dyDescent="0.25">
      <c r="A10101" s="180">
        <v>44683</v>
      </c>
      <c r="B10101" s="33" t="s">
        <v>4785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41"/>
        <v>320000</v>
      </c>
      <c r="H10101" s="84" t="s">
        <v>4540</v>
      </c>
      <c r="I10101" s="43"/>
    </row>
    <row r="10102" spans="1:9" x14ac:dyDescent="0.25">
      <c r="A10102" s="180">
        <v>44683</v>
      </c>
      <c r="B10102" s="33" t="s">
        <v>4786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41"/>
        <v>10000</v>
      </c>
      <c r="H10102" s="84" t="s">
        <v>4540</v>
      </c>
      <c r="I10102" s="43"/>
    </row>
    <row r="10103" spans="1:9" x14ac:dyDescent="0.25">
      <c r="A10103" s="180">
        <v>44683</v>
      </c>
      <c r="B10103" s="33" t="s">
        <v>4787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4540</v>
      </c>
      <c r="I10103" s="43"/>
    </row>
    <row r="10104" spans="1:9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42">F10104*D10104</f>
        <v>36000</v>
      </c>
      <c r="H10104" s="84" t="s">
        <v>4540</v>
      </c>
      <c r="I10104" s="43"/>
    </row>
    <row r="10105" spans="1:9" x14ac:dyDescent="0.25">
      <c r="A10105" s="180">
        <v>44683</v>
      </c>
      <c r="B10105" s="33" t="s">
        <v>4788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42"/>
        <v>32000</v>
      </c>
      <c r="H10105" s="84" t="s">
        <v>4540</v>
      </c>
      <c r="I10105" s="43"/>
    </row>
    <row r="10106" spans="1:9" x14ac:dyDescent="0.25">
      <c r="A10106" s="180">
        <v>44683</v>
      </c>
      <c r="B10106" s="33" t="s">
        <v>4789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42"/>
        <v>82500</v>
      </c>
      <c r="H10106" s="84" t="s">
        <v>4540</v>
      </c>
      <c r="I10106" s="43"/>
    </row>
    <row r="10107" spans="1:9" x14ac:dyDescent="0.25">
      <c r="A10107" s="180">
        <v>44683</v>
      </c>
      <c r="B10107" s="33" t="s">
        <v>4790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42"/>
        <v>6400</v>
      </c>
      <c r="H10107" s="84" t="s">
        <v>4540</v>
      </c>
      <c r="I10107" s="43"/>
    </row>
    <row r="10108" spans="1:9" x14ac:dyDescent="0.25">
      <c r="A10108" s="180">
        <v>44683</v>
      </c>
      <c r="B10108" s="33" t="s">
        <v>8960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42"/>
        <v>12500</v>
      </c>
      <c r="H10108" s="84" t="s">
        <v>4540</v>
      </c>
      <c r="I10108" s="43"/>
    </row>
    <row r="10109" spans="1:9" x14ac:dyDescent="0.25">
      <c r="A10109" s="180">
        <v>44683</v>
      </c>
      <c r="B10109" s="33" t="s">
        <v>2729</v>
      </c>
      <c r="C10109" s="33" t="s">
        <v>2730</v>
      </c>
      <c r="D10109" s="64">
        <v>1</v>
      </c>
      <c r="E10109" s="45" t="s">
        <v>23</v>
      </c>
      <c r="F10109" s="62">
        <v>99000</v>
      </c>
      <c r="G10109" s="179">
        <f t="shared" si="442"/>
        <v>99000</v>
      </c>
      <c r="H10109" s="84" t="s">
        <v>4540</v>
      </c>
      <c r="I10109" s="43"/>
    </row>
    <row r="10110" spans="1:9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41"/>
        <v>800000</v>
      </c>
      <c r="H10110" s="84" t="s">
        <v>492</v>
      </c>
      <c r="I10110" s="43" t="s">
        <v>11214</v>
      </c>
    </row>
    <row r="10111" spans="1:9" x14ac:dyDescent="0.25">
      <c r="A10111" s="180">
        <v>44683</v>
      </c>
      <c r="B10111" s="36" t="s">
        <v>2751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41"/>
        <v>180000</v>
      </c>
      <c r="H10111" s="84" t="s">
        <v>492</v>
      </c>
      <c r="I10111" s="43" t="s">
        <v>11214</v>
      </c>
    </row>
    <row r="10112" spans="1:9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11215</v>
      </c>
    </row>
    <row r="10113" spans="1:9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11215</v>
      </c>
    </row>
    <row r="10114" spans="1:9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11215</v>
      </c>
    </row>
    <row r="10115" spans="1:9" x14ac:dyDescent="0.25">
      <c r="A10115" s="180">
        <v>44683</v>
      </c>
      <c r="B10115" s="33" t="s">
        <v>3098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11216</v>
      </c>
    </row>
    <row r="10116" spans="1:9" x14ac:dyDescent="0.25">
      <c r="A10116" s="180">
        <v>44683</v>
      </c>
      <c r="B10116" s="68" t="s">
        <v>2749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11216</v>
      </c>
    </row>
    <row r="10117" spans="1:9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41"/>
        <v>253800</v>
      </c>
      <c r="H10117" s="84" t="s">
        <v>995</v>
      </c>
      <c r="I10117" s="43" t="s">
        <v>11217</v>
      </c>
    </row>
    <row r="10118" spans="1:9" x14ac:dyDescent="0.25">
      <c r="A10118" s="180">
        <v>44683</v>
      </c>
      <c r="B10118" s="33" t="s">
        <v>2852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41"/>
        <v>87500</v>
      </c>
      <c r="H10118" s="84" t="s">
        <v>995</v>
      </c>
      <c r="I10118" s="43" t="s">
        <v>11217</v>
      </c>
    </row>
    <row r="10119" spans="1:9" x14ac:dyDescent="0.25">
      <c r="A10119" s="180">
        <v>44683</v>
      </c>
      <c r="B10119" s="33" t="s">
        <v>4927</v>
      </c>
      <c r="C10119" s="49" t="s">
        <v>11218</v>
      </c>
      <c r="D10119" s="38">
        <v>1</v>
      </c>
      <c r="E10119" s="45" t="s">
        <v>23</v>
      </c>
      <c r="F10119" s="40">
        <v>1270000</v>
      </c>
      <c r="G10119" s="41">
        <f t="shared" si="441"/>
        <v>1270000</v>
      </c>
      <c r="H10119" s="84" t="s">
        <v>2908</v>
      </c>
      <c r="I10119" s="43" t="s">
        <v>11219</v>
      </c>
    </row>
    <row r="10120" spans="1:9" x14ac:dyDescent="0.25">
      <c r="A10120" s="180">
        <v>44683</v>
      </c>
      <c r="B10120" s="56" t="s">
        <v>11035</v>
      </c>
      <c r="C10120" s="39" t="s">
        <v>10563</v>
      </c>
      <c r="D10120" s="38">
        <v>1</v>
      </c>
      <c r="E10120" s="51" t="s">
        <v>24</v>
      </c>
      <c r="F10120" s="46">
        <v>148500</v>
      </c>
      <c r="G10120" s="179">
        <f t="shared" si="441"/>
        <v>148500</v>
      </c>
      <c r="H10120" s="84" t="s">
        <v>2908</v>
      </c>
      <c r="I10120" s="43" t="s">
        <v>11219</v>
      </c>
    </row>
    <row r="10121" spans="1:9" x14ac:dyDescent="0.25">
      <c r="A10121" s="180">
        <v>44683</v>
      </c>
      <c r="B10121" s="33" t="s">
        <v>3496</v>
      </c>
      <c r="C10121" s="33" t="s">
        <v>3360</v>
      </c>
      <c r="D10121" s="38">
        <v>1</v>
      </c>
      <c r="E10121" s="45" t="s">
        <v>23</v>
      </c>
      <c r="F10121" s="46">
        <v>45000</v>
      </c>
      <c r="G10121" s="179">
        <f t="shared" si="441"/>
        <v>45000</v>
      </c>
      <c r="H10121" s="84" t="s">
        <v>2908</v>
      </c>
      <c r="I10121" s="43" t="s">
        <v>11219</v>
      </c>
    </row>
    <row r="10122" spans="1:9" x14ac:dyDescent="0.25">
      <c r="A10122" s="180">
        <v>44683</v>
      </c>
      <c r="B10122" s="33" t="s">
        <v>4795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41"/>
        <v>150000</v>
      </c>
      <c r="H10122" s="84" t="s">
        <v>2908</v>
      </c>
      <c r="I10122" s="43"/>
    </row>
    <row r="10123" spans="1:9" x14ac:dyDescent="0.25">
      <c r="A10123" s="180">
        <v>44683</v>
      </c>
      <c r="B10123" s="33" t="s">
        <v>4796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41"/>
        <v>20000</v>
      </c>
      <c r="H10123" s="84" t="s">
        <v>2908</v>
      </c>
      <c r="I10123" s="43"/>
    </row>
    <row r="10124" spans="1:9" x14ac:dyDescent="0.25">
      <c r="A10124" s="180">
        <v>44683</v>
      </c>
      <c r="B10124" s="33" t="s">
        <v>3459</v>
      </c>
      <c r="C10124" s="49" t="s">
        <v>4827</v>
      </c>
      <c r="D10124" s="38">
        <v>1</v>
      </c>
      <c r="E10124" s="45" t="s">
        <v>72</v>
      </c>
      <c r="F10124" s="46">
        <v>1825000</v>
      </c>
      <c r="G10124" s="179">
        <f t="shared" si="441"/>
        <v>1825000</v>
      </c>
      <c r="H10124" s="84" t="s">
        <v>488</v>
      </c>
      <c r="I10124" s="294" t="s">
        <v>11220</v>
      </c>
    </row>
    <row r="10125" spans="1:9" x14ac:dyDescent="0.25">
      <c r="A10125" s="180">
        <v>44683</v>
      </c>
      <c r="B10125" s="63" t="s">
        <v>2826</v>
      </c>
      <c r="C10125" s="39" t="s">
        <v>5865</v>
      </c>
      <c r="D10125" s="38">
        <v>1</v>
      </c>
      <c r="E10125" s="45" t="s">
        <v>23</v>
      </c>
      <c r="F10125" s="46">
        <v>255000</v>
      </c>
      <c r="G10125" s="179">
        <f t="shared" si="441"/>
        <v>255000</v>
      </c>
      <c r="H10125" s="84" t="s">
        <v>488</v>
      </c>
      <c r="I10125" s="294" t="s">
        <v>11220</v>
      </c>
    </row>
    <row r="10126" spans="1:9" x14ac:dyDescent="0.25">
      <c r="A10126" s="180">
        <v>44683</v>
      </c>
      <c r="B10126" s="52" t="s">
        <v>10773</v>
      </c>
      <c r="C10126" s="49" t="s">
        <v>11221</v>
      </c>
      <c r="D10126" s="38">
        <v>1</v>
      </c>
      <c r="E10126" s="33" t="s">
        <v>24</v>
      </c>
      <c r="F10126" s="40">
        <v>1535000</v>
      </c>
      <c r="G10126" s="41">
        <f t="shared" si="441"/>
        <v>1535000</v>
      </c>
      <c r="H10126" s="84" t="s">
        <v>2672</v>
      </c>
      <c r="I10126" s="294" t="s">
        <v>11222</v>
      </c>
    </row>
    <row r="10127" spans="1:9" x14ac:dyDescent="0.25">
      <c r="A10127" s="180">
        <v>44683</v>
      </c>
      <c r="B10127" s="52" t="s">
        <v>10773</v>
      </c>
      <c r="C10127" s="49" t="s">
        <v>11223</v>
      </c>
      <c r="D10127" s="38">
        <v>1</v>
      </c>
      <c r="E10127" s="45" t="s">
        <v>24</v>
      </c>
      <c r="F10127" s="55">
        <v>1535000</v>
      </c>
      <c r="G10127" s="179">
        <f t="shared" si="441"/>
        <v>1535000</v>
      </c>
      <c r="H10127" s="84" t="s">
        <v>2672</v>
      </c>
      <c r="I10127" s="294" t="s">
        <v>11222</v>
      </c>
    </row>
    <row r="10128" spans="1:9" x14ac:dyDescent="0.25">
      <c r="A10128" s="180">
        <v>44683</v>
      </c>
      <c r="B10128" s="63" t="s">
        <v>11139</v>
      </c>
      <c r="C10128" s="39" t="s">
        <v>10563</v>
      </c>
      <c r="D10128" s="38">
        <v>2</v>
      </c>
      <c r="E10128" s="45" t="s">
        <v>24</v>
      </c>
      <c r="F10128" s="40">
        <v>155000</v>
      </c>
      <c r="G10128" s="179">
        <f t="shared" si="441"/>
        <v>310000</v>
      </c>
      <c r="H10128" s="84" t="s">
        <v>2672</v>
      </c>
      <c r="I10128" s="294" t="s">
        <v>11222</v>
      </c>
    </row>
    <row r="10129" spans="1:9" x14ac:dyDescent="0.25">
      <c r="A10129" s="180">
        <v>44683</v>
      </c>
      <c r="B10129" s="33" t="s">
        <v>4927</v>
      </c>
      <c r="C10129" s="49" t="s">
        <v>11224</v>
      </c>
      <c r="D10129" s="38">
        <v>1</v>
      </c>
      <c r="E10129" s="45" t="s">
        <v>23</v>
      </c>
      <c r="F10129" s="40">
        <v>1270000</v>
      </c>
      <c r="G10129" s="179">
        <f t="shared" si="441"/>
        <v>1270000</v>
      </c>
      <c r="H10129" s="84" t="s">
        <v>2177</v>
      </c>
      <c r="I10129" s="294" t="s">
        <v>11225</v>
      </c>
    </row>
    <row r="10130" spans="1:9" x14ac:dyDescent="0.25">
      <c r="A10130" s="180">
        <v>44683</v>
      </c>
      <c r="B10130" s="56" t="s">
        <v>11035</v>
      </c>
      <c r="C10130" s="39" t="s">
        <v>10563</v>
      </c>
      <c r="D10130" s="38">
        <v>1</v>
      </c>
      <c r="E10130" s="51" t="s">
        <v>24</v>
      </c>
      <c r="F10130" s="46">
        <v>148500</v>
      </c>
      <c r="G10130" s="179">
        <f t="shared" si="441"/>
        <v>148500</v>
      </c>
      <c r="H10130" s="84" t="s">
        <v>2177</v>
      </c>
      <c r="I10130" s="294" t="s">
        <v>11225</v>
      </c>
    </row>
    <row r="10131" spans="1:9" x14ac:dyDescent="0.25">
      <c r="A10131" s="180">
        <v>44683</v>
      </c>
      <c r="B10131" s="33" t="s">
        <v>4008</v>
      </c>
      <c r="C10131" s="33" t="s">
        <v>4378</v>
      </c>
      <c r="D10131" s="38">
        <v>5</v>
      </c>
      <c r="E10131" s="33" t="s">
        <v>217</v>
      </c>
      <c r="F10131" s="40">
        <v>23000</v>
      </c>
      <c r="G10131" s="179">
        <f t="shared" si="441"/>
        <v>115000</v>
      </c>
      <c r="H10131" s="84" t="s">
        <v>28</v>
      </c>
      <c r="I10131" s="294"/>
    </row>
    <row r="10132" spans="1:9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41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41"/>
        <v>208134</v>
      </c>
      <c r="H10133" s="84" t="s">
        <v>577</v>
      </c>
      <c r="I10133" s="294" t="s">
        <v>8493</v>
      </c>
    </row>
    <row r="10134" spans="1:9" x14ac:dyDescent="0.25">
      <c r="A10134" s="180">
        <v>44683</v>
      </c>
      <c r="B10134" s="33" t="s">
        <v>8960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41"/>
        <v>25000</v>
      </c>
      <c r="H10134" s="84" t="s">
        <v>577</v>
      </c>
      <c r="I10134" s="294" t="s">
        <v>8493</v>
      </c>
    </row>
    <row r="10135" spans="1:9" x14ac:dyDescent="0.25">
      <c r="A10135" s="180">
        <v>44683</v>
      </c>
      <c r="B10135" s="33" t="s">
        <v>4098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41"/>
        <v>30000</v>
      </c>
      <c r="H10135" s="84" t="s">
        <v>577</v>
      </c>
      <c r="I10135" s="294" t="s">
        <v>8493</v>
      </c>
    </row>
    <row r="10136" spans="1:9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41"/>
        <v>30000</v>
      </c>
      <c r="H10136" s="84" t="s">
        <v>509</v>
      </c>
      <c r="I10136" s="294" t="s">
        <v>11226</v>
      </c>
    </row>
    <row r="10137" spans="1:9" x14ac:dyDescent="0.25">
      <c r="A10137" s="180">
        <v>44683</v>
      </c>
      <c r="B10137" s="33" t="s">
        <v>3664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41"/>
        <v>25000</v>
      </c>
      <c r="H10137" s="84" t="s">
        <v>509</v>
      </c>
      <c r="I10137" s="294" t="s">
        <v>11226</v>
      </c>
    </row>
    <row r="10138" spans="1:9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41"/>
        <v>350000</v>
      </c>
      <c r="H10138" s="84" t="s">
        <v>509</v>
      </c>
      <c r="I10138" s="294" t="s">
        <v>11226</v>
      </c>
    </row>
    <row r="10139" spans="1:9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41"/>
        <v>357000</v>
      </c>
      <c r="H10139" s="84" t="s">
        <v>509</v>
      </c>
      <c r="I10139" s="294" t="s">
        <v>11226</v>
      </c>
    </row>
    <row r="10140" spans="1:9" x14ac:dyDescent="0.25">
      <c r="A10140" s="180">
        <v>44683</v>
      </c>
      <c r="B10140" s="33" t="s">
        <v>3836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41"/>
        <v>420000</v>
      </c>
      <c r="H10140" s="84" t="s">
        <v>930</v>
      </c>
      <c r="I10140" s="33"/>
    </row>
    <row r="10141" spans="1:9" x14ac:dyDescent="0.25">
      <c r="A10141" s="180">
        <v>44744</v>
      </c>
      <c r="B10141" s="33" t="s">
        <v>3836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11227</v>
      </c>
    </row>
    <row r="10142" spans="1:9" x14ac:dyDescent="0.25">
      <c r="A10142" s="180">
        <v>44744</v>
      </c>
      <c r="B10142" s="33" t="s">
        <v>4763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11227</v>
      </c>
    </row>
    <row r="10143" spans="1:9" x14ac:dyDescent="0.25">
      <c r="A10143" s="180">
        <v>44744</v>
      </c>
      <c r="B10143" s="33" t="s">
        <v>4764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11227</v>
      </c>
    </row>
    <row r="10144" spans="1:9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43">F10144*D10144</f>
        <v>370000</v>
      </c>
      <c r="H10144" s="84" t="s">
        <v>1855</v>
      </c>
      <c r="I10144" s="43" t="s">
        <v>11227</v>
      </c>
    </row>
    <row r="10145" spans="1:9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43"/>
        <v>370000</v>
      </c>
      <c r="H10145" s="84" t="s">
        <v>1855</v>
      </c>
      <c r="I10145" s="43" t="s">
        <v>11227</v>
      </c>
    </row>
    <row r="10146" spans="1:9" x14ac:dyDescent="0.25">
      <c r="A10146" s="180">
        <v>44744</v>
      </c>
      <c r="B10146" s="109" t="s">
        <v>3739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43"/>
        <v>70000</v>
      </c>
      <c r="H10146" s="84" t="s">
        <v>1855</v>
      </c>
      <c r="I10146" s="43" t="s">
        <v>11227</v>
      </c>
    </row>
    <row r="10147" spans="1:9" x14ac:dyDescent="0.25">
      <c r="A10147" s="180">
        <v>44744</v>
      </c>
      <c r="B10147" s="33" t="s">
        <v>11228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43"/>
        <v>2</v>
      </c>
      <c r="H10147" s="84" t="s">
        <v>1855</v>
      </c>
      <c r="I10147" s="43" t="s">
        <v>11227</v>
      </c>
    </row>
    <row r="10148" spans="1:9" x14ac:dyDescent="0.25">
      <c r="A10148" s="180">
        <v>44744</v>
      </c>
      <c r="B10148" s="33" t="s">
        <v>11229</v>
      </c>
      <c r="C10148" s="33" t="s">
        <v>11230</v>
      </c>
      <c r="D10148" s="38">
        <v>15</v>
      </c>
      <c r="E10148" s="45" t="s">
        <v>23</v>
      </c>
      <c r="F10148" s="40">
        <v>1</v>
      </c>
      <c r="G10148" s="41">
        <f t="shared" si="443"/>
        <v>15</v>
      </c>
      <c r="H10148" s="84" t="s">
        <v>1855</v>
      </c>
      <c r="I10148" s="43" t="s">
        <v>11227</v>
      </c>
    </row>
    <row r="10149" spans="1:9" x14ac:dyDescent="0.25">
      <c r="A10149" s="180">
        <v>44744</v>
      </c>
      <c r="B10149" s="33" t="s">
        <v>11229</v>
      </c>
      <c r="C10149" s="33" t="s">
        <v>11231</v>
      </c>
      <c r="D10149" s="38">
        <v>5</v>
      </c>
      <c r="E10149" s="33" t="s">
        <v>23</v>
      </c>
      <c r="F10149" s="40">
        <v>1</v>
      </c>
      <c r="G10149" s="179">
        <f t="shared" si="443"/>
        <v>5</v>
      </c>
      <c r="H10149" s="84" t="s">
        <v>1855</v>
      </c>
      <c r="I10149" s="43" t="s">
        <v>11227</v>
      </c>
    </row>
    <row r="10150" spans="1:9" x14ac:dyDescent="0.25">
      <c r="A10150" s="180">
        <v>44744</v>
      </c>
      <c r="B10150" s="109" t="s">
        <v>4793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43"/>
        <v>3300000</v>
      </c>
      <c r="H10150" s="84" t="s">
        <v>4506</v>
      </c>
      <c r="I10150" s="43" t="s">
        <v>11232</v>
      </c>
    </row>
    <row r="10151" spans="1:9" x14ac:dyDescent="0.25">
      <c r="A10151" s="180">
        <v>44744</v>
      </c>
      <c r="B10151" s="33" t="s">
        <v>4794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43"/>
        <v>900000</v>
      </c>
      <c r="H10151" s="84" t="s">
        <v>4506</v>
      </c>
      <c r="I10151" s="43" t="s">
        <v>11232</v>
      </c>
    </row>
    <row r="10152" spans="1:9" x14ac:dyDescent="0.25">
      <c r="A10152" s="180">
        <v>44744</v>
      </c>
      <c r="B10152" s="33" t="s">
        <v>11233</v>
      </c>
      <c r="C10152" s="33" t="s">
        <v>11234</v>
      </c>
      <c r="D10152" s="38">
        <v>8</v>
      </c>
      <c r="E10152" s="45" t="s">
        <v>23</v>
      </c>
      <c r="F10152" s="41">
        <v>1</v>
      </c>
      <c r="G10152" s="41">
        <f t="shared" si="443"/>
        <v>8</v>
      </c>
      <c r="H10152" s="84" t="s">
        <v>4506</v>
      </c>
      <c r="I10152" s="43" t="s">
        <v>11232</v>
      </c>
    </row>
    <row r="10153" spans="1:9" x14ac:dyDescent="0.25">
      <c r="A10153" s="180">
        <v>44744</v>
      </c>
      <c r="B10153" s="33" t="s">
        <v>11235</v>
      </c>
      <c r="C10153" s="33" t="s">
        <v>2745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44">F10154*D10154</f>
        <v>42300</v>
      </c>
      <c r="H10154" s="84" t="s">
        <v>2096</v>
      </c>
      <c r="I10154" s="43"/>
    </row>
    <row r="10155" spans="1:9" x14ac:dyDescent="0.25">
      <c r="A10155" s="180">
        <v>44744</v>
      </c>
      <c r="B10155" s="33" t="s">
        <v>4808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44"/>
        <v>13500</v>
      </c>
      <c r="H10155" s="84" t="s">
        <v>3101</v>
      </c>
      <c r="I10155" s="43"/>
    </row>
    <row r="10156" spans="1:9" x14ac:dyDescent="0.25">
      <c r="A10156" s="180">
        <v>44744</v>
      </c>
      <c r="B10156" s="33" t="s">
        <v>114</v>
      </c>
      <c r="C10156" s="33" t="s">
        <v>11088</v>
      </c>
      <c r="D10156" s="38">
        <v>1</v>
      </c>
      <c r="E10156" s="45" t="s">
        <v>23</v>
      </c>
      <c r="F10156" s="41">
        <v>198550</v>
      </c>
      <c r="G10156" s="179">
        <f t="shared" si="444"/>
        <v>198550</v>
      </c>
      <c r="H10156" s="84" t="s">
        <v>488</v>
      </c>
      <c r="I10156" s="43" t="s">
        <v>11236</v>
      </c>
    </row>
    <row r="10157" spans="1:9" x14ac:dyDescent="0.25">
      <c r="A10157" s="180">
        <v>44744</v>
      </c>
      <c r="B10157" s="33" t="s">
        <v>4735</v>
      </c>
      <c r="C10157" s="33" t="s">
        <v>11198</v>
      </c>
      <c r="D10157" s="38">
        <v>1</v>
      </c>
      <c r="E10157" s="45" t="s">
        <v>24</v>
      </c>
      <c r="F10157" s="40">
        <v>200000</v>
      </c>
      <c r="G10157" s="179">
        <f t="shared" si="444"/>
        <v>200000</v>
      </c>
      <c r="H10157" s="84" t="s">
        <v>488</v>
      </c>
      <c r="I10157" s="43" t="s">
        <v>11236</v>
      </c>
    </row>
    <row r="10158" spans="1:9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44"/>
        <v>20000</v>
      </c>
      <c r="H10158" s="84" t="s">
        <v>488</v>
      </c>
      <c r="I10158" s="43" t="s">
        <v>11236</v>
      </c>
    </row>
    <row r="10159" spans="1:9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44"/>
        <v>43000</v>
      </c>
      <c r="H10159" s="84" t="s">
        <v>488</v>
      </c>
      <c r="I10159" s="43" t="s">
        <v>11236</v>
      </c>
    </row>
    <row r="10160" spans="1:9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43"/>
        <v>80000</v>
      </c>
      <c r="H10160" s="84" t="s">
        <v>488</v>
      </c>
      <c r="I10160" s="43" t="s">
        <v>11236</v>
      </c>
    </row>
    <row r="10161" spans="1:9" x14ac:dyDescent="0.25">
      <c r="A10161" s="180">
        <v>44744</v>
      </c>
      <c r="B10161" s="33" t="s">
        <v>4841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43"/>
        <v>40000</v>
      </c>
      <c r="H10161" s="84" t="s">
        <v>488</v>
      </c>
      <c r="I10161" s="43" t="s">
        <v>11236</v>
      </c>
    </row>
    <row r="10162" spans="1:9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11236</v>
      </c>
    </row>
    <row r="10163" spans="1:9" x14ac:dyDescent="0.25">
      <c r="A10163" s="180">
        <v>44744</v>
      </c>
      <c r="B10163" s="36" t="s">
        <v>3913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11236</v>
      </c>
    </row>
    <row r="10164" spans="1:9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11237</v>
      </c>
      <c r="I10164" s="43" t="s">
        <v>433</v>
      </c>
    </row>
    <row r="10165" spans="1:9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4802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43"/>
        <v>75000</v>
      </c>
      <c r="H10166" s="84" t="s">
        <v>2284</v>
      </c>
      <c r="I10166" s="43"/>
    </row>
    <row r="10167" spans="1:9" x14ac:dyDescent="0.25">
      <c r="A10167" s="180">
        <v>44744</v>
      </c>
      <c r="B10167" s="33" t="s">
        <v>4565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43"/>
        <v>200000</v>
      </c>
      <c r="H10167" s="84" t="s">
        <v>911</v>
      </c>
      <c r="I10167" s="43"/>
    </row>
    <row r="10168" spans="1:9" x14ac:dyDescent="0.25">
      <c r="A10168" s="180">
        <v>44744</v>
      </c>
      <c r="B10168" s="33" t="s">
        <v>4566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43"/>
        <v>70000</v>
      </c>
      <c r="H10168" s="84" t="s">
        <v>911</v>
      </c>
      <c r="I10168" s="43"/>
    </row>
    <row r="10169" spans="1:9" x14ac:dyDescent="0.25">
      <c r="A10169" s="180">
        <v>44744</v>
      </c>
      <c r="B10169" s="33" t="s">
        <v>4809</v>
      </c>
      <c r="C10169" s="33" t="s">
        <v>4810</v>
      </c>
      <c r="D10169" s="38">
        <v>3</v>
      </c>
      <c r="E10169" s="51" t="s">
        <v>23</v>
      </c>
      <c r="F10169" s="46">
        <v>3000</v>
      </c>
      <c r="G10169" s="179">
        <f t="shared" si="443"/>
        <v>9000</v>
      </c>
      <c r="H10169" s="84" t="s">
        <v>827</v>
      </c>
      <c r="I10169" s="43"/>
    </row>
    <row r="10170" spans="1:9" x14ac:dyDescent="0.25">
      <c r="A10170" s="180">
        <v>44744</v>
      </c>
      <c r="B10170" s="49" t="s">
        <v>4811</v>
      </c>
      <c r="C10170" s="33" t="s">
        <v>4810</v>
      </c>
      <c r="D10170" s="38">
        <v>3</v>
      </c>
      <c r="E10170" s="51" t="s">
        <v>23</v>
      </c>
      <c r="F10170" s="46">
        <v>2500</v>
      </c>
      <c r="G10170" s="179">
        <f t="shared" si="443"/>
        <v>7500</v>
      </c>
      <c r="H10170" s="84" t="s">
        <v>827</v>
      </c>
      <c r="I10170" s="43"/>
    </row>
    <row r="10171" spans="1:9" x14ac:dyDescent="0.25">
      <c r="A10171" s="180">
        <v>44744</v>
      </c>
      <c r="B10171" s="33" t="s">
        <v>4803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43"/>
        <v>1500000</v>
      </c>
      <c r="H10171" s="84" t="s">
        <v>827</v>
      </c>
      <c r="I10171" s="43"/>
    </row>
    <row r="10172" spans="1:9" x14ac:dyDescent="0.25">
      <c r="A10172" s="180">
        <v>44744</v>
      </c>
      <c r="B10172" s="33" t="s">
        <v>4804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43"/>
        <v>20000</v>
      </c>
      <c r="H10172" s="84" t="s">
        <v>827</v>
      </c>
      <c r="I10172" s="43"/>
    </row>
    <row r="10173" spans="1:9" x14ac:dyDescent="0.25">
      <c r="A10173" s="180">
        <v>44744</v>
      </c>
      <c r="B10173" s="109" t="s">
        <v>4805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43"/>
        <v>20000</v>
      </c>
      <c r="H10173" s="84" t="s">
        <v>827</v>
      </c>
      <c r="I10173" s="294"/>
    </row>
    <row r="10174" spans="1:9" x14ac:dyDescent="0.25">
      <c r="A10174" s="180">
        <v>44744</v>
      </c>
      <c r="B10174" s="33" t="s">
        <v>4183</v>
      </c>
      <c r="C10174" s="109" t="s">
        <v>4073</v>
      </c>
      <c r="D10174" s="38">
        <v>1</v>
      </c>
      <c r="E10174" s="45" t="s">
        <v>72</v>
      </c>
      <c r="F10174" s="46">
        <v>2500000</v>
      </c>
      <c r="G10174" s="179">
        <f t="shared" si="443"/>
        <v>2500000</v>
      </c>
      <c r="H10174" s="84" t="s">
        <v>577</v>
      </c>
      <c r="I10174" s="294"/>
    </row>
    <row r="10175" spans="1:9" x14ac:dyDescent="0.25">
      <c r="A10175" s="180">
        <v>44744</v>
      </c>
      <c r="B10175" s="33" t="s">
        <v>4806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43"/>
        <v>35000</v>
      </c>
      <c r="H10175" s="84" t="s">
        <v>4493</v>
      </c>
      <c r="I10175" s="294"/>
    </row>
    <row r="10176" spans="1:9" x14ac:dyDescent="0.25">
      <c r="A10176" s="180">
        <v>44744</v>
      </c>
      <c r="B10176" s="33" t="s">
        <v>4807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43"/>
        <v>12000</v>
      </c>
      <c r="H10176" s="84" t="s">
        <v>4493</v>
      </c>
      <c r="I10176" s="294"/>
    </row>
    <row r="10177" spans="1:9" x14ac:dyDescent="0.25">
      <c r="A10177" s="180">
        <v>44744</v>
      </c>
      <c r="B10177" s="33" t="s">
        <v>4008</v>
      </c>
      <c r="C10177" s="33" t="s">
        <v>4378</v>
      </c>
      <c r="D10177" s="38">
        <v>4</v>
      </c>
      <c r="E10177" s="33" t="s">
        <v>217</v>
      </c>
      <c r="F10177" s="40">
        <v>23000</v>
      </c>
      <c r="G10177" s="179">
        <f t="shared" si="443"/>
        <v>92000</v>
      </c>
      <c r="H10177" s="84" t="s">
        <v>28</v>
      </c>
      <c r="I10177" s="294"/>
    </row>
    <row r="10178" spans="1:9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43"/>
        <v>98600</v>
      </c>
      <c r="H10178" s="84" t="s">
        <v>28</v>
      </c>
      <c r="I10178" s="294"/>
    </row>
    <row r="10179" spans="1:9" x14ac:dyDescent="0.25">
      <c r="A10179" s="180">
        <v>44744</v>
      </c>
      <c r="B10179" s="56" t="s">
        <v>4812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43"/>
        <v>250000</v>
      </c>
      <c r="H10179" s="84" t="s">
        <v>882</v>
      </c>
      <c r="I10179" s="294"/>
    </row>
    <row r="10180" spans="1:9" x14ac:dyDescent="0.25">
      <c r="A10180" s="180">
        <v>44744</v>
      </c>
      <c r="B10180" s="36" t="s">
        <v>4813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43"/>
        <v>75000</v>
      </c>
      <c r="H10180" s="236" t="s">
        <v>882</v>
      </c>
      <c r="I10180" s="294"/>
    </row>
    <row r="10181" spans="1:9" x14ac:dyDescent="0.25">
      <c r="A10181" s="180">
        <v>44775</v>
      </c>
      <c r="B10181" s="33" t="s">
        <v>4008</v>
      </c>
      <c r="C10181" s="33" t="s">
        <v>4378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x14ac:dyDescent="0.25">
      <c r="A10183" s="180">
        <v>44775</v>
      </c>
      <c r="B10183" s="33" t="s">
        <v>4819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45">F10183*D10183</f>
        <v>123000</v>
      </c>
      <c r="H10183" s="84" t="s">
        <v>490</v>
      </c>
      <c r="I10183" s="43"/>
    </row>
    <row r="10184" spans="1:9" x14ac:dyDescent="0.25">
      <c r="A10184" s="180">
        <v>44775</v>
      </c>
      <c r="B10184" s="33" t="s">
        <v>3708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45"/>
        <v>905400</v>
      </c>
      <c r="H10184" s="84" t="s">
        <v>911</v>
      </c>
      <c r="I10184" s="43" t="s">
        <v>11238</v>
      </c>
    </row>
    <row r="10185" spans="1:9" x14ac:dyDescent="0.25">
      <c r="A10185" s="180">
        <v>44775</v>
      </c>
      <c r="B10185" s="33" t="s">
        <v>4816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45"/>
        <v>60000</v>
      </c>
      <c r="H10185" s="84" t="s">
        <v>911</v>
      </c>
      <c r="I10185" s="43"/>
    </row>
    <row r="10186" spans="1:9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x14ac:dyDescent="0.25">
      <c r="A10187" s="180">
        <v>44775</v>
      </c>
      <c r="B10187" s="33" t="s">
        <v>4830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4831</v>
      </c>
      <c r="I10187" s="43" t="s">
        <v>11239</v>
      </c>
    </row>
    <row r="10188" spans="1:9" x14ac:dyDescent="0.25">
      <c r="A10188" s="180">
        <v>44775</v>
      </c>
      <c r="B10188" s="33" t="s">
        <v>4927</v>
      </c>
      <c r="C10188" s="33" t="s">
        <v>11240</v>
      </c>
      <c r="D10188" s="38">
        <v>1</v>
      </c>
      <c r="E10188" s="45" t="s">
        <v>23</v>
      </c>
      <c r="F10188" s="40">
        <v>1270000</v>
      </c>
      <c r="G10188" s="41">
        <f t="shared" si="445"/>
        <v>1270000</v>
      </c>
      <c r="H10188" s="84" t="s">
        <v>11241</v>
      </c>
      <c r="I10188" s="43" t="s">
        <v>11199</v>
      </c>
    </row>
    <row r="10189" spans="1:9" x14ac:dyDescent="0.25">
      <c r="A10189" s="180">
        <v>44775</v>
      </c>
      <c r="B10189" s="33" t="s">
        <v>4927</v>
      </c>
      <c r="C10189" s="33" t="s">
        <v>11242</v>
      </c>
      <c r="D10189" s="38">
        <v>1</v>
      </c>
      <c r="E10189" s="33" t="s">
        <v>23</v>
      </c>
      <c r="F10189" s="40">
        <v>1270000</v>
      </c>
      <c r="G10189" s="179">
        <f t="shared" si="445"/>
        <v>1270000</v>
      </c>
      <c r="H10189" s="84" t="s">
        <v>11241</v>
      </c>
      <c r="I10189" s="43" t="s">
        <v>11199</v>
      </c>
    </row>
    <row r="10190" spans="1:9" x14ac:dyDescent="0.25">
      <c r="A10190" s="180">
        <v>44775</v>
      </c>
      <c r="B10190" s="33" t="s">
        <v>4927</v>
      </c>
      <c r="C10190" s="33" t="s">
        <v>11243</v>
      </c>
      <c r="D10190" s="38">
        <v>1</v>
      </c>
      <c r="E10190" s="45" t="s">
        <v>23</v>
      </c>
      <c r="F10190" s="55">
        <v>1270000</v>
      </c>
      <c r="G10190" s="41">
        <f t="shared" si="445"/>
        <v>1270000</v>
      </c>
      <c r="H10190" s="84" t="s">
        <v>11241</v>
      </c>
      <c r="I10190" s="43" t="s">
        <v>11199</v>
      </c>
    </row>
    <row r="10191" spans="1:9" x14ac:dyDescent="0.25">
      <c r="A10191" s="180">
        <v>44775</v>
      </c>
      <c r="B10191" s="33" t="s">
        <v>4927</v>
      </c>
      <c r="C10191" s="33" t="s">
        <v>11244</v>
      </c>
      <c r="D10191" s="38">
        <v>1</v>
      </c>
      <c r="E10191" s="45" t="s">
        <v>23</v>
      </c>
      <c r="F10191" s="46">
        <v>1270000</v>
      </c>
      <c r="G10191" s="41">
        <f t="shared" si="445"/>
        <v>1270000</v>
      </c>
      <c r="H10191" s="84" t="s">
        <v>11241</v>
      </c>
      <c r="I10191" s="43" t="s">
        <v>11199</v>
      </c>
    </row>
    <row r="10192" spans="1:9" x14ac:dyDescent="0.25">
      <c r="A10192" s="180">
        <v>44775</v>
      </c>
      <c r="B10192" s="33" t="s">
        <v>3496</v>
      </c>
      <c r="C10192" s="33" t="s">
        <v>3360</v>
      </c>
      <c r="D10192" s="38">
        <v>4</v>
      </c>
      <c r="E10192" s="45" t="s">
        <v>23</v>
      </c>
      <c r="F10192" s="41">
        <v>45000</v>
      </c>
      <c r="G10192" s="41">
        <f t="shared" si="445"/>
        <v>180000</v>
      </c>
      <c r="H10192" s="84" t="s">
        <v>11241</v>
      </c>
      <c r="I10192" s="43" t="s">
        <v>11199</v>
      </c>
    </row>
    <row r="10193" spans="1:9" x14ac:dyDescent="0.25">
      <c r="A10193" s="180">
        <v>44775</v>
      </c>
      <c r="B10193" s="56" t="s">
        <v>11035</v>
      </c>
      <c r="C10193" s="39" t="s">
        <v>10563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11241</v>
      </c>
      <c r="I10193" s="43" t="s">
        <v>11199</v>
      </c>
    </row>
    <row r="10194" spans="1:9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46">F10194*D10194</f>
        <v>75000</v>
      </c>
      <c r="H10194" s="84" t="s">
        <v>3101</v>
      </c>
      <c r="I10194" s="43"/>
    </row>
    <row r="10195" spans="1:9" x14ac:dyDescent="0.25">
      <c r="A10195" s="180">
        <v>44775</v>
      </c>
      <c r="B10195" s="33" t="s">
        <v>5631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46"/>
        <v>25500</v>
      </c>
      <c r="H10195" s="84" t="s">
        <v>3101</v>
      </c>
      <c r="I10195" s="43"/>
    </row>
    <row r="10196" spans="1:9" x14ac:dyDescent="0.25">
      <c r="A10196" s="180">
        <v>44775</v>
      </c>
      <c r="B10196" s="33" t="s">
        <v>2805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46"/>
        <v>3000</v>
      </c>
      <c r="H10196" s="84" t="s">
        <v>3101</v>
      </c>
      <c r="I10196" s="43"/>
    </row>
    <row r="10197" spans="1:9" x14ac:dyDescent="0.25">
      <c r="A10197" s="180">
        <v>44775</v>
      </c>
      <c r="B10197" s="33" t="s">
        <v>4814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3944</v>
      </c>
      <c r="I10197" s="43"/>
    </row>
    <row r="10198" spans="1:9" x14ac:dyDescent="0.25">
      <c r="A10198" s="180">
        <v>44775</v>
      </c>
      <c r="B10198" s="33" t="s">
        <v>3459</v>
      </c>
      <c r="C10198" s="33" t="s">
        <v>4825</v>
      </c>
      <c r="D10198" s="38">
        <v>1</v>
      </c>
      <c r="E10198" s="45" t="s">
        <v>24</v>
      </c>
      <c r="F10198" s="40">
        <v>1825000</v>
      </c>
      <c r="G10198" s="179">
        <f t="shared" si="446"/>
        <v>1825000</v>
      </c>
      <c r="H10198" s="84" t="s">
        <v>488</v>
      </c>
      <c r="I10198" s="43" t="s">
        <v>11220</v>
      </c>
    </row>
    <row r="10199" spans="1:9" x14ac:dyDescent="0.25">
      <c r="A10199" s="180">
        <v>44775</v>
      </c>
      <c r="B10199" s="33" t="s">
        <v>3718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46"/>
        <v>32000</v>
      </c>
      <c r="H10199" s="84" t="s">
        <v>606</v>
      </c>
      <c r="I10199" s="43"/>
    </row>
    <row r="10200" spans="1:9" x14ac:dyDescent="0.25">
      <c r="A10200" s="180">
        <v>44775</v>
      </c>
      <c r="B10200" s="63" t="s">
        <v>4815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46"/>
        <v>20000</v>
      </c>
      <c r="H10200" s="84" t="s">
        <v>606</v>
      </c>
      <c r="I10200" s="43"/>
    </row>
    <row r="10201" spans="1:9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46"/>
        <v>7500</v>
      </c>
      <c r="H10201" s="84" t="s">
        <v>606</v>
      </c>
      <c r="I10201" s="43"/>
    </row>
    <row r="10202" spans="1:9" x14ac:dyDescent="0.25">
      <c r="A10202" s="180">
        <v>44775</v>
      </c>
      <c r="B10202" s="33" t="s">
        <v>4834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46"/>
        <v>1000000</v>
      </c>
      <c r="H10202" s="84" t="s">
        <v>1106</v>
      </c>
      <c r="I10202" s="43"/>
    </row>
    <row r="10203" spans="1:9" x14ac:dyDescent="0.25">
      <c r="A10203" s="180">
        <v>44775</v>
      </c>
      <c r="B10203" s="33" t="s">
        <v>4821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46"/>
        <v>2174500</v>
      </c>
      <c r="H10203" s="84" t="s">
        <v>4438</v>
      </c>
      <c r="I10203" s="43"/>
    </row>
    <row r="10204" spans="1:9" x14ac:dyDescent="0.25">
      <c r="A10204" s="180">
        <v>44775</v>
      </c>
      <c r="B10204" s="33" t="s">
        <v>4817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46"/>
        <v>80000</v>
      </c>
      <c r="H10204" s="84" t="s">
        <v>577</v>
      </c>
      <c r="I10204" s="43"/>
    </row>
    <row r="10205" spans="1:9" x14ac:dyDescent="0.25">
      <c r="A10205" s="180">
        <v>44775</v>
      </c>
      <c r="B10205" s="33" t="s">
        <v>8960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x14ac:dyDescent="0.25">
      <c r="A10206" s="180">
        <v>44775</v>
      </c>
      <c r="B10206" s="33" t="s">
        <v>4476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45"/>
        <v>350000</v>
      </c>
      <c r="H10206" s="84" t="s">
        <v>748</v>
      </c>
      <c r="I10206" s="43"/>
    </row>
    <row r="10207" spans="1:9" x14ac:dyDescent="0.25">
      <c r="A10207" s="180">
        <v>44775</v>
      </c>
      <c r="B10207" s="33" t="s">
        <v>4822</v>
      </c>
      <c r="C10207" s="33" t="s">
        <v>4823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x14ac:dyDescent="0.25">
      <c r="A10208" s="180">
        <v>44775</v>
      </c>
      <c r="B10208" s="109" t="s">
        <v>4824</v>
      </c>
      <c r="C10208" s="33" t="s">
        <v>4823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x14ac:dyDescent="0.25">
      <c r="A10209" s="180">
        <v>44775</v>
      </c>
      <c r="B10209" s="63" t="s">
        <v>2706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45"/>
        <v>250000</v>
      </c>
      <c r="H10209" s="84" t="s">
        <v>868</v>
      </c>
      <c r="I10209" s="294"/>
    </row>
    <row r="10210" spans="1:9" x14ac:dyDescent="0.25">
      <c r="A10210" s="180">
        <v>44775</v>
      </c>
      <c r="B10210" s="33" t="s">
        <v>5108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45"/>
        <v>36000</v>
      </c>
      <c r="H10210" s="84" t="s">
        <v>868</v>
      </c>
      <c r="I10210" s="294"/>
    </row>
    <row r="10211" spans="1:9" x14ac:dyDescent="0.25">
      <c r="A10211" s="180">
        <v>44775</v>
      </c>
      <c r="B10211" s="33" t="s">
        <v>3235</v>
      </c>
      <c r="C10211" s="33" t="s">
        <v>3596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x14ac:dyDescent="0.25">
      <c r="A10212" s="180">
        <v>44775</v>
      </c>
      <c r="B10212" s="33" t="s">
        <v>4927</v>
      </c>
      <c r="C10212" s="33" t="s">
        <v>11245</v>
      </c>
      <c r="D10212" s="38">
        <v>1</v>
      </c>
      <c r="E10212" s="33" t="s">
        <v>23</v>
      </c>
      <c r="F10212" s="40">
        <v>1270000</v>
      </c>
      <c r="G10212" s="179">
        <f t="shared" si="445"/>
        <v>1270000</v>
      </c>
      <c r="H10212" s="84" t="s">
        <v>3471</v>
      </c>
      <c r="I10212" s="294" t="s">
        <v>11246</v>
      </c>
    </row>
    <row r="10213" spans="1:9" x14ac:dyDescent="0.25">
      <c r="A10213" s="180">
        <v>44775</v>
      </c>
      <c r="B10213" s="33" t="s">
        <v>4927</v>
      </c>
      <c r="C10213" s="33" t="s">
        <v>11247</v>
      </c>
      <c r="D10213" s="38">
        <v>1</v>
      </c>
      <c r="E10213" s="33" t="s">
        <v>23</v>
      </c>
      <c r="F10213" s="40">
        <v>1270000</v>
      </c>
      <c r="G10213" s="179">
        <f t="shared" si="445"/>
        <v>1270000</v>
      </c>
      <c r="H10213" s="84" t="s">
        <v>3471</v>
      </c>
      <c r="I10213" s="294" t="s">
        <v>11246</v>
      </c>
    </row>
    <row r="10214" spans="1:9" x14ac:dyDescent="0.25">
      <c r="A10214" s="180">
        <v>44775</v>
      </c>
      <c r="B10214" s="52" t="s">
        <v>10773</v>
      </c>
      <c r="C10214" s="33" t="s">
        <v>11248</v>
      </c>
      <c r="D10214" s="38">
        <v>1</v>
      </c>
      <c r="E10214" s="33" t="s">
        <v>23</v>
      </c>
      <c r="F10214" s="40">
        <v>1535000</v>
      </c>
      <c r="G10214" s="179">
        <f t="shared" si="445"/>
        <v>1535000</v>
      </c>
      <c r="H10214" s="84" t="s">
        <v>3471</v>
      </c>
      <c r="I10214" s="294" t="s">
        <v>11246</v>
      </c>
    </row>
    <row r="10215" spans="1:9" x14ac:dyDescent="0.25">
      <c r="A10215" s="180">
        <v>44775</v>
      </c>
      <c r="B10215" s="52" t="s">
        <v>10773</v>
      </c>
      <c r="C10215" s="33" t="s">
        <v>11249</v>
      </c>
      <c r="D10215" s="38">
        <v>1</v>
      </c>
      <c r="E10215" s="33" t="s">
        <v>23</v>
      </c>
      <c r="F10215" s="40">
        <v>1535000</v>
      </c>
      <c r="G10215" s="179">
        <f t="shared" si="445"/>
        <v>1535000</v>
      </c>
      <c r="H10215" s="84" t="s">
        <v>3471</v>
      </c>
      <c r="I10215" s="294" t="s">
        <v>11246</v>
      </c>
    </row>
    <row r="10216" spans="1:9" x14ac:dyDescent="0.25">
      <c r="A10216" s="180">
        <v>44775</v>
      </c>
      <c r="B10216" s="52" t="s">
        <v>10773</v>
      </c>
      <c r="C10216" s="156" t="s">
        <v>11250</v>
      </c>
      <c r="D10216" s="38">
        <v>1</v>
      </c>
      <c r="E10216" s="45" t="s">
        <v>23</v>
      </c>
      <c r="F10216" s="40">
        <v>1535000</v>
      </c>
      <c r="G10216" s="179">
        <f t="shared" si="445"/>
        <v>1535000</v>
      </c>
      <c r="H10216" s="84" t="s">
        <v>3471</v>
      </c>
      <c r="I10216" s="294" t="s">
        <v>11246</v>
      </c>
    </row>
    <row r="10217" spans="1:9" x14ac:dyDescent="0.25">
      <c r="A10217" s="180">
        <v>44775</v>
      </c>
      <c r="B10217" s="52" t="s">
        <v>10773</v>
      </c>
      <c r="C10217" s="33" t="s">
        <v>11251</v>
      </c>
      <c r="D10217" s="38">
        <v>1</v>
      </c>
      <c r="E10217" s="45" t="s">
        <v>24</v>
      </c>
      <c r="F10217" s="40">
        <v>1535000</v>
      </c>
      <c r="G10217" s="179">
        <f t="shared" si="445"/>
        <v>1535000</v>
      </c>
      <c r="H10217" s="84" t="s">
        <v>3471</v>
      </c>
      <c r="I10217" s="294" t="s">
        <v>11246</v>
      </c>
    </row>
    <row r="10218" spans="1:9" x14ac:dyDescent="0.25">
      <c r="A10218" s="180">
        <v>44775</v>
      </c>
      <c r="B10218" s="52" t="s">
        <v>10773</v>
      </c>
      <c r="C10218" s="56" t="s">
        <v>11252</v>
      </c>
      <c r="D10218" s="38">
        <v>1</v>
      </c>
      <c r="E10218" s="45" t="s">
        <v>24</v>
      </c>
      <c r="F10218" s="40">
        <v>1535000</v>
      </c>
      <c r="G10218" s="179">
        <f t="shared" si="445"/>
        <v>1535000</v>
      </c>
      <c r="H10218" s="84" t="s">
        <v>3471</v>
      </c>
      <c r="I10218" s="294" t="s">
        <v>11246</v>
      </c>
    </row>
    <row r="10219" spans="1:9" x14ac:dyDescent="0.25">
      <c r="A10219" s="180">
        <v>44775</v>
      </c>
      <c r="B10219" s="52" t="s">
        <v>10773</v>
      </c>
      <c r="C10219" s="44" t="s">
        <v>11253</v>
      </c>
      <c r="D10219" s="38">
        <v>1</v>
      </c>
      <c r="E10219" s="45" t="s">
        <v>23</v>
      </c>
      <c r="F10219" s="40">
        <v>1535000</v>
      </c>
      <c r="G10219" s="179">
        <f t="shared" si="445"/>
        <v>1535000</v>
      </c>
      <c r="H10219" s="84" t="s">
        <v>3471</v>
      </c>
      <c r="I10219" s="294" t="s">
        <v>11246</v>
      </c>
    </row>
    <row r="10220" spans="1:9" x14ac:dyDescent="0.25">
      <c r="A10220" s="180">
        <v>44775</v>
      </c>
      <c r="B10220" s="63" t="s">
        <v>11139</v>
      </c>
      <c r="C10220" s="39" t="s">
        <v>10563</v>
      </c>
      <c r="D10220" s="38">
        <v>6</v>
      </c>
      <c r="E10220" s="45" t="s">
        <v>23</v>
      </c>
      <c r="F10220" s="40">
        <v>155000</v>
      </c>
      <c r="G10220" s="179">
        <f t="shared" si="445"/>
        <v>930000</v>
      </c>
      <c r="H10220" s="84" t="s">
        <v>3471</v>
      </c>
      <c r="I10220" s="294" t="s">
        <v>11246</v>
      </c>
    </row>
    <row r="10221" spans="1:9" x14ac:dyDescent="0.25">
      <c r="A10221" s="180">
        <v>44775</v>
      </c>
      <c r="B10221" s="56" t="s">
        <v>4124</v>
      </c>
      <c r="C10221" s="56" t="s">
        <v>4122</v>
      </c>
      <c r="D10221" s="38">
        <v>2</v>
      </c>
      <c r="E10221" s="273" t="s">
        <v>23</v>
      </c>
      <c r="F10221" s="41">
        <v>140000</v>
      </c>
      <c r="G10221" s="179">
        <f t="shared" si="445"/>
        <v>280000</v>
      </c>
      <c r="H10221" s="84" t="s">
        <v>3471</v>
      </c>
      <c r="I10221" s="294" t="s">
        <v>11246</v>
      </c>
    </row>
    <row r="10222" spans="1:9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4608</v>
      </c>
      <c r="I10222" s="33"/>
    </row>
    <row r="10223" spans="1:9" x14ac:dyDescent="0.25">
      <c r="A10223" s="180">
        <v>44775</v>
      </c>
      <c r="B10223" s="33" t="s">
        <v>4008</v>
      </c>
      <c r="C10223" s="33" t="s">
        <v>4378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4608</v>
      </c>
      <c r="I10223" s="33"/>
    </row>
    <row r="10224" spans="1:9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47">F10224*D10224</f>
        <v>800000</v>
      </c>
      <c r="H10224" s="84" t="s">
        <v>2096</v>
      </c>
      <c r="I10224" s="43" t="s">
        <v>11254</v>
      </c>
    </row>
    <row r="10225" spans="1:9" x14ac:dyDescent="0.25">
      <c r="A10225" s="180">
        <v>44806</v>
      </c>
      <c r="B10225" s="33" t="s">
        <v>11255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47"/>
        <v>15000</v>
      </c>
      <c r="H10225" s="84" t="s">
        <v>827</v>
      </c>
      <c r="I10225" s="43"/>
    </row>
    <row r="10226" spans="1:9" x14ac:dyDescent="0.25">
      <c r="A10226" s="180">
        <v>44806</v>
      </c>
      <c r="B10226" s="33" t="s">
        <v>4835</v>
      </c>
      <c r="C10226" s="56" t="s">
        <v>4836</v>
      </c>
      <c r="D10226" s="38">
        <v>1</v>
      </c>
      <c r="E10226" s="45" t="s">
        <v>40</v>
      </c>
      <c r="F10226" s="46">
        <v>737000</v>
      </c>
      <c r="G10226" s="41">
        <f t="shared" si="447"/>
        <v>737000</v>
      </c>
      <c r="H10226" s="84" t="s">
        <v>4837</v>
      </c>
      <c r="I10226" s="43"/>
    </row>
    <row r="10227" spans="1:9" x14ac:dyDescent="0.25">
      <c r="A10227" s="180">
        <v>44806</v>
      </c>
      <c r="B10227" s="33" t="s">
        <v>4838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47"/>
        <v>550000</v>
      </c>
      <c r="H10227" s="84" t="s">
        <v>4839</v>
      </c>
      <c r="I10227" s="43" t="s">
        <v>11256</v>
      </c>
    </row>
    <row r="10228" spans="1:9" x14ac:dyDescent="0.25">
      <c r="A10228" s="180">
        <v>44806</v>
      </c>
      <c r="B10228" s="63" t="s">
        <v>4840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47"/>
        <v>325000</v>
      </c>
      <c r="H10228" s="84" t="s">
        <v>1031</v>
      </c>
      <c r="I10228" s="43"/>
    </row>
    <row r="10229" spans="1:9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47"/>
        <v>110000</v>
      </c>
      <c r="H10229" s="84" t="s">
        <v>588</v>
      </c>
      <c r="I10229" s="43"/>
    </row>
    <row r="10230" spans="1:9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47"/>
        <v>80000</v>
      </c>
      <c r="H10230" s="84" t="s">
        <v>588</v>
      </c>
      <c r="I10230" s="43"/>
    </row>
    <row r="10231" spans="1:9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47"/>
        <v>25500</v>
      </c>
      <c r="H10231" s="84" t="s">
        <v>748</v>
      </c>
      <c r="I10231" s="43"/>
    </row>
    <row r="10232" spans="1:9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47"/>
        <v>42300</v>
      </c>
      <c r="H10232" s="84" t="s">
        <v>2096</v>
      </c>
      <c r="I10232" s="43"/>
    </row>
    <row r="10233" spans="1:9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47"/>
        <v>73950</v>
      </c>
      <c r="H10233" s="84" t="s">
        <v>4608</v>
      </c>
      <c r="I10233" s="43"/>
    </row>
    <row r="10234" spans="1:9" x14ac:dyDescent="0.25">
      <c r="A10234" s="180">
        <v>44806</v>
      </c>
      <c r="B10234" s="33" t="s">
        <v>4008</v>
      </c>
      <c r="C10234" s="33" t="s">
        <v>4378</v>
      </c>
      <c r="D10234" s="38">
        <v>7</v>
      </c>
      <c r="E10234" s="51" t="s">
        <v>27</v>
      </c>
      <c r="F10234" s="55">
        <v>23000</v>
      </c>
      <c r="G10234" s="41">
        <f t="shared" si="447"/>
        <v>161000</v>
      </c>
      <c r="H10234" s="84" t="s">
        <v>4608</v>
      </c>
      <c r="I10234" s="43"/>
    </row>
    <row r="10235" spans="1:9" x14ac:dyDescent="0.25">
      <c r="A10235" s="180">
        <v>44806</v>
      </c>
      <c r="B10235" s="33" t="s">
        <v>4008</v>
      </c>
      <c r="C10235" s="33" t="s">
        <v>4378</v>
      </c>
      <c r="D10235" s="38">
        <v>2.5</v>
      </c>
      <c r="E10235" s="51" t="s">
        <v>27</v>
      </c>
      <c r="F10235" s="55">
        <v>23000</v>
      </c>
      <c r="G10235" s="41">
        <f t="shared" si="447"/>
        <v>57500</v>
      </c>
      <c r="H10235" s="84" t="s">
        <v>1263</v>
      </c>
      <c r="I10235" s="43"/>
    </row>
    <row r="10236" spans="1:9" x14ac:dyDescent="0.25">
      <c r="A10236" s="180">
        <v>44806</v>
      </c>
      <c r="B10236" s="33" t="s">
        <v>4842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47"/>
        <v>50000</v>
      </c>
      <c r="H10236" s="84" t="s">
        <v>1006</v>
      </c>
      <c r="I10236" s="43"/>
    </row>
    <row r="10237" spans="1:9" x14ac:dyDescent="0.25">
      <c r="A10237" s="180">
        <v>44806</v>
      </c>
      <c r="B10237" s="36" t="s">
        <v>4843</v>
      </c>
      <c r="C10237" s="33" t="s">
        <v>4844</v>
      </c>
      <c r="D10237" s="38">
        <v>2</v>
      </c>
      <c r="E10237" s="45" t="s">
        <v>23</v>
      </c>
      <c r="F10237" s="41">
        <v>22000</v>
      </c>
      <c r="G10237" s="41">
        <f t="shared" si="447"/>
        <v>44000</v>
      </c>
      <c r="H10237" s="84" t="s">
        <v>606</v>
      </c>
      <c r="I10237" s="43"/>
    </row>
    <row r="10238" spans="1:9" x14ac:dyDescent="0.25">
      <c r="A10238" s="180">
        <v>44806</v>
      </c>
      <c r="B10238" s="36" t="s">
        <v>4843</v>
      </c>
      <c r="C10238" s="33" t="s">
        <v>4845</v>
      </c>
      <c r="D10238" s="50">
        <v>2</v>
      </c>
      <c r="E10238" s="45" t="s">
        <v>24</v>
      </c>
      <c r="F10238" s="179">
        <v>22000</v>
      </c>
      <c r="G10238" s="41">
        <f t="shared" si="447"/>
        <v>44000</v>
      </c>
      <c r="H10238" s="84" t="s">
        <v>606</v>
      </c>
      <c r="I10238" s="43"/>
    </row>
    <row r="10239" spans="1:9" x14ac:dyDescent="0.25">
      <c r="A10239" s="180">
        <v>44806</v>
      </c>
      <c r="B10239" s="33" t="s">
        <v>4577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47"/>
        <v>4413000</v>
      </c>
      <c r="H10239" s="84" t="s">
        <v>748</v>
      </c>
      <c r="I10239" s="43"/>
    </row>
    <row r="10240" spans="1:9" x14ac:dyDescent="0.25">
      <c r="A10240" s="180">
        <v>44806</v>
      </c>
      <c r="B10240" s="109" t="s">
        <v>4846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47"/>
        <v>7107000</v>
      </c>
      <c r="H10240" s="84" t="s">
        <v>748</v>
      </c>
      <c r="I10240" s="43"/>
    </row>
    <row r="10241" spans="1:9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47"/>
        <v>119000</v>
      </c>
      <c r="H10241" s="84" t="s">
        <v>748</v>
      </c>
      <c r="I10241" s="43"/>
    </row>
    <row r="10242" spans="1:9" x14ac:dyDescent="0.25">
      <c r="A10242" s="180">
        <v>44836</v>
      </c>
      <c r="B10242" s="33" t="s">
        <v>11257</v>
      </c>
      <c r="C10242" s="33" t="s">
        <v>9302</v>
      </c>
      <c r="D10242" s="38">
        <v>2</v>
      </c>
      <c r="E10242" s="45" t="s">
        <v>23</v>
      </c>
      <c r="F10242" s="46">
        <v>12500</v>
      </c>
      <c r="G10242" s="179">
        <f t="shared" si="447"/>
        <v>25000</v>
      </c>
      <c r="H10242" s="84" t="s">
        <v>748</v>
      </c>
      <c r="I10242" s="43"/>
    </row>
    <row r="10243" spans="1:9" x14ac:dyDescent="0.25">
      <c r="A10243" s="180">
        <v>44836</v>
      </c>
      <c r="B10243" s="33" t="s">
        <v>4847</v>
      </c>
      <c r="C10243" s="56"/>
      <c r="D10243" s="38">
        <v>11</v>
      </c>
      <c r="E10243" s="45" t="s">
        <v>23</v>
      </c>
      <c r="F10243" s="46">
        <v>3000</v>
      </c>
      <c r="G10243" s="41">
        <f t="shared" si="447"/>
        <v>33000</v>
      </c>
      <c r="H10243" s="84" t="s">
        <v>748</v>
      </c>
      <c r="I10243" s="43"/>
    </row>
    <row r="10244" spans="1:9" x14ac:dyDescent="0.25">
      <c r="A10244" s="180">
        <v>44836</v>
      </c>
      <c r="B10244" s="33" t="s">
        <v>2847</v>
      </c>
      <c r="C10244" s="33"/>
      <c r="D10244" s="38">
        <v>20</v>
      </c>
      <c r="E10244" s="45" t="s">
        <v>23</v>
      </c>
      <c r="F10244" s="40">
        <v>800</v>
      </c>
      <c r="G10244" s="41">
        <f t="shared" si="447"/>
        <v>16000</v>
      </c>
      <c r="H10244" s="84" t="s">
        <v>2674</v>
      </c>
      <c r="I10244" s="43"/>
    </row>
    <row r="10245" spans="1:9" x14ac:dyDescent="0.25">
      <c r="A10245" s="180">
        <v>44836</v>
      </c>
      <c r="B10245" s="33" t="s">
        <v>4847</v>
      </c>
      <c r="C10245" s="56"/>
      <c r="D10245" s="38">
        <v>2</v>
      </c>
      <c r="E10245" s="45" t="s">
        <v>23</v>
      </c>
      <c r="F10245" s="46">
        <v>3000</v>
      </c>
      <c r="G10245" s="41">
        <f t="shared" si="447"/>
        <v>6000</v>
      </c>
      <c r="H10245" s="84" t="s">
        <v>2674</v>
      </c>
      <c r="I10245" s="43"/>
    </row>
    <row r="10246" spans="1:9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47"/>
        <v>264000</v>
      </c>
      <c r="H10246" s="84" t="s">
        <v>2473</v>
      </c>
      <c r="I10246" s="43" t="s">
        <v>11258</v>
      </c>
    </row>
    <row r="10247" spans="1:9" x14ac:dyDescent="0.25">
      <c r="A10247" s="180">
        <v>44836</v>
      </c>
      <c r="B10247" s="33" t="s">
        <v>3857</v>
      </c>
      <c r="C10247" s="33" t="s">
        <v>2745</v>
      </c>
      <c r="D10247" s="38">
        <v>1</v>
      </c>
      <c r="E10247" s="51" t="s">
        <v>24</v>
      </c>
      <c r="F10247" s="46">
        <v>475000</v>
      </c>
      <c r="G10247" s="179">
        <f t="shared" si="447"/>
        <v>475000</v>
      </c>
      <c r="H10247" s="84" t="s">
        <v>2473</v>
      </c>
      <c r="I10247" s="43" t="s">
        <v>11258</v>
      </c>
    </row>
    <row r="10248" spans="1:9" x14ac:dyDescent="0.25">
      <c r="A10248" s="180">
        <v>44836</v>
      </c>
      <c r="B10248" s="33" t="s">
        <v>3857</v>
      </c>
      <c r="C10248" s="33" t="s">
        <v>2745</v>
      </c>
      <c r="D10248" s="38">
        <v>1</v>
      </c>
      <c r="E10248" s="51" t="s">
        <v>24</v>
      </c>
      <c r="F10248" s="46">
        <v>475000</v>
      </c>
      <c r="G10248" s="179">
        <f t="shared" si="447"/>
        <v>475000</v>
      </c>
      <c r="H10248" s="84" t="s">
        <v>3078</v>
      </c>
      <c r="I10248" s="43" t="s">
        <v>11259</v>
      </c>
    </row>
    <row r="10249" spans="1:9" x14ac:dyDescent="0.25">
      <c r="A10249" s="180">
        <v>44836</v>
      </c>
      <c r="B10249" s="33" t="s">
        <v>4847</v>
      </c>
      <c r="C10249" s="56"/>
      <c r="D10249" s="38">
        <v>3</v>
      </c>
      <c r="E10249" s="45" t="s">
        <v>23</v>
      </c>
      <c r="F10249" s="46">
        <v>3000</v>
      </c>
      <c r="G10249" s="41">
        <f t="shared" si="447"/>
        <v>9000</v>
      </c>
      <c r="H10249" s="84" t="s">
        <v>930</v>
      </c>
      <c r="I10249" s="43"/>
    </row>
    <row r="10250" spans="1:9" x14ac:dyDescent="0.25">
      <c r="A10250" s="180">
        <v>44836</v>
      </c>
      <c r="B10250" s="33" t="s">
        <v>4848</v>
      </c>
      <c r="C10250" s="56" t="s">
        <v>3747</v>
      </c>
      <c r="D10250" s="38">
        <v>2</v>
      </c>
      <c r="E10250" s="45" t="s">
        <v>23</v>
      </c>
      <c r="F10250" s="41">
        <v>39000</v>
      </c>
      <c r="G10250" s="41">
        <f t="shared" si="447"/>
        <v>78000</v>
      </c>
      <c r="H10250" s="84" t="s">
        <v>2674</v>
      </c>
      <c r="I10250" s="43"/>
    </row>
    <row r="10251" spans="1:9" x14ac:dyDescent="0.25">
      <c r="A10251" s="180">
        <v>44836</v>
      </c>
      <c r="B10251" s="63" t="s">
        <v>2268</v>
      </c>
      <c r="C10251" s="56" t="s">
        <v>3747</v>
      </c>
      <c r="D10251" s="38">
        <v>2</v>
      </c>
      <c r="E10251" s="45" t="s">
        <v>23</v>
      </c>
      <c r="F10251" s="35">
        <v>847000</v>
      </c>
      <c r="G10251" s="41">
        <f t="shared" si="447"/>
        <v>1694000</v>
      </c>
      <c r="H10251" s="84" t="s">
        <v>2674</v>
      </c>
      <c r="I10251" s="43"/>
    </row>
    <row r="10252" spans="1:9" x14ac:dyDescent="0.25">
      <c r="A10252" s="180">
        <v>44836</v>
      </c>
      <c r="B10252" s="33" t="s">
        <v>2791</v>
      </c>
      <c r="C10252" s="33" t="s">
        <v>3747</v>
      </c>
      <c r="D10252" s="38">
        <v>4</v>
      </c>
      <c r="E10252" s="45" t="s">
        <v>23</v>
      </c>
      <c r="F10252" s="40">
        <v>405000</v>
      </c>
      <c r="G10252" s="41">
        <f t="shared" si="447"/>
        <v>1620000</v>
      </c>
      <c r="H10252" s="84" t="s">
        <v>748</v>
      </c>
      <c r="I10252" s="43"/>
    </row>
    <row r="10253" spans="1:9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47"/>
        <v>123250</v>
      </c>
      <c r="H10253" s="84" t="s">
        <v>28</v>
      </c>
      <c r="I10253" s="43"/>
    </row>
    <row r="10254" spans="1:9" x14ac:dyDescent="0.25">
      <c r="A10254" s="180">
        <v>44836</v>
      </c>
      <c r="B10254" s="33" t="s">
        <v>11260</v>
      </c>
      <c r="C10254" s="33" t="s">
        <v>4378</v>
      </c>
      <c r="D10254" s="38">
        <v>8</v>
      </c>
      <c r="E10254" s="51" t="s">
        <v>27</v>
      </c>
      <c r="F10254" s="55">
        <v>23000</v>
      </c>
      <c r="G10254" s="41">
        <f t="shared" si="447"/>
        <v>184000</v>
      </c>
      <c r="H10254" s="84" t="s">
        <v>28</v>
      </c>
      <c r="I10254" s="43"/>
    </row>
    <row r="10255" spans="1:9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47"/>
        <v>28200</v>
      </c>
      <c r="H10255" s="84" t="s">
        <v>28</v>
      </c>
      <c r="I10255" s="43"/>
    </row>
    <row r="10256" spans="1:9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47"/>
        <v>132500</v>
      </c>
      <c r="H10256" s="84" t="s">
        <v>748</v>
      </c>
      <c r="I10256" s="43"/>
    </row>
    <row r="10257" spans="1:9" x14ac:dyDescent="0.25">
      <c r="A10257" s="180">
        <v>44867</v>
      </c>
      <c r="B10257" s="33" t="s">
        <v>4847</v>
      </c>
      <c r="C10257" s="56"/>
      <c r="D10257" s="38">
        <v>10</v>
      </c>
      <c r="E10257" s="45" t="s">
        <v>23</v>
      </c>
      <c r="F10257" s="46">
        <v>3000</v>
      </c>
      <c r="G10257" s="41">
        <f t="shared" si="447"/>
        <v>30000</v>
      </c>
      <c r="H10257" s="84" t="s">
        <v>748</v>
      </c>
      <c r="I10257" s="43"/>
    </row>
    <row r="10258" spans="1:9" x14ac:dyDescent="0.25">
      <c r="A10258" s="180">
        <v>44867</v>
      </c>
      <c r="B10258" s="33" t="s">
        <v>4856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47"/>
        <v>260000</v>
      </c>
      <c r="H10258" s="84" t="s">
        <v>748</v>
      </c>
      <c r="I10258" s="43"/>
    </row>
    <row r="10259" spans="1:9" x14ac:dyDescent="0.25">
      <c r="A10259" s="180">
        <v>44867</v>
      </c>
      <c r="B10259" s="33" t="s">
        <v>4421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47"/>
        <v>75000</v>
      </c>
      <c r="H10259" s="84" t="s">
        <v>748</v>
      </c>
      <c r="I10259" s="43"/>
    </row>
    <row r="10260" spans="1:9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47"/>
        <v>110000</v>
      </c>
      <c r="H10260" s="84" t="s">
        <v>1263</v>
      </c>
      <c r="I10260" s="43" t="s">
        <v>11261</v>
      </c>
    </row>
    <row r="10261" spans="1:9" x14ac:dyDescent="0.25">
      <c r="A10261" s="180">
        <v>44867</v>
      </c>
      <c r="B10261" s="33" t="s">
        <v>4855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47"/>
        <v>110000</v>
      </c>
      <c r="H10261" s="84" t="s">
        <v>28</v>
      </c>
      <c r="I10261" s="43"/>
    </row>
    <row r="10262" spans="1:9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47"/>
        <v>20000</v>
      </c>
      <c r="H10262" s="84" t="s">
        <v>868</v>
      </c>
      <c r="I10262" s="43" t="s">
        <v>11262</v>
      </c>
    </row>
    <row r="10263" spans="1:9" x14ac:dyDescent="0.25">
      <c r="A10263" s="180">
        <v>44867</v>
      </c>
      <c r="B10263" s="33" t="s">
        <v>4847</v>
      </c>
      <c r="C10263" s="56"/>
      <c r="D10263" s="38">
        <v>9</v>
      </c>
      <c r="E10263" s="45" t="s">
        <v>23</v>
      </c>
      <c r="F10263" s="46">
        <v>3000</v>
      </c>
      <c r="G10263" s="41">
        <f t="shared" si="447"/>
        <v>27000</v>
      </c>
      <c r="H10263" s="84" t="s">
        <v>2674</v>
      </c>
      <c r="I10263" s="43"/>
    </row>
    <row r="10264" spans="1:9" x14ac:dyDescent="0.25">
      <c r="A10264" s="180">
        <v>44867</v>
      </c>
      <c r="B10264" s="33" t="s">
        <v>9387</v>
      </c>
      <c r="C10264" s="33" t="s">
        <v>8339</v>
      </c>
      <c r="D10264" s="38">
        <v>0.6</v>
      </c>
      <c r="E10264" s="45" t="s">
        <v>27</v>
      </c>
      <c r="F10264" s="55">
        <v>82500</v>
      </c>
      <c r="G10264" s="179">
        <f t="shared" si="447"/>
        <v>49500</v>
      </c>
      <c r="H10264" s="84" t="s">
        <v>783</v>
      </c>
      <c r="I10264" s="43" t="s">
        <v>11263</v>
      </c>
    </row>
    <row r="10265" spans="1:9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47"/>
        <v>320000</v>
      </c>
      <c r="H10265" s="84" t="s">
        <v>588</v>
      </c>
      <c r="I10265" s="43"/>
    </row>
    <row r="10266" spans="1:9" x14ac:dyDescent="0.25">
      <c r="A10266" s="180">
        <v>44867</v>
      </c>
      <c r="B10266" s="63" t="s">
        <v>4798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47"/>
        <v>75000</v>
      </c>
      <c r="H10266" s="84" t="s">
        <v>588</v>
      </c>
      <c r="I10266" s="43"/>
    </row>
    <row r="10267" spans="1:9" x14ac:dyDescent="0.25">
      <c r="A10267" s="180">
        <v>44867</v>
      </c>
      <c r="B10267" s="33" t="s">
        <v>3058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47"/>
        <v>2500000</v>
      </c>
      <c r="H10267" s="84" t="s">
        <v>911</v>
      </c>
      <c r="I10267" s="43"/>
    </row>
    <row r="10268" spans="1:9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47"/>
        <v>49300</v>
      </c>
      <c r="H10268" s="84" t="s">
        <v>4438</v>
      </c>
      <c r="I10268" s="43"/>
    </row>
    <row r="10269" spans="1:9" x14ac:dyDescent="0.25">
      <c r="A10269" s="180">
        <v>44867</v>
      </c>
      <c r="B10269" s="33" t="s">
        <v>9387</v>
      </c>
      <c r="C10269" s="33" t="s">
        <v>8339</v>
      </c>
      <c r="D10269" s="38">
        <v>0.6</v>
      </c>
      <c r="E10269" s="45" t="s">
        <v>27</v>
      </c>
      <c r="F10269" s="55">
        <v>82500</v>
      </c>
      <c r="G10269" s="41">
        <f t="shared" si="447"/>
        <v>49500</v>
      </c>
      <c r="H10269" s="84" t="s">
        <v>11264</v>
      </c>
      <c r="I10269" s="43"/>
    </row>
    <row r="10270" spans="1:9" x14ac:dyDescent="0.25">
      <c r="A10270" s="180">
        <v>44867</v>
      </c>
      <c r="B10270" s="33" t="s">
        <v>4862</v>
      </c>
      <c r="C10270" s="33" t="s">
        <v>4860</v>
      </c>
      <c r="D10270" s="38">
        <v>1</v>
      </c>
      <c r="E10270" s="45" t="s">
        <v>23</v>
      </c>
      <c r="F10270" s="46">
        <v>676100</v>
      </c>
      <c r="G10270" s="41">
        <f t="shared" si="447"/>
        <v>676100</v>
      </c>
      <c r="H10270" s="84" t="s">
        <v>2724</v>
      </c>
      <c r="I10270" s="43"/>
    </row>
    <row r="10271" spans="1:9" x14ac:dyDescent="0.25">
      <c r="A10271" s="180">
        <v>44867</v>
      </c>
      <c r="B10271" s="33" t="s">
        <v>118</v>
      </c>
      <c r="C10271" s="49" t="s">
        <v>9783</v>
      </c>
      <c r="D10271" s="38">
        <v>1</v>
      </c>
      <c r="E10271" s="51" t="s">
        <v>23</v>
      </c>
      <c r="F10271" s="55">
        <v>118181</v>
      </c>
      <c r="G10271" s="41">
        <f t="shared" si="447"/>
        <v>118181</v>
      </c>
      <c r="H10271" s="84" t="s">
        <v>1106</v>
      </c>
      <c r="I10271" s="43" t="s">
        <v>11265</v>
      </c>
    </row>
    <row r="10272" spans="1:9" x14ac:dyDescent="0.25">
      <c r="A10272" s="180">
        <v>44867</v>
      </c>
      <c r="B10272" s="33" t="s">
        <v>120</v>
      </c>
      <c r="C10272" s="33" t="s">
        <v>10435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11265</v>
      </c>
    </row>
    <row r="10273" spans="1:9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11265</v>
      </c>
    </row>
    <row r="10274" spans="1:9" x14ac:dyDescent="0.25">
      <c r="A10274" s="180">
        <v>44867</v>
      </c>
      <c r="B10274" s="36" t="s">
        <v>4150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47"/>
        <v>20000</v>
      </c>
      <c r="H10274" s="84" t="s">
        <v>1106</v>
      </c>
      <c r="I10274" s="43" t="s">
        <v>11265</v>
      </c>
    </row>
    <row r="10275" spans="1:9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x14ac:dyDescent="0.25">
      <c r="A10276" s="180">
        <v>44867</v>
      </c>
      <c r="B10276" s="33" t="s">
        <v>11260</v>
      </c>
      <c r="C10276" s="33" t="s">
        <v>4378</v>
      </c>
      <c r="D10276" s="38">
        <v>5</v>
      </c>
      <c r="E10276" s="51" t="s">
        <v>27</v>
      </c>
      <c r="F10276" s="55">
        <v>23000</v>
      </c>
      <c r="G10276" s="179">
        <f t="shared" si="447"/>
        <v>115000</v>
      </c>
      <c r="H10276" s="84" t="s">
        <v>28</v>
      </c>
      <c r="I10276" s="43"/>
    </row>
    <row r="10277" spans="1:9" x14ac:dyDescent="0.25">
      <c r="A10277" s="180">
        <v>44897</v>
      </c>
      <c r="B10277" s="33" t="s">
        <v>4847</v>
      </c>
      <c r="C10277" s="56"/>
      <c r="D10277" s="38">
        <v>8</v>
      </c>
      <c r="E10277" s="45" t="s">
        <v>23</v>
      </c>
      <c r="F10277" s="46">
        <v>3000</v>
      </c>
      <c r="G10277" s="179">
        <f t="shared" si="447"/>
        <v>24000</v>
      </c>
      <c r="H10277" s="84" t="s">
        <v>748</v>
      </c>
      <c r="I10277" s="43"/>
    </row>
    <row r="10278" spans="1:9" x14ac:dyDescent="0.25">
      <c r="A10278" s="180">
        <v>44897</v>
      </c>
      <c r="B10278" s="33" t="s">
        <v>4466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47"/>
        <v>29000</v>
      </c>
      <c r="H10278" s="84" t="s">
        <v>748</v>
      </c>
      <c r="I10278" s="43"/>
    </row>
    <row r="10279" spans="1:9" x14ac:dyDescent="0.25">
      <c r="A10279" s="180">
        <v>44897</v>
      </c>
      <c r="B10279" s="33" t="s">
        <v>11266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47"/>
        <v>25500</v>
      </c>
      <c r="H10279" s="84" t="s">
        <v>748</v>
      </c>
      <c r="I10279" s="43"/>
    </row>
    <row r="10280" spans="1:9" x14ac:dyDescent="0.25">
      <c r="A10280" s="180">
        <v>44897</v>
      </c>
      <c r="B10280" s="33" t="s">
        <v>4847</v>
      </c>
      <c r="C10280" s="56"/>
      <c r="D10280" s="38">
        <v>3</v>
      </c>
      <c r="E10280" s="45" t="s">
        <v>23</v>
      </c>
      <c r="F10280" s="46">
        <v>3000</v>
      </c>
      <c r="G10280" s="41">
        <f t="shared" si="447"/>
        <v>9000</v>
      </c>
      <c r="H10280" s="84" t="s">
        <v>2674</v>
      </c>
      <c r="I10280" s="43"/>
    </row>
    <row r="10281" spans="1:9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47"/>
        <v>75000</v>
      </c>
      <c r="H10281" s="84" t="s">
        <v>748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47"/>
        <v>225600</v>
      </c>
      <c r="H10282" s="84" t="s">
        <v>577</v>
      </c>
      <c r="I10282" s="43" t="s">
        <v>11267</v>
      </c>
    </row>
    <row r="10283" spans="1:9" x14ac:dyDescent="0.25">
      <c r="A10283" s="180">
        <v>44897</v>
      </c>
      <c r="B10283" s="33" t="s">
        <v>4927</v>
      </c>
      <c r="C10283" s="33" t="s">
        <v>11268</v>
      </c>
      <c r="D10283" s="38">
        <v>1</v>
      </c>
      <c r="E10283" s="45" t="s">
        <v>23</v>
      </c>
      <c r="F10283" s="40">
        <v>1270000</v>
      </c>
      <c r="G10283" s="41">
        <f t="shared" si="447"/>
        <v>1270000</v>
      </c>
      <c r="H10283" s="84" t="s">
        <v>577</v>
      </c>
      <c r="I10283" s="43" t="s">
        <v>11267</v>
      </c>
    </row>
    <row r="10284" spans="1:9" x14ac:dyDescent="0.25">
      <c r="A10284" s="180">
        <v>44897</v>
      </c>
      <c r="B10284" s="56" t="s">
        <v>11035</v>
      </c>
      <c r="C10284" s="39" t="s">
        <v>10563</v>
      </c>
      <c r="D10284" s="38">
        <v>1</v>
      </c>
      <c r="E10284" s="45" t="s">
        <v>23</v>
      </c>
      <c r="F10284" s="46">
        <v>148500</v>
      </c>
      <c r="G10284" s="41">
        <f t="shared" si="447"/>
        <v>148500</v>
      </c>
      <c r="H10284" s="84" t="s">
        <v>577</v>
      </c>
      <c r="I10284" s="43" t="s">
        <v>11267</v>
      </c>
    </row>
    <row r="10285" spans="1:9" x14ac:dyDescent="0.25">
      <c r="A10285" s="180">
        <v>44897</v>
      </c>
      <c r="B10285" s="33" t="s">
        <v>3496</v>
      </c>
      <c r="C10285" s="33" t="s">
        <v>3360</v>
      </c>
      <c r="D10285" s="38">
        <v>1</v>
      </c>
      <c r="E10285" s="45" t="s">
        <v>23</v>
      </c>
      <c r="F10285" s="46">
        <v>45000</v>
      </c>
      <c r="G10285" s="41">
        <f t="shared" si="447"/>
        <v>45000</v>
      </c>
      <c r="H10285" s="84" t="s">
        <v>577</v>
      </c>
      <c r="I10285" s="43" t="s">
        <v>11267</v>
      </c>
    </row>
    <row r="10286" spans="1:9" x14ac:dyDescent="0.25">
      <c r="A10286" s="180">
        <v>44897</v>
      </c>
      <c r="B10286" s="33" t="s">
        <v>4865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47"/>
        <v>12000</v>
      </c>
      <c r="H10286" s="84" t="s">
        <v>588</v>
      </c>
      <c r="I10286" s="43"/>
    </row>
    <row r="10287" spans="1:9" x14ac:dyDescent="0.25">
      <c r="A10287" s="180">
        <v>44897</v>
      </c>
      <c r="B10287" s="33" t="s">
        <v>2739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47"/>
        <v>2500</v>
      </c>
      <c r="H10287" s="84" t="s">
        <v>588</v>
      </c>
      <c r="I10287" s="43"/>
    </row>
    <row r="10288" spans="1:9" x14ac:dyDescent="0.25">
      <c r="A10288" s="180">
        <v>44897</v>
      </c>
      <c r="B10288" s="63" t="s">
        <v>4866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48">F10288*D10288</f>
        <v>3000</v>
      </c>
      <c r="H10288" s="84" t="s">
        <v>588</v>
      </c>
      <c r="I10288" s="43"/>
    </row>
    <row r="10289" spans="1:9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48"/>
        <v>253800</v>
      </c>
      <c r="H10289" s="84" t="s">
        <v>588</v>
      </c>
      <c r="I10289" s="43"/>
    </row>
    <row r="10290" spans="1:9" x14ac:dyDescent="0.25">
      <c r="A10290" s="180">
        <v>44897</v>
      </c>
      <c r="B10290" s="33" t="s">
        <v>2852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48"/>
        <v>87500</v>
      </c>
      <c r="H10290" s="84" t="s">
        <v>588</v>
      </c>
      <c r="I10290" s="43"/>
    </row>
    <row r="10291" spans="1:9" x14ac:dyDescent="0.25">
      <c r="A10291" s="180">
        <v>44897</v>
      </c>
      <c r="B10291" s="33" t="s">
        <v>4098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48"/>
        <v>30000</v>
      </c>
      <c r="H10291" s="84" t="s">
        <v>588</v>
      </c>
      <c r="I10291" s="43"/>
    </row>
    <row r="10292" spans="1:9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48"/>
        <v>49300</v>
      </c>
      <c r="H10292" s="84" t="s">
        <v>588</v>
      </c>
      <c r="I10292" s="43"/>
    </row>
    <row r="10293" spans="1:9" x14ac:dyDescent="0.25">
      <c r="A10293" s="180">
        <v>44897</v>
      </c>
      <c r="B10293" s="33" t="s">
        <v>3459</v>
      </c>
      <c r="C10293" s="33" t="s">
        <v>4828</v>
      </c>
      <c r="D10293" s="38">
        <v>1</v>
      </c>
      <c r="E10293" s="45" t="s">
        <v>24</v>
      </c>
      <c r="F10293" s="40">
        <v>1825000</v>
      </c>
      <c r="G10293" s="179">
        <f t="shared" si="448"/>
        <v>1825000</v>
      </c>
      <c r="H10293" s="84" t="s">
        <v>492</v>
      </c>
      <c r="I10293" s="43" t="s">
        <v>11269</v>
      </c>
    </row>
    <row r="10294" spans="1:9" x14ac:dyDescent="0.25">
      <c r="A10294" s="180">
        <v>44897</v>
      </c>
      <c r="B10294" s="33" t="s">
        <v>3459</v>
      </c>
      <c r="C10294" s="33" t="s">
        <v>4828</v>
      </c>
      <c r="D10294" s="38">
        <v>1</v>
      </c>
      <c r="E10294" s="45" t="s">
        <v>24</v>
      </c>
      <c r="F10294" s="40">
        <v>1825000</v>
      </c>
      <c r="G10294" s="179">
        <f t="shared" si="448"/>
        <v>1825000</v>
      </c>
      <c r="H10294" s="84" t="s">
        <v>492</v>
      </c>
      <c r="I10294" s="43" t="s">
        <v>11269</v>
      </c>
    </row>
    <row r="10295" spans="1:9" x14ac:dyDescent="0.25">
      <c r="A10295" s="180">
        <v>44897</v>
      </c>
      <c r="B10295" s="33" t="s">
        <v>4867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48"/>
        <v>125000</v>
      </c>
      <c r="H10295" s="84" t="s">
        <v>492</v>
      </c>
      <c r="I10295" s="43" t="s">
        <v>11269</v>
      </c>
    </row>
    <row r="10296" spans="1:9" x14ac:dyDescent="0.25">
      <c r="A10296" s="180">
        <v>44897</v>
      </c>
      <c r="B10296" s="52" t="s">
        <v>10773</v>
      </c>
      <c r="C10296" s="56" t="s">
        <v>11270</v>
      </c>
      <c r="D10296" s="38">
        <v>1</v>
      </c>
      <c r="E10296" s="45" t="s">
        <v>24</v>
      </c>
      <c r="F10296" s="40">
        <v>1535000</v>
      </c>
      <c r="G10296" s="179">
        <f t="shared" si="448"/>
        <v>1535000</v>
      </c>
      <c r="H10296" s="84" t="s">
        <v>486</v>
      </c>
      <c r="I10296" s="43" t="s">
        <v>11271</v>
      </c>
    </row>
    <row r="10297" spans="1:9" x14ac:dyDescent="0.25">
      <c r="A10297" s="180">
        <v>44897</v>
      </c>
      <c r="B10297" s="52" t="s">
        <v>10773</v>
      </c>
      <c r="C10297" s="33" t="s">
        <v>11272</v>
      </c>
      <c r="D10297" s="38">
        <v>1</v>
      </c>
      <c r="E10297" s="45" t="s">
        <v>23</v>
      </c>
      <c r="F10297" s="40">
        <v>1535000</v>
      </c>
      <c r="G10297" s="179">
        <f t="shared" si="448"/>
        <v>1535000</v>
      </c>
      <c r="H10297" s="84" t="s">
        <v>486</v>
      </c>
      <c r="I10297" s="43" t="s">
        <v>11271</v>
      </c>
    </row>
    <row r="10298" spans="1:9" x14ac:dyDescent="0.25">
      <c r="A10298" s="180">
        <v>44897</v>
      </c>
      <c r="B10298" s="33" t="s">
        <v>4868</v>
      </c>
      <c r="C10298" s="49" t="s">
        <v>5191</v>
      </c>
      <c r="D10298" s="38">
        <v>2</v>
      </c>
      <c r="E10298" s="51" t="s">
        <v>23</v>
      </c>
      <c r="F10298" s="55">
        <v>170000</v>
      </c>
      <c r="G10298" s="41">
        <f t="shared" si="448"/>
        <v>340000</v>
      </c>
      <c r="H10298" s="84" t="s">
        <v>486</v>
      </c>
      <c r="I10298" s="43" t="s">
        <v>11271</v>
      </c>
    </row>
    <row r="10299" spans="1:9" x14ac:dyDescent="0.25">
      <c r="A10299" s="180">
        <v>44897</v>
      </c>
      <c r="B10299" s="33" t="s">
        <v>2698</v>
      </c>
      <c r="C10299" s="33" t="s">
        <v>5191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11271</v>
      </c>
    </row>
    <row r="10300" spans="1:9" x14ac:dyDescent="0.25">
      <c r="A10300" s="180">
        <v>44897</v>
      </c>
      <c r="B10300" s="33" t="s">
        <v>2719</v>
      </c>
      <c r="C10300" s="33" t="s">
        <v>2897</v>
      </c>
      <c r="D10300" s="38">
        <v>2</v>
      </c>
      <c r="E10300" s="45" t="s">
        <v>23</v>
      </c>
      <c r="F10300" s="41">
        <v>300000</v>
      </c>
      <c r="G10300" s="41">
        <f t="shared" si="448"/>
        <v>600000</v>
      </c>
      <c r="H10300" s="84" t="s">
        <v>11273</v>
      </c>
      <c r="I10300" s="43" t="s">
        <v>11274</v>
      </c>
    </row>
    <row r="10301" spans="1:9" x14ac:dyDescent="0.25">
      <c r="A10301" s="180">
        <v>44897</v>
      </c>
      <c r="B10301" s="63" t="s">
        <v>63</v>
      </c>
      <c r="C10301" s="33" t="s">
        <v>11275</v>
      </c>
      <c r="D10301" s="38">
        <v>1</v>
      </c>
      <c r="E10301" s="45" t="s">
        <v>23</v>
      </c>
      <c r="F10301" s="40">
        <v>3100000</v>
      </c>
      <c r="G10301" s="41">
        <f t="shared" si="448"/>
        <v>3100000</v>
      </c>
      <c r="H10301" s="84" t="s">
        <v>11273</v>
      </c>
      <c r="I10301" s="43" t="s">
        <v>11274</v>
      </c>
    </row>
    <row r="10302" spans="1:9" x14ac:dyDescent="0.25">
      <c r="A10302" s="180">
        <v>44897</v>
      </c>
      <c r="B10302" s="63" t="s">
        <v>63</v>
      </c>
      <c r="C10302" s="33" t="s">
        <v>11276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11273</v>
      </c>
      <c r="I10302" s="43" t="s">
        <v>11274</v>
      </c>
    </row>
    <row r="10303" spans="1:9" x14ac:dyDescent="0.25">
      <c r="A10303" s="180">
        <v>44897</v>
      </c>
      <c r="B10303" s="36" t="s">
        <v>2817</v>
      </c>
      <c r="C10303" s="33" t="s">
        <v>4697</v>
      </c>
      <c r="D10303" s="38">
        <v>2</v>
      </c>
      <c r="E10303" s="51" t="s">
        <v>23</v>
      </c>
      <c r="F10303" s="46">
        <v>85000</v>
      </c>
      <c r="G10303" s="179">
        <f t="shared" si="448"/>
        <v>170000</v>
      </c>
      <c r="H10303" s="84" t="s">
        <v>11273</v>
      </c>
      <c r="I10303" s="43" t="s">
        <v>11274</v>
      </c>
    </row>
    <row r="10304" spans="1:9" x14ac:dyDescent="0.25">
      <c r="A10304" s="180">
        <v>44897</v>
      </c>
      <c r="B10304" s="33" t="s">
        <v>11277</v>
      </c>
      <c r="C10304" s="33" t="s">
        <v>4850</v>
      </c>
      <c r="D10304" s="38">
        <v>1</v>
      </c>
      <c r="E10304" s="45" t="s">
        <v>23</v>
      </c>
      <c r="F10304" s="41">
        <v>4800000</v>
      </c>
      <c r="G10304" s="41">
        <f t="shared" si="448"/>
        <v>4800000</v>
      </c>
      <c r="H10304" s="84" t="s">
        <v>4160</v>
      </c>
      <c r="I10304" s="43" t="s">
        <v>11274</v>
      </c>
    </row>
    <row r="10305" spans="1:9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48"/>
        <v>253800</v>
      </c>
      <c r="H10305" s="84" t="s">
        <v>1753</v>
      </c>
      <c r="I10305" s="43" t="s">
        <v>11278</v>
      </c>
    </row>
    <row r="10306" spans="1:9" x14ac:dyDescent="0.25">
      <c r="A10306" s="180">
        <v>44897</v>
      </c>
      <c r="B10306" s="33" t="s">
        <v>2852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48"/>
        <v>87500</v>
      </c>
      <c r="H10306" s="84" t="s">
        <v>1753</v>
      </c>
      <c r="I10306" s="43" t="s">
        <v>11278</v>
      </c>
    </row>
    <row r="10307" spans="1:9" x14ac:dyDescent="0.25">
      <c r="A10307" s="180">
        <v>44897</v>
      </c>
      <c r="B10307" s="33" t="s">
        <v>3235</v>
      </c>
      <c r="C10307" s="33" t="s">
        <v>3596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11278</v>
      </c>
    </row>
    <row r="10308" spans="1:9" x14ac:dyDescent="0.25">
      <c r="A10308" s="180">
        <v>44897</v>
      </c>
      <c r="B10308" s="33" t="s">
        <v>5108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49">F10308*D10308</f>
        <v>36000</v>
      </c>
      <c r="H10308" s="84" t="s">
        <v>1753</v>
      </c>
      <c r="I10308" s="43" t="s">
        <v>11278</v>
      </c>
    </row>
    <row r="10309" spans="1:9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49"/>
        <v>800000</v>
      </c>
      <c r="H10309" s="84" t="s">
        <v>509</v>
      </c>
      <c r="I10309" s="43" t="s">
        <v>11279</v>
      </c>
    </row>
    <row r="10310" spans="1:9" x14ac:dyDescent="0.25">
      <c r="A10310" s="180">
        <v>44897</v>
      </c>
      <c r="B10310" s="33" t="s">
        <v>4868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11279</v>
      </c>
    </row>
    <row r="10311" spans="1:9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11280</v>
      </c>
    </row>
    <row r="10312" spans="1:9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49"/>
        <v>43000</v>
      </c>
      <c r="H10312" s="84" t="s">
        <v>551</v>
      </c>
      <c r="I10312" s="294" t="s">
        <v>11280</v>
      </c>
    </row>
    <row r="10313" spans="1:9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11280</v>
      </c>
    </row>
    <row r="10314" spans="1:9" x14ac:dyDescent="0.25">
      <c r="A10314" s="180">
        <v>44897</v>
      </c>
      <c r="B10314" s="63" t="s">
        <v>3922</v>
      </c>
      <c r="C10314" s="33" t="s">
        <v>8339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11280</v>
      </c>
    </row>
    <row r="10315" spans="1:9" x14ac:dyDescent="0.25">
      <c r="A10315" s="180">
        <v>44897</v>
      </c>
      <c r="B10315" s="33" t="s">
        <v>3459</v>
      </c>
      <c r="C10315" s="33" t="s">
        <v>4827</v>
      </c>
      <c r="D10315" s="38">
        <v>1</v>
      </c>
      <c r="E10315" s="45" t="s">
        <v>72</v>
      </c>
      <c r="F10315" s="40">
        <v>1825000</v>
      </c>
      <c r="G10315" s="179">
        <f t="shared" si="449"/>
        <v>1825000</v>
      </c>
      <c r="H10315" s="84" t="s">
        <v>468</v>
      </c>
      <c r="I10315" s="294" t="s">
        <v>11281</v>
      </c>
    </row>
    <row r="10316" spans="1:9" x14ac:dyDescent="0.25">
      <c r="A10316" s="180">
        <v>44897</v>
      </c>
      <c r="B10316" s="33" t="s">
        <v>3459</v>
      </c>
      <c r="C10316" s="33" t="s">
        <v>4829</v>
      </c>
      <c r="D10316" s="38">
        <v>1</v>
      </c>
      <c r="E10316" s="45" t="s">
        <v>11282</v>
      </c>
      <c r="F10316" s="40">
        <v>1825000</v>
      </c>
      <c r="G10316" s="179">
        <f t="shared" si="449"/>
        <v>1825000</v>
      </c>
      <c r="H10316" s="84" t="s">
        <v>468</v>
      </c>
      <c r="I10316" s="294" t="s">
        <v>11281</v>
      </c>
    </row>
    <row r="10317" spans="1:9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49"/>
        <v>130000</v>
      </c>
      <c r="H10317" s="84" t="s">
        <v>911</v>
      </c>
      <c r="I10317" s="294"/>
    </row>
    <row r="10318" spans="1:9" x14ac:dyDescent="0.25">
      <c r="A10318" s="180">
        <v>44897</v>
      </c>
      <c r="B10318" s="33" t="s">
        <v>4008</v>
      </c>
      <c r="C10318" s="33" t="s">
        <v>4378</v>
      </c>
      <c r="D10318" s="38">
        <v>1.5</v>
      </c>
      <c r="E10318" s="33" t="s">
        <v>23</v>
      </c>
      <c r="F10318" s="40">
        <v>23000</v>
      </c>
      <c r="G10318" s="179">
        <f t="shared" si="449"/>
        <v>34500</v>
      </c>
      <c r="H10318" s="84" t="s">
        <v>472</v>
      </c>
      <c r="I10318" s="294"/>
    </row>
    <row r="10319" spans="1:9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49"/>
        <v>225600</v>
      </c>
      <c r="H10319" s="84" t="s">
        <v>3078</v>
      </c>
      <c r="I10319" s="294" t="s">
        <v>11283</v>
      </c>
    </row>
    <row r="10320" spans="1:9" x14ac:dyDescent="0.25">
      <c r="A10320" s="180">
        <v>44897</v>
      </c>
      <c r="B10320" s="33" t="s">
        <v>3235</v>
      </c>
      <c r="C10320" s="33" t="s">
        <v>3596</v>
      </c>
      <c r="D10320" s="38">
        <v>1</v>
      </c>
      <c r="E10320" s="45" t="s">
        <v>24</v>
      </c>
      <c r="F10320" s="46">
        <v>81500</v>
      </c>
      <c r="G10320" s="179">
        <f t="shared" si="449"/>
        <v>81500</v>
      </c>
      <c r="H10320" s="84" t="s">
        <v>3078</v>
      </c>
      <c r="I10320" s="294" t="s">
        <v>11283</v>
      </c>
    </row>
    <row r="10321" spans="1:9" x14ac:dyDescent="0.25">
      <c r="A10321" s="180">
        <v>44897</v>
      </c>
      <c r="B10321" s="33" t="s">
        <v>5108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49"/>
        <v>36000</v>
      </c>
      <c r="H10321" s="84" t="s">
        <v>3078</v>
      </c>
      <c r="I10321" s="294" t="s">
        <v>11283</v>
      </c>
    </row>
    <row r="10322" spans="1:9" x14ac:dyDescent="0.25">
      <c r="A10322" s="180">
        <v>44897</v>
      </c>
      <c r="B10322" s="33" t="s">
        <v>4869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49"/>
        <v>375000</v>
      </c>
      <c r="H10322" s="84" t="s">
        <v>2406</v>
      </c>
      <c r="I10322" s="294"/>
    </row>
    <row r="10323" spans="1:9" x14ac:dyDescent="0.25">
      <c r="A10323" s="180">
        <v>44897</v>
      </c>
      <c r="B10323" s="33" t="s">
        <v>3487</v>
      </c>
      <c r="C10323" s="44" t="s">
        <v>3486</v>
      </c>
      <c r="D10323" s="38">
        <v>2</v>
      </c>
      <c r="E10323" s="33" t="s">
        <v>107</v>
      </c>
      <c r="F10323" s="46">
        <v>50000</v>
      </c>
      <c r="G10323" s="179">
        <f t="shared" si="449"/>
        <v>100000</v>
      </c>
      <c r="H10323" s="84" t="s">
        <v>2406</v>
      </c>
      <c r="I10323" s="294"/>
    </row>
    <row r="10324" spans="1:9" x14ac:dyDescent="0.25">
      <c r="A10324" s="180">
        <v>44897</v>
      </c>
      <c r="B10324" s="36" t="s">
        <v>4703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49"/>
        <v>315000</v>
      </c>
      <c r="H10324" s="84" t="s">
        <v>1881</v>
      </c>
      <c r="I10324" s="33" t="s">
        <v>11284</v>
      </c>
    </row>
    <row r="10325" spans="1:9" x14ac:dyDescent="0.25">
      <c r="A10325" s="180">
        <v>44897</v>
      </c>
      <c r="B10325" s="52" t="s">
        <v>4704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49"/>
        <v>1285000</v>
      </c>
      <c r="H10325" s="84" t="s">
        <v>3355</v>
      </c>
      <c r="I10325" s="33" t="s">
        <v>11284</v>
      </c>
    </row>
    <row r="10326" spans="1:9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49"/>
        <v>564000</v>
      </c>
      <c r="H10326" s="84" t="s">
        <v>2861</v>
      </c>
      <c r="I10326" s="33" t="s">
        <v>11284</v>
      </c>
    </row>
    <row r="10327" spans="1:9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49"/>
        <v>253800</v>
      </c>
      <c r="H10327" s="84" t="s">
        <v>868</v>
      </c>
      <c r="I10327" s="33" t="s">
        <v>11285</v>
      </c>
    </row>
    <row r="10328" spans="1:9" x14ac:dyDescent="0.25">
      <c r="A10328" s="180">
        <v>44897</v>
      </c>
      <c r="B10328" s="33" t="s">
        <v>2852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49"/>
        <v>87500</v>
      </c>
      <c r="H10328" s="84" t="s">
        <v>868</v>
      </c>
      <c r="I10328" s="33" t="s">
        <v>11285</v>
      </c>
    </row>
    <row r="10329" spans="1:9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49"/>
        <v>20000</v>
      </c>
      <c r="H10329" s="84" t="s">
        <v>868</v>
      </c>
      <c r="I10329" s="33" t="s">
        <v>11285</v>
      </c>
    </row>
    <row r="10330" spans="1:9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49"/>
        <v>42300</v>
      </c>
      <c r="H10330" s="84" t="s">
        <v>2096</v>
      </c>
      <c r="I10330" s="33"/>
    </row>
    <row r="10331" spans="1:9" x14ac:dyDescent="0.25">
      <c r="A10331" s="180">
        <v>44897</v>
      </c>
      <c r="B10331" s="33" t="s">
        <v>2851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49"/>
        <v>205000</v>
      </c>
      <c r="H10331" s="84" t="s">
        <v>1604</v>
      </c>
      <c r="I10331" s="33" t="s">
        <v>11286</v>
      </c>
    </row>
    <row r="10332" spans="1:9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49"/>
        <v>123250</v>
      </c>
      <c r="H10332" s="84" t="s">
        <v>28</v>
      </c>
      <c r="I10332" s="33"/>
    </row>
    <row r="10333" spans="1:9" x14ac:dyDescent="0.25">
      <c r="A10333" s="180">
        <v>44897</v>
      </c>
      <c r="B10333" s="33" t="s">
        <v>11260</v>
      </c>
      <c r="C10333" s="33" t="s">
        <v>4378</v>
      </c>
      <c r="D10333" s="38">
        <v>5</v>
      </c>
      <c r="E10333" s="51" t="s">
        <v>27</v>
      </c>
      <c r="F10333" s="35">
        <v>23000</v>
      </c>
      <c r="G10333" s="179">
        <f t="shared" si="449"/>
        <v>115000</v>
      </c>
      <c r="H10333" s="84" t="s">
        <v>28</v>
      </c>
      <c r="I10333" s="33"/>
    </row>
    <row r="10334" spans="1:9" x14ac:dyDescent="0.25">
      <c r="A10334" s="180">
        <v>44897</v>
      </c>
      <c r="B10334" s="33" t="s">
        <v>11260</v>
      </c>
      <c r="C10334" s="33" t="s">
        <v>4378</v>
      </c>
      <c r="D10334" s="38">
        <v>3</v>
      </c>
      <c r="E10334" s="51" t="s">
        <v>27</v>
      </c>
      <c r="F10334" s="35">
        <v>23000</v>
      </c>
      <c r="G10334" s="179">
        <f t="shared" si="449"/>
        <v>69000</v>
      </c>
      <c r="H10334" s="84" t="s">
        <v>1263</v>
      </c>
      <c r="I10334" s="33"/>
    </row>
    <row r="10335" spans="1:9" x14ac:dyDescent="0.25">
      <c r="A10335" s="48" t="s">
        <v>4871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49"/>
        <v>246500</v>
      </c>
      <c r="H10335" s="84" t="s">
        <v>28</v>
      </c>
      <c r="I10335" s="43"/>
    </row>
    <row r="10336" spans="1:9" x14ac:dyDescent="0.25">
      <c r="A10336" s="48" t="s">
        <v>4871</v>
      </c>
      <c r="B10336" s="33" t="s">
        <v>11260</v>
      </c>
      <c r="C10336" s="33" t="s">
        <v>4378</v>
      </c>
      <c r="D10336" s="38">
        <v>9</v>
      </c>
      <c r="E10336" s="51" t="s">
        <v>27</v>
      </c>
      <c r="F10336" s="55">
        <v>23000</v>
      </c>
      <c r="G10336" s="179">
        <f t="shared" si="449"/>
        <v>207000</v>
      </c>
      <c r="H10336" s="84" t="s">
        <v>28</v>
      </c>
      <c r="I10336" s="43"/>
    </row>
    <row r="10337" spans="1:9" x14ac:dyDescent="0.25">
      <c r="A10337" s="48" t="s">
        <v>4871</v>
      </c>
      <c r="B10337" s="33" t="s">
        <v>11266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49"/>
        <v>25500</v>
      </c>
      <c r="H10337" s="84" t="s">
        <v>2724</v>
      </c>
      <c r="I10337" s="43"/>
    </row>
    <row r="10338" spans="1:9" x14ac:dyDescent="0.25">
      <c r="A10338" s="48" t="s">
        <v>4871</v>
      </c>
      <c r="B10338" s="33" t="s">
        <v>2924</v>
      </c>
      <c r="C10338" s="33" t="s">
        <v>3787</v>
      </c>
      <c r="D10338" s="38">
        <v>1</v>
      </c>
      <c r="E10338" s="45" t="s">
        <v>1470</v>
      </c>
      <c r="F10338" s="46">
        <v>1261000</v>
      </c>
      <c r="G10338" s="41">
        <f t="shared" si="449"/>
        <v>1261000</v>
      </c>
      <c r="H10338" s="84" t="s">
        <v>930</v>
      </c>
      <c r="I10338" s="43"/>
    </row>
    <row r="10339" spans="1:9" x14ac:dyDescent="0.25">
      <c r="A10339" s="48" t="s">
        <v>4871</v>
      </c>
      <c r="B10339" s="33" t="s">
        <v>4872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49"/>
        <v>240000</v>
      </c>
      <c r="H10339" s="84" t="s">
        <v>748</v>
      </c>
      <c r="I10339" s="43"/>
    </row>
    <row r="10340" spans="1:9" x14ac:dyDescent="0.25">
      <c r="A10340" s="48" t="s">
        <v>4871</v>
      </c>
      <c r="B10340" s="63" t="s">
        <v>4857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49"/>
        <v>210000</v>
      </c>
      <c r="H10340" s="84" t="s">
        <v>748</v>
      </c>
      <c r="I10340" s="43"/>
    </row>
    <row r="10341" spans="1:9" x14ac:dyDescent="0.25">
      <c r="A10341" s="48" t="s">
        <v>4871</v>
      </c>
      <c r="B10341" s="33" t="s">
        <v>3163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49"/>
        <v>172500</v>
      </c>
      <c r="H10341" s="84" t="s">
        <v>748</v>
      </c>
      <c r="I10341" s="43"/>
    </row>
    <row r="10342" spans="1:9" x14ac:dyDescent="0.25">
      <c r="A10342" s="48" t="s">
        <v>4871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49"/>
        <v>340000</v>
      </c>
      <c r="H10342" s="84" t="s">
        <v>748</v>
      </c>
      <c r="I10342" s="43"/>
    </row>
    <row r="10343" spans="1:9" x14ac:dyDescent="0.25">
      <c r="A10343" s="48" t="s">
        <v>4871</v>
      </c>
      <c r="B10343" s="33" t="s">
        <v>4078</v>
      </c>
      <c r="C10343" s="56" t="s">
        <v>1417</v>
      </c>
      <c r="D10343" s="38">
        <v>2</v>
      </c>
      <c r="E10343" s="45" t="s">
        <v>2696</v>
      </c>
      <c r="F10343" s="40">
        <v>42500</v>
      </c>
      <c r="G10343" s="41">
        <f t="shared" si="449"/>
        <v>85000</v>
      </c>
      <c r="H10343" s="84" t="s">
        <v>748</v>
      </c>
      <c r="I10343" s="43"/>
    </row>
    <row r="10344" spans="1:9" x14ac:dyDescent="0.25">
      <c r="A10344" s="48" t="s">
        <v>4871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49"/>
        <v>70000</v>
      </c>
      <c r="H10344" s="84" t="s">
        <v>748</v>
      </c>
      <c r="I10344" s="43"/>
    </row>
    <row r="10345" spans="1:9" x14ac:dyDescent="0.25">
      <c r="A10345" s="48" t="s">
        <v>4871</v>
      </c>
      <c r="B10345" s="36" t="s">
        <v>160</v>
      </c>
      <c r="C10345" s="36" t="s">
        <v>11287</v>
      </c>
      <c r="D10345" s="38">
        <v>4</v>
      </c>
      <c r="E10345" s="45" t="s">
        <v>23</v>
      </c>
      <c r="F10345" s="41">
        <v>270000</v>
      </c>
      <c r="G10345" s="41">
        <f t="shared" si="449"/>
        <v>1080000</v>
      </c>
      <c r="H10345" s="84" t="s">
        <v>520</v>
      </c>
      <c r="I10345" s="43" t="s">
        <v>11288</v>
      </c>
    </row>
    <row r="10346" spans="1:9" x14ac:dyDescent="0.25">
      <c r="A10346" s="48" t="s">
        <v>4871</v>
      </c>
      <c r="B10346" s="33" t="s">
        <v>2729</v>
      </c>
      <c r="C10346" s="33" t="s">
        <v>2730</v>
      </c>
      <c r="D10346" s="64">
        <v>1</v>
      </c>
      <c r="E10346" s="45" t="s">
        <v>23</v>
      </c>
      <c r="F10346" s="62">
        <v>99000</v>
      </c>
      <c r="G10346" s="41">
        <f t="shared" si="449"/>
        <v>99000</v>
      </c>
      <c r="H10346" s="84" t="s">
        <v>520</v>
      </c>
      <c r="I10346" s="43" t="s">
        <v>11288</v>
      </c>
    </row>
    <row r="10347" spans="1:9" x14ac:dyDescent="0.25">
      <c r="A10347" s="48" t="s">
        <v>4871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49"/>
        <v>225600</v>
      </c>
      <c r="H10347" s="84" t="s">
        <v>1604</v>
      </c>
      <c r="I10347" s="43" t="s">
        <v>11289</v>
      </c>
    </row>
    <row r="10348" spans="1:9" x14ac:dyDescent="0.25">
      <c r="A10348" s="48" t="s">
        <v>4871</v>
      </c>
      <c r="B10348" s="33" t="s">
        <v>3235</v>
      </c>
      <c r="C10348" s="33" t="s">
        <v>3596</v>
      </c>
      <c r="D10348" s="38">
        <v>1</v>
      </c>
      <c r="E10348" s="45" t="s">
        <v>24</v>
      </c>
      <c r="F10348" s="46">
        <v>81500</v>
      </c>
      <c r="G10348" s="179">
        <f t="shared" si="449"/>
        <v>81500</v>
      </c>
      <c r="H10348" s="84" t="s">
        <v>1604</v>
      </c>
      <c r="I10348" s="43" t="s">
        <v>11289</v>
      </c>
    </row>
    <row r="10349" spans="1:9" x14ac:dyDescent="0.25">
      <c r="A10349" s="48" t="s">
        <v>4871</v>
      </c>
      <c r="B10349" s="33" t="s">
        <v>5108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49"/>
        <v>36000</v>
      </c>
      <c r="H10349" s="84" t="s">
        <v>1604</v>
      </c>
      <c r="I10349" s="43" t="s">
        <v>11289</v>
      </c>
    </row>
    <row r="10350" spans="1:9" x14ac:dyDescent="0.25">
      <c r="A10350" s="48" t="s">
        <v>4871</v>
      </c>
      <c r="B10350" s="80" t="s">
        <v>2800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49"/>
        <v>130000</v>
      </c>
      <c r="H10350" s="84" t="s">
        <v>1604</v>
      </c>
      <c r="I10350" s="43" t="s">
        <v>11289</v>
      </c>
    </row>
    <row r="10351" spans="1:9" x14ac:dyDescent="0.25">
      <c r="A10351" s="48" t="s">
        <v>4871</v>
      </c>
      <c r="B10351" s="33" t="s">
        <v>1022</v>
      </c>
      <c r="C10351" s="56" t="s">
        <v>4873</v>
      </c>
      <c r="D10351" s="38">
        <v>8</v>
      </c>
      <c r="E10351" s="45" t="s">
        <v>96</v>
      </c>
      <c r="F10351" s="41">
        <v>12000</v>
      </c>
      <c r="G10351" s="41">
        <f t="shared" si="449"/>
        <v>96000</v>
      </c>
      <c r="H10351" s="84" t="s">
        <v>606</v>
      </c>
      <c r="I10351" s="43"/>
    </row>
    <row r="10352" spans="1:9" x14ac:dyDescent="0.25">
      <c r="A10352" s="48" t="s">
        <v>4871</v>
      </c>
      <c r="B10352" s="33" t="s">
        <v>4875</v>
      </c>
      <c r="C10352" s="33" t="s">
        <v>11290</v>
      </c>
      <c r="D10352" s="38">
        <v>1</v>
      </c>
      <c r="E10352" s="45" t="s">
        <v>24</v>
      </c>
      <c r="F10352" s="40">
        <v>50000</v>
      </c>
      <c r="G10352" s="41">
        <f t="shared" si="449"/>
        <v>50000</v>
      </c>
      <c r="H10352" s="84" t="s">
        <v>588</v>
      </c>
      <c r="I10352" s="43"/>
    </row>
    <row r="10353" spans="1:9" x14ac:dyDescent="0.25">
      <c r="A10353" s="48" t="s">
        <v>4871</v>
      </c>
      <c r="B10353" s="33" t="s">
        <v>4878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49"/>
        <v>150000</v>
      </c>
      <c r="H10353" s="84" t="s">
        <v>1006</v>
      </c>
      <c r="I10353" s="43" t="s">
        <v>11291</v>
      </c>
    </row>
    <row r="10354" spans="1:9" x14ac:dyDescent="0.25">
      <c r="A10354" s="48" t="s">
        <v>4871</v>
      </c>
      <c r="B10354" s="63" t="s">
        <v>4877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49"/>
        <v>30000</v>
      </c>
      <c r="H10354" s="84" t="s">
        <v>1006</v>
      </c>
      <c r="I10354" s="43" t="s">
        <v>11291</v>
      </c>
    </row>
    <row r="10355" spans="1:9" x14ac:dyDescent="0.25">
      <c r="A10355" s="48" t="s">
        <v>4871</v>
      </c>
      <c r="B10355" s="33" t="s">
        <v>2851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x14ac:dyDescent="0.25">
      <c r="A10356" s="48" t="s">
        <v>4871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49"/>
        <v>97500</v>
      </c>
      <c r="H10356" s="84" t="s">
        <v>1004</v>
      </c>
      <c r="I10356" s="43"/>
    </row>
    <row r="10357" spans="1:9" x14ac:dyDescent="0.25">
      <c r="A10357" s="48" t="s">
        <v>4871</v>
      </c>
      <c r="B10357" s="33" t="s">
        <v>4879</v>
      </c>
      <c r="C10357" s="33" t="s">
        <v>3967</v>
      </c>
      <c r="D10357" s="38">
        <v>1</v>
      </c>
      <c r="E10357" s="45" t="s">
        <v>23</v>
      </c>
      <c r="F10357" s="289">
        <v>3800000</v>
      </c>
      <c r="G10357" s="41">
        <f t="shared" si="449"/>
        <v>3800000</v>
      </c>
      <c r="H10357" s="84" t="s">
        <v>2284</v>
      </c>
      <c r="I10357" s="43"/>
    </row>
    <row r="10358" spans="1:9" x14ac:dyDescent="0.25">
      <c r="A10358" s="48" t="s">
        <v>4871</v>
      </c>
      <c r="B10358" s="33" t="s">
        <v>4880</v>
      </c>
      <c r="C10358" s="33" t="s">
        <v>3967</v>
      </c>
      <c r="D10358" s="38">
        <v>1</v>
      </c>
      <c r="E10358" s="45" t="s">
        <v>23</v>
      </c>
      <c r="F10358" s="41">
        <v>1600000</v>
      </c>
      <c r="G10358" s="41">
        <f t="shared" si="449"/>
        <v>1600000</v>
      </c>
      <c r="H10358" s="84" t="s">
        <v>2284</v>
      </c>
      <c r="I10358" s="43"/>
    </row>
    <row r="10359" spans="1:9" x14ac:dyDescent="0.25">
      <c r="A10359" s="48" t="s">
        <v>4871</v>
      </c>
      <c r="B10359" s="33" t="s">
        <v>4881</v>
      </c>
      <c r="C10359" s="33" t="s">
        <v>3967</v>
      </c>
      <c r="D10359" s="38">
        <v>1</v>
      </c>
      <c r="E10359" s="45" t="s">
        <v>23</v>
      </c>
      <c r="F10359" s="41">
        <v>485000</v>
      </c>
      <c r="G10359" s="41">
        <f t="shared" si="449"/>
        <v>485000</v>
      </c>
      <c r="H10359" s="84" t="s">
        <v>2284</v>
      </c>
      <c r="I10359" s="43"/>
    </row>
    <row r="10360" spans="1:9" x14ac:dyDescent="0.25">
      <c r="A10360" s="48" t="s">
        <v>4871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49"/>
        <v>28200</v>
      </c>
      <c r="H10360" s="84" t="s">
        <v>2736</v>
      </c>
      <c r="I10360" s="43"/>
    </row>
    <row r="10361" spans="1:9" x14ac:dyDescent="0.25">
      <c r="A10361" s="48" t="s">
        <v>4871</v>
      </c>
      <c r="B10361" s="33" t="s">
        <v>4885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49"/>
        <v>114345</v>
      </c>
      <c r="H10361" s="84" t="s">
        <v>2947</v>
      </c>
      <c r="I10361" s="43"/>
    </row>
    <row r="10362" spans="1:9" x14ac:dyDescent="0.25">
      <c r="A10362" s="38" t="s">
        <v>4886</v>
      </c>
      <c r="B10362" s="33" t="s">
        <v>11260</v>
      </c>
      <c r="C10362" s="33" t="s">
        <v>4378</v>
      </c>
      <c r="D10362" s="38">
        <v>2</v>
      </c>
      <c r="E10362" s="51" t="s">
        <v>27</v>
      </c>
      <c r="F10362" s="55">
        <v>23000</v>
      </c>
      <c r="G10362" s="41">
        <f t="shared" si="449"/>
        <v>46000</v>
      </c>
      <c r="H10362" s="84" t="s">
        <v>4438</v>
      </c>
      <c r="I10362" s="43"/>
    </row>
    <row r="10363" spans="1:9" x14ac:dyDescent="0.25">
      <c r="A10363" s="38" t="s">
        <v>4886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49"/>
        <v>169200</v>
      </c>
      <c r="H10363" s="84" t="s">
        <v>4438</v>
      </c>
      <c r="I10363" s="43"/>
    </row>
    <row r="10364" spans="1:9" x14ac:dyDescent="0.25">
      <c r="A10364" s="38" t="s">
        <v>4886</v>
      </c>
      <c r="B10364" s="33" t="s">
        <v>2851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49"/>
        <v>205000</v>
      </c>
      <c r="H10364" s="84" t="s">
        <v>2237</v>
      </c>
      <c r="I10364" s="43" t="s">
        <v>11292</v>
      </c>
    </row>
    <row r="10365" spans="1:9" x14ac:dyDescent="0.25">
      <c r="A10365" s="38" t="s">
        <v>4886</v>
      </c>
      <c r="B10365" s="33" t="s">
        <v>6742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49"/>
        <v>30000</v>
      </c>
      <c r="H10365" s="84" t="s">
        <v>28</v>
      </c>
      <c r="I10365" s="43"/>
    </row>
    <row r="10366" spans="1:9" x14ac:dyDescent="0.25">
      <c r="A10366" s="38" t="s">
        <v>4886</v>
      </c>
      <c r="B10366" s="33" t="s">
        <v>4895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49"/>
        <v>1100000</v>
      </c>
      <c r="H10366" s="84" t="s">
        <v>2240</v>
      </c>
      <c r="I10366" s="43"/>
    </row>
    <row r="10367" spans="1:9" x14ac:dyDescent="0.25">
      <c r="A10367" s="38" t="s">
        <v>4886</v>
      </c>
      <c r="B10367" s="33" t="s">
        <v>4847</v>
      </c>
      <c r="C10367" s="56"/>
      <c r="D10367" s="38">
        <v>4</v>
      </c>
      <c r="E10367" s="45" t="s">
        <v>23</v>
      </c>
      <c r="F10367" s="46">
        <v>3000</v>
      </c>
      <c r="G10367" s="41">
        <f t="shared" si="449"/>
        <v>12000</v>
      </c>
      <c r="H10367" s="84" t="s">
        <v>2674</v>
      </c>
      <c r="I10367" s="43"/>
    </row>
    <row r="10368" spans="1:9" x14ac:dyDescent="0.25">
      <c r="A10368" s="38" t="s">
        <v>4886</v>
      </c>
      <c r="B10368" s="33" t="s">
        <v>2847</v>
      </c>
      <c r="C10368" s="33"/>
      <c r="D10368" s="38">
        <v>20</v>
      </c>
      <c r="E10368" s="45" t="s">
        <v>23</v>
      </c>
      <c r="F10368" s="40">
        <v>800</v>
      </c>
      <c r="G10368" s="41">
        <f t="shared" si="449"/>
        <v>16000</v>
      </c>
      <c r="H10368" s="84" t="s">
        <v>2674</v>
      </c>
      <c r="I10368" s="43"/>
    </row>
    <row r="10369" spans="1:9" x14ac:dyDescent="0.25">
      <c r="A10369" s="38" t="s">
        <v>4886</v>
      </c>
      <c r="B10369" s="33" t="s">
        <v>5108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49"/>
        <v>36000</v>
      </c>
      <c r="H10369" s="84" t="s">
        <v>673</v>
      </c>
      <c r="I10369" s="43" t="s">
        <v>11293</v>
      </c>
    </row>
    <row r="10370" spans="1:9" x14ac:dyDescent="0.25">
      <c r="A10370" s="38" t="s">
        <v>4886</v>
      </c>
      <c r="B10370" s="33" t="s">
        <v>3235</v>
      </c>
      <c r="C10370" s="33" t="s">
        <v>3596</v>
      </c>
      <c r="D10370" s="38">
        <v>1</v>
      </c>
      <c r="E10370" s="45" t="s">
        <v>23</v>
      </c>
      <c r="F10370" s="40">
        <v>81500</v>
      </c>
      <c r="G10370" s="41">
        <f t="shared" si="449"/>
        <v>81500</v>
      </c>
      <c r="H10370" s="84" t="s">
        <v>673</v>
      </c>
      <c r="I10370" s="43" t="s">
        <v>11293</v>
      </c>
    </row>
    <row r="10371" spans="1:9" x14ac:dyDescent="0.25">
      <c r="A10371" s="38" t="s">
        <v>4886</v>
      </c>
      <c r="B10371" s="33" t="s">
        <v>556</v>
      </c>
      <c r="C10371" s="33" t="s">
        <v>9331</v>
      </c>
      <c r="D10371" s="38">
        <v>1</v>
      </c>
      <c r="E10371" s="45" t="s">
        <v>24</v>
      </c>
      <c r="F10371" s="40">
        <v>475000</v>
      </c>
      <c r="G10371" s="41">
        <f t="shared" si="449"/>
        <v>475000</v>
      </c>
      <c r="H10371" s="84" t="s">
        <v>673</v>
      </c>
      <c r="I10371" s="43" t="s">
        <v>11293</v>
      </c>
    </row>
    <row r="10372" spans="1:9" x14ac:dyDescent="0.25">
      <c r="A10372" s="38" t="s">
        <v>4886</v>
      </c>
      <c r="B10372" s="80" t="s">
        <v>2800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50">F10372*D10372</f>
        <v>130000</v>
      </c>
      <c r="H10372" s="84" t="s">
        <v>673</v>
      </c>
      <c r="I10372" s="43" t="s">
        <v>11293</v>
      </c>
    </row>
    <row r="10373" spans="1:9" x14ac:dyDescent="0.25">
      <c r="A10373" s="38" t="s">
        <v>4886</v>
      </c>
      <c r="B10373" s="33" t="s">
        <v>4888</v>
      </c>
      <c r="C10373" s="56" t="s">
        <v>4876</v>
      </c>
      <c r="D10373" s="38">
        <v>3</v>
      </c>
      <c r="E10373" s="45" t="s">
        <v>23</v>
      </c>
      <c r="F10373" s="41">
        <v>2000</v>
      </c>
      <c r="G10373" s="41">
        <f t="shared" si="450"/>
        <v>6000</v>
      </c>
      <c r="H10373" s="84" t="s">
        <v>1263</v>
      </c>
      <c r="I10373" s="43"/>
    </row>
    <row r="10374" spans="1:9" x14ac:dyDescent="0.25">
      <c r="A10374" s="38" t="s">
        <v>4886</v>
      </c>
      <c r="B10374" s="33" t="s">
        <v>11260</v>
      </c>
      <c r="C10374" s="33" t="s">
        <v>4378</v>
      </c>
      <c r="D10374" s="38">
        <v>3</v>
      </c>
      <c r="E10374" s="51" t="s">
        <v>27</v>
      </c>
      <c r="F10374" s="55">
        <v>23000</v>
      </c>
      <c r="G10374" s="179">
        <f t="shared" si="450"/>
        <v>69000</v>
      </c>
      <c r="H10374" s="84" t="s">
        <v>1263</v>
      </c>
      <c r="I10374" s="43"/>
    </row>
    <row r="10375" spans="1:9" x14ac:dyDescent="0.25">
      <c r="A10375" s="38" t="s">
        <v>4886</v>
      </c>
      <c r="B10375" s="33" t="s">
        <v>4733</v>
      </c>
      <c r="C10375" s="33" t="s">
        <v>4734</v>
      </c>
      <c r="D10375" s="38">
        <v>1</v>
      </c>
      <c r="E10375" s="33" t="s">
        <v>773</v>
      </c>
      <c r="F10375" s="35">
        <v>90000</v>
      </c>
      <c r="G10375" s="179">
        <f t="shared" si="450"/>
        <v>90000</v>
      </c>
      <c r="H10375" s="84" t="s">
        <v>1263</v>
      </c>
      <c r="I10375" s="43"/>
    </row>
    <row r="10376" spans="1:9" x14ac:dyDescent="0.25">
      <c r="A10376" s="38" t="s">
        <v>4886</v>
      </c>
      <c r="B10376" s="33" t="s">
        <v>3708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50"/>
        <v>2012000</v>
      </c>
      <c r="H10376" s="84" t="s">
        <v>11294</v>
      </c>
      <c r="I10376" s="43" t="s">
        <v>11295</v>
      </c>
    </row>
    <row r="10377" spans="1:9" x14ac:dyDescent="0.25">
      <c r="A10377" s="38" t="s">
        <v>4886</v>
      </c>
      <c r="B10377" s="36" t="s">
        <v>4149</v>
      </c>
      <c r="C10377" s="33" t="s">
        <v>2752</v>
      </c>
      <c r="D10377" s="38">
        <v>1</v>
      </c>
      <c r="E10377" s="45" t="s">
        <v>24</v>
      </c>
      <c r="F10377" s="40">
        <v>32500</v>
      </c>
      <c r="G10377" s="41">
        <f t="shared" si="450"/>
        <v>32500</v>
      </c>
      <c r="H10377" s="84" t="s">
        <v>1006</v>
      </c>
      <c r="I10377" s="294" t="s">
        <v>11159</v>
      </c>
    </row>
    <row r="10378" spans="1:9" x14ac:dyDescent="0.25">
      <c r="A10378" s="38" t="s">
        <v>4886</v>
      </c>
      <c r="B10378" s="33" t="s">
        <v>4479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50"/>
        <v>12500</v>
      </c>
      <c r="H10378" s="84" t="s">
        <v>1006</v>
      </c>
      <c r="I10378" s="294" t="s">
        <v>11159</v>
      </c>
    </row>
    <row r="10379" spans="1:9" x14ac:dyDescent="0.25">
      <c r="A10379" s="38" t="s">
        <v>4886</v>
      </c>
      <c r="B10379" s="33" t="s">
        <v>4859</v>
      </c>
      <c r="C10379" s="33" t="s">
        <v>4860</v>
      </c>
      <c r="D10379" s="50">
        <v>1</v>
      </c>
      <c r="E10379" s="45" t="s">
        <v>23</v>
      </c>
      <c r="F10379" s="179">
        <v>222499</v>
      </c>
      <c r="G10379" s="41">
        <f t="shared" si="450"/>
        <v>222499</v>
      </c>
      <c r="H10379" s="84" t="s">
        <v>1006</v>
      </c>
      <c r="I10379" s="294" t="s">
        <v>11159</v>
      </c>
    </row>
    <row r="10380" spans="1:9" x14ac:dyDescent="0.25">
      <c r="A10380" s="38" t="s">
        <v>4886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50"/>
        <v>69378</v>
      </c>
      <c r="H10380" s="84" t="s">
        <v>490</v>
      </c>
      <c r="I10380" s="43"/>
    </row>
    <row r="10381" spans="1:9" x14ac:dyDescent="0.25">
      <c r="A10381" s="38" t="s">
        <v>4886</v>
      </c>
      <c r="B10381" s="33" t="s">
        <v>5631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50"/>
        <v>17000</v>
      </c>
      <c r="H10381" s="84" t="s">
        <v>930</v>
      </c>
      <c r="I10381" s="43"/>
    </row>
    <row r="10382" spans="1:9" x14ac:dyDescent="0.25">
      <c r="A10382" s="38" t="s">
        <v>4886</v>
      </c>
      <c r="B10382" s="33" t="s">
        <v>9387</v>
      </c>
      <c r="C10382" s="33" t="s">
        <v>8339</v>
      </c>
      <c r="D10382" s="38">
        <v>0.6</v>
      </c>
      <c r="E10382" s="45" t="s">
        <v>27</v>
      </c>
      <c r="F10382" s="289">
        <v>82500</v>
      </c>
      <c r="G10382" s="41">
        <f t="shared" si="450"/>
        <v>49500</v>
      </c>
      <c r="H10382" s="84" t="s">
        <v>1006</v>
      </c>
      <c r="I10382" s="43"/>
    </row>
    <row r="10383" spans="1:9" x14ac:dyDescent="0.25">
      <c r="A10383" s="38" t="s">
        <v>4886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50"/>
        <v>42300</v>
      </c>
      <c r="H10383" s="84" t="s">
        <v>1006</v>
      </c>
      <c r="I10383" s="43"/>
    </row>
    <row r="10384" spans="1:9" x14ac:dyDescent="0.25">
      <c r="A10384" s="38" t="s">
        <v>4886</v>
      </c>
      <c r="B10384" s="33" t="s">
        <v>4887</v>
      </c>
      <c r="C10384" s="56" t="s">
        <v>3224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x14ac:dyDescent="0.25">
      <c r="A10385" s="38" t="s">
        <v>4886</v>
      </c>
      <c r="B10385" s="33" t="s">
        <v>9387</v>
      </c>
      <c r="C10385" s="33" t="s">
        <v>8339</v>
      </c>
      <c r="D10385" s="38">
        <v>0.3</v>
      </c>
      <c r="E10385" s="45" t="s">
        <v>27</v>
      </c>
      <c r="F10385" s="289">
        <v>82500</v>
      </c>
      <c r="G10385" s="179">
        <f t="shared" si="450"/>
        <v>24750</v>
      </c>
      <c r="H10385" s="84" t="s">
        <v>911</v>
      </c>
      <c r="I10385" s="294" t="s">
        <v>8493</v>
      </c>
    </row>
    <row r="10386" spans="1:9" x14ac:dyDescent="0.25">
      <c r="A10386" s="38" t="s">
        <v>4886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50"/>
        <v>150000</v>
      </c>
      <c r="H10386" s="84" t="s">
        <v>911</v>
      </c>
      <c r="I10386" s="294" t="s">
        <v>8493</v>
      </c>
    </row>
    <row r="10387" spans="1:9" x14ac:dyDescent="0.25">
      <c r="A10387" s="38" t="s">
        <v>4886</v>
      </c>
      <c r="B10387" s="33" t="s">
        <v>4891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50"/>
        <v>120000</v>
      </c>
      <c r="H10387" s="84" t="s">
        <v>911</v>
      </c>
      <c r="I10387" s="294" t="s">
        <v>8493</v>
      </c>
    </row>
    <row r="10388" spans="1:9" x14ac:dyDescent="0.25">
      <c r="A10388" s="38" t="s">
        <v>4886</v>
      </c>
      <c r="B10388" s="33" t="s">
        <v>4892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50"/>
        <v>175000</v>
      </c>
      <c r="H10388" s="84" t="s">
        <v>1106</v>
      </c>
      <c r="I10388" s="294"/>
    </row>
    <row r="10389" spans="1:9" x14ac:dyDescent="0.25">
      <c r="A10389" s="38" t="s">
        <v>4886</v>
      </c>
      <c r="B10389" s="33" t="s">
        <v>4893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50"/>
        <v>75000</v>
      </c>
      <c r="H10389" s="84" t="s">
        <v>1106</v>
      </c>
      <c r="I10389" s="294"/>
    </row>
    <row r="10390" spans="1:9" x14ac:dyDescent="0.25">
      <c r="A10390" s="38" t="s">
        <v>4886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x14ac:dyDescent="0.25">
      <c r="A10391" s="38" t="s">
        <v>4886</v>
      </c>
      <c r="B10391" s="33" t="s">
        <v>11260</v>
      </c>
      <c r="C10391" s="33" t="s">
        <v>4378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x14ac:dyDescent="0.25">
      <c r="A10392" s="38" t="s">
        <v>4886</v>
      </c>
      <c r="B10392" s="33" t="s">
        <v>4927</v>
      </c>
      <c r="C10392" s="44" t="s">
        <v>11296</v>
      </c>
      <c r="D10392" s="38">
        <v>1</v>
      </c>
      <c r="E10392" s="33" t="s">
        <v>23</v>
      </c>
      <c r="F10392" s="46">
        <v>1270000</v>
      </c>
      <c r="G10392" s="179">
        <f t="shared" si="450"/>
        <v>1270000</v>
      </c>
      <c r="H10392" s="84" t="s">
        <v>783</v>
      </c>
      <c r="I10392" s="294" t="s">
        <v>11297</v>
      </c>
    </row>
    <row r="10393" spans="1:9" x14ac:dyDescent="0.25">
      <c r="A10393" s="38" t="s">
        <v>4886</v>
      </c>
      <c r="B10393" s="56" t="s">
        <v>11035</v>
      </c>
      <c r="C10393" s="39" t="s">
        <v>10563</v>
      </c>
      <c r="D10393" s="38">
        <v>1</v>
      </c>
      <c r="E10393" s="51" t="s">
        <v>23</v>
      </c>
      <c r="F10393" s="46">
        <v>148500</v>
      </c>
      <c r="G10393" s="179">
        <f t="shared" si="450"/>
        <v>148500</v>
      </c>
      <c r="H10393" s="84" t="s">
        <v>783</v>
      </c>
      <c r="I10393" s="33" t="s">
        <v>11297</v>
      </c>
    </row>
    <row r="10394" spans="1:9" x14ac:dyDescent="0.25">
      <c r="A10394" s="38" t="s">
        <v>4886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50"/>
        <v>50000</v>
      </c>
      <c r="H10394" s="84" t="s">
        <v>783</v>
      </c>
      <c r="I10394" s="33" t="s">
        <v>11297</v>
      </c>
    </row>
    <row r="10395" spans="1:9" x14ac:dyDescent="0.25">
      <c r="A10395" s="38" t="s">
        <v>4886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50"/>
        <v>17000</v>
      </c>
      <c r="H10395" s="84" t="s">
        <v>748</v>
      </c>
      <c r="I10395" s="33"/>
    </row>
    <row r="10396" spans="1:9" x14ac:dyDescent="0.25">
      <c r="A10396" s="38" t="s">
        <v>4886</v>
      </c>
      <c r="B10396" s="33" t="s">
        <v>4897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50"/>
        <v>4000</v>
      </c>
      <c r="H10396" s="84" t="s">
        <v>748</v>
      </c>
      <c r="I10396" s="33"/>
    </row>
    <row r="10397" spans="1:9" x14ac:dyDescent="0.25">
      <c r="A10397" s="38" t="s">
        <v>4886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50"/>
        <v>1500</v>
      </c>
      <c r="H10397" s="84" t="s">
        <v>748</v>
      </c>
      <c r="I10397" s="33"/>
    </row>
    <row r="10398" spans="1:9" x14ac:dyDescent="0.25">
      <c r="A10398" s="38" t="s">
        <v>4886</v>
      </c>
      <c r="B10398" s="33" t="s">
        <v>4898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50"/>
        <v>250000</v>
      </c>
      <c r="H10398" s="84" t="s">
        <v>4899</v>
      </c>
      <c r="I10398" s="33"/>
    </row>
    <row r="10399" spans="1:9" x14ac:dyDescent="0.25">
      <c r="A10399" s="38" t="s">
        <v>4886</v>
      </c>
      <c r="B10399" s="33" t="s">
        <v>4900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50"/>
        <v>75000</v>
      </c>
      <c r="H10399" s="84" t="s">
        <v>4899</v>
      </c>
      <c r="I10399" s="33"/>
    </row>
    <row r="10400" spans="1:9" x14ac:dyDescent="0.25">
      <c r="A10400" s="38" t="s">
        <v>4886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50"/>
        <v>225600</v>
      </c>
      <c r="H10400" s="401" t="s">
        <v>11298</v>
      </c>
      <c r="I10400" s="33"/>
    </row>
    <row r="10401" spans="1:9" x14ac:dyDescent="0.25">
      <c r="A10401" s="33" t="s">
        <v>4901</v>
      </c>
      <c r="B10401" s="33" t="s">
        <v>11266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50"/>
        <v>20400</v>
      </c>
      <c r="H10401" s="84" t="s">
        <v>577</v>
      </c>
      <c r="I10401" s="43"/>
    </row>
    <row r="10402" spans="1:9" x14ac:dyDescent="0.25">
      <c r="A10402" s="33" t="s">
        <v>4901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50"/>
        <v>80000</v>
      </c>
      <c r="H10402" s="84" t="s">
        <v>577</v>
      </c>
      <c r="I10402" s="43"/>
    </row>
    <row r="10403" spans="1:9" x14ac:dyDescent="0.25">
      <c r="A10403" s="33" t="s">
        <v>4901</v>
      </c>
      <c r="B10403" s="33" t="s">
        <v>11266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50"/>
        <v>17000</v>
      </c>
      <c r="H10403" s="84" t="s">
        <v>930</v>
      </c>
      <c r="I10403" s="43"/>
    </row>
    <row r="10404" spans="1:9" x14ac:dyDescent="0.25">
      <c r="A10404" s="33" t="s">
        <v>4901</v>
      </c>
      <c r="B10404" s="33" t="s">
        <v>4902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50"/>
        <v>75000</v>
      </c>
      <c r="H10404" s="84" t="s">
        <v>588</v>
      </c>
      <c r="I10404" s="43"/>
    </row>
    <row r="10405" spans="1:9" x14ac:dyDescent="0.25">
      <c r="A10405" s="33" t="s">
        <v>4901</v>
      </c>
      <c r="B10405" s="33" t="s">
        <v>9387</v>
      </c>
      <c r="C10405" s="33" t="s">
        <v>8339</v>
      </c>
      <c r="D10405" s="38">
        <v>0.3</v>
      </c>
      <c r="E10405" s="45" t="s">
        <v>27</v>
      </c>
      <c r="F10405" s="289">
        <v>82500</v>
      </c>
      <c r="G10405" s="41">
        <f t="shared" si="450"/>
        <v>24750</v>
      </c>
      <c r="H10405" s="84" t="s">
        <v>413</v>
      </c>
      <c r="I10405" s="43" t="s">
        <v>11299</v>
      </c>
    </row>
    <row r="10406" spans="1:9" x14ac:dyDescent="0.25">
      <c r="A10406" s="33" t="s">
        <v>4901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50"/>
        <v>80000</v>
      </c>
      <c r="H10406" s="84" t="s">
        <v>413</v>
      </c>
      <c r="I10406" s="43" t="s">
        <v>11299</v>
      </c>
    </row>
    <row r="10407" spans="1:9" x14ac:dyDescent="0.25">
      <c r="A10407" s="33" t="s">
        <v>4901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50"/>
        <v>3000</v>
      </c>
      <c r="H10407" s="84" t="s">
        <v>742</v>
      </c>
      <c r="I10407" s="43"/>
    </row>
    <row r="10408" spans="1:9" x14ac:dyDescent="0.25">
      <c r="A10408" s="33" t="s">
        <v>4901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50"/>
        <v>6000</v>
      </c>
      <c r="H10408" s="84" t="s">
        <v>2284</v>
      </c>
      <c r="I10408" s="43"/>
    </row>
    <row r="10409" spans="1:9" x14ac:dyDescent="0.25">
      <c r="A10409" s="33" t="s">
        <v>4901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50"/>
        <v>24000</v>
      </c>
      <c r="H10409" s="84" t="s">
        <v>4939</v>
      </c>
      <c r="I10409" s="43"/>
    </row>
    <row r="10410" spans="1:9" x14ac:dyDescent="0.25">
      <c r="A10410" s="33" t="s">
        <v>4901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50"/>
        <v>42300</v>
      </c>
      <c r="H10410" s="84" t="s">
        <v>2096</v>
      </c>
      <c r="I10410" s="43"/>
    </row>
    <row r="10411" spans="1:9" x14ac:dyDescent="0.25">
      <c r="A10411" s="33" t="s">
        <v>4901</v>
      </c>
      <c r="B10411" s="33" t="s">
        <v>4909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50"/>
        <v>90000</v>
      </c>
      <c r="H10411" s="84" t="s">
        <v>4910</v>
      </c>
      <c r="I10411" s="43"/>
    </row>
    <row r="10412" spans="1:9" x14ac:dyDescent="0.25">
      <c r="A10412" s="33" t="s">
        <v>4901</v>
      </c>
      <c r="B10412" s="56" t="s">
        <v>11035</v>
      </c>
      <c r="C10412" s="39" t="s">
        <v>10563</v>
      </c>
      <c r="D10412" s="38">
        <v>1</v>
      </c>
      <c r="E10412" s="45" t="s">
        <v>23</v>
      </c>
      <c r="F10412" s="41">
        <v>148500</v>
      </c>
      <c r="G10412" s="41">
        <f t="shared" si="450"/>
        <v>148500</v>
      </c>
      <c r="H10412" s="84" t="s">
        <v>827</v>
      </c>
      <c r="I10412" s="43" t="s">
        <v>11300</v>
      </c>
    </row>
    <row r="10413" spans="1:9" x14ac:dyDescent="0.25">
      <c r="A10413" s="33" t="s">
        <v>4901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50"/>
        <v>50000</v>
      </c>
      <c r="H10413" s="84" t="s">
        <v>827</v>
      </c>
      <c r="I10413" s="43" t="s">
        <v>11300</v>
      </c>
    </row>
    <row r="10414" spans="1:9" x14ac:dyDescent="0.25">
      <c r="A10414" s="33" t="s">
        <v>4901</v>
      </c>
      <c r="B10414" s="63" t="s">
        <v>63</v>
      </c>
      <c r="C10414" s="33" t="s">
        <v>11301</v>
      </c>
      <c r="D10414" s="38">
        <v>1</v>
      </c>
      <c r="E10414" s="45" t="s">
        <v>23</v>
      </c>
      <c r="F10414" s="40">
        <v>3100000</v>
      </c>
      <c r="G10414" s="179">
        <f t="shared" si="450"/>
        <v>3100000</v>
      </c>
      <c r="H10414" s="84" t="s">
        <v>2882</v>
      </c>
      <c r="I10414" s="43" t="s">
        <v>11302</v>
      </c>
    </row>
    <row r="10415" spans="1:9" x14ac:dyDescent="0.25">
      <c r="A10415" s="33" t="s">
        <v>4901</v>
      </c>
      <c r="B10415" s="63" t="s">
        <v>63</v>
      </c>
      <c r="C10415" s="33" t="s">
        <v>11303</v>
      </c>
      <c r="D10415" s="38">
        <v>1</v>
      </c>
      <c r="E10415" s="45" t="s">
        <v>24</v>
      </c>
      <c r="F10415" s="40">
        <v>3100000</v>
      </c>
      <c r="G10415" s="179">
        <f t="shared" si="450"/>
        <v>3100000</v>
      </c>
      <c r="H10415" s="84" t="s">
        <v>2882</v>
      </c>
      <c r="I10415" s="43" t="s">
        <v>11302</v>
      </c>
    </row>
    <row r="10416" spans="1:9" x14ac:dyDescent="0.25">
      <c r="A10416" s="33" t="s">
        <v>4901</v>
      </c>
      <c r="B10416" s="63" t="s">
        <v>63</v>
      </c>
      <c r="C10416" s="33" t="s">
        <v>11304</v>
      </c>
      <c r="D10416" s="38">
        <v>1</v>
      </c>
      <c r="E10416" s="45" t="s">
        <v>23</v>
      </c>
      <c r="F10416" s="40">
        <v>3100000</v>
      </c>
      <c r="G10416" s="41">
        <f t="shared" si="450"/>
        <v>3100000</v>
      </c>
      <c r="H10416" s="84" t="s">
        <v>2882</v>
      </c>
      <c r="I10416" s="43" t="s">
        <v>11302</v>
      </c>
    </row>
    <row r="10417" spans="1:9" x14ac:dyDescent="0.25">
      <c r="A10417" s="33" t="s">
        <v>4901</v>
      </c>
      <c r="B10417" s="63" t="s">
        <v>63</v>
      </c>
      <c r="C10417" s="33" t="s">
        <v>11305</v>
      </c>
      <c r="D10417" s="38">
        <v>1</v>
      </c>
      <c r="E10417" s="45" t="s">
        <v>24</v>
      </c>
      <c r="F10417" s="40">
        <v>3100000</v>
      </c>
      <c r="G10417" s="41">
        <f t="shared" si="450"/>
        <v>3100000</v>
      </c>
      <c r="H10417" s="84" t="s">
        <v>2882</v>
      </c>
      <c r="I10417" s="43" t="s">
        <v>11302</v>
      </c>
    </row>
    <row r="10418" spans="1:9" x14ac:dyDescent="0.25">
      <c r="A10418" s="33" t="s">
        <v>4901</v>
      </c>
      <c r="B10418" s="33" t="s">
        <v>2719</v>
      </c>
      <c r="C10418" s="33" t="s">
        <v>2897</v>
      </c>
      <c r="D10418" s="38">
        <v>10</v>
      </c>
      <c r="E10418" s="45" t="s">
        <v>23</v>
      </c>
      <c r="F10418" s="40">
        <v>300000</v>
      </c>
      <c r="G10418" s="41">
        <f t="shared" si="450"/>
        <v>3000000</v>
      </c>
      <c r="H10418" s="84" t="s">
        <v>2882</v>
      </c>
      <c r="I10418" s="43" t="s">
        <v>11302</v>
      </c>
    </row>
    <row r="10419" spans="1:9" x14ac:dyDescent="0.25">
      <c r="A10419" s="33" t="s">
        <v>4901</v>
      </c>
      <c r="B10419" s="36" t="s">
        <v>2817</v>
      </c>
      <c r="C10419" s="33" t="s">
        <v>4697</v>
      </c>
      <c r="D10419" s="38">
        <v>4</v>
      </c>
      <c r="E10419" s="51" t="s">
        <v>23</v>
      </c>
      <c r="F10419" s="46">
        <v>85000</v>
      </c>
      <c r="G10419" s="41">
        <f t="shared" si="450"/>
        <v>340000</v>
      </c>
      <c r="H10419" s="84" t="s">
        <v>2882</v>
      </c>
      <c r="I10419" s="43" t="s">
        <v>11302</v>
      </c>
    </row>
    <row r="10420" spans="1:9" x14ac:dyDescent="0.25">
      <c r="A10420" s="33" t="s">
        <v>4901</v>
      </c>
      <c r="B10420" s="63" t="s">
        <v>2826</v>
      </c>
      <c r="C10420" s="39" t="s">
        <v>5865</v>
      </c>
      <c r="D10420" s="38">
        <v>1</v>
      </c>
      <c r="E10420" s="51" t="s">
        <v>23</v>
      </c>
      <c r="F10420" s="46">
        <v>255000</v>
      </c>
      <c r="G10420" s="179">
        <f t="shared" si="450"/>
        <v>255000</v>
      </c>
      <c r="H10420" s="84" t="s">
        <v>673</v>
      </c>
      <c r="I10420" s="43" t="s">
        <v>11306</v>
      </c>
    </row>
    <row r="10421" spans="1:9" x14ac:dyDescent="0.25">
      <c r="A10421" s="33" t="s">
        <v>4901</v>
      </c>
      <c r="B10421" s="68" t="s">
        <v>2749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50"/>
        <v>20000</v>
      </c>
      <c r="H10421" s="84" t="s">
        <v>673</v>
      </c>
      <c r="I10421" s="43" t="s">
        <v>11306</v>
      </c>
    </row>
    <row r="10422" spans="1:9" x14ac:dyDescent="0.25">
      <c r="A10422" s="33" t="s">
        <v>4901</v>
      </c>
      <c r="B10422" s="33" t="s">
        <v>4903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50"/>
        <v>75000</v>
      </c>
      <c r="H10422" s="84" t="s">
        <v>2240</v>
      </c>
      <c r="I10422" s="43"/>
    </row>
    <row r="10423" spans="1:9" x14ac:dyDescent="0.25">
      <c r="A10423" s="33" t="s">
        <v>4901</v>
      </c>
      <c r="B10423" s="63" t="s">
        <v>4904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50"/>
        <v>90000</v>
      </c>
      <c r="H10423" s="84" t="s">
        <v>2240</v>
      </c>
      <c r="I10423" s="43"/>
    </row>
    <row r="10424" spans="1:9" x14ac:dyDescent="0.25">
      <c r="A10424" s="33" t="s">
        <v>4901</v>
      </c>
      <c r="B10424" s="33" t="s">
        <v>4905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50"/>
        <v>225000</v>
      </c>
      <c r="H10424" s="84" t="s">
        <v>2240</v>
      </c>
      <c r="I10424" s="43"/>
    </row>
    <row r="10425" spans="1:9" x14ac:dyDescent="0.25">
      <c r="A10425" s="33" t="s">
        <v>4901</v>
      </c>
      <c r="B10425" s="63" t="s">
        <v>4906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50"/>
        <v>275000</v>
      </c>
      <c r="H10425" s="84" t="s">
        <v>2240</v>
      </c>
      <c r="I10425" s="43"/>
    </row>
    <row r="10426" spans="1:9" x14ac:dyDescent="0.25">
      <c r="A10426" s="33" t="s">
        <v>4901</v>
      </c>
      <c r="B10426" s="33" t="s">
        <v>4907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50"/>
        <v>1250000</v>
      </c>
      <c r="H10426" s="84" t="s">
        <v>2240</v>
      </c>
      <c r="I10426" s="294"/>
    </row>
    <row r="10427" spans="1:9" x14ac:dyDescent="0.25">
      <c r="A10427" s="33" t="s">
        <v>4901</v>
      </c>
      <c r="B10427" s="109" t="s">
        <v>4896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2701</v>
      </c>
      <c r="I10427" s="294"/>
    </row>
    <row r="10428" spans="1:9" x14ac:dyDescent="0.25">
      <c r="A10428" s="33" t="s">
        <v>4901</v>
      </c>
      <c r="B10428" s="33" t="s">
        <v>4527</v>
      </c>
      <c r="C10428" s="33" t="s">
        <v>4911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4160</v>
      </c>
      <c r="I10428" s="294" t="s">
        <v>11307</v>
      </c>
    </row>
    <row r="10429" spans="1:9" x14ac:dyDescent="0.25">
      <c r="A10429" s="33" t="s">
        <v>4901</v>
      </c>
      <c r="B10429" s="33" t="s">
        <v>4527</v>
      </c>
      <c r="C10429" s="33" t="s">
        <v>4912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4160</v>
      </c>
      <c r="I10429" s="294" t="s">
        <v>11307</v>
      </c>
    </row>
    <row r="10430" spans="1:9" x14ac:dyDescent="0.25">
      <c r="A10430" s="33" t="s">
        <v>4901</v>
      </c>
      <c r="B10430" s="33" t="s">
        <v>4527</v>
      </c>
      <c r="C10430" s="33" t="s">
        <v>4913</v>
      </c>
      <c r="D10430" s="50">
        <v>1</v>
      </c>
      <c r="E10430" s="45" t="s">
        <v>24</v>
      </c>
      <c r="F10430" s="179">
        <v>1500000</v>
      </c>
      <c r="G10430" s="41">
        <f t="shared" ref="G10430:G10435" si="451">F10430*D10430</f>
        <v>1500000</v>
      </c>
      <c r="H10430" s="84" t="s">
        <v>4160</v>
      </c>
      <c r="I10430" s="294" t="s">
        <v>11307</v>
      </c>
    </row>
    <row r="10431" spans="1:9" x14ac:dyDescent="0.25">
      <c r="A10431" s="33" t="s">
        <v>4901</v>
      </c>
      <c r="B10431" s="33" t="s">
        <v>4527</v>
      </c>
      <c r="C10431" s="33" t="s">
        <v>4914</v>
      </c>
      <c r="D10431" s="50">
        <v>1</v>
      </c>
      <c r="E10431" s="45" t="s">
        <v>24</v>
      </c>
      <c r="F10431" s="179">
        <v>1500000</v>
      </c>
      <c r="G10431" s="41">
        <f t="shared" si="451"/>
        <v>1500000</v>
      </c>
      <c r="H10431" s="84" t="s">
        <v>4160</v>
      </c>
      <c r="I10431" s="294" t="s">
        <v>11307</v>
      </c>
    </row>
    <row r="10432" spans="1:9" x14ac:dyDescent="0.25">
      <c r="A10432" s="33" t="s">
        <v>4901</v>
      </c>
      <c r="B10432" s="33" t="s">
        <v>4527</v>
      </c>
      <c r="C10432" s="33" t="s">
        <v>4915</v>
      </c>
      <c r="D10432" s="50">
        <v>1</v>
      </c>
      <c r="E10432" s="45" t="s">
        <v>24</v>
      </c>
      <c r="F10432" s="179">
        <v>1500000</v>
      </c>
      <c r="G10432" s="179">
        <f t="shared" si="451"/>
        <v>1500000</v>
      </c>
      <c r="H10432" s="84" t="s">
        <v>4160</v>
      </c>
      <c r="I10432" s="294" t="s">
        <v>11307</v>
      </c>
    </row>
    <row r="10433" spans="1:9" x14ac:dyDescent="0.25">
      <c r="A10433" s="33" t="s">
        <v>4901</v>
      </c>
      <c r="B10433" s="33" t="s">
        <v>4527</v>
      </c>
      <c r="C10433" s="33" t="s">
        <v>4916</v>
      </c>
      <c r="D10433" s="50">
        <v>1</v>
      </c>
      <c r="E10433" s="45" t="s">
        <v>24</v>
      </c>
      <c r="F10433" s="179">
        <v>1500000</v>
      </c>
      <c r="G10433" s="179">
        <f t="shared" si="451"/>
        <v>1500000</v>
      </c>
      <c r="H10433" s="84" t="s">
        <v>4160</v>
      </c>
      <c r="I10433" s="294" t="s">
        <v>11307</v>
      </c>
    </row>
    <row r="10434" spans="1:9" x14ac:dyDescent="0.25">
      <c r="A10434" s="33" t="s">
        <v>4901</v>
      </c>
      <c r="B10434" s="33" t="s">
        <v>4527</v>
      </c>
      <c r="C10434" s="33" t="s">
        <v>4917</v>
      </c>
      <c r="D10434" s="50">
        <v>1</v>
      </c>
      <c r="E10434" s="45" t="s">
        <v>24</v>
      </c>
      <c r="F10434" s="179">
        <v>1500000</v>
      </c>
      <c r="G10434" s="179">
        <f t="shared" si="451"/>
        <v>1500000</v>
      </c>
      <c r="H10434" s="84" t="s">
        <v>4160</v>
      </c>
      <c r="I10434" s="294" t="s">
        <v>11307</v>
      </c>
    </row>
    <row r="10435" spans="1:9" x14ac:dyDescent="0.25">
      <c r="A10435" s="33" t="s">
        <v>4901</v>
      </c>
      <c r="B10435" s="33" t="s">
        <v>4527</v>
      </c>
      <c r="C10435" s="109" t="s">
        <v>4918</v>
      </c>
      <c r="D10435" s="50">
        <v>1</v>
      </c>
      <c r="E10435" s="45" t="s">
        <v>24</v>
      </c>
      <c r="F10435" s="179">
        <v>1500000</v>
      </c>
      <c r="G10435" s="179">
        <f t="shared" si="451"/>
        <v>1500000</v>
      </c>
      <c r="H10435" s="84" t="s">
        <v>4160</v>
      </c>
      <c r="I10435" s="294" t="s">
        <v>11307</v>
      </c>
    </row>
    <row r="10436" spans="1:9" x14ac:dyDescent="0.25">
      <c r="A10436" s="33" t="s">
        <v>4901</v>
      </c>
      <c r="B10436" s="33" t="s">
        <v>4527</v>
      </c>
      <c r="C10436" s="33" t="s">
        <v>4919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4160</v>
      </c>
      <c r="I10436" s="294" t="s">
        <v>11307</v>
      </c>
    </row>
    <row r="10437" spans="1:9" x14ac:dyDescent="0.25">
      <c r="A10437" s="33" t="s">
        <v>4901</v>
      </c>
      <c r="B10437" s="33" t="s">
        <v>4527</v>
      </c>
      <c r="C10437" s="33" t="s">
        <v>4920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4160</v>
      </c>
      <c r="I10437" s="294" t="s">
        <v>11307</v>
      </c>
    </row>
    <row r="10438" spans="1:9" x14ac:dyDescent="0.25">
      <c r="A10438" s="33" t="s">
        <v>4901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x14ac:dyDescent="0.25">
      <c r="A10439" s="33" t="s">
        <v>4901</v>
      </c>
      <c r="B10439" s="33" t="s">
        <v>11260</v>
      </c>
      <c r="C10439" s="33" t="s">
        <v>4378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x14ac:dyDescent="0.25">
      <c r="A10440" s="33" t="s">
        <v>4901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52">F10440*D10440</f>
        <v>28200</v>
      </c>
      <c r="H10440" s="84" t="s">
        <v>28</v>
      </c>
      <c r="I10440" s="33"/>
    </row>
    <row r="10441" spans="1:9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52"/>
        <v>75000</v>
      </c>
      <c r="H10441" s="84" t="s">
        <v>2861</v>
      </c>
      <c r="I10441" s="43"/>
    </row>
    <row r="10442" spans="1:9" x14ac:dyDescent="0.25">
      <c r="A10442" s="33" t="s">
        <v>359</v>
      </c>
      <c r="B10442" s="63" t="s">
        <v>4889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52"/>
        <v>56000</v>
      </c>
      <c r="H10442" s="84" t="s">
        <v>520</v>
      </c>
      <c r="I10442" s="43" t="s">
        <v>11308</v>
      </c>
    </row>
    <row r="10443" spans="1:9" x14ac:dyDescent="0.25">
      <c r="A10443" s="33" t="s">
        <v>359</v>
      </c>
      <c r="B10443" s="33" t="s">
        <v>4890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52"/>
        <v>72000</v>
      </c>
      <c r="H10443" s="84" t="s">
        <v>520</v>
      </c>
      <c r="I10443" s="43" t="s">
        <v>11308</v>
      </c>
    </row>
    <row r="10444" spans="1:9" x14ac:dyDescent="0.25">
      <c r="A10444" s="33" t="s">
        <v>359</v>
      </c>
      <c r="B10444" s="56" t="s">
        <v>4700</v>
      </c>
      <c r="C10444" s="33" t="s">
        <v>4697</v>
      </c>
      <c r="D10444" s="50">
        <v>5</v>
      </c>
      <c r="E10444" s="51" t="s">
        <v>23</v>
      </c>
      <c r="F10444" s="291">
        <v>305000</v>
      </c>
      <c r="G10444" s="41">
        <f t="shared" si="452"/>
        <v>1525000</v>
      </c>
      <c r="H10444" s="84" t="s">
        <v>520</v>
      </c>
      <c r="I10444" s="43" t="s">
        <v>11308</v>
      </c>
    </row>
    <row r="10445" spans="1:9" x14ac:dyDescent="0.25">
      <c r="A10445" s="33" t="s">
        <v>359</v>
      </c>
      <c r="B10445" s="33" t="s">
        <v>2719</v>
      </c>
      <c r="C10445" s="33" t="s">
        <v>2897</v>
      </c>
      <c r="D10445" s="38">
        <v>2</v>
      </c>
      <c r="E10445" s="45" t="s">
        <v>23</v>
      </c>
      <c r="F10445" s="46">
        <v>300000</v>
      </c>
      <c r="G10445" s="41">
        <f t="shared" si="452"/>
        <v>600000</v>
      </c>
      <c r="H10445" s="84" t="s">
        <v>520</v>
      </c>
      <c r="I10445" s="43" t="s">
        <v>11308</v>
      </c>
    </row>
    <row r="10446" spans="1:9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52"/>
        <v>615000</v>
      </c>
      <c r="H10446" s="84" t="s">
        <v>520</v>
      </c>
      <c r="I10446" s="43" t="s">
        <v>11308</v>
      </c>
    </row>
    <row r="10447" spans="1:9" x14ac:dyDescent="0.25">
      <c r="A10447" s="33" t="s">
        <v>359</v>
      </c>
      <c r="B10447" s="33" t="s">
        <v>4921</v>
      </c>
      <c r="C10447" s="33" t="s">
        <v>9331</v>
      </c>
      <c r="D10447" s="38">
        <v>4</v>
      </c>
      <c r="E10447" s="45" t="s">
        <v>23</v>
      </c>
      <c r="F10447" s="46">
        <v>850000</v>
      </c>
      <c r="G10447" s="179">
        <f t="shared" si="452"/>
        <v>3400000</v>
      </c>
      <c r="H10447" s="84" t="s">
        <v>4922</v>
      </c>
      <c r="I10447" s="43" t="s">
        <v>11308</v>
      </c>
    </row>
    <row r="10448" spans="1:9" x14ac:dyDescent="0.25">
      <c r="A10448" s="33" t="s">
        <v>359</v>
      </c>
      <c r="B10448" s="33" t="s">
        <v>4553</v>
      </c>
      <c r="C10448" s="33" t="s">
        <v>9331</v>
      </c>
      <c r="D10448" s="38">
        <v>1</v>
      </c>
      <c r="E10448" s="45" t="s">
        <v>23</v>
      </c>
      <c r="F10448" s="46">
        <v>475000</v>
      </c>
      <c r="G10448" s="179">
        <f t="shared" si="452"/>
        <v>475000</v>
      </c>
      <c r="H10448" s="84" t="s">
        <v>4922</v>
      </c>
      <c r="I10448" s="43" t="s">
        <v>11308</v>
      </c>
    </row>
    <row r="10449" spans="1:9" x14ac:dyDescent="0.25">
      <c r="A10449" s="33" t="s">
        <v>359</v>
      </c>
      <c r="B10449" s="33" t="s">
        <v>11309</v>
      </c>
      <c r="C10449" s="33" t="s">
        <v>5085</v>
      </c>
      <c r="D10449" s="38">
        <v>1</v>
      </c>
      <c r="E10449" s="45" t="s">
        <v>72</v>
      </c>
      <c r="F10449" s="289">
        <v>1</v>
      </c>
      <c r="G10449" s="41">
        <f t="shared" si="452"/>
        <v>1</v>
      </c>
      <c r="H10449" s="84" t="s">
        <v>4922</v>
      </c>
      <c r="I10449" s="43" t="s">
        <v>11308</v>
      </c>
    </row>
    <row r="10450" spans="1:9" x14ac:dyDescent="0.25">
      <c r="A10450" s="33" t="s">
        <v>359</v>
      </c>
      <c r="B10450" s="36" t="s">
        <v>2817</v>
      </c>
      <c r="C10450" s="33" t="s">
        <v>4697</v>
      </c>
      <c r="D10450" s="38">
        <v>2</v>
      </c>
      <c r="E10450" s="51" t="s">
        <v>23</v>
      </c>
      <c r="F10450" s="46">
        <v>85000</v>
      </c>
      <c r="G10450" s="41">
        <f t="shared" si="452"/>
        <v>170000</v>
      </c>
      <c r="H10450" s="84" t="s">
        <v>4922</v>
      </c>
      <c r="I10450" s="43" t="s">
        <v>11308</v>
      </c>
    </row>
    <row r="10451" spans="1:9" x14ac:dyDescent="0.25">
      <c r="A10451" s="33" t="s">
        <v>359</v>
      </c>
      <c r="B10451" s="63" t="s">
        <v>60</v>
      </c>
      <c r="C10451" s="33" t="s">
        <v>11310</v>
      </c>
      <c r="D10451" s="38">
        <v>1</v>
      </c>
      <c r="E10451" s="45" t="s">
        <v>23</v>
      </c>
      <c r="F10451" s="41">
        <v>3700000</v>
      </c>
      <c r="G10451" s="41">
        <f t="shared" si="452"/>
        <v>3700000</v>
      </c>
      <c r="H10451" s="84" t="s">
        <v>4922</v>
      </c>
      <c r="I10451" s="43" t="s">
        <v>11308</v>
      </c>
    </row>
    <row r="10452" spans="1:9" x14ac:dyDescent="0.25">
      <c r="A10452" s="33" t="s">
        <v>359</v>
      </c>
      <c r="B10452" s="63" t="s">
        <v>60</v>
      </c>
      <c r="C10452" s="33" t="s">
        <v>11311</v>
      </c>
      <c r="D10452" s="38">
        <v>1</v>
      </c>
      <c r="E10452" s="45" t="s">
        <v>23</v>
      </c>
      <c r="F10452" s="40">
        <v>3700000</v>
      </c>
      <c r="G10452" s="179">
        <f t="shared" si="452"/>
        <v>3700000</v>
      </c>
      <c r="H10452" s="84" t="s">
        <v>4922</v>
      </c>
      <c r="I10452" s="43" t="s">
        <v>11308</v>
      </c>
    </row>
    <row r="10453" spans="1:9" x14ac:dyDescent="0.25">
      <c r="A10453" s="33" t="s">
        <v>359</v>
      </c>
      <c r="B10453" s="33" t="s">
        <v>4883</v>
      </c>
      <c r="C10453" s="33" t="s">
        <v>9331</v>
      </c>
      <c r="D10453" s="38">
        <v>1</v>
      </c>
      <c r="E10453" s="45" t="s">
        <v>23</v>
      </c>
      <c r="F10453" s="46">
        <v>300000</v>
      </c>
      <c r="G10453" s="179">
        <f t="shared" si="452"/>
        <v>300000</v>
      </c>
      <c r="H10453" s="84" t="s">
        <v>4922</v>
      </c>
      <c r="I10453" s="43" t="s">
        <v>11308</v>
      </c>
    </row>
    <row r="10454" spans="1:9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52"/>
        <v>6000</v>
      </c>
      <c r="H10454" s="84" t="s">
        <v>11312</v>
      </c>
      <c r="I10454" s="43"/>
    </row>
    <row r="10455" spans="1:9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52"/>
        <v>17000</v>
      </c>
      <c r="H10455" s="84" t="s">
        <v>11312</v>
      </c>
      <c r="I10455" s="43"/>
    </row>
    <row r="10456" spans="1:9" x14ac:dyDescent="0.25">
      <c r="A10456" s="33" t="s">
        <v>359</v>
      </c>
      <c r="B10456" s="33" t="s">
        <v>2801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52"/>
        <v>12500</v>
      </c>
      <c r="H10456" s="84" t="s">
        <v>2240</v>
      </c>
      <c r="I10456" s="43"/>
    </row>
    <row r="10457" spans="1:9" x14ac:dyDescent="0.25">
      <c r="A10457" s="33" t="s">
        <v>359</v>
      </c>
      <c r="B10457" s="33" t="s">
        <v>118</v>
      </c>
      <c r="C10457" s="49" t="s">
        <v>9783</v>
      </c>
      <c r="D10457" s="38">
        <v>1</v>
      </c>
      <c r="E10457" s="51" t="s">
        <v>23</v>
      </c>
      <c r="F10457" s="46">
        <v>118181</v>
      </c>
      <c r="G10457" s="179">
        <f t="shared" si="452"/>
        <v>118181</v>
      </c>
      <c r="H10457" s="84" t="s">
        <v>486</v>
      </c>
      <c r="I10457" s="43" t="s">
        <v>11313</v>
      </c>
    </row>
    <row r="10458" spans="1:9" x14ac:dyDescent="0.25">
      <c r="A10458" s="33" t="s">
        <v>359</v>
      </c>
      <c r="B10458" s="36" t="s">
        <v>4150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52"/>
        <v>20000</v>
      </c>
      <c r="H10458" s="84" t="s">
        <v>486</v>
      </c>
      <c r="I10458" s="43" t="s">
        <v>11313</v>
      </c>
    </row>
    <row r="10459" spans="1:9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52"/>
        <v>253800</v>
      </c>
      <c r="H10459" s="84" t="s">
        <v>1756</v>
      </c>
      <c r="I10459" s="43" t="s">
        <v>11314</v>
      </c>
    </row>
    <row r="10460" spans="1:9" x14ac:dyDescent="0.25">
      <c r="A10460" s="33" t="s">
        <v>359</v>
      </c>
      <c r="B10460" s="33" t="s">
        <v>2852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52"/>
        <v>87500</v>
      </c>
      <c r="H10460" s="84" t="s">
        <v>1756</v>
      </c>
      <c r="I10460" s="43" t="s">
        <v>11314</v>
      </c>
    </row>
    <row r="10461" spans="1:9" x14ac:dyDescent="0.25">
      <c r="A10461" s="33" t="s">
        <v>359</v>
      </c>
      <c r="B10461" s="33" t="s">
        <v>5108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52"/>
        <v>36000</v>
      </c>
      <c r="H10461" s="84" t="s">
        <v>1756</v>
      </c>
      <c r="I10461" s="43" t="s">
        <v>11314</v>
      </c>
    </row>
    <row r="10462" spans="1:9" x14ac:dyDescent="0.25">
      <c r="A10462" s="33" t="s">
        <v>359</v>
      </c>
      <c r="B10462" s="33" t="s">
        <v>3235</v>
      </c>
      <c r="C10462" s="33" t="s">
        <v>3596</v>
      </c>
      <c r="D10462" s="38">
        <v>1</v>
      </c>
      <c r="E10462" s="45" t="s">
        <v>23</v>
      </c>
      <c r="F10462" s="40">
        <v>81500</v>
      </c>
      <c r="G10462" s="41">
        <f t="shared" si="452"/>
        <v>81500</v>
      </c>
      <c r="H10462" s="84" t="s">
        <v>1756</v>
      </c>
      <c r="I10462" s="43" t="s">
        <v>11314</v>
      </c>
    </row>
    <row r="10463" spans="1:9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52"/>
        <v>45000</v>
      </c>
      <c r="H10463" s="84" t="s">
        <v>1756</v>
      </c>
      <c r="I10463" s="43" t="s">
        <v>11314</v>
      </c>
    </row>
    <row r="10464" spans="1:9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52"/>
        <v>6000</v>
      </c>
      <c r="H10464" s="84" t="s">
        <v>2284</v>
      </c>
      <c r="I10464" s="294"/>
    </row>
    <row r="10465" spans="1:9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52"/>
        <v>225600</v>
      </c>
      <c r="H10465" s="401" t="s">
        <v>882</v>
      </c>
      <c r="I10465" s="401" t="s">
        <v>11315</v>
      </c>
    </row>
    <row r="10466" spans="1:9" x14ac:dyDescent="0.25">
      <c r="A10466" s="33" t="s">
        <v>359</v>
      </c>
      <c r="B10466" s="247" t="s">
        <v>9387</v>
      </c>
      <c r="C10466" s="247" t="s">
        <v>8339</v>
      </c>
      <c r="D10466" s="248">
        <v>0.3</v>
      </c>
      <c r="E10466" s="264" t="s">
        <v>27</v>
      </c>
      <c r="F10466" s="279">
        <v>82500</v>
      </c>
      <c r="G10466" s="266">
        <f t="shared" si="452"/>
        <v>24750</v>
      </c>
      <c r="H10466" s="401" t="s">
        <v>882</v>
      </c>
      <c r="I10466" s="401" t="s">
        <v>11315</v>
      </c>
    </row>
    <row r="10467" spans="1:9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52"/>
        <v>123250</v>
      </c>
      <c r="H10467" s="84" t="s">
        <v>28</v>
      </c>
      <c r="I10467" s="294"/>
    </row>
    <row r="10468" spans="1:9" x14ac:dyDescent="0.25">
      <c r="A10468" s="33" t="s">
        <v>359</v>
      </c>
      <c r="B10468" s="33" t="s">
        <v>11260</v>
      </c>
      <c r="C10468" s="33" t="s">
        <v>4378</v>
      </c>
      <c r="D10468" s="38">
        <v>5</v>
      </c>
      <c r="E10468" s="51" t="s">
        <v>27</v>
      </c>
      <c r="F10468" s="55">
        <v>23000</v>
      </c>
      <c r="G10468" s="179">
        <f t="shared" si="452"/>
        <v>115000</v>
      </c>
      <c r="H10468" s="84" t="s">
        <v>28</v>
      </c>
      <c r="I10468" s="294"/>
    </row>
    <row r="10469" spans="1:9" x14ac:dyDescent="0.25">
      <c r="A10469" s="33" t="s">
        <v>359</v>
      </c>
      <c r="B10469" s="33" t="s">
        <v>4927</v>
      </c>
      <c r="C10469" s="33" t="s">
        <v>11316</v>
      </c>
      <c r="D10469" s="50">
        <v>1</v>
      </c>
      <c r="E10469" s="45" t="s">
        <v>24</v>
      </c>
      <c r="F10469" s="179">
        <v>1320000</v>
      </c>
      <c r="G10469" s="179">
        <f t="shared" si="452"/>
        <v>1320000</v>
      </c>
      <c r="H10469" s="84" t="s">
        <v>538</v>
      </c>
      <c r="I10469" s="294" t="s">
        <v>11317</v>
      </c>
    </row>
    <row r="10470" spans="1:9" x14ac:dyDescent="0.25">
      <c r="A10470" s="33" t="s">
        <v>359</v>
      </c>
      <c r="B10470" s="33" t="s">
        <v>4932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52"/>
        <v>45000</v>
      </c>
      <c r="H10470" s="84" t="s">
        <v>538</v>
      </c>
      <c r="I10470" s="294" t="s">
        <v>11317</v>
      </c>
    </row>
    <row r="10471" spans="1:9" x14ac:dyDescent="0.25">
      <c r="A10471" s="33" t="s">
        <v>359</v>
      </c>
      <c r="B10471" s="56" t="s">
        <v>11035</v>
      </c>
      <c r="C10471" s="39" t="s">
        <v>10563</v>
      </c>
      <c r="D10471" s="38">
        <v>1</v>
      </c>
      <c r="E10471" s="45" t="s">
        <v>23</v>
      </c>
      <c r="F10471" s="289">
        <v>155000</v>
      </c>
      <c r="G10471" s="179">
        <f t="shared" si="452"/>
        <v>155000</v>
      </c>
      <c r="H10471" s="84" t="s">
        <v>538</v>
      </c>
      <c r="I10471" s="294" t="s">
        <v>11317</v>
      </c>
    </row>
    <row r="10472" spans="1:9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52"/>
        <v>75000</v>
      </c>
      <c r="H10472" s="84" t="s">
        <v>433</v>
      </c>
      <c r="I10472" s="33" t="s">
        <v>11318</v>
      </c>
    </row>
    <row r="10473" spans="1:9" x14ac:dyDescent="0.25">
      <c r="A10473" s="33" t="s">
        <v>4933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x14ac:dyDescent="0.25">
      <c r="A10474" s="33" t="s">
        <v>4933</v>
      </c>
      <c r="B10474" s="33" t="s">
        <v>2851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2736</v>
      </c>
      <c r="I10474" s="43" t="s">
        <v>11319</v>
      </c>
    </row>
    <row r="10475" spans="1:9" x14ac:dyDescent="0.25">
      <c r="A10475" s="33" t="s">
        <v>4933</v>
      </c>
      <c r="B10475" s="80" t="s">
        <v>2800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53">F10475*D10475</f>
        <v>130000</v>
      </c>
      <c r="H10475" s="84" t="s">
        <v>1756</v>
      </c>
      <c r="I10475" s="43"/>
    </row>
    <row r="10476" spans="1:9" x14ac:dyDescent="0.25">
      <c r="A10476" s="33" t="s">
        <v>4933</v>
      </c>
      <c r="B10476" s="52" t="s">
        <v>10773</v>
      </c>
      <c r="C10476" s="33" t="s">
        <v>11320</v>
      </c>
      <c r="D10476" s="38">
        <v>1</v>
      </c>
      <c r="E10476" s="45" t="s">
        <v>23</v>
      </c>
      <c r="F10476" s="40">
        <v>1535000</v>
      </c>
      <c r="G10476" s="41">
        <f t="shared" si="453"/>
        <v>1535000</v>
      </c>
      <c r="H10476" s="84" t="s">
        <v>1756</v>
      </c>
      <c r="I10476" s="43" t="s">
        <v>11321</v>
      </c>
    </row>
    <row r="10477" spans="1:9" x14ac:dyDescent="0.25">
      <c r="A10477" s="33" t="s">
        <v>4933</v>
      </c>
      <c r="B10477" s="52" t="s">
        <v>10773</v>
      </c>
      <c r="C10477" s="33" t="s">
        <v>11322</v>
      </c>
      <c r="D10477" s="38">
        <v>1</v>
      </c>
      <c r="E10477" s="45" t="s">
        <v>23</v>
      </c>
      <c r="F10477" s="46">
        <v>1535000</v>
      </c>
      <c r="G10477" s="179">
        <f t="shared" si="453"/>
        <v>1535000</v>
      </c>
      <c r="H10477" s="84" t="s">
        <v>1756</v>
      </c>
      <c r="I10477" s="43" t="s">
        <v>11321</v>
      </c>
    </row>
    <row r="10478" spans="1:9" x14ac:dyDescent="0.25">
      <c r="A10478" s="33" t="s">
        <v>4933</v>
      </c>
      <c r="B10478" s="63" t="s">
        <v>4868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53"/>
        <v>340000</v>
      </c>
      <c r="H10478" s="84" t="s">
        <v>1756</v>
      </c>
      <c r="I10478" s="43" t="s">
        <v>11321</v>
      </c>
    </row>
    <row r="10479" spans="1:9" x14ac:dyDescent="0.25">
      <c r="A10479" s="33" t="s">
        <v>4933</v>
      </c>
      <c r="B10479" s="33" t="s">
        <v>4943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x14ac:dyDescent="0.25">
      <c r="A10480" s="33" t="s">
        <v>4933</v>
      </c>
      <c r="B10480" s="33" t="s">
        <v>4944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x14ac:dyDescent="0.25">
      <c r="A10481" s="33" t="s">
        <v>4933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53"/>
        <v>6000</v>
      </c>
      <c r="H10481" s="84" t="s">
        <v>2284</v>
      </c>
      <c r="I10481" s="43"/>
    </row>
    <row r="10482" spans="1:9" x14ac:dyDescent="0.25">
      <c r="A10482" s="33" t="s">
        <v>4933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53"/>
        <v>75000</v>
      </c>
      <c r="H10482" s="84" t="s">
        <v>2284</v>
      </c>
      <c r="I10482" s="43"/>
    </row>
    <row r="10483" spans="1:9" x14ac:dyDescent="0.25">
      <c r="A10483" s="33" t="s">
        <v>4933</v>
      </c>
      <c r="B10483" s="33" t="s">
        <v>5631</v>
      </c>
      <c r="C10483" s="33"/>
      <c r="D10483" s="38">
        <v>20</v>
      </c>
      <c r="E10483" s="45" t="s">
        <v>24</v>
      </c>
      <c r="F10483" s="46">
        <v>850</v>
      </c>
      <c r="G10483" s="41">
        <f t="shared" si="453"/>
        <v>17000</v>
      </c>
      <c r="H10483" s="84" t="s">
        <v>2284</v>
      </c>
      <c r="I10483" s="43"/>
    </row>
    <row r="10484" spans="1:9" x14ac:dyDescent="0.25">
      <c r="A10484" s="33" t="s">
        <v>4933</v>
      </c>
      <c r="B10484" s="33" t="s">
        <v>4938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53"/>
        <v>5000</v>
      </c>
      <c r="H10484" s="84" t="s">
        <v>4939</v>
      </c>
      <c r="I10484" s="43"/>
    </row>
    <row r="10485" spans="1:9" x14ac:dyDescent="0.25">
      <c r="A10485" s="33" t="s">
        <v>4933</v>
      </c>
      <c r="B10485" s="33" t="s">
        <v>4940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53"/>
        <v>24000</v>
      </c>
      <c r="H10485" s="84" t="s">
        <v>4939</v>
      </c>
      <c r="I10485" s="43"/>
    </row>
    <row r="10486" spans="1:9" x14ac:dyDescent="0.25">
      <c r="A10486" s="33" t="s">
        <v>4933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53"/>
        <v>42300</v>
      </c>
      <c r="H10486" s="84" t="s">
        <v>538</v>
      </c>
      <c r="I10486" s="43"/>
    </row>
    <row r="10487" spans="1:9" x14ac:dyDescent="0.25">
      <c r="A10487" s="33" t="s">
        <v>4933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53"/>
        <v>42300</v>
      </c>
      <c r="H10487" s="84" t="s">
        <v>827</v>
      </c>
      <c r="I10487" s="43"/>
    </row>
    <row r="10488" spans="1:9" x14ac:dyDescent="0.25">
      <c r="A10488" s="33" t="s">
        <v>4933</v>
      </c>
      <c r="B10488" s="33" t="s">
        <v>118</v>
      </c>
      <c r="C10488" s="49" t="s">
        <v>9783</v>
      </c>
      <c r="D10488" s="38">
        <v>1</v>
      </c>
      <c r="E10488" s="45" t="s">
        <v>23</v>
      </c>
      <c r="F10488" s="46">
        <v>118181</v>
      </c>
      <c r="G10488" s="179">
        <f t="shared" si="453"/>
        <v>118181</v>
      </c>
      <c r="H10488" s="84" t="s">
        <v>1268</v>
      </c>
      <c r="I10488" s="43" t="s">
        <v>11323</v>
      </c>
    </row>
    <row r="10489" spans="1:9" x14ac:dyDescent="0.25">
      <c r="A10489" s="33" t="s">
        <v>4933</v>
      </c>
      <c r="B10489" s="33" t="s">
        <v>120</v>
      </c>
      <c r="C10489" s="33" t="s">
        <v>10435</v>
      </c>
      <c r="D10489" s="38">
        <v>1</v>
      </c>
      <c r="E10489" s="45" t="s">
        <v>24</v>
      </c>
      <c r="F10489" s="46">
        <v>60000</v>
      </c>
      <c r="G10489" s="179">
        <f t="shared" si="453"/>
        <v>60000</v>
      </c>
      <c r="H10489" s="84" t="s">
        <v>1268</v>
      </c>
      <c r="I10489" s="43" t="s">
        <v>11323</v>
      </c>
    </row>
    <row r="10490" spans="1:9" x14ac:dyDescent="0.25">
      <c r="A10490" s="33" t="s">
        <v>4933</v>
      </c>
      <c r="B10490" s="80" t="s">
        <v>2800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11324</v>
      </c>
    </row>
    <row r="10491" spans="1:9" x14ac:dyDescent="0.25">
      <c r="A10491" s="33" t="s">
        <v>4933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53"/>
        <v>43000</v>
      </c>
      <c r="H10491" s="84" t="s">
        <v>673</v>
      </c>
      <c r="I10491" s="43" t="s">
        <v>11324</v>
      </c>
    </row>
    <row r="10492" spans="1:9" x14ac:dyDescent="0.25">
      <c r="A10492" s="33" t="s">
        <v>4933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53"/>
        <v>208134</v>
      </c>
      <c r="H10492" s="84" t="s">
        <v>673</v>
      </c>
      <c r="I10492" s="43" t="s">
        <v>11324</v>
      </c>
    </row>
    <row r="10493" spans="1:9" x14ac:dyDescent="0.25">
      <c r="A10493" s="33" t="s">
        <v>4933</v>
      </c>
      <c r="B10493" s="33" t="s">
        <v>9387</v>
      </c>
      <c r="C10493" s="33" t="s">
        <v>8339</v>
      </c>
      <c r="D10493" s="38">
        <v>0.3</v>
      </c>
      <c r="E10493" s="45" t="s">
        <v>27</v>
      </c>
      <c r="F10493" s="289">
        <v>82500</v>
      </c>
      <c r="G10493" s="179">
        <f t="shared" si="453"/>
        <v>24750</v>
      </c>
      <c r="H10493" s="84" t="s">
        <v>673</v>
      </c>
      <c r="I10493" s="43" t="s">
        <v>11324</v>
      </c>
    </row>
    <row r="10494" spans="1:9" x14ac:dyDescent="0.25">
      <c r="A10494" s="33" t="s">
        <v>4933</v>
      </c>
      <c r="B10494" s="33" t="s">
        <v>4945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53"/>
        <v>40000</v>
      </c>
      <c r="H10494" s="84" t="s">
        <v>930</v>
      </c>
      <c r="I10494" s="43"/>
    </row>
    <row r="10495" spans="1:9" x14ac:dyDescent="0.25">
      <c r="A10495" s="33" t="s">
        <v>4933</v>
      </c>
      <c r="B10495" s="33" t="s">
        <v>4941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53"/>
        <v>85000</v>
      </c>
      <c r="H10495" s="84" t="s">
        <v>930</v>
      </c>
      <c r="I10495" s="43"/>
    </row>
    <row r="10496" spans="1:9" x14ac:dyDescent="0.25">
      <c r="A10496" s="33" t="s">
        <v>4933</v>
      </c>
      <c r="B10496" s="33" t="s">
        <v>4942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53"/>
        <v>85000</v>
      </c>
      <c r="H10496" s="84" t="s">
        <v>930</v>
      </c>
      <c r="I10496" s="43"/>
    </row>
    <row r="10497" spans="1:9" x14ac:dyDescent="0.25">
      <c r="A10497" s="33" t="s">
        <v>4933</v>
      </c>
      <c r="B10497" s="33" t="s">
        <v>11260</v>
      </c>
      <c r="C10497" s="33" t="s">
        <v>4378</v>
      </c>
      <c r="D10497" s="38">
        <v>10</v>
      </c>
      <c r="E10497" s="51" t="s">
        <v>27</v>
      </c>
      <c r="F10497" s="55">
        <v>23000</v>
      </c>
      <c r="G10497" s="41">
        <f t="shared" si="453"/>
        <v>230000</v>
      </c>
      <c r="H10497" s="84" t="s">
        <v>2406</v>
      </c>
      <c r="I10497" s="43"/>
    </row>
    <row r="10498" spans="1:9" x14ac:dyDescent="0.25">
      <c r="A10498" s="33" t="s">
        <v>4933</v>
      </c>
      <c r="B10498" s="33" t="s">
        <v>3459</v>
      </c>
      <c r="C10498" s="33" t="s">
        <v>4828</v>
      </c>
      <c r="D10498" s="50">
        <v>1</v>
      </c>
      <c r="E10498" s="45" t="s">
        <v>72</v>
      </c>
      <c r="F10498" s="179">
        <v>1900000</v>
      </c>
      <c r="G10498" s="41">
        <f t="shared" si="453"/>
        <v>1900000</v>
      </c>
      <c r="H10498" s="84" t="s">
        <v>673</v>
      </c>
      <c r="I10498" s="43" t="s">
        <v>11325</v>
      </c>
    </row>
    <row r="10499" spans="1:9" x14ac:dyDescent="0.25">
      <c r="A10499" s="33" t="s">
        <v>4933</v>
      </c>
      <c r="B10499" s="33" t="s">
        <v>3459</v>
      </c>
      <c r="C10499" s="33" t="s">
        <v>4829</v>
      </c>
      <c r="D10499" s="38">
        <v>1</v>
      </c>
      <c r="E10499" s="45" t="s">
        <v>72</v>
      </c>
      <c r="F10499" s="40">
        <v>1900000</v>
      </c>
      <c r="G10499" s="41">
        <f t="shared" si="453"/>
        <v>1900000</v>
      </c>
      <c r="H10499" s="84" t="s">
        <v>673</v>
      </c>
      <c r="I10499" s="43" t="s">
        <v>11325</v>
      </c>
    </row>
    <row r="10500" spans="1:9" x14ac:dyDescent="0.25">
      <c r="A10500" s="33" t="s">
        <v>4933</v>
      </c>
      <c r="B10500" s="33" t="s">
        <v>4002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53"/>
        <v>905400</v>
      </c>
      <c r="H10500" s="84" t="s">
        <v>588</v>
      </c>
      <c r="I10500" s="294"/>
    </row>
    <row r="10501" spans="1:9" x14ac:dyDescent="0.25">
      <c r="A10501" s="33" t="s">
        <v>4933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53"/>
        <v>36975</v>
      </c>
      <c r="H10501" s="84" t="s">
        <v>588</v>
      </c>
      <c r="I10501" s="294"/>
    </row>
    <row r="10502" spans="1:9" x14ac:dyDescent="0.25">
      <c r="A10502" s="33" t="s">
        <v>4933</v>
      </c>
      <c r="B10502" s="63" t="s">
        <v>2801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53"/>
        <v>12500</v>
      </c>
      <c r="H10502" s="84" t="s">
        <v>588</v>
      </c>
      <c r="I10502" s="294"/>
    </row>
    <row r="10503" spans="1:9" x14ac:dyDescent="0.25">
      <c r="A10503" s="33" t="s">
        <v>4933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53"/>
        <v>92500</v>
      </c>
      <c r="H10503" s="294" t="s">
        <v>588</v>
      </c>
      <c r="I10503" s="294"/>
    </row>
    <row r="10504" spans="1:9" x14ac:dyDescent="0.25">
      <c r="A10504" s="33" t="s">
        <v>4933</v>
      </c>
      <c r="B10504" s="33" t="s">
        <v>4927</v>
      </c>
      <c r="C10504" s="39" t="s">
        <v>11326</v>
      </c>
      <c r="D10504" s="50">
        <v>1</v>
      </c>
      <c r="E10504" s="45" t="s">
        <v>24</v>
      </c>
      <c r="F10504" s="179">
        <v>1320000</v>
      </c>
      <c r="G10504" s="179">
        <f t="shared" si="453"/>
        <v>1320000</v>
      </c>
      <c r="H10504" s="84" t="s">
        <v>413</v>
      </c>
      <c r="I10504" s="294" t="s">
        <v>11299</v>
      </c>
    </row>
    <row r="10505" spans="1:9" x14ac:dyDescent="0.25">
      <c r="A10505" s="33" t="s">
        <v>4933</v>
      </c>
      <c r="B10505" s="56" t="s">
        <v>11035</v>
      </c>
      <c r="C10505" s="39" t="s">
        <v>10563</v>
      </c>
      <c r="D10505" s="38">
        <v>1</v>
      </c>
      <c r="E10505" s="45" t="s">
        <v>24</v>
      </c>
      <c r="F10505" s="55">
        <v>155000</v>
      </c>
      <c r="G10505" s="41">
        <f t="shared" si="453"/>
        <v>155000</v>
      </c>
      <c r="H10505" s="84" t="s">
        <v>413</v>
      </c>
      <c r="I10505" s="294" t="s">
        <v>11299</v>
      </c>
    </row>
    <row r="10506" spans="1:9" x14ac:dyDescent="0.25">
      <c r="A10506" s="33" t="s">
        <v>4946</v>
      </c>
      <c r="B10506" s="33" t="s">
        <v>10149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x14ac:dyDescent="0.25">
      <c r="A10507" s="33" t="s">
        <v>4946</v>
      </c>
      <c r="B10507" s="33" t="s">
        <v>3602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x14ac:dyDescent="0.25">
      <c r="A10508" s="33" t="s">
        <v>4946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x14ac:dyDescent="0.25">
      <c r="A10509" s="33" t="s">
        <v>4946</v>
      </c>
      <c r="B10509" s="33" t="s">
        <v>11260</v>
      </c>
      <c r="C10509" s="33" t="s">
        <v>4378</v>
      </c>
      <c r="D10509" s="38">
        <v>4</v>
      </c>
      <c r="E10509" s="51" t="s">
        <v>27</v>
      </c>
      <c r="F10509" s="55">
        <v>23000</v>
      </c>
      <c r="G10509" s="41">
        <f t="shared" ref="G10509:G10549" si="454">F10509*D10509</f>
        <v>92000</v>
      </c>
      <c r="H10509" s="84" t="s">
        <v>28</v>
      </c>
      <c r="I10509" s="43"/>
    </row>
    <row r="10510" spans="1:9" x14ac:dyDescent="0.25">
      <c r="A10510" s="33" t="s">
        <v>4946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54"/>
        <v>225600</v>
      </c>
      <c r="H10510" s="84" t="s">
        <v>492</v>
      </c>
      <c r="I10510" s="43" t="s">
        <v>11327</v>
      </c>
    </row>
    <row r="10511" spans="1:9" x14ac:dyDescent="0.25">
      <c r="A10511" s="33" t="s">
        <v>4946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54"/>
        <v>56400</v>
      </c>
      <c r="H10511" s="84" t="s">
        <v>1633</v>
      </c>
      <c r="I10511" s="43"/>
    </row>
    <row r="10512" spans="1:9" x14ac:dyDescent="0.25">
      <c r="A10512" s="33" t="s">
        <v>4946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54"/>
        <v>225600</v>
      </c>
      <c r="H10512" s="84" t="s">
        <v>468</v>
      </c>
      <c r="I10512" s="43" t="s">
        <v>11328</v>
      </c>
    </row>
    <row r="10513" spans="1:9" x14ac:dyDescent="0.25">
      <c r="A10513" s="33" t="s">
        <v>4946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54"/>
        <v>42300</v>
      </c>
      <c r="H10513" s="84" t="s">
        <v>2096</v>
      </c>
      <c r="I10513" s="43"/>
    </row>
    <row r="10514" spans="1:9" x14ac:dyDescent="0.25">
      <c r="A10514" s="33" t="s">
        <v>4946</v>
      </c>
      <c r="B10514" s="33" t="s">
        <v>11260</v>
      </c>
      <c r="C10514" s="33" t="s">
        <v>4378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x14ac:dyDescent="0.25">
      <c r="A10515" s="33" t="s">
        <v>4946</v>
      </c>
      <c r="B10515" s="56" t="s">
        <v>2819</v>
      </c>
      <c r="C10515" s="56" t="s">
        <v>2731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x14ac:dyDescent="0.25">
      <c r="A10516" s="33" t="s">
        <v>4946</v>
      </c>
      <c r="B10516" s="33" t="s">
        <v>11260</v>
      </c>
      <c r="C10516" s="33" t="s">
        <v>4378</v>
      </c>
      <c r="D10516" s="38">
        <v>5</v>
      </c>
      <c r="E10516" s="51" t="s">
        <v>27</v>
      </c>
      <c r="F10516" s="55">
        <v>23000</v>
      </c>
      <c r="G10516" s="41">
        <f t="shared" si="454"/>
        <v>115000</v>
      </c>
      <c r="H10516" s="84" t="s">
        <v>4438</v>
      </c>
      <c r="I10516" s="43"/>
    </row>
    <row r="10517" spans="1:9" x14ac:dyDescent="0.25">
      <c r="A10517" s="33" t="s">
        <v>4946</v>
      </c>
      <c r="B10517" s="33" t="s">
        <v>5631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4939</v>
      </c>
      <c r="I10517" s="43"/>
    </row>
    <row r="10518" spans="1:9" x14ac:dyDescent="0.25">
      <c r="A10518" s="33" t="s">
        <v>4946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55">F10518*D10518</f>
        <v>6000</v>
      </c>
      <c r="H10518" s="84" t="s">
        <v>4939</v>
      </c>
      <c r="I10518" s="43"/>
    </row>
    <row r="10519" spans="1:9" x14ac:dyDescent="0.25">
      <c r="A10519" s="33" t="s">
        <v>4946</v>
      </c>
      <c r="B10519" s="33" t="s">
        <v>7353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55"/>
        <v>14000</v>
      </c>
      <c r="H10519" s="84" t="s">
        <v>4939</v>
      </c>
      <c r="I10519" s="43"/>
    </row>
    <row r="10520" spans="1:9" x14ac:dyDescent="0.25">
      <c r="A10520" s="33" t="s">
        <v>4946</v>
      </c>
      <c r="B10520" s="33" t="s">
        <v>3098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55"/>
        <v>138000</v>
      </c>
      <c r="H10520" s="84" t="s">
        <v>1604</v>
      </c>
      <c r="I10520" s="43" t="s">
        <v>11329</v>
      </c>
    </row>
    <row r="10521" spans="1:9" x14ac:dyDescent="0.25">
      <c r="A10521" s="33" t="s">
        <v>4946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55"/>
        <v>242823</v>
      </c>
      <c r="H10521" s="84" t="s">
        <v>490</v>
      </c>
      <c r="I10521" s="43"/>
    </row>
    <row r="10522" spans="1:9" x14ac:dyDescent="0.25">
      <c r="A10522" s="33" t="s">
        <v>4946</v>
      </c>
      <c r="B10522" s="245" t="s">
        <v>2707</v>
      </c>
      <c r="C10522" s="44" t="s">
        <v>2943</v>
      </c>
      <c r="D10522" s="38">
        <v>1</v>
      </c>
      <c r="E10522" s="45" t="s">
        <v>23</v>
      </c>
      <c r="F10522" s="46">
        <v>300000</v>
      </c>
      <c r="G10522" s="41">
        <f t="shared" si="455"/>
        <v>300000</v>
      </c>
      <c r="H10522" s="84" t="s">
        <v>490</v>
      </c>
      <c r="I10522" s="43"/>
    </row>
    <row r="10523" spans="1:9" x14ac:dyDescent="0.25">
      <c r="A10523" s="33" t="s">
        <v>4946</v>
      </c>
      <c r="B10523" s="109" t="s">
        <v>4041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55"/>
        <v>400000</v>
      </c>
      <c r="H10523" s="84" t="s">
        <v>490</v>
      </c>
      <c r="I10523" s="43"/>
    </row>
    <row r="10524" spans="1:9" x14ac:dyDescent="0.25">
      <c r="A10524" s="33" t="s">
        <v>4946</v>
      </c>
      <c r="B10524" s="36" t="s">
        <v>4149</v>
      </c>
      <c r="C10524" s="33" t="s">
        <v>2752</v>
      </c>
      <c r="D10524" s="38">
        <v>1</v>
      </c>
      <c r="E10524" s="45" t="s">
        <v>23</v>
      </c>
      <c r="F10524" s="35">
        <v>32500</v>
      </c>
      <c r="G10524" s="41">
        <f t="shared" si="455"/>
        <v>32500</v>
      </c>
      <c r="H10524" s="84" t="s">
        <v>490</v>
      </c>
      <c r="I10524" s="43"/>
    </row>
    <row r="10525" spans="1:9" x14ac:dyDescent="0.25">
      <c r="A10525" s="33" t="s">
        <v>4946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54"/>
        <v>222499</v>
      </c>
      <c r="H10525" s="84" t="s">
        <v>490</v>
      </c>
      <c r="I10525" s="43"/>
    </row>
    <row r="10526" spans="1:9" x14ac:dyDescent="0.25">
      <c r="A10526" s="33" t="s">
        <v>4946</v>
      </c>
      <c r="B10526" s="33" t="s">
        <v>2801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54"/>
        <v>25000</v>
      </c>
      <c r="H10526" s="84" t="s">
        <v>490</v>
      </c>
      <c r="I10526" s="43"/>
    </row>
    <row r="10527" spans="1:9" x14ac:dyDescent="0.25">
      <c r="A10527" s="33" t="s">
        <v>4946</v>
      </c>
      <c r="B10527" s="33" t="s">
        <v>5919</v>
      </c>
      <c r="C10527" s="33" t="s">
        <v>11330</v>
      </c>
      <c r="D10527" s="38">
        <v>1</v>
      </c>
      <c r="E10527" s="45" t="s">
        <v>72</v>
      </c>
      <c r="F10527" s="46">
        <v>1</v>
      </c>
      <c r="G10527" s="179">
        <f t="shared" si="454"/>
        <v>1</v>
      </c>
      <c r="H10527" s="84" t="s">
        <v>490</v>
      </c>
      <c r="I10527" s="43"/>
    </row>
    <row r="10528" spans="1:9" x14ac:dyDescent="0.25">
      <c r="A10528" s="33" t="s">
        <v>4946</v>
      </c>
      <c r="B10528" s="33" t="s">
        <v>4947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54"/>
        <v>450000</v>
      </c>
      <c r="H10528" s="84" t="s">
        <v>1213</v>
      </c>
      <c r="I10528" s="43"/>
    </row>
    <row r="10529" spans="1:9" x14ac:dyDescent="0.25">
      <c r="A10529" s="33" t="s">
        <v>4946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54"/>
        <v>90000</v>
      </c>
      <c r="H10529" s="84" t="s">
        <v>465</v>
      </c>
      <c r="I10529" s="43" t="s">
        <v>11331</v>
      </c>
    </row>
    <row r="10530" spans="1:9" x14ac:dyDescent="0.25">
      <c r="A10530" s="33" t="s">
        <v>4946</v>
      </c>
      <c r="B10530" s="247" t="s">
        <v>4927</v>
      </c>
      <c r="C10530" s="340" t="s">
        <v>11332</v>
      </c>
      <c r="D10530" s="248">
        <v>1</v>
      </c>
      <c r="E10530" s="264" t="s">
        <v>23</v>
      </c>
      <c r="F10530" s="279">
        <v>1320000</v>
      </c>
      <c r="G10530" s="266">
        <f t="shared" si="454"/>
        <v>1320000</v>
      </c>
      <c r="H10530" s="401" t="s">
        <v>551</v>
      </c>
      <c r="I10530" s="340" t="s">
        <v>11333</v>
      </c>
    </row>
    <row r="10531" spans="1:9" x14ac:dyDescent="0.25">
      <c r="A10531" s="33" t="s">
        <v>4946</v>
      </c>
      <c r="B10531" s="247" t="s">
        <v>11035</v>
      </c>
      <c r="C10531" s="340" t="s">
        <v>10563</v>
      </c>
      <c r="D10531" s="248">
        <v>1</v>
      </c>
      <c r="E10531" s="264" t="s">
        <v>24</v>
      </c>
      <c r="F10531" s="266">
        <v>155000</v>
      </c>
      <c r="G10531" s="265">
        <f t="shared" si="454"/>
        <v>155000</v>
      </c>
      <c r="H10531" s="401" t="s">
        <v>551</v>
      </c>
      <c r="I10531" s="340" t="s">
        <v>11333</v>
      </c>
    </row>
    <row r="10532" spans="1:9" x14ac:dyDescent="0.25">
      <c r="A10532" s="33" t="s">
        <v>4946</v>
      </c>
      <c r="B10532" s="247" t="s">
        <v>4932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54"/>
        <v>45000</v>
      </c>
      <c r="H10532" s="401" t="s">
        <v>551</v>
      </c>
      <c r="I10532" s="340" t="s">
        <v>11333</v>
      </c>
    </row>
    <row r="10533" spans="1:9" x14ac:dyDescent="0.25">
      <c r="A10533" s="33" t="s">
        <v>4946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54"/>
        <v>17344.5</v>
      </c>
      <c r="H10533" s="84" t="s">
        <v>2908</v>
      </c>
      <c r="I10533" s="43" t="s">
        <v>11333</v>
      </c>
    </row>
    <row r="10534" spans="1:9" x14ac:dyDescent="0.25">
      <c r="A10534" s="33" t="s">
        <v>4946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54"/>
        <v>27000</v>
      </c>
      <c r="H10534" s="84" t="s">
        <v>2908</v>
      </c>
      <c r="I10534" s="43" t="s">
        <v>11333</v>
      </c>
    </row>
    <row r="10535" spans="1:9" x14ac:dyDescent="0.25">
      <c r="A10535" s="33" t="s">
        <v>4946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54"/>
        <v>75000</v>
      </c>
      <c r="H10535" s="84" t="s">
        <v>2908</v>
      </c>
      <c r="I10535" s="43" t="s">
        <v>11333</v>
      </c>
    </row>
    <row r="10536" spans="1:9" x14ac:dyDescent="0.25">
      <c r="A10536" s="33" t="s">
        <v>4946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54"/>
        <v>81000</v>
      </c>
      <c r="H10536" s="84" t="s">
        <v>2908</v>
      </c>
      <c r="I10536" s="43" t="s">
        <v>11333</v>
      </c>
    </row>
    <row r="10537" spans="1:9" x14ac:dyDescent="0.25">
      <c r="A10537" s="33" t="s">
        <v>4946</v>
      </c>
      <c r="B10537" s="33" t="s">
        <v>10149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54"/>
        <v>2000</v>
      </c>
      <c r="H10537" s="84" t="s">
        <v>995</v>
      </c>
      <c r="I10537" s="294" t="s">
        <v>11334</v>
      </c>
    </row>
    <row r="10538" spans="1:9" x14ac:dyDescent="0.25">
      <c r="A10538" s="33" t="s">
        <v>4946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54"/>
        <v>110000</v>
      </c>
      <c r="H10538" s="84" t="s">
        <v>995</v>
      </c>
      <c r="I10538" s="294" t="s">
        <v>11334</v>
      </c>
    </row>
    <row r="10539" spans="1:9" x14ac:dyDescent="0.25">
      <c r="A10539" s="33" t="s">
        <v>4946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54"/>
        <v>45000</v>
      </c>
      <c r="H10539" s="84" t="s">
        <v>995</v>
      </c>
      <c r="I10539" s="294" t="s">
        <v>11334</v>
      </c>
    </row>
    <row r="10540" spans="1:9" x14ac:dyDescent="0.25">
      <c r="A10540" s="33" t="s">
        <v>4946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54"/>
        <v>253800</v>
      </c>
      <c r="H10540" s="84" t="s">
        <v>2177</v>
      </c>
      <c r="I10540" s="294" t="s">
        <v>11335</v>
      </c>
    </row>
    <row r="10541" spans="1:9" x14ac:dyDescent="0.25">
      <c r="A10541" s="33" t="s">
        <v>4946</v>
      </c>
      <c r="B10541" s="33" t="s">
        <v>2852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54"/>
        <v>87500</v>
      </c>
      <c r="H10541" s="84" t="s">
        <v>2177</v>
      </c>
      <c r="I10541" s="294" t="s">
        <v>11335</v>
      </c>
    </row>
    <row r="10542" spans="1:9" x14ac:dyDescent="0.25">
      <c r="A10542" s="33" t="s">
        <v>4946</v>
      </c>
      <c r="B10542" s="33" t="s">
        <v>3235</v>
      </c>
      <c r="C10542" s="33" t="s">
        <v>3596</v>
      </c>
      <c r="D10542" s="50">
        <v>1</v>
      </c>
      <c r="E10542" s="51" t="s">
        <v>24</v>
      </c>
      <c r="F10542" s="55">
        <v>81500</v>
      </c>
      <c r="G10542" s="179">
        <f t="shared" si="454"/>
        <v>81500</v>
      </c>
      <c r="H10542" s="84" t="s">
        <v>2177</v>
      </c>
      <c r="I10542" s="294" t="s">
        <v>11335</v>
      </c>
    </row>
    <row r="10543" spans="1:9" x14ac:dyDescent="0.25">
      <c r="A10543" s="33" t="s">
        <v>4946</v>
      </c>
      <c r="B10543" s="33" t="s">
        <v>5108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54"/>
        <v>36000</v>
      </c>
      <c r="H10543" s="84" t="s">
        <v>2177</v>
      </c>
      <c r="I10543" s="294" t="s">
        <v>11335</v>
      </c>
    </row>
    <row r="10544" spans="1:9" x14ac:dyDescent="0.25">
      <c r="A10544" s="33" t="s">
        <v>4946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11335</v>
      </c>
    </row>
    <row r="10545" spans="1:9" x14ac:dyDescent="0.25">
      <c r="A10545" s="33" t="s">
        <v>4946</v>
      </c>
      <c r="B10545" s="33" t="s">
        <v>3098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11335</v>
      </c>
    </row>
    <row r="10546" spans="1:9" x14ac:dyDescent="0.25">
      <c r="A10546" s="33" t="s">
        <v>4946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54"/>
        <v>80000</v>
      </c>
      <c r="H10546" s="84" t="s">
        <v>2177</v>
      </c>
      <c r="I10546" s="294" t="s">
        <v>11335</v>
      </c>
    </row>
    <row r="10547" spans="1:9" x14ac:dyDescent="0.25">
      <c r="A10547" s="33" t="s">
        <v>4946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x14ac:dyDescent="0.25">
      <c r="A10548" s="33" t="s">
        <v>4946</v>
      </c>
      <c r="B10548" s="33" t="s">
        <v>3459</v>
      </c>
      <c r="C10548" s="33" t="s">
        <v>11336</v>
      </c>
      <c r="D10548" s="50">
        <v>1</v>
      </c>
      <c r="E10548" s="45" t="s">
        <v>24</v>
      </c>
      <c r="F10548" s="289">
        <v>1900000</v>
      </c>
      <c r="G10548" s="179">
        <f t="shared" si="454"/>
        <v>1900000</v>
      </c>
      <c r="H10548" s="84" t="s">
        <v>1604</v>
      </c>
      <c r="I10548" s="33" t="s">
        <v>11289</v>
      </c>
    </row>
    <row r="10549" spans="1:9" x14ac:dyDescent="0.25">
      <c r="A10549" s="33" t="s">
        <v>4946</v>
      </c>
      <c r="B10549" s="33" t="s">
        <v>3459</v>
      </c>
      <c r="C10549" s="33" t="s">
        <v>4829</v>
      </c>
      <c r="D10549" s="50">
        <v>1</v>
      </c>
      <c r="E10549" s="273" t="s">
        <v>23</v>
      </c>
      <c r="F10549" s="41">
        <v>1900000</v>
      </c>
      <c r="G10549" s="41">
        <f t="shared" si="454"/>
        <v>1900000</v>
      </c>
      <c r="H10549" s="84" t="s">
        <v>1604</v>
      </c>
      <c r="I10549" s="33" t="s">
        <v>11289</v>
      </c>
    </row>
    <row r="10550" spans="1:9" x14ac:dyDescent="0.25">
      <c r="A10550" s="33" t="s">
        <v>4946</v>
      </c>
      <c r="B10550" s="63" t="s">
        <v>11337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x14ac:dyDescent="0.25">
      <c r="A10551" s="33" t="s">
        <v>4946</v>
      </c>
      <c r="B10551" s="33" t="s">
        <v>11338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x14ac:dyDescent="0.25">
      <c r="A10552" s="33" t="s">
        <v>4946</v>
      </c>
      <c r="B10552" s="63" t="s">
        <v>4950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x14ac:dyDescent="0.25">
      <c r="A10553" s="33" t="s">
        <v>4946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56">F10553*D10553</f>
        <v>6000</v>
      </c>
      <c r="H10553" s="84" t="s">
        <v>2284</v>
      </c>
      <c r="I10553" s="33"/>
    </row>
    <row r="10554" spans="1:9" x14ac:dyDescent="0.25">
      <c r="A10554" s="33" t="s">
        <v>4946</v>
      </c>
      <c r="B10554" s="63" t="s">
        <v>246</v>
      </c>
      <c r="C10554" s="33" t="s">
        <v>9369</v>
      </c>
      <c r="D10554" s="50">
        <v>1</v>
      </c>
      <c r="E10554" s="45" t="s">
        <v>24</v>
      </c>
      <c r="F10554" s="35">
        <v>580000</v>
      </c>
      <c r="G10554" s="179">
        <f t="shared" si="456"/>
        <v>580000</v>
      </c>
      <c r="H10554" s="84" t="s">
        <v>509</v>
      </c>
      <c r="I10554" s="33" t="s">
        <v>11339</v>
      </c>
    </row>
    <row r="10555" spans="1:9" x14ac:dyDescent="0.25">
      <c r="A10555" s="33" t="s">
        <v>4946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56"/>
        <v>15000</v>
      </c>
      <c r="H10555" s="84" t="s">
        <v>509</v>
      </c>
      <c r="I10555" s="33" t="s">
        <v>11339</v>
      </c>
    </row>
    <row r="10556" spans="1:9" x14ac:dyDescent="0.25">
      <c r="A10556" s="33" t="s">
        <v>4946</v>
      </c>
      <c r="B10556" s="33" t="s">
        <v>11260</v>
      </c>
      <c r="C10556" s="33" t="s">
        <v>4378</v>
      </c>
      <c r="D10556" s="38">
        <v>2</v>
      </c>
      <c r="E10556" s="51" t="s">
        <v>27</v>
      </c>
      <c r="F10556" s="55">
        <v>23000</v>
      </c>
      <c r="G10556" s="41">
        <f t="shared" si="456"/>
        <v>46000</v>
      </c>
      <c r="H10556" s="84" t="s">
        <v>1006</v>
      </c>
      <c r="I10556" s="33"/>
    </row>
    <row r="10557" spans="1:9" x14ac:dyDescent="0.25">
      <c r="A10557" s="33" t="s">
        <v>4956</v>
      </c>
      <c r="B10557" s="33" t="s">
        <v>556</v>
      </c>
      <c r="C10557" s="33" t="s">
        <v>9331</v>
      </c>
      <c r="D10557" s="38">
        <v>1</v>
      </c>
      <c r="E10557" s="45" t="s">
        <v>23</v>
      </c>
      <c r="F10557" s="55">
        <v>475000</v>
      </c>
      <c r="G10557" s="41">
        <f t="shared" si="456"/>
        <v>475000</v>
      </c>
      <c r="H10557" s="84" t="s">
        <v>2237</v>
      </c>
      <c r="I10557" s="294" t="s">
        <v>11340</v>
      </c>
    </row>
    <row r="10558" spans="1:9" x14ac:dyDescent="0.25">
      <c r="A10558" s="33" t="s">
        <v>4956</v>
      </c>
      <c r="B10558" s="33" t="s">
        <v>11260</v>
      </c>
      <c r="C10558" s="33" t="s">
        <v>4378</v>
      </c>
      <c r="D10558" s="38">
        <v>3</v>
      </c>
      <c r="E10558" s="51" t="s">
        <v>27</v>
      </c>
      <c r="F10558" s="55">
        <v>23000</v>
      </c>
      <c r="G10558" s="41">
        <f t="shared" si="456"/>
        <v>69000</v>
      </c>
      <c r="H10558" s="84" t="s">
        <v>4438</v>
      </c>
      <c r="I10558" s="43"/>
    </row>
    <row r="10559" spans="1:9" x14ac:dyDescent="0.25">
      <c r="A10559" s="33" t="s">
        <v>4956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56"/>
        <v>98600</v>
      </c>
      <c r="H10559" s="84" t="s">
        <v>28</v>
      </c>
      <c r="I10559" s="43"/>
    </row>
    <row r="10560" spans="1:9" x14ac:dyDescent="0.25">
      <c r="A10560" s="33" t="s">
        <v>4956</v>
      </c>
      <c r="B10560" s="33" t="s">
        <v>11260</v>
      </c>
      <c r="C10560" s="33" t="s">
        <v>4378</v>
      </c>
      <c r="D10560" s="38">
        <v>4</v>
      </c>
      <c r="E10560" s="51" t="s">
        <v>27</v>
      </c>
      <c r="F10560" s="55">
        <v>23000</v>
      </c>
      <c r="G10560" s="41">
        <f t="shared" si="456"/>
        <v>92000</v>
      </c>
      <c r="H10560" s="84" t="s">
        <v>28</v>
      </c>
      <c r="I10560" s="43"/>
    </row>
    <row r="10561" spans="1:9" x14ac:dyDescent="0.25">
      <c r="A10561" s="33" t="s">
        <v>4956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56"/>
        <v>43000</v>
      </c>
      <c r="H10561" s="84" t="s">
        <v>492</v>
      </c>
      <c r="I10561" s="43" t="s">
        <v>11341</v>
      </c>
    </row>
    <row r="10562" spans="1:9" x14ac:dyDescent="0.25">
      <c r="A10562" s="33" t="s">
        <v>4956</v>
      </c>
      <c r="B10562" s="63" t="s">
        <v>4772</v>
      </c>
      <c r="C10562" s="33" t="s">
        <v>2726</v>
      </c>
      <c r="D10562" s="38">
        <v>1</v>
      </c>
      <c r="E10562" s="45" t="s">
        <v>23</v>
      </c>
      <c r="F10562" s="35">
        <v>196350</v>
      </c>
      <c r="G10562" s="41">
        <f t="shared" si="456"/>
        <v>196350</v>
      </c>
      <c r="H10562" s="84" t="s">
        <v>492</v>
      </c>
      <c r="I10562" s="43" t="s">
        <v>11341</v>
      </c>
    </row>
    <row r="10563" spans="1:9" x14ac:dyDescent="0.25">
      <c r="A10563" s="33" t="s">
        <v>4956</v>
      </c>
      <c r="B10563" s="52" t="s">
        <v>10773</v>
      </c>
      <c r="C10563" s="33" t="s">
        <v>11342</v>
      </c>
      <c r="D10563" s="38">
        <v>1</v>
      </c>
      <c r="E10563" s="45" t="s">
        <v>23</v>
      </c>
      <c r="F10563" s="35">
        <v>1535000</v>
      </c>
      <c r="G10563" s="179">
        <f t="shared" si="456"/>
        <v>1535000</v>
      </c>
      <c r="H10563" s="84" t="s">
        <v>1753</v>
      </c>
      <c r="I10563" s="43" t="s">
        <v>11343</v>
      </c>
    </row>
    <row r="10564" spans="1:9" x14ac:dyDescent="0.25">
      <c r="A10564" s="33" t="s">
        <v>4956</v>
      </c>
      <c r="B10564" s="52" t="s">
        <v>10773</v>
      </c>
      <c r="C10564" s="33" t="s">
        <v>11344</v>
      </c>
      <c r="D10564" s="38">
        <v>1</v>
      </c>
      <c r="E10564" s="45" t="s">
        <v>23</v>
      </c>
      <c r="F10564" s="35">
        <v>1535000</v>
      </c>
      <c r="G10564" s="179">
        <f t="shared" si="456"/>
        <v>1535000</v>
      </c>
      <c r="H10564" s="84" t="s">
        <v>1753</v>
      </c>
      <c r="I10564" s="43" t="s">
        <v>11343</v>
      </c>
    </row>
    <row r="10565" spans="1:9" x14ac:dyDescent="0.25">
      <c r="A10565" s="33" t="s">
        <v>4956</v>
      </c>
      <c r="B10565" s="63" t="s">
        <v>4868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56"/>
        <v>340000</v>
      </c>
      <c r="H10565" s="84" t="s">
        <v>1753</v>
      </c>
      <c r="I10565" s="43" t="s">
        <v>11343</v>
      </c>
    </row>
    <row r="10566" spans="1:9" x14ac:dyDescent="0.25">
      <c r="A10566" s="33" t="s">
        <v>4956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11343</v>
      </c>
    </row>
    <row r="10567" spans="1:9" x14ac:dyDescent="0.25">
      <c r="A10567" s="33" t="s">
        <v>4956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4327</v>
      </c>
      <c r="I10567" s="43"/>
    </row>
    <row r="10568" spans="1:9" x14ac:dyDescent="0.25">
      <c r="A10568" s="33" t="s">
        <v>4956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56"/>
        <v>253800</v>
      </c>
      <c r="H10568" s="84" t="s">
        <v>783</v>
      </c>
      <c r="I10568" s="43" t="s">
        <v>11345</v>
      </c>
    </row>
    <row r="10569" spans="1:9" x14ac:dyDescent="0.25">
      <c r="A10569" s="33" t="s">
        <v>4956</v>
      </c>
      <c r="B10569" s="33" t="s">
        <v>2852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56"/>
        <v>87500</v>
      </c>
      <c r="H10569" s="84" t="s">
        <v>783</v>
      </c>
      <c r="I10569" s="43" t="s">
        <v>11345</v>
      </c>
    </row>
    <row r="10570" spans="1:9" x14ac:dyDescent="0.25">
      <c r="A10570" s="33" t="s">
        <v>4956</v>
      </c>
      <c r="B10570" s="36" t="s">
        <v>2751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56"/>
        <v>60000</v>
      </c>
      <c r="H10570" s="84" t="s">
        <v>783</v>
      </c>
      <c r="I10570" s="43" t="s">
        <v>11345</v>
      </c>
    </row>
    <row r="10571" spans="1:9" x14ac:dyDescent="0.25">
      <c r="A10571" s="33" t="s">
        <v>4956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56"/>
        <v>80000</v>
      </c>
      <c r="H10571" s="84" t="s">
        <v>1999</v>
      </c>
      <c r="I10571" s="43" t="s">
        <v>11346</v>
      </c>
    </row>
    <row r="10572" spans="1:9" x14ac:dyDescent="0.25">
      <c r="A10572" s="33" t="s">
        <v>4956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56"/>
        <v>80000</v>
      </c>
      <c r="H10572" s="84" t="s">
        <v>1999</v>
      </c>
      <c r="I10572" s="43" t="s">
        <v>11346</v>
      </c>
    </row>
    <row r="10573" spans="1:9" x14ac:dyDescent="0.25">
      <c r="A10573" s="33" t="s">
        <v>4956</v>
      </c>
      <c r="B10573" s="80" t="s">
        <v>2800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56"/>
        <v>130000</v>
      </c>
      <c r="H10573" s="84" t="s">
        <v>1999</v>
      </c>
      <c r="I10573" s="43" t="s">
        <v>11346</v>
      </c>
    </row>
    <row r="10574" spans="1:9" x14ac:dyDescent="0.25">
      <c r="A10574" s="33" t="s">
        <v>4956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56"/>
        <v>43000</v>
      </c>
      <c r="H10574" s="84" t="s">
        <v>1999</v>
      </c>
      <c r="I10574" s="43" t="s">
        <v>11346</v>
      </c>
    </row>
    <row r="10575" spans="1:9" x14ac:dyDescent="0.25">
      <c r="A10575" s="33" t="s">
        <v>4956</v>
      </c>
      <c r="B10575" s="33" t="s">
        <v>2924</v>
      </c>
      <c r="C10575" s="33" t="s">
        <v>3787</v>
      </c>
      <c r="D10575" s="38">
        <v>1</v>
      </c>
      <c r="E10575" s="45" t="s">
        <v>23</v>
      </c>
      <c r="F10575" s="46">
        <v>1261000</v>
      </c>
      <c r="G10575" s="41">
        <f t="shared" si="456"/>
        <v>1261000</v>
      </c>
      <c r="H10575" s="84" t="s">
        <v>606</v>
      </c>
      <c r="I10575" s="43"/>
    </row>
    <row r="10576" spans="1:9" x14ac:dyDescent="0.25">
      <c r="A10576" s="33" t="s">
        <v>4956</v>
      </c>
      <c r="B10576" s="33" t="s">
        <v>11347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x14ac:dyDescent="0.25">
      <c r="A10577" s="33" t="s">
        <v>4956</v>
      </c>
      <c r="B10577" s="33" t="s">
        <v>3459</v>
      </c>
      <c r="C10577" s="81" t="s">
        <v>11348</v>
      </c>
      <c r="D10577" s="38">
        <v>1</v>
      </c>
      <c r="E10577" s="45" t="s">
        <v>24</v>
      </c>
      <c r="F10577" s="289">
        <v>1900000</v>
      </c>
      <c r="G10577" s="41">
        <f t="shared" si="456"/>
        <v>1900000</v>
      </c>
      <c r="H10577" s="84" t="s">
        <v>827</v>
      </c>
      <c r="I10577" s="43"/>
    </row>
    <row r="10578" spans="1:9" x14ac:dyDescent="0.25">
      <c r="A10578" s="33" t="s">
        <v>4956</v>
      </c>
      <c r="B10578" s="33" t="s">
        <v>2832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56"/>
        <v>175000</v>
      </c>
      <c r="H10578" s="84" t="s">
        <v>1065</v>
      </c>
      <c r="I10578" s="43" t="s">
        <v>11349</v>
      </c>
    </row>
    <row r="10579" spans="1:9" x14ac:dyDescent="0.25">
      <c r="A10579" s="33" t="s">
        <v>4956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56"/>
        <v>20000</v>
      </c>
      <c r="H10579" s="84" t="s">
        <v>1065</v>
      </c>
      <c r="I10579" s="43" t="s">
        <v>11349</v>
      </c>
    </row>
    <row r="10580" spans="1:9" x14ac:dyDescent="0.25">
      <c r="A10580" s="33" t="s">
        <v>4956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56"/>
        <v>24750</v>
      </c>
      <c r="H10580" s="84" t="s">
        <v>1065</v>
      </c>
      <c r="I10580" s="43" t="s">
        <v>11349</v>
      </c>
    </row>
    <row r="10581" spans="1:9" x14ac:dyDescent="0.25">
      <c r="A10581" s="33" t="s">
        <v>4956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56"/>
        <v>253800</v>
      </c>
      <c r="H10581" s="84" t="s">
        <v>1065</v>
      </c>
      <c r="I10581" s="43" t="s">
        <v>11349</v>
      </c>
    </row>
    <row r="10582" spans="1:9" x14ac:dyDescent="0.25">
      <c r="A10582" s="33" t="s">
        <v>4956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56"/>
        <v>34689</v>
      </c>
      <c r="H10582" s="84" t="s">
        <v>1065</v>
      </c>
      <c r="I10582" s="43" t="s">
        <v>11349</v>
      </c>
    </row>
    <row r="10583" spans="1:9" x14ac:dyDescent="0.25">
      <c r="A10583" s="33" t="s">
        <v>4956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56"/>
        <v>96900</v>
      </c>
      <c r="H10583" s="84" t="s">
        <v>1065</v>
      </c>
      <c r="I10583" s="43" t="s">
        <v>11349</v>
      </c>
    </row>
    <row r="10584" spans="1:9" x14ac:dyDescent="0.25">
      <c r="A10584" s="33" t="s">
        <v>4956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56"/>
        <v>15000</v>
      </c>
      <c r="H10584" s="84" t="s">
        <v>2861</v>
      </c>
      <c r="I10584" s="43"/>
    </row>
    <row r="10585" spans="1:9" x14ac:dyDescent="0.25">
      <c r="A10585" s="33" t="s">
        <v>4956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56"/>
        <v>6000</v>
      </c>
      <c r="H10585" s="84" t="s">
        <v>930</v>
      </c>
      <c r="I10585" s="294"/>
    </row>
    <row r="10586" spans="1:9" x14ac:dyDescent="0.25">
      <c r="A10586" s="33" t="s">
        <v>4956</v>
      </c>
      <c r="B10586" s="33" t="s">
        <v>4545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56"/>
        <v>35000</v>
      </c>
      <c r="H10586" s="84" t="s">
        <v>4939</v>
      </c>
      <c r="I10586" s="294"/>
    </row>
    <row r="10587" spans="1:9" x14ac:dyDescent="0.25">
      <c r="A10587" s="33" t="s">
        <v>4956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56"/>
        <v>6000</v>
      </c>
      <c r="H10587" s="84" t="s">
        <v>4939</v>
      </c>
      <c r="I10587" s="294"/>
    </row>
    <row r="10588" spans="1:9" x14ac:dyDescent="0.25">
      <c r="A10588" s="33" t="s">
        <v>4956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56"/>
        <v>45000</v>
      </c>
      <c r="H10588" s="84" t="s">
        <v>4939</v>
      </c>
      <c r="I10588" s="294"/>
    </row>
    <row r="10589" spans="1:9" x14ac:dyDescent="0.25">
      <c r="A10589" s="33" t="s">
        <v>4956</v>
      </c>
      <c r="B10589" s="33" t="s">
        <v>5631</v>
      </c>
      <c r="C10589" s="33"/>
      <c r="D10589" s="38">
        <v>30</v>
      </c>
      <c r="E10589" s="45" t="s">
        <v>24</v>
      </c>
      <c r="F10589" s="46">
        <v>850</v>
      </c>
      <c r="G10589" s="41">
        <f t="shared" si="456"/>
        <v>25500</v>
      </c>
      <c r="H10589" s="84" t="s">
        <v>4939</v>
      </c>
      <c r="I10589" s="294"/>
    </row>
    <row r="10590" spans="1:9" x14ac:dyDescent="0.25">
      <c r="A10590" s="33" t="s">
        <v>4956</v>
      </c>
      <c r="B10590" s="33" t="s">
        <v>5265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56"/>
        <v>25000</v>
      </c>
      <c r="H10590" s="84" t="s">
        <v>4939</v>
      </c>
      <c r="I10590" s="294"/>
    </row>
    <row r="10591" spans="1:9" x14ac:dyDescent="0.25">
      <c r="A10591" s="33" t="s">
        <v>4956</v>
      </c>
      <c r="B10591" s="33" t="s">
        <v>4384</v>
      </c>
      <c r="C10591" s="56" t="s">
        <v>9331</v>
      </c>
      <c r="D10591" s="38">
        <v>1</v>
      </c>
      <c r="E10591" s="45" t="s">
        <v>23</v>
      </c>
      <c r="F10591" s="40">
        <v>100000</v>
      </c>
      <c r="G10591" s="179">
        <f t="shared" si="456"/>
        <v>100000</v>
      </c>
      <c r="H10591" s="294" t="s">
        <v>468</v>
      </c>
      <c r="I10591" s="294"/>
    </row>
    <row r="10592" spans="1:9" x14ac:dyDescent="0.25">
      <c r="A10592" s="33" t="s">
        <v>4956</v>
      </c>
      <c r="B10592" s="33" t="s">
        <v>4384</v>
      </c>
      <c r="C10592" s="56" t="s">
        <v>9331</v>
      </c>
      <c r="D10592" s="38">
        <v>1</v>
      </c>
      <c r="E10592" s="45" t="s">
        <v>23</v>
      </c>
      <c r="F10592" s="40">
        <v>100000</v>
      </c>
      <c r="G10592" s="179">
        <f t="shared" si="456"/>
        <v>100000</v>
      </c>
      <c r="H10592" s="84" t="s">
        <v>2908</v>
      </c>
      <c r="I10592" s="294"/>
    </row>
    <row r="10593" spans="1:9" x14ac:dyDescent="0.25">
      <c r="A10593" s="33" t="s">
        <v>4956</v>
      </c>
      <c r="B10593" s="63" t="s">
        <v>4961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56"/>
        <v>215000</v>
      </c>
      <c r="H10593" s="84" t="s">
        <v>2908</v>
      </c>
      <c r="I10593" s="294"/>
    </row>
    <row r="10594" spans="1:9" x14ac:dyDescent="0.25">
      <c r="A10594" s="33" t="s">
        <v>4956</v>
      </c>
      <c r="B10594" s="33" t="s">
        <v>11260</v>
      </c>
      <c r="C10594" s="33" t="s">
        <v>4378</v>
      </c>
      <c r="D10594" s="38">
        <v>7</v>
      </c>
      <c r="E10594" s="51" t="s">
        <v>27</v>
      </c>
      <c r="F10594" s="55">
        <v>23000</v>
      </c>
      <c r="G10594" s="41">
        <f t="shared" si="456"/>
        <v>161000</v>
      </c>
      <c r="H10594" s="84" t="s">
        <v>2908</v>
      </c>
      <c r="I10594" s="294"/>
    </row>
    <row r="10595" spans="1:9" x14ac:dyDescent="0.25">
      <c r="A10595" s="33" t="s">
        <v>4956</v>
      </c>
      <c r="B10595" s="33" t="s">
        <v>2682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56"/>
        <v>103000</v>
      </c>
      <c r="H10595" s="84" t="s">
        <v>2284</v>
      </c>
      <c r="I10595" s="294"/>
    </row>
    <row r="10596" spans="1:9" x14ac:dyDescent="0.25">
      <c r="A10596" s="33" t="s">
        <v>4956</v>
      </c>
      <c r="B10596" s="33" t="s">
        <v>4302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56"/>
        <v>70000</v>
      </c>
      <c r="H10596" s="84" t="s">
        <v>2284</v>
      </c>
      <c r="I10596" s="294"/>
    </row>
    <row r="10597" spans="1:9" x14ac:dyDescent="0.25">
      <c r="A10597" s="33" t="s">
        <v>4956</v>
      </c>
      <c r="B10597" s="33" t="s">
        <v>4303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56"/>
        <v>120000</v>
      </c>
      <c r="H10597" s="84" t="s">
        <v>2284</v>
      </c>
      <c r="I10597" s="294"/>
    </row>
    <row r="10598" spans="1:9" x14ac:dyDescent="0.25">
      <c r="A10598" s="33" t="s">
        <v>4956</v>
      </c>
      <c r="B10598" s="63" t="s">
        <v>4962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56"/>
        <v>35000</v>
      </c>
      <c r="H10598" s="84" t="s">
        <v>2284</v>
      </c>
      <c r="I10598" s="294"/>
    </row>
    <row r="10599" spans="1:9" x14ac:dyDescent="0.25">
      <c r="A10599" s="33" t="s">
        <v>4956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56"/>
        <v>693780</v>
      </c>
      <c r="H10599" s="84" t="s">
        <v>1855</v>
      </c>
      <c r="I10599" s="33" t="s">
        <v>11350</v>
      </c>
    </row>
    <row r="10600" spans="1:9" x14ac:dyDescent="0.25">
      <c r="A10600" s="33" t="s">
        <v>4956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56"/>
        <v>646000</v>
      </c>
      <c r="H10600" s="84" t="s">
        <v>1855</v>
      </c>
      <c r="I10600" s="33" t="s">
        <v>11350</v>
      </c>
    </row>
    <row r="10601" spans="1:9" x14ac:dyDescent="0.25">
      <c r="A10601" s="33" t="s">
        <v>4956</v>
      </c>
      <c r="B10601" s="36" t="s">
        <v>4554</v>
      </c>
      <c r="C10601" s="33" t="s">
        <v>462</v>
      </c>
      <c r="D10601" s="38">
        <v>1</v>
      </c>
      <c r="E10601" s="45" t="s">
        <v>3767</v>
      </c>
      <c r="F10601" s="289">
        <v>1450000</v>
      </c>
      <c r="G10601" s="41">
        <f t="shared" si="456"/>
        <v>1450000</v>
      </c>
      <c r="H10601" s="84" t="s">
        <v>1855</v>
      </c>
      <c r="I10601" s="33" t="s">
        <v>11350</v>
      </c>
    </row>
    <row r="10602" spans="1:9" x14ac:dyDescent="0.25">
      <c r="A10602" s="33" t="s">
        <v>4956</v>
      </c>
      <c r="B10602" s="33" t="s">
        <v>4927</v>
      </c>
      <c r="C10602" s="39" t="s">
        <v>11351</v>
      </c>
      <c r="D10602" s="50">
        <v>1</v>
      </c>
      <c r="E10602" s="273" t="s">
        <v>23</v>
      </c>
      <c r="F10602" s="41">
        <v>1320000</v>
      </c>
      <c r="G10602" s="41">
        <f t="shared" si="456"/>
        <v>1320000</v>
      </c>
      <c r="H10602" s="84" t="s">
        <v>631</v>
      </c>
      <c r="I10602" s="33"/>
    </row>
    <row r="10603" spans="1:9" x14ac:dyDescent="0.25">
      <c r="A10603" s="33" t="s">
        <v>4956</v>
      </c>
      <c r="B10603" s="56" t="s">
        <v>11035</v>
      </c>
      <c r="C10603" s="39" t="s">
        <v>10563</v>
      </c>
      <c r="D10603" s="50">
        <v>1</v>
      </c>
      <c r="E10603" s="45" t="s">
        <v>27</v>
      </c>
      <c r="F10603" s="35">
        <v>155000</v>
      </c>
      <c r="G10603" s="41">
        <f t="shared" si="456"/>
        <v>155000</v>
      </c>
      <c r="H10603" s="84" t="s">
        <v>631</v>
      </c>
      <c r="I10603" s="33"/>
    </row>
    <row r="10604" spans="1:9" x14ac:dyDescent="0.25">
      <c r="A10604" s="33" t="s">
        <v>4956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56"/>
        <v>42300</v>
      </c>
      <c r="H10604" s="84" t="s">
        <v>1268</v>
      </c>
      <c r="I10604" s="43"/>
    </row>
    <row r="10605" spans="1:9" x14ac:dyDescent="0.25">
      <c r="A10605" s="33" t="s">
        <v>4956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56"/>
        <v>24650</v>
      </c>
      <c r="H10605" s="84" t="s">
        <v>1268</v>
      </c>
      <c r="I10605" s="43"/>
    </row>
    <row r="10606" spans="1:9" x14ac:dyDescent="0.25">
      <c r="A10606" s="33" t="s">
        <v>4956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56"/>
        <v>42300</v>
      </c>
      <c r="H10606" s="84" t="s">
        <v>2096</v>
      </c>
      <c r="I10606" s="33"/>
    </row>
    <row r="10607" spans="1:9" x14ac:dyDescent="0.25">
      <c r="A10607" s="33" t="s">
        <v>4956</v>
      </c>
      <c r="B10607" s="33" t="s">
        <v>4963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56"/>
        <v>250000</v>
      </c>
      <c r="H10607" s="84" t="s">
        <v>509</v>
      </c>
      <c r="I10607" s="33"/>
    </row>
    <row r="10608" spans="1:9" x14ac:dyDescent="0.25">
      <c r="A10608" s="33" t="s">
        <v>4956</v>
      </c>
      <c r="B10608" s="33" t="s">
        <v>3376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56"/>
        <v>75000</v>
      </c>
      <c r="H10608" s="84" t="s">
        <v>509</v>
      </c>
      <c r="I10608" s="33"/>
    </row>
    <row r="10609" spans="1:9" x14ac:dyDescent="0.25">
      <c r="A10609" s="33" t="s">
        <v>376</v>
      </c>
      <c r="B10609" s="33" t="s">
        <v>11260</v>
      </c>
      <c r="C10609" s="33" t="s">
        <v>4378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4438</v>
      </c>
      <c r="I10609" s="294"/>
    </row>
    <row r="10610" spans="1:9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4438</v>
      </c>
      <c r="I10610" s="43"/>
    </row>
    <row r="10611" spans="1:9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4608</v>
      </c>
      <c r="I10611" s="43"/>
    </row>
    <row r="10612" spans="1:9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4939</v>
      </c>
      <c r="I10613" s="43"/>
    </row>
    <row r="10614" spans="1:9" x14ac:dyDescent="0.25">
      <c r="A10614" s="33" t="s">
        <v>376</v>
      </c>
      <c r="B10614" s="63" t="s">
        <v>8580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57">F10614*D10614</f>
        <v>75000</v>
      </c>
      <c r="H10614" s="84" t="s">
        <v>4939</v>
      </c>
      <c r="I10614" s="43"/>
    </row>
    <row r="10615" spans="1:9" x14ac:dyDescent="0.25">
      <c r="A10615" s="33" t="s">
        <v>376</v>
      </c>
      <c r="B10615" s="63" t="s">
        <v>4969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57"/>
        <v>62000</v>
      </c>
      <c r="H10615" s="84" t="s">
        <v>930</v>
      </c>
      <c r="I10615" s="43"/>
    </row>
    <row r="10616" spans="1:9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57"/>
        <v>12000</v>
      </c>
      <c r="H10616" s="84" t="s">
        <v>2284</v>
      </c>
      <c r="I10616" s="43"/>
    </row>
    <row r="10617" spans="1:9" x14ac:dyDescent="0.25">
      <c r="A10617" s="33" t="s">
        <v>376</v>
      </c>
      <c r="B10617" s="52" t="s">
        <v>8580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57"/>
        <v>75000</v>
      </c>
      <c r="H10617" s="84" t="s">
        <v>2284</v>
      </c>
      <c r="I10617" s="43"/>
    </row>
    <row r="10618" spans="1:9" x14ac:dyDescent="0.25">
      <c r="A10618" s="33" t="s">
        <v>376</v>
      </c>
      <c r="B10618" s="33" t="s">
        <v>11352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2861</v>
      </c>
      <c r="I10618" s="43"/>
    </row>
    <row r="10619" spans="1:9" x14ac:dyDescent="0.25">
      <c r="A10619" s="33" t="s">
        <v>376</v>
      </c>
      <c r="B10619" s="33" t="s">
        <v>3424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57"/>
        <v>880000</v>
      </c>
      <c r="H10619" s="84" t="s">
        <v>11353</v>
      </c>
      <c r="I10619" s="43" t="s">
        <v>11354</v>
      </c>
    </row>
    <row r="10620" spans="1:9" x14ac:dyDescent="0.25">
      <c r="A10620" s="33" t="s">
        <v>376</v>
      </c>
      <c r="B10620" s="33" t="s">
        <v>4322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11353</v>
      </c>
      <c r="I10620" s="43" t="s">
        <v>11354</v>
      </c>
    </row>
    <row r="10621" spans="1:9" x14ac:dyDescent="0.25">
      <c r="A10621" s="33" t="s">
        <v>376</v>
      </c>
      <c r="B10621" s="63" t="s">
        <v>4384</v>
      </c>
      <c r="C10621" s="56" t="s">
        <v>9331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x14ac:dyDescent="0.25">
      <c r="A10623" s="33" t="s">
        <v>376</v>
      </c>
      <c r="B10623" s="33" t="s">
        <v>11260</v>
      </c>
      <c r="C10623" s="33" t="s">
        <v>4378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x14ac:dyDescent="0.25">
      <c r="A10624" s="33" t="s">
        <v>4976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x14ac:dyDescent="0.25">
      <c r="A10625" s="33" t="s">
        <v>4976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58">F10625*D10625</f>
        <v>40000</v>
      </c>
      <c r="H10625" s="84" t="s">
        <v>2284</v>
      </c>
      <c r="I10625" s="43"/>
    </row>
    <row r="10626" spans="1:9" x14ac:dyDescent="0.25">
      <c r="A10626" s="33" t="s">
        <v>4976</v>
      </c>
      <c r="B10626" s="33" t="s">
        <v>4617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58"/>
        <v>30000</v>
      </c>
      <c r="H10626" s="84" t="s">
        <v>2284</v>
      </c>
      <c r="I10626" s="43"/>
    </row>
    <row r="10627" spans="1:9" x14ac:dyDescent="0.25">
      <c r="A10627" s="33" t="s">
        <v>4976</v>
      </c>
      <c r="B10627" s="33" t="s">
        <v>4977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58"/>
        <v>195000</v>
      </c>
      <c r="H10627" s="84" t="s">
        <v>2284</v>
      </c>
      <c r="I10627" s="43"/>
    </row>
    <row r="10628" spans="1:9" x14ac:dyDescent="0.25">
      <c r="A10628" s="33" t="s">
        <v>4976</v>
      </c>
      <c r="B10628" s="33" t="s">
        <v>4978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58"/>
        <v>425000</v>
      </c>
      <c r="H10628" s="84" t="s">
        <v>2284</v>
      </c>
      <c r="I10628" s="43"/>
    </row>
    <row r="10629" spans="1:9" x14ac:dyDescent="0.25">
      <c r="A10629" s="33" t="s">
        <v>4976</v>
      </c>
      <c r="B10629" s="33" t="s">
        <v>4979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58"/>
        <v>30000</v>
      </c>
      <c r="H10629" s="84" t="s">
        <v>2284</v>
      </c>
      <c r="I10629" s="43"/>
    </row>
    <row r="10630" spans="1:9" x14ac:dyDescent="0.25">
      <c r="A10630" s="33" t="s">
        <v>4976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58"/>
        <v>123250</v>
      </c>
      <c r="H10630" s="84" t="s">
        <v>28</v>
      </c>
      <c r="I10630" s="43"/>
    </row>
    <row r="10631" spans="1:9" x14ac:dyDescent="0.25">
      <c r="A10631" s="33" t="s">
        <v>4976</v>
      </c>
      <c r="B10631" s="33" t="s">
        <v>11260</v>
      </c>
      <c r="C10631" s="33" t="s">
        <v>4378</v>
      </c>
      <c r="D10631" s="38">
        <v>5</v>
      </c>
      <c r="E10631" s="51" t="s">
        <v>27</v>
      </c>
      <c r="F10631" s="55">
        <v>23000</v>
      </c>
      <c r="G10631" s="41">
        <f t="shared" si="458"/>
        <v>115000</v>
      </c>
      <c r="H10631" s="84" t="s">
        <v>28</v>
      </c>
      <c r="I10631" s="43"/>
    </row>
    <row r="10632" spans="1:9" x14ac:dyDescent="0.25">
      <c r="A10632" s="33" t="s">
        <v>4976</v>
      </c>
      <c r="B10632" s="33" t="s">
        <v>3708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58"/>
        <v>905400</v>
      </c>
      <c r="H10632" s="84" t="s">
        <v>577</v>
      </c>
      <c r="I10632" s="43" t="s">
        <v>11355</v>
      </c>
    </row>
    <row r="10633" spans="1:9" x14ac:dyDescent="0.25">
      <c r="A10633" s="33" t="s">
        <v>4976</v>
      </c>
      <c r="B10633" s="36" t="s">
        <v>2751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58"/>
        <v>60000</v>
      </c>
      <c r="H10633" s="84" t="s">
        <v>577</v>
      </c>
      <c r="I10633" s="43" t="s">
        <v>11355</v>
      </c>
    </row>
    <row r="10634" spans="1:9" x14ac:dyDescent="0.25">
      <c r="A10634" s="33" t="s">
        <v>4976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58"/>
        <v>28200</v>
      </c>
      <c r="H10634" s="84" t="s">
        <v>577</v>
      </c>
      <c r="I10634" s="43" t="s">
        <v>11355</v>
      </c>
    </row>
    <row r="10635" spans="1:9" x14ac:dyDescent="0.25">
      <c r="A10635" s="33" t="s">
        <v>4976</v>
      </c>
      <c r="B10635" s="63" t="s">
        <v>4275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58"/>
        <v>150000</v>
      </c>
      <c r="H10635" s="84" t="s">
        <v>1106</v>
      </c>
      <c r="I10635" s="43" t="s">
        <v>11356</v>
      </c>
    </row>
    <row r="10636" spans="1:9" x14ac:dyDescent="0.25">
      <c r="A10636" s="33" t="s">
        <v>4976</v>
      </c>
      <c r="B10636" s="33" t="s">
        <v>2815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11356</v>
      </c>
    </row>
    <row r="10637" spans="1:9" x14ac:dyDescent="0.25">
      <c r="A10637" s="33" t="s">
        <v>4976</v>
      </c>
      <c r="B10637" s="56" t="s">
        <v>1772</v>
      </c>
      <c r="C10637" s="56"/>
      <c r="D10637" s="33">
        <v>4</v>
      </c>
      <c r="E10637" s="33" t="s">
        <v>11357</v>
      </c>
      <c r="F10637" s="34">
        <v>10000</v>
      </c>
      <c r="G10637" s="41">
        <f>F10637*D10637</f>
        <v>40000</v>
      </c>
      <c r="H10637" s="84" t="s">
        <v>1106</v>
      </c>
      <c r="I10637" s="43" t="s">
        <v>11356</v>
      </c>
    </row>
    <row r="10638" spans="1:9" x14ac:dyDescent="0.25">
      <c r="A10638" s="33" t="s">
        <v>4976</v>
      </c>
      <c r="B10638" s="63" t="s">
        <v>4982</v>
      </c>
      <c r="C10638" s="56" t="s">
        <v>4983</v>
      </c>
      <c r="D10638" s="38">
        <v>7</v>
      </c>
      <c r="E10638" s="45" t="s">
        <v>96</v>
      </c>
      <c r="F10638" s="40">
        <v>18500</v>
      </c>
      <c r="G10638" s="41">
        <f t="shared" si="458"/>
        <v>129500</v>
      </c>
      <c r="H10638" s="84" t="s">
        <v>2861</v>
      </c>
      <c r="I10638" s="43"/>
    </row>
    <row r="10639" spans="1:9" x14ac:dyDescent="0.25">
      <c r="A10639" s="33" t="s">
        <v>4976</v>
      </c>
      <c r="B10639" s="63" t="s">
        <v>4984</v>
      </c>
      <c r="C10639" s="56" t="s">
        <v>4983</v>
      </c>
      <c r="D10639" s="50">
        <v>17</v>
      </c>
      <c r="E10639" s="45" t="s">
        <v>96</v>
      </c>
      <c r="F10639" s="179">
        <v>22500</v>
      </c>
      <c r="G10639" s="41">
        <f t="shared" si="458"/>
        <v>382500</v>
      </c>
      <c r="H10639" s="84" t="s">
        <v>4831</v>
      </c>
      <c r="I10639" s="43"/>
    </row>
    <row r="10640" spans="1:9" x14ac:dyDescent="0.25">
      <c r="A10640" s="33" t="s">
        <v>4976</v>
      </c>
      <c r="B10640" s="33" t="s">
        <v>4970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58"/>
        <v>192000</v>
      </c>
      <c r="H10640" s="84" t="s">
        <v>11358</v>
      </c>
      <c r="I10640" s="43" t="s">
        <v>11359</v>
      </c>
    </row>
    <row r="10641" spans="1:9" x14ac:dyDescent="0.25">
      <c r="A10641" s="33" t="s">
        <v>4976</v>
      </c>
      <c r="B10641" s="33" t="s">
        <v>4972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58"/>
        <v>295000</v>
      </c>
      <c r="H10641" s="84" t="s">
        <v>11358</v>
      </c>
      <c r="I10641" s="43" t="s">
        <v>11359</v>
      </c>
    </row>
    <row r="10642" spans="1:9" x14ac:dyDescent="0.25">
      <c r="A10642" s="33" t="s">
        <v>4976</v>
      </c>
      <c r="B10642" s="33" t="s">
        <v>4973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58"/>
        <v>775000</v>
      </c>
      <c r="H10642" s="84" t="s">
        <v>11360</v>
      </c>
      <c r="I10642" s="43" t="s">
        <v>11359</v>
      </c>
    </row>
    <row r="10643" spans="1:9" x14ac:dyDescent="0.25">
      <c r="A10643" s="33" t="s">
        <v>4976</v>
      </c>
      <c r="B10643" s="33" t="s">
        <v>4974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58"/>
        <v>1500000</v>
      </c>
      <c r="H10643" s="84" t="s">
        <v>11358</v>
      </c>
      <c r="I10643" s="43" t="s">
        <v>11359</v>
      </c>
    </row>
    <row r="10644" spans="1:9" x14ac:dyDescent="0.25">
      <c r="A10644" s="33" t="s">
        <v>4976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11358</v>
      </c>
      <c r="I10644" s="43" t="s">
        <v>11359</v>
      </c>
    </row>
    <row r="10645" spans="1:9" x14ac:dyDescent="0.25">
      <c r="A10645" s="33" t="s">
        <v>4976</v>
      </c>
      <c r="B10645" s="33" t="s">
        <v>186</v>
      </c>
      <c r="C10645" s="56" t="s">
        <v>4985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x14ac:dyDescent="0.25">
      <c r="A10646" s="33" t="s">
        <v>4986</v>
      </c>
      <c r="B10646" s="80" t="s">
        <v>3278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59">F10646*D10646</f>
        <v>90000</v>
      </c>
      <c r="H10646" s="84" t="s">
        <v>10619</v>
      </c>
      <c r="I10646" s="294" t="s">
        <v>11361</v>
      </c>
    </row>
    <row r="10647" spans="1:9" x14ac:dyDescent="0.25">
      <c r="A10647" s="33" t="s">
        <v>4986</v>
      </c>
      <c r="B10647" s="33" t="s">
        <v>4987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59"/>
        <v>77000</v>
      </c>
      <c r="H10647" s="84" t="s">
        <v>4988</v>
      </c>
      <c r="I10647" s="43"/>
    </row>
    <row r="10648" spans="1:9" x14ac:dyDescent="0.25">
      <c r="A10648" s="33" t="s">
        <v>4986</v>
      </c>
      <c r="B10648" s="33" t="s">
        <v>5631</v>
      </c>
      <c r="C10648" s="56"/>
      <c r="D10648" s="38">
        <v>20</v>
      </c>
      <c r="E10648" s="45" t="s">
        <v>24</v>
      </c>
      <c r="F10648" s="40">
        <v>850</v>
      </c>
      <c r="G10648" s="41">
        <f t="shared" si="459"/>
        <v>17000</v>
      </c>
      <c r="H10648" s="84" t="s">
        <v>4988</v>
      </c>
      <c r="I10648" s="43"/>
    </row>
    <row r="10649" spans="1:9" x14ac:dyDescent="0.25">
      <c r="A10649" s="33" t="s">
        <v>4986</v>
      </c>
      <c r="B10649" s="33" t="s">
        <v>114</v>
      </c>
      <c r="C10649" s="33" t="s">
        <v>11088</v>
      </c>
      <c r="D10649" s="38">
        <v>1</v>
      </c>
      <c r="E10649" s="45" t="s">
        <v>23</v>
      </c>
      <c r="F10649" s="41">
        <v>198550</v>
      </c>
      <c r="G10649" s="41">
        <f t="shared" si="459"/>
        <v>198550</v>
      </c>
      <c r="H10649" s="84" t="s">
        <v>3078</v>
      </c>
      <c r="I10649" s="43" t="s">
        <v>11362</v>
      </c>
    </row>
    <row r="10650" spans="1:9" x14ac:dyDescent="0.25">
      <c r="A10650" s="33" t="s">
        <v>4986</v>
      </c>
      <c r="B10650" s="63" t="s">
        <v>4772</v>
      </c>
      <c r="C10650" s="33" t="s">
        <v>2726</v>
      </c>
      <c r="D10650" s="38">
        <v>1</v>
      </c>
      <c r="E10650" s="45" t="s">
        <v>23</v>
      </c>
      <c r="F10650" s="35">
        <v>196350</v>
      </c>
      <c r="G10650" s="41">
        <f t="shared" si="459"/>
        <v>196350</v>
      </c>
      <c r="H10650" s="84" t="s">
        <v>3078</v>
      </c>
      <c r="I10650" s="43" t="s">
        <v>11362</v>
      </c>
    </row>
    <row r="10651" spans="1:9" x14ac:dyDescent="0.25">
      <c r="A10651" s="33" t="s">
        <v>4986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59"/>
        <v>43000</v>
      </c>
      <c r="H10651" s="84" t="s">
        <v>3078</v>
      </c>
      <c r="I10651" s="43" t="s">
        <v>11362</v>
      </c>
    </row>
    <row r="10652" spans="1:9" x14ac:dyDescent="0.25">
      <c r="A10652" s="33" t="s">
        <v>4986</v>
      </c>
      <c r="B10652" s="33" t="s">
        <v>3163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59"/>
        <v>57500</v>
      </c>
      <c r="H10652" s="84" t="s">
        <v>2284</v>
      </c>
      <c r="I10652" s="43"/>
    </row>
    <row r="10653" spans="1:9" x14ac:dyDescent="0.25">
      <c r="A10653" s="33" t="s">
        <v>4986</v>
      </c>
      <c r="B10653" s="109" t="s">
        <v>4356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59"/>
        <v>100000</v>
      </c>
      <c r="H10653" s="84" t="s">
        <v>2284</v>
      </c>
      <c r="I10653" s="43"/>
    </row>
    <row r="10654" spans="1:9" x14ac:dyDescent="0.25">
      <c r="A10654" s="33" t="s">
        <v>4986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59"/>
        <v>6000</v>
      </c>
      <c r="H10654" s="84" t="s">
        <v>2284</v>
      </c>
      <c r="I10654" s="43"/>
    </row>
    <row r="10655" spans="1:9" x14ac:dyDescent="0.25">
      <c r="A10655" s="33" t="s">
        <v>4986</v>
      </c>
      <c r="B10655" s="33" t="s">
        <v>4989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59"/>
        <v>375000</v>
      </c>
      <c r="H10655" s="84" t="s">
        <v>911</v>
      </c>
      <c r="I10655" s="43"/>
    </row>
    <row r="10656" spans="1:9" x14ac:dyDescent="0.25">
      <c r="A10656" s="33" t="s">
        <v>4986</v>
      </c>
      <c r="B10656" s="36" t="s">
        <v>4989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59"/>
        <v>380000</v>
      </c>
      <c r="H10656" s="84" t="s">
        <v>1268</v>
      </c>
      <c r="I10656" s="43"/>
    </row>
    <row r="10657" spans="1:9" x14ac:dyDescent="0.25">
      <c r="A10657" s="33" t="s">
        <v>4986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59"/>
        <v>123250</v>
      </c>
      <c r="H10657" s="84" t="s">
        <v>28</v>
      </c>
      <c r="I10657" s="43"/>
    </row>
    <row r="10658" spans="1:9" x14ac:dyDescent="0.25">
      <c r="A10658" s="33" t="s">
        <v>4986</v>
      </c>
      <c r="B10658" s="33" t="s">
        <v>11260</v>
      </c>
      <c r="C10658" s="33" t="s">
        <v>4378</v>
      </c>
      <c r="D10658" s="38">
        <v>8</v>
      </c>
      <c r="E10658" s="51" t="s">
        <v>27</v>
      </c>
      <c r="F10658" s="55">
        <v>23000</v>
      </c>
      <c r="G10658" s="41">
        <f t="shared" si="459"/>
        <v>184000</v>
      </c>
      <c r="H10658" s="84" t="s">
        <v>28</v>
      </c>
      <c r="I10658" s="43"/>
    </row>
    <row r="10659" spans="1:9" x14ac:dyDescent="0.25">
      <c r="A10659" s="33" t="s">
        <v>4986</v>
      </c>
      <c r="B10659" s="33" t="s">
        <v>11363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59"/>
        <v>550000</v>
      </c>
      <c r="H10659" s="84" t="s">
        <v>748</v>
      </c>
      <c r="I10659" s="43"/>
    </row>
    <row r="10660" spans="1:9" x14ac:dyDescent="0.25">
      <c r="A10660" s="33" t="s">
        <v>4986</v>
      </c>
      <c r="B10660" s="33" t="s">
        <v>3857</v>
      </c>
      <c r="C10660" s="56" t="s">
        <v>2745</v>
      </c>
      <c r="D10660" s="38">
        <v>1</v>
      </c>
      <c r="E10660" s="45" t="s">
        <v>23</v>
      </c>
      <c r="F10660" s="41">
        <v>475000</v>
      </c>
      <c r="G10660" s="41">
        <f t="shared" si="459"/>
        <v>475000</v>
      </c>
      <c r="H10660" s="84" t="s">
        <v>631</v>
      </c>
      <c r="I10660" s="43"/>
    </row>
    <row r="10661" spans="1:9" x14ac:dyDescent="0.25">
      <c r="A10661" s="33" t="s">
        <v>5000</v>
      </c>
      <c r="B10661" s="33" t="s">
        <v>4875</v>
      </c>
      <c r="C10661" s="33" t="s">
        <v>11290</v>
      </c>
      <c r="D10661" s="38">
        <v>1</v>
      </c>
      <c r="E10661" s="45" t="s">
        <v>24</v>
      </c>
      <c r="F10661" s="40">
        <v>50000</v>
      </c>
      <c r="G10661" s="179">
        <f t="shared" si="459"/>
        <v>50000</v>
      </c>
      <c r="H10661" s="84" t="s">
        <v>2284</v>
      </c>
      <c r="I10661" s="294"/>
    </row>
    <row r="10662" spans="1:9" x14ac:dyDescent="0.25">
      <c r="A10662" s="33" t="s">
        <v>5000</v>
      </c>
      <c r="B10662" s="33" t="s">
        <v>4008</v>
      </c>
      <c r="C10662" s="33" t="s">
        <v>4378</v>
      </c>
      <c r="D10662" s="38">
        <v>1</v>
      </c>
      <c r="E10662" s="45" t="s">
        <v>601</v>
      </c>
      <c r="F10662" s="35">
        <v>4800000</v>
      </c>
      <c r="G10662" s="41">
        <f t="shared" si="459"/>
        <v>4800000</v>
      </c>
      <c r="H10662" s="84" t="s">
        <v>511</v>
      </c>
      <c r="I10662" s="43" t="s">
        <v>11364</v>
      </c>
    </row>
    <row r="10663" spans="1:9" x14ac:dyDescent="0.25">
      <c r="A10663" s="33" t="s">
        <v>5000</v>
      </c>
      <c r="B10663" s="33" t="s">
        <v>4999</v>
      </c>
      <c r="C10663" s="33" t="s">
        <v>4998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11364</v>
      </c>
    </row>
    <row r="10664" spans="1:9" x14ac:dyDescent="0.25">
      <c r="A10664" s="33" t="s">
        <v>5000</v>
      </c>
      <c r="B10664" s="36" t="s">
        <v>4980</v>
      </c>
      <c r="C10664" s="39" t="s">
        <v>4981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11365</v>
      </c>
    </row>
    <row r="10665" spans="1:9" x14ac:dyDescent="0.25">
      <c r="A10665" s="33" t="s">
        <v>5000</v>
      </c>
      <c r="B10665" s="33" t="s">
        <v>186</v>
      </c>
      <c r="C10665" s="56" t="s">
        <v>4985</v>
      </c>
      <c r="D10665" s="38">
        <v>1</v>
      </c>
      <c r="E10665" s="45" t="s">
        <v>1470</v>
      </c>
      <c r="F10665" s="40">
        <v>1260468</v>
      </c>
      <c r="G10665" s="41">
        <f t="shared" si="459"/>
        <v>1260468</v>
      </c>
      <c r="H10665" s="84" t="s">
        <v>520</v>
      </c>
      <c r="I10665" s="43" t="s">
        <v>11365</v>
      </c>
    </row>
    <row r="10666" spans="1:9" x14ac:dyDescent="0.25">
      <c r="A10666" s="33" t="s">
        <v>5000</v>
      </c>
      <c r="B10666" s="33" t="s">
        <v>11366</v>
      </c>
      <c r="C10666" s="33" t="s">
        <v>11367</v>
      </c>
      <c r="D10666" s="38">
        <v>1</v>
      </c>
      <c r="E10666" s="45" t="s">
        <v>23</v>
      </c>
      <c r="F10666" s="35">
        <v>1500000</v>
      </c>
      <c r="G10666" s="41">
        <f t="shared" si="459"/>
        <v>1500000</v>
      </c>
      <c r="H10666" s="84" t="s">
        <v>520</v>
      </c>
      <c r="I10666" s="43" t="s">
        <v>11365</v>
      </c>
    </row>
    <row r="10667" spans="1:9" x14ac:dyDescent="0.25">
      <c r="A10667" s="33" t="s">
        <v>5000</v>
      </c>
      <c r="B10667" s="33" t="s">
        <v>11366</v>
      </c>
      <c r="C10667" s="33" t="s">
        <v>11368</v>
      </c>
      <c r="D10667" s="38">
        <v>1</v>
      </c>
      <c r="E10667" s="45" t="s">
        <v>24</v>
      </c>
      <c r="F10667" s="35">
        <v>1500000</v>
      </c>
      <c r="G10667" s="41">
        <f t="shared" si="459"/>
        <v>1500000</v>
      </c>
      <c r="H10667" s="84" t="s">
        <v>520</v>
      </c>
      <c r="I10667" s="43" t="s">
        <v>11365</v>
      </c>
    </row>
    <row r="10668" spans="1:9" x14ac:dyDescent="0.25">
      <c r="A10668" s="33" t="s">
        <v>5000</v>
      </c>
      <c r="B10668" s="33" t="s">
        <v>11366</v>
      </c>
      <c r="C10668" s="33" t="s">
        <v>11369</v>
      </c>
      <c r="D10668" s="38">
        <v>1</v>
      </c>
      <c r="E10668" s="51" t="s">
        <v>24</v>
      </c>
      <c r="F10668" s="35">
        <v>1500000</v>
      </c>
      <c r="G10668" s="41">
        <f t="shared" si="459"/>
        <v>1500000</v>
      </c>
      <c r="H10668" s="84" t="s">
        <v>520</v>
      </c>
      <c r="I10668" s="43" t="s">
        <v>11365</v>
      </c>
    </row>
    <row r="10669" spans="1:9" x14ac:dyDescent="0.25">
      <c r="A10669" s="33" t="s">
        <v>5000</v>
      </c>
      <c r="B10669" s="33" t="s">
        <v>11366</v>
      </c>
      <c r="C10669" s="33" t="s">
        <v>11370</v>
      </c>
      <c r="D10669" s="38">
        <v>1</v>
      </c>
      <c r="E10669" s="45" t="s">
        <v>24</v>
      </c>
      <c r="F10669" s="35">
        <v>1500000</v>
      </c>
      <c r="G10669" s="41">
        <f t="shared" si="459"/>
        <v>1500000</v>
      </c>
      <c r="H10669" s="84" t="s">
        <v>520</v>
      </c>
      <c r="I10669" s="43" t="s">
        <v>11365</v>
      </c>
    </row>
    <row r="10670" spans="1:9" x14ac:dyDescent="0.25">
      <c r="A10670" s="33" t="s">
        <v>5000</v>
      </c>
      <c r="B10670" s="33" t="s">
        <v>11366</v>
      </c>
      <c r="C10670" s="52" t="s">
        <v>11371</v>
      </c>
      <c r="D10670" s="38">
        <v>1</v>
      </c>
      <c r="E10670" s="45" t="s">
        <v>24</v>
      </c>
      <c r="F10670" s="35">
        <v>1500000</v>
      </c>
      <c r="G10670" s="41">
        <f t="shared" si="459"/>
        <v>1500000</v>
      </c>
      <c r="H10670" s="84" t="s">
        <v>520</v>
      </c>
      <c r="I10670" s="43" t="s">
        <v>11365</v>
      </c>
    </row>
    <row r="10671" spans="1:9" x14ac:dyDescent="0.25">
      <c r="A10671" s="33" t="s">
        <v>5000</v>
      </c>
      <c r="B10671" s="33" t="s">
        <v>11366</v>
      </c>
      <c r="C10671" s="33" t="s">
        <v>11372</v>
      </c>
      <c r="D10671" s="38">
        <v>1</v>
      </c>
      <c r="E10671" s="45" t="s">
        <v>23</v>
      </c>
      <c r="F10671" s="35">
        <v>1500000</v>
      </c>
      <c r="G10671" s="179">
        <f t="shared" si="459"/>
        <v>1500000</v>
      </c>
      <c r="H10671" s="84" t="s">
        <v>520</v>
      </c>
      <c r="I10671" s="43" t="s">
        <v>11365</v>
      </c>
    </row>
    <row r="10672" spans="1:9" x14ac:dyDescent="0.25">
      <c r="A10672" s="33" t="s">
        <v>5000</v>
      </c>
      <c r="B10672" s="33" t="s">
        <v>11366</v>
      </c>
      <c r="C10672" s="141" t="s">
        <v>11373</v>
      </c>
      <c r="D10672" s="38">
        <v>1</v>
      </c>
      <c r="E10672" s="51" t="s">
        <v>24</v>
      </c>
      <c r="F10672" s="35">
        <v>1500000</v>
      </c>
      <c r="G10672" s="41">
        <f t="shared" si="459"/>
        <v>1500000</v>
      </c>
      <c r="H10672" s="84" t="s">
        <v>520</v>
      </c>
      <c r="I10672" s="43" t="s">
        <v>11365</v>
      </c>
    </row>
    <row r="10673" spans="1:9" x14ac:dyDescent="0.25">
      <c r="A10673" s="33" t="s">
        <v>5000</v>
      </c>
      <c r="B10673" s="33" t="s">
        <v>11366</v>
      </c>
      <c r="C10673" s="33" t="s">
        <v>11374</v>
      </c>
      <c r="D10673" s="38">
        <v>1</v>
      </c>
      <c r="E10673" s="45" t="s">
        <v>23</v>
      </c>
      <c r="F10673" s="35">
        <v>1500000</v>
      </c>
      <c r="G10673" s="41">
        <f t="shared" si="459"/>
        <v>1500000</v>
      </c>
      <c r="H10673" s="84" t="s">
        <v>520</v>
      </c>
      <c r="I10673" s="43" t="s">
        <v>11365</v>
      </c>
    </row>
    <row r="10674" spans="1:9" x14ac:dyDescent="0.25">
      <c r="A10674" s="33" t="s">
        <v>5000</v>
      </c>
      <c r="B10674" s="36" t="s">
        <v>4466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59"/>
        <v>12000</v>
      </c>
      <c r="H10674" s="84" t="s">
        <v>4988</v>
      </c>
      <c r="I10674" s="43"/>
    </row>
    <row r="10675" spans="1:9" x14ac:dyDescent="0.25">
      <c r="A10675" s="33" t="s">
        <v>5000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59"/>
        <v>75000</v>
      </c>
      <c r="H10675" s="84" t="s">
        <v>4988</v>
      </c>
      <c r="I10675" s="43"/>
    </row>
    <row r="10676" spans="1:9" x14ac:dyDescent="0.25">
      <c r="A10676" s="33" t="s">
        <v>5000</v>
      </c>
      <c r="B10676" s="33" t="s">
        <v>5631</v>
      </c>
      <c r="C10676" s="56"/>
      <c r="D10676" s="38">
        <v>20</v>
      </c>
      <c r="E10676" s="45" t="s">
        <v>24</v>
      </c>
      <c r="F10676" s="40">
        <v>850</v>
      </c>
      <c r="G10676" s="41">
        <f t="shared" si="459"/>
        <v>17000</v>
      </c>
      <c r="H10676" s="84" t="s">
        <v>4988</v>
      </c>
      <c r="I10676" s="43"/>
    </row>
    <row r="10677" spans="1:9" x14ac:dyDescent="0.25">
      <c r="A10677" s="33" t="s">
        <v>5000</v>
      </c>
      <c r="B10677" s="33" t="s">
        <v>5001</v>
      </c>
      <c r="C10677" s="56" t="s">
        <v>4998</v>
      </c>
      <c r="D10677" s="38">
        <v>1</v>
      </c>
      <c r="E10677" s="45" t="s">
        <v>23</v>
      </c>
      <c r="F10677" s="41">
        <v>1232500</v>
      </c>
      <c r="G10677" s="41">
        <f t="shared" si="459"/>
        <v>1232500</v>
      </c>
      <c r="H10677" s="84" t="s">
        <v>2063</v>
      </c>
      <c r="I10677" s="43"/>
    </row>
    <row r="10678" spans="1:9" x14ac:dyDescent="0.25">
      <c r="A10678" s="33" t="s">
        <v>5000</v>
      </c>
      <c r="B10678" s="33" t="s">
        <v>10371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59"/>
        <v>650000</v>
      </c>
      <c r="H10678" s="84" t="s">
        <v>1106</v>
      </c>
      <c r="I10678" s="43" t="s">
        <v>11375</v>
      </c>
    </row>
    <row r="10679" spans="1:9" x14ac:dyDescent="0.25">
      <c r="A10679" s="33" t="s">
        <v>5000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59"/>
        <v>2230000</v>
      </c>
      <c r="H10679" s="84" t="s">
        <v>11376</v>
      </c>
      <c r="I10679" s="43" t="s">
        <v>11377</v>
      </c>
    </row>
    <row r="10680" spans="1:9" x14ac:dyDescent="0.25">
      <c r="A10680" s="33" t="s">
        <v>5000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59"/>
        <v>123250</v>
      </c>
      <c r="H10680" s="84" t="s">
        <v>28</v>
      </c>
      <c r="I10680" s="43"/>
    </row>
    <row r="10681" spans="1:9" x14ac:dyDescent="0.25">
      <c r="A10681" s="33" t="s">
        <v>5000</v>
      </c>
      <c r="B10681" s="33" t="s">
        <v>11260</v>
      </c>
      <c r="C10681" s="33" t="s">
        <v>4378</v>
      </c>
      <c r="D10681" s="38">
        <v>8</v>
      </c>
      <c r="E10681" s="51" t="s">
        <v>27</v>
      </c>
      <c r="F10681" s="55">
        <v>23000</v>
      </c>
      <c r="G10681" s="41">
        <f t="shared" si="459"/>
        <v>184000</v>
      </c>
      <c r="H10681" s="84" t="s">
        <v>28</v>
      </c>
      <c r="I10681" s="43"/>
    </row>
    <row r="10682" spans="1:9" x14ac:dyDescent="0.25">
      <c r="A10682" s="33" t="s">
        <v>5008</v>
      </c>
      <c r="B10682" s="33" t="s">
        <v>11260</v>
      </c>
      <c r="C10682" s="33" t="s">
        <v>4378</v>
      </c>
      <c r="D10682" s="38">
        <v>5</v>
      </c>
      <c r="E10682" s="51" t="s">
        <v>27</v>
      </c>
      <c r="F10682" s="55">
        <v>23000</v>
      </c>
      <c r="G10682" s="41">
        <f t="shared" si="459"/>
        <v>115000</v>
      </c>
      <c r="H10682" s="84" t="s">
        <v>2240</v>
      </c>
      <c r="I10682" s="294"/>
    </row>
    <row r="10683" spans="1:9" x14ac:dyDescent="0.25">
      <c r="A10683" s="33" t="s">
        <v>5008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59"/>
        <v>253800</v>
      </c>
      <c r="H10683" s="84" t="s">
        <v>627</v>
      </c>
      <c r="I10683" s="43" t="s">
        <v>11378</v>
      </c>
    </row>
    <row r="10684" spans="1:9" x14ac:dyDescent="0.25">
      <c r="A10684" s="33" t="s">
        <v>5008</v>
      </c>
      <c r="B10684" s="33" t="s">
        <v>2852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11378</v>
      </c>
    </row>
    <row r="10685" spans="1:9" x14ac:dyDescent="0.25">
      <c r="A10685" s="33" t="s">
        <v>5008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11379</v>
      </c>
      <c r="I10685" s="43" t="s">
        <v>11380</v>
      </c>
    </row>
    <row r="10686" spans="1:9" x14ac:dyDescent="0.25">
      <c r="A10686" s="33" t="s">
        <v>5008</v>
      </c>
      <c r="B10686" s="33" t="s">
        <v>2852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11379</v>
      </c>
      <c r="I10686" s="43" t="s">
        <v>11380</v>
      </c>
    </row>
    <row r="10687" spans="1:9" x14ac:dyDescent="0.25">
      <c r="A10687" s="33" t="s">
        <v>5008</v>
      </c>
      <c r="B10687" s="33" t="s">
        <v>5108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59"/>
        <v>36000</v>
      </c>
      <c r="H10687" s="84" t="s">
        <v>11379</v>
      </c>
      <c r="I10687" s="43" t="s">
        <v>11380</v>
      </c>
    </row>
    <row r="10688" spans="1:9" x14ac:dyDescent="0.25">
      <c r="A10688" s="33" t="s">
        <v>5008</v>
      </c>
      <c r="B10688" s="33" t="s">
        <v>3235</v>
      </c>
      <c r="C10688" s="33" t="s">
        <v>3596</v>
      </c>
      <c r="D10688" s="38">
        <v>1</v>
      </c>
      <c r="E10688" s="51" t="s">
        <v>24</v>
      </c>
      <c r="F10688" s="35">
        <v>81500</v>
      </c>
      <c r="G10688" s="41">
        <f t="shared" si="459"/>
        <v>81500</v>
      </c>
      <c r="H10688" s="84" t="s">
        <v>11379</v>
      </c>
      <c r="I10688" s="43" t="s">
        <v>11380</v>
      </c>
    </row>
    <row r="10689" spans="1:9" x14ac:dyDescent="0.25">
      <c r="A10689" s="33" t="s">
        <v>5008</v>
      </c>
      <c r="B10689" s="33" t="s">
        <v>11260</v>
      </c>
      <c r="C10689" s="33" t="s">
        <v>4378</v>
      </c>
      <c r="D10689" s="38">
        <v>2</v>
      </c>
      <c r="E10689" s="45" t="s">
        <v>27</v>
      </c>
      <c r="F10689" s="35">
        <v>23000</v>
      </c>
      <c r="G10689" s="41">
        <f t="shared" si="459"/>
        <v>46000</v>
      </c>
      <c r="H10689" s="84" t="s">
        <v>11379</v>
      </c>
      <c r="I10689" s="43" t="s">
        <v>11380</v>
      </c>
    </row>
    <row r="10690" spans="1:9" x14ac:dyDescent="0.25">
      <c r="A10690" s="33" t="s">
        <v>5008</v>
      </c>
      <c r="B10690" s="33" t="s">
        <v>4841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59"/>
        <v>20000</v>
      </c>
      <c r="H10690" s="84" t="s">
        <v>507</v>
      </c>
      <c r="I10690" s="43" t="s">
        <v>11381</v>
      </c>
    </row>
    <row r="10691" spans="1:9" x14ac:dyDescent="0.25">
      <c r="A10691" s="33" t="s">
        <v>5008</v>
      </c>
      <c r="B10691" s="63" t="s">
        <v>4772</v>
      </c>
      <c r="C10691" s="33" t="s">
        <v>2726</v>
      </c>
      <c r="D10691" s="38">
        <v>1</v>
      </c>
      <c r="E10691" s="45" t="s">
        <v>24</v>
      </c>
      <c r="F10691" s="35">
        <v>196350</v>
      </c>
      <c r="G10691" s="41">
        <f t="shared" si="459"/>
        <v>196350</v>
      </c>
      <c r="H10691" s="84" t="s">
        <v>507</v>
      </c>
      <c r="I10691" s="43" t="s">
        <v>11381</v>
      </c>
    </row>
    <row r="10692" spans="1:9" x14ac:dyDescent="0.25">
      <c r="A10692" s="33" t="s">
        <v>5008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59"/>
        <v>43000</v>
      </c>
      <c r="H10692" s="84" t="s">
        <v>507</v>
      </c>
      <c r="I10692" s="43" t="s">
        <v>11381</v>
      </c>
    </row>
    <row r="10693" spans="1:9" x14ac:dyDescent="0.25">
      <c r="A10693" s="33" t="s">
        <v>5008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59"/>
        <v>253800</v>
      </c>
      <c r="H10693" s="84" t="s">
        <v>507</v>
      </c>
      <c r="I10693" s="43" t="s">
        <v>11381</v>
      </c>
    </row>
    <row r="10694" spans="1:9" x14ac:dyDescent="0.25">
      <c r="A10694" s="33" t="s">
        <v>5008</v>
      </c>
      <c r="B10694" s="33" t="s">
        <v>2852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11381</v>
      </c>
    </row>
    <row r="10695" spans="1:9" x14ac:dyDescent="0.25">
      <c r="A10695" s="33" t="s">
        <v>5008</v>
      </c>
      <c r="B10695" s="33" t="s">
        <v>5108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11381</v>
      </c>
    </row>
    <row r="10696" spans="1:9" x14ac:dyDescent="0.25">
      <c r="A10696" s="33" t="s">
        <v>5008</v>
      </c>
      <c r="B10696" s="33" t="s">
        <v>3235</v>
      </c>
      <c r="C10696" s="33" t="s">
        <v>3596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11381</v>
      </c>
    </row>
    <row r="10697" spans="1:9" x14ac:dyDescent="0.25">
      <c r="A10697" s="33" t="s">
        <v>5008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59"/>
        <v>80000</v>
      </c>
      <c r="H10697" s="84" t="s">
        <v>507</v>
      </c>
      <c r="I10697" s="43" t="s">
        <v>11381</v>
      </c>
    </row>
    <row r="10698" spans="1:9" x14ac:dyDescent="0.25">
      <c r="A10698" s="33" t="s">
        <v>5008</v>
      </c>
      <c r="B10698" s="33" t="s">
        <v>9387</v>
      </c>
      <c r="C10698" s="56" t="s">
        <v>8339</v>
      </c>
      <c r="D10698" s="38">
        <v>0.6</v>
      </c>
      <c r="E10698" s="45" t="s">
        <v>27</v>
      </c>
      <c r="F10698" s="40">
        <v>82500</v>
      </c>
      <c r="G10698" s="41">
        <f t="shared" si="459"/>
        <v>49500</v>
      </c>
      <c r="H10698" s="84" t="s">
        <v>507</v>
      </c>
      <c r="I10698" s="43" t="s">
        <v>11381</v>
      </c>
    </row>
    <row r="10699" spans="1:9" x14ac:dyDescent="0.25">
      <c r="A10699" s="33" t="s">
        <v>5008</v>
      </c>
      <c r="B10699" s="33" t="s">
        <v>11382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59"/>
        <v>40000</v>
      </c>
      <c r="H10699" s="84" t="s">
        <v>551</v>
      </c>
      <c r="I10699" s="43"/>
    </row>
    <row r="10700" spans="1:9" x14ac:dyDescent="0.25">
      <c r="A10700" s="33" t="s">
        <v>5008</v>
      </c>
      <c r="B10700" s="33" t="s">
        <v>11260</v>
      </c>
      <c r="C10700" s="33" t="s">
        <v>4378</v>
      </c>
      <c r="D10700" s="38">
        <v>1.5</v>
      </c>
      <c r="E10700" s="45" t="s">
        <v>23</v>
      </c>
      <c r="F10700" s="41">
        <v>23000</v>
      </c>
      <c r="G10700" s="41">
        <f t="shared" si="459"/>
        <v>34500</v>
      </c>
      <c r="H10700" s="84" t="s">
        <v>551</v>
      </c>
      <c r="I10700" s="43" t="s">
        <v>11383</v>
      </c>
    </row>
    <row r="10701" spans="1:9" x14ac:dyDescent="0.25">
      <c r="A10701" s="33" t="s">
        <v>5008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59"/>
        <v>253800</v>
      </c>
      <c r="H10701" s="84" t="s">
        <v>488</v>
      </c>
      <c r="I10701" s="43" t="s">
        <v>11384</v>
      </c>
    </row>
    <row r="10702" spans="1:9" x14ac:dyDescent="0.25">
      <c r="A10702" s="33" t="s">
        <v>5008</v>
      </c>
      <c r="B10702" s="33" t="s">
        <v>2852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11384</v>
      </c>
    </row>
    <row r="10703" spans="1:9" x14ac:dyDescent="0.25">
      <c r="A10703" s="33" t="s">
        <v>5008</v>
      </c>
      <c r="B10703" s="33" t="s">
        <v>5108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11384</v>
      </c>
    </row>
    <row r="10704" spans="1:9" x14ac:dyDescent="0.25">
      <c r="A10704" s="33" t="s">
        <v>5008</v>
      </c>
      <c r="B10704" s="33" t="s">
        <v>3235</v>
      </c>
      <c r="C10704" s="33" t="s">
        <v>3596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11384</v>
      </c>
    </row>
    <row r="10705" spans="1:9" x14ac:dyDescent="0.25">
      <c r="A10705" s="33" t="s">
        <v>5008</v>
      </c>
      <c r="B10705" s="33" t="s">
        <v>2851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59"/>
        <v>205000</v>
      </c>
      <c r="H10705" s="84" t="s">
        <v>488</v>
      </c>
      <c r="I10705" s="43" t="s">
        <v>11384</v>
      </c>
    </row>
    <row r="10706" spans="1:9" x14ac:dyDescent="0.25">
      <c r="A10706" s="33" t="s">
        <v>5008</v>
      </c>
      <c r="B10706" s="33" t="s">
        <v>4472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59"/>
        <v>900000</v>
      </c>
      <c r="H10706" s="84" t="s">
        <v>488</v>
      </c>
      <c r="I10706" s="43" t="s">
        <v>11384</v>
      </c>
    </row>
    <row r="10707" spans="1:9" x14ac:dyDescent="0.25">
      <c r="A10707" s="33" t="s">
        <v>5008</v>
      </c>
      <c r="B10707" s="33" t="s">
        <v>5007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59"/>
        <v>130000</v>
      </c>
      <c r="H10707" s="84" t="s">
        <v>488</v>
      </c>
      <c r="I10707" s="43" t="s">
        <v>11384</v>
      </c>
    </row>
    <row r="10708" spans="1:9" x14ac:dyDescent="0.25">
      <c r="A10708" s="33" t="s">
        <v>5008</v>
      </c>
      <c r="B10708" s="33" t="s">
        <v>3098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59"/>
        <v>130000</v>
      </c>
      <c r="H10708" s="84" t="s">
        <v>488</v>
      </c>
      <c r="I10708" s="43" t="s">
        <v>11384</v>
      </c>
    </row>
    <row r="10709" spans="1:9" x14ac:dyDescent="0.25">
      <c r="A10709" s="33" t="s">
        <v>5008</v>
      </c>
      <c r="B10709" s="33" t="s">
        <v>5203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59"/>
        <v>30000</v>
      </c>
      <c r="H10709" s="84" t="s">
        <v>488</v>
      </c>
      <c r="I10709" s="43" t="s">
        <v>11384</v>
      </c>
    </row>
    <row r="10710" spans="1:9" x14ac:dyDescent="0.25">
      <c r="A10710" s="33" t="s">
        <v>5008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60">F10710*D10710</f>
        <v>43000</v>
      </c>
      <c r="H10710" s="84" t="s">
        <v>488</v>
      </c>
      <c r="I10710" s="43" t="s">
        <v>11384</v>
      </c>
    </row>
    <row r="10711" spans="1:9" x14ac:dyDescent="0.25">
      <c r="A10711" s="33" t="s">
        <v>5008</v>
      </c>
      <c r="B10711" s="33" t="s">
        <v>314</v>
      </c>
      <c r="C10711" s="33" t="s">
        <v>10870</v>
      </c>
      <c r="D10711" s="38">
        <v>1</v>
      </c>
      <c r="E10711" s="45" t="s">
        <v>24</v>
      </c>
      <c r="F10711" s="41">
        <v>390000</v>
      </c>
      <c r="G10711" s="41">
        <f t="shared" si="460"/>
        <v>390000</v>
      </c>
      <c r="H10711" s="84" t="s">
        <v>2284</v>
      </c>
      <c r="I10711" s="43"/>
    </row>
    <row r="10712" spans="1:9" x14ac:dyDescent="0.25">
      <c r="A10712" s="33" t="s">
        <v>5008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60"/>
        <v>310000</v>
      </c>
      <c r="H10712" s="84" t="s">
        <v>2284</v>
      </c>
      <c r="I10712" s="43"/>
    </row>
    <row r="10713" spans="1:9" x14ac:dyDescent="0.25">
      <c r="A10713" s="33" t="s">
        <v>5008</v>
      </c>
      <c r="B10713" s="33" t="s">
        <v>11385</v>
      </c>
      <c r="C10713" s="39" t="s">
        <v>10820</v>
      </c>
      <c r="D10713" s="50">
        <v>1</v>
      </c>
      <c r="E10713" s="45" t="s">
        <v>23</v>
      </c>
      <c r="F10713" s="179">
        <v>1500000</v>
      </c>
      <c r="G10713" s="41">
        <f t="shared" si="460"/>
        <v>1500000</v>
      </c>
      <c r="H10713" s="84" t="s">
        <v>2284</v>
      </c>
      <c r="I10713" s="43" t="s">
        <v>11386</v>
      </c>
    </row>
    <row r="10714" spans="1:9" x14ac:dyDescent="0.25">
      <c r="A10714" s="33" t="s">
        <v>5008</v>
      </c>
      <c r="B10714" s="63" t="s">
        <v>5012</v>
      </c>
      <c r="C10714" s="56" t="s">
        <v>5013</v>
      </c>
      <c r="D10714" s="38">
        <v>1</v>
      </c>
      <c r="E10714" s="45" t="s">
        <v>24</v>
      </c>
      <c r="F10714" s="40">
        <v>50000</v>
      </c>
      <c r="G10714" s="41">
        <f t="shared" si="460"/>
        <v>50000</v>
      </c>
      <c r="H10714" s="84" t="s">
        <v>2284</v>
      </c>
      <c r="I10714" s="43"/>
    </row>
    <row r="10715" spans="1:9" x14ac:dyDescent="0.25">
      <c r="A10715" s="33" t="s">
        <v>5008</v>
      </c>
      <c r="B10715" s="33" t="s">
        <v>5009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60"/>
        <v>140000</v>
      </c>
      <c r="H10715" s="84" t="s">
        <v>2284</v>
      </c>
      <c r="I10715" s="43"/>
    </row>
    <row r="10716" spans="1:9" x14ac:dyDescent="0.25">
      <c r="A10716" s="33" t="s">
        <v>5008</v>
      </c>
      <c r="B10716" s="33" t="s">
        <v>5010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60"/>
        <v>200000</v>
      </c>
      <c r="H10716" s="84" t="s">
        <v>2284</v>
      </c>
      <c r="I10716" s="43"/>
    </row>
    <row r="10717" spans="1:9" x14ac:dyDescent="0.25">
      <c r="A10717" s="33" t="s">
        <v>5008</v>
      </c>
      <c r="B10717" s="33" t="s">
        <v>5011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60"/>
        <v>125000</v>
      </c>
      <c r="H10717" s="84" t="s">
        <v>2284</v>
      </c>
      <c r="I10717" s="294"/>
    </row>
    <row r="10718" spans="1:9" x14ac:dyDescent="0.25">
      <c r="A10718" s="33" t="s">
        <v>5008</v>
      </c>
      <c r="B10718" s="36" t="s">
        <v>4222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60"/>
        <v>350000</v>
      </c>
      <c r="H10718" s="84" t="s">
        <v>2284</v>
      </c>
      <c r="I10718" s="294"/>
    </row>
    <row r="10719" spans="1:9" x14ac:dyDescent="0.25">
      <c r="A10719" s="33" t="s">
        <v>5008</v>
      </c>
      <c r="B10719" s="33" t="s">
        <v>5015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60"/>
        <v>200000</v>
      </c>
      <c r="H10719" s="84" t="s">
        <v>2284</v>
      </c>
      <c r="I10719" s="294"/>
    </row>
    <row r="10720" spans="1:9" x14ac:dyDescent="0.25">
      <c r="A10720" s="33" t="s">
        <v>5008</v>
      </c>
      <c r="B10720" s="33" t="s">
        <v>2992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60"/>
        <v>325000</v>
      </c>
      <c r="H10720" s="84" t="s">
        <v>2284</v>
      </c>
      <c r="I10720" s="294"/>
    </row>
    <row r="10721" spans="1:9" x14ac:dyDescent="0.25">
      <c r="A10721" s="33" t="s">
        <v>5008</v>
      </c>
      <c r="B10721" s="33" t="s">
        <v>5016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5008</v>
      </c>
      <c r="B10722" s="33" t="s">
        <v>5017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x14ac:dyDescent="0.25">
      <c r="A10723" s="33" t="s">
        <v>5008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x14ac:dyDescent="0.25">
      <c r="A10724" s="33" t="s">
        <v>5008</v>
      </c>
      <c r="B10724" s="33" t="s">
        <v>2805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60"/>
        <v>6000</v>
      </c>
      <c r="H10724" s="84" t="s">
        <v>930</v>
      </c>
      <c r="I10724" s="294"/>
    </row>
    <row r="10725" spans="1:9" x14ac:dyDescent="0.25">
      <c r="A10725" s="33" t="s">
        <v>5008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60"/>
        <v>17000</v>
      </c>
      <c r="H10725" s="84" t="s">
        <v>930</v>
      </c>
      <c r="I10725" s="294"/>
    </row>
    <row r="10726" spans="1:9" x14ac:dyDescent="0.25">
      <c r="A10726" s="33" t="s">
        <v>5008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60"/>
        <v>225600</v>
      </c>
      <c r="H10726" s="84" t="s">
        <v>2018</v>
      </c>
      <c r="I10726" s="294" t="s">
        <v>11387</v>
      </c>
    </row>
    <row r="10727" spans="1:9" x14ac:dyDescent="0.25">
      <c r="A10727" s="33" t="s">
        <v>5008</v>
      </c>
      <c r="B10727" s="33" t="s">
        <v>5108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60"/>
        <v>38000</v>
      </c>
      <c r="H10727" s="84" t="s">
        <v>2018</v>
      </c>
      <c r="I10727" s="294" t="s">
        <v>11387</v>
      </c>
    </row>
    <row r="10728" spans="1:9" x14ac:dyDescent="0.25">
      <c r="A10728" s="33" t="s">
        <v>5008</v>
      </c>
      <c r="B10728" s="33" t="s">
        <v>3235</v>
      </c>
      <c r="C10728" s="33" t="s">
        <v>3596</v>
      </c>
      <c r="D10728" s="38">
        <v>1</v>
      </c>
      <c r="E10728" s="51" t="s">
        <v>24</v>
      </c>
      <c r="F10728" s="35">
        <v>81500</v>
      </c>
      <c r="G10728" s="41">
        <f t="shared" si="460"/>
        <v>81500</v>
      </c>
      <c r="H10728" s="84" t="s">
        <v>2018</v>
      </c>
      <c r="I10728" s="294" t="s">
        <v>11387</v>
      </c>
    </row>
    <row r="10729" spans="1:9" x14ac:dyDescent="0.25">
      <c r="A10729" s="351">
        <v>44564</v>
      </c>
      <c r="B10729" s="63" t="s">
        <v>5014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11388</v>
      </c>
    </row>
    <row r="10730" spans="1:9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61">F10730*D10730</f>
        <v>180000</v>
      </c>
      <c r="H10730" s="84" t="s">
        <v>520</v>
      </c>
      <c r="I10730" s="43" t="s">
        <v>11388</v>
      </c>
    </row>
    <row r="10731" spans="1:9" x14ac:dyDescent="0.25">
      <c r="A10731" s="180">
        <v>44564</v>
      </c>
      <c r="B10731" s="33" t="s">
        <v>5631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x14ac:dyDescent="0.25">
      <c r="A10732" s="180">
        <v>44564</v>
      </c>
      <c r="B10732" s="33" t="s">
        <v>2805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x14ac:dyDescent="0.25">
      <c r="A10733" s="180">
        <v>44564</v>
      </c>
      <c r="B10733" s="33" t="s">
        <v>4472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11389</v>
      </c>
    </row>
    <row r="10734" spans="1:9" x14ac:dyDescent="0.25">
      <c r="A10734" s="180">
        <v>44564</v>
      </c>
      <c r="B10734" s="33" t="s">
        <v>3459</v>
      </c>
      <c r="C10734" s="33" t="s">
        <v>4827</v>
      </c>
      <c r="D10734" s="38">
        <v>1</v>
      </c>
      <c r="E10734" s="45" t="s">
        <v>72</v>
      </c>
      <c r="F10734" s="35">
        <v>1900000</v>
      </c>
      <c r="G10734" s="41">
        <f t="shared" si="461"/>
        <v>1900000</v>
      </c>
      <c r="H10734" s="84" t="s">
        <v>827</v>
      </c>
      <c r="I10734" s="43" t="s">
        <v>11390</v>
      </c>
    </row>
    <row r="10735" spans="1:9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61"/>
        <v>42300</v>
      </c>
      <c r="H10735" s="84" t="s">
        <v>2096</v>
      </c>
      <c r="I10735" s="43"/>
    </row>
    <row r="10736" spans="1:9" x14ac:dyDescent="0.25">
      <c r="A10736" s="180">
        <v>44564</v>
      </c>
      <c r="B10736" s="247" t="s">
        <v>4927</v>
      </c>
      <c r="C10736" s="340" t="s">
        <v>11391</v>
      </c>
      <c r="D10736" s="248">
        <v>1</v>
      </c>
      <c r="E10736" s="264" t="s">
        <v>24</v>
      </c>
      <c r="F10736" s="536">
        <v>1320000</v>
      </c>
      <c r="G10736" s="265">
        <f t="shared" si="461"/>
        <v>1320000</v>
      </c>
      <c r="H10736" s="401" t="s">
        <v>551</v>
      </c>
      <c r="I10736" s="340" t="s">
        <v>11392</v>
      </c>
    </row>
    <row r="10737" spans="1:10" x14ac:dyDescent="0.25">
      <c r="A10737" s="180">
        <v>44564</v>
      </c>
      <c r="B10737" s="247" t="s">
        <v>11035</v>
      </c>
      <c r="C10737" s="340" t="s">
        <v>10563</v>
      </c>
      <c r="D10737" s="248">
        <v>1</v>
      </c>
      <c r="E10737" s="264" t="s">
        <v>24</v>
      </c>
      <c r="F10737" s="536">
        <v>155000</v>
      </c>
      <c r="G10737" s="265">
        <f t="shared" si="461"/>
        <v>155000</v>
      </c>
      <c r="H10737" s="401" t="s">
        <v>551</v>
      </c>
      <c r="I10737" s="340" t="s">
        <v>11392</v>
      </c>
    </row>
    <row r="10738" spans="1:10" x14ac:dyDescent="0.25">
      <c r="A10738" s="180">
        <v>44564</v>
      </c>
      <c r="B10738" s="247" t="s">
        <v>4932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61"/>
        <v>45000</v>
      </c>
      <c r="H10738" s="401" t="s">
        <v>551</v>
      </c>
      <c r="I10738" s="340" t="s">
        <v>11392</v>
      </c>
    </row>
    <row r="10739" spans="1:10" x14ac:dyDescent="0.25">
      <c r="A10739" s="180">
        <v>44564</v>
      </c>
      <c r="B10739" s="52" t="s">
        <v>10773</v>
      </c>
      <c r="C10739" s="33" t="s">
        <v>11393</v>
      </c>
      <c r="D10739" s="38">
        <v>1</v>
      </c>
      <c r="E10739" s="45" t="s">
        <v>24</v>
      </c>
      <c r="F10739" s="35">
        <v>1535000</v>
      </c>
      <c r="G10739" s="41">
        <f t="shared" si="461"/>
        <v>1535000</v>
      </c>
      <c r="H10739" s="84" t="s">
        <v>2736</v>
      </c>
      <c r="I10739" s="43" t="s">
        <v>11394</v>
      </c>
    </row>
    <row r="10740" spans="1:10" x14ac:dyDescent="0.25">
      <c r="A10740" s="180">
        <v>44564</v>
      </c>
      <c r="B10740" s="33" t="s">
        <v>11395</v>
      </c>
      <c r="C10740" s="33" t="s">
        <v>11396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2736</v>
      </c>
      <c r="I10740" s="43" t="s">
        <v>11394</v>
      </c>
    </row>
    <row r="10741" spans="1:10" x14ac:dyDescent="0.25">
      <c r="A10741" s="180">
        <v>44564</v>
      </c>
      <c r="B10741" s="63" t="s">
        <v>11139</v>
      </c>
      <c r="C10741" s="39" t="s">
        <v>10563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2736</v>
      </c>
      <c r="I10741" s="43" t="s">
        <v>11394</v>
      </c>
    </row>
    <row r="10742" spans="1:10" x14ac:dyDescent="0.25">
      <c r="A10742" s="180">
        <v>44564</v>
      </c>
      <c r="B10742" s="33" t="s">
        <v>5028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x14ac:dyDescent="0.25">
      <c r="A10743" s="180">
        <v>44564</v>
      </c>
      <c r="B10743" s="33" t="s">
        <v>5029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x14ac:dyDescent="0.25">
      <c r="A10744" s="180">
        <v>44564</v>
      </c>
      <c r="B10744" s="33" t="s">
        <v>4927</v>
      </c>
      <c r="C10744" s="39" t="s">
        <v>11397</v>
      </c>
      <c r="D10744" s="38">
        <v>1</v>
      </c>
      <c r="E10744" s="45" t="s">
        <v>24</v>
      </c>
      <c r="F10744" s="40">
        <v>1320000</v>
      </c>
      <c r="G10744" s="41">
        <f t="shared" si="461"/>
        <v>1320000</v>
      </c>
      <c r="H10744" s="84" t="s">
        <v>507</v>
      </c>
      <c r="I10744" s="43" t="s">
        <v>11398</v>
      </c>
    </row>
    <row r="10745" spans="1:10" x14ac:dyDescent="0.25">
      <c r="A10745" s="180">
        <v>44564</v>
      </c>
      <c r="B10745" s="56" t="s">
        <v>11035</v>
      </c>
      <c r="C10745" s="39" t="s">
        <v>10563</v>
      </c>
      <c r="D10745" s="50">
        <v>2</v>
      </c>
      <c r="E10745" s="45" t="s">
        <v>24</v>
      </c>
      <c r="F10745" s="179">
        <v>155000</v>
      </c>
      <c r="G10745" s="41">
        <f t="shared" si="461"/>
        <v>310000</v>
      </c>
      <c r="H10745" s="84" t="s">
        <v>507</v>
      </c>
      <c r="I10745" s="43" t="s">
        <v>11398</v>
      </c>
    </row>
    <row r="10746" spans="1:10" x14ac:dyDescent="0.25">
      <c r="A10746" s="180">
        <v>44564</v>
      </c>
      <c r="B10746" s="33" t="s">
        <v>2832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61"/>
        <v>350000</v>
      </c>
      <c r="H10746" s="84" t="s">
        <v>507</v>
      </c>
      <c r="I10746" s="43" t="s">
        <v>11399</v>
      </c>
    </row>
    <row r="10747" spans="1:10" x14ac:dyDescent="0.25">
      <c r="A10747" s="180">
        <v>44564</v>
      </c>
      <c r="B10747" s="33" t="s">
        <v>11400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61"/>
        <v>40000</v>
      </c>
      <c r="H10747" s="84" t="s">
        <v>1106</v>
      </c>
      <c r="I10747" s="43" t="s">
        <v>11401</v>
      </c>
    </row>
    <row r="10748" spans="1:10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11401</v>
      </c>
    </row>
    <row r="10749" spans="1:10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11401</v>
      </c>
    </row>
    <row r="10750" spans="1:10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11401</v>
      </c>
    </row>
    <row r="10751" spans="1:10" x14ac:dyDescent="0.25">
      <c r="A10751" s="180">
        <v>44564</v>
      </c>
      <c r="B10751" s="33" t="s">
        <v>2801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61"/>
        <v>12500</v>
      </c>
      <c r="H10751" s="84" t="s">
        <v>1106</v>
      </c>
      <c r="I10751" s="43" t="s">
        <v>11401</v>
      </c>
    </row>
    <row r="10752" spans="1:10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61"/>
        <v>138756</v>
      </c>
      <c r="H10752" s="84" t="s">
        <v>1106</v>
      </c>
      <c r="I10752" s="43" t="s">
        <v>11401</v>
      </c>
      <c r="J10752" s="4" t="s">
        <v>2</v>
      </c>
    </row>
    <row r="10753" spans="1:9" x14ac:dyDescent="0.25">
      <c r="A10753" s="180">
        <v>44564</v>
      </c>
      <c r="B10753" s="63" t="s">
        <v>5022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61"/>
        <v>67080</v>
      </c>
      <c r="H10753" s="84" t="s">
        <v>930</v>
      </c>
      <c r="I10753" s="43"/>
    </row>
    <row r="10754" spans="1:9" x14ac:dyDescent="0.25">
      <c r="A10754" s="180">
        <v>44564</v>
      </c>
      <c r="B10754" s="63" t="s">
        <v>5023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61"/>
        <v>103524</v>
      </c>
      <c r="H10754" s="84" t="s">
        <v>930</v>
      </c>
      <c r="I10754" s="43"/>
    </row>
    <row r="10755" spans="1:9" x14ac:dyDescent="0.25">
      <c r="A10755" s="180">
        <v>44564</v>
      </c>
      <c r="B10755" s="33" t="s">
        <v>4260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61"/>
        <v>15000</v>
      </c>
      <c r="H10755" s="84" t="s">
        <v>930</v>
      </c>
      <c r="I10755" s="43"/>
    </row>
    <row r="10756" spans="1:9" x14ac:dyDescent="0.25">
      <c r="A10756" s="180">
        <v>44564</v>
      </c>
      <c r="B10756" s="33" t="s">
        <v>5024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61"/>
        <v>12000</v>
      </c>
      <c r="H10756" s="84" t="s">
        <v>930</v>
      </c>
      <c r="I10756" s="43"/>
    </row>
    <row r="10757" spans="1:9" x14ac:dyDescent="0.25">
      <c r="A10757" s="180">
        <v>44564</v>
      </c>
      <c r="B10757" s="33" t="s">
        <v>5027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61"/>
        <v>150000</v>
      </c>
      <c r="H10757" s="84" t="s">
        <v>509</v>
      </c>
      <c r="I10757" s="43" t="s">
        <v>11402</v>
      </c>
    </row>
    <row r="10758" spans="1:9" x14ac:dyDescent="0.25">
      <c r="A10758" s="180">
        <v>44564</v>
      </c>
      <c r="B10758" s="33" t="s">
        <v>5025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11402</v>
      </c>
    </row>
    <row r="10759" spans="1:9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61"/>
        <v>25000</v>
      </c>
      <c r="H10759" s="84" t="s">
        <v>2701</v>
      </c>
      <c r="I10759" s="43" t="s">
        <v>11403</v>
      </c>
    </row>
    <row r="10760" spans="1:9" x14ac:dyDescent="0.25">
      <c r="A10760" s="180">
        <v>44564</v>
      </c>
      <c r="B10760" s="33" t="s">
        <v>10433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61"/>
        <v>10000</v>
      </c>
      <c r="H10760" s="84" t="s">
        <v>2701</v>
      </c>
      <c r="I10760" s="43" t="s">
        <v>11403</v>
      </c>
    </row>
    <row r="10761" spans="1:9" x14ac:dyDescent="0.25">
      <c r="A10761" s="180">
        <v>44564</v>
      </c>
      <c r="B10761" s="33" t="s">
        <v>3708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61"/>
        <v>1810800</v>
      </c>
      <c r="H10761" s="84" t="s">
        <v>2701</v>
      </c>
      <c r="I10761" s="43" t="s">
        <v>11403</v>
      </c>
    </row>
    <row r="10762" spans="1:9" x14ac:dyDescent="0.25">
      <c r="A10762" s="180">
        <v>44564</v>
      </c>
      <c r="B10762" s="33" t="s">
        <v>5030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61"/>
        <v>3800000</v>
      </c>
      <c r="H10762" s="84" t="s">
        <v>5031</v>
      </c>
      <c r="I10762" s="294"/>
    </row>
    <row r="10763" spans="1:9" x14ac:dyDescent="0.25">
      <c r="A10763" s="180">
        <v>44564</v>
      </c>
      <c r="B10763" s="33" t="s">
        <v>2893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61"/>
        <v>150000</v>
      </c>
      <c r="H10763" s="84" t="s">
        <v>5031</v>
      </c>
      <c r="I10763" s="294"/>
    </row>
    <row r="10764" spans="1:9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61"/>
        <v>40000</v>
      </c>
      <c r="H10764" s="84" t="s">
        <v>538</v>
      </c>
      <c r="I10764" s="294" t="s">
        <v>8493</v>
      </c>
    </row>
    <row r="10765" spans="1:9" x14ac:dyDescent="0.25">
      <c r="A10765" s="180">
        <v>44564</v>
      </c>
      <c r="B10765" s="33" t="s">
        <v>4841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61"/>
        <v>20000</v>
      </c>
      <c r="H10765" s="84" t="s">
        <v>538</v>
      </c>
      <c r="I10765" s="294" t="s">
        <v>8493</v>
      </c>
    </row>
    <row r="10766" spans="1:9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61"/>
        <v>49500</v>
      </c>
      <c r="H10766" s="84" t="s">
        <v>538</v>
      </c>
      <c r="I10766" s="294" t="s">
        <v>8493</v>
      </c>
    </row>
    <row r="10767" spans="1:9" x14ac:dyDescent="0.25">
      <c r="A10767" s="180">
        <v>44564</v>
      </c>
      <c r="B10767" s="33" t="s">
        <v>5020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61"/>
        <v>225000</v>
      </c>
      <c r="H10767" s="84" t="s">
        <v>3261</v>
      </c>
      <c r="I10767" s="294" t="s">
        <v>11404</v>
      </c>
    </row>
    <row r="10768" spans="1:9" x14ac:dyDescent="0.25">
      <c r="A10768" s="180">
        <v>44564</v>
      </c>
      <c r="B10768" s="36" t="s">
        <v>5021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61"/>
        <v>125000</v>
      </c>
      <c r="H10768" s="84" t="s">
        <v>3261</v>
      </c>
      <c r="I10768" s="294" t="s">
        <v>11404</v>
      </c>
    </row>
    <row r="10769" spans="1:9" x14ac:dyDescent="0.25">
      <c r="A10769" s="180">
        <v>44564</v>
      </c>
      <c r="B10769" s="33" t="s">
        <v>5018</v>
      </c>
      <c r="C10769" s="56" t="s">
        <v>3967</v>
      </c>
      <c r="D10769" s="38">
        <v>2</v>
      </c>
      <c r="E10769" s="45" t="s">
        <v>23</v>
      </c>
      <c r="F10769" s="40">
        <v>350000</v>
      </c>
      <c r="G10769" s="41">
        <f t="shared" si="461"/>
        <v>700000</v>
      </c>
      <c r="H10769" s="84" t="s">
        <v>2284</v>
      </c>
      <c r="I10769" s="294"/>
    </row>
    <row r="10770" spans="1:9" x14ac:dyDescent="0.25">
      <c r="A10770" s="180">
        <v>44564</v>
      </c>
      <c r="B10770" s="33" t="s">
        <v>11405</v>
      </c>
      <c r="C10770" s="33" t="s">
        <v>11406</v>
      </c>
      <c r="D10770" s="38">
        <v>1</v>
      </c>
      <c r="E10770" s="45" t="s">
        <v>72</v>
      </c>
      <c r="F10770" s="35">
        <v>800000</v>
      </c>
      <c r="G10770" s="179">
        <f t="shared" si="461"/>
        <v>800000</v>
      </c>
      <c r="H10770" s="84" t="s">
        <v>2284</v>
      </c>
      <c r="I10770" s="294" t="s">
        <v>11407</v>
      </c>
    </row>
    <row r="10771" spans="1:9" x14ac:dyDescent="0.25">
      <c r="A10771" s="180">
        <v>44564</v>
      </c>
      <c r="B10771" s="247" t="s">
        <v>5032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61"/>
        <v>20000</v>
      </c>
      <c r="H10771" s="401" t="s">
        <v>551</v>
      </c>
      <c r="I10771" s="294"/>
    </row>
    <row r="10772" spans="1:9" x14ac:dyDescent="0.25">
      <c r="A10772" s="180">
        <v>44564</v>
      </c>
      <c r="B10772" s="247" t="s">
        <v>5028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61"/>
        <v>150000</v>
      </c>
      <c r="H10772" s="401" t="s">
        <v>551</v>
      </c>
      <c r="I10772" s="294"/>
    </row>
    <row r="10773" spans="1:9" x14ac:dyDescent="0.25">
      <c r="A10773" s="180">
        <v>44595</v>
      </c>
      <c r="B10773" s="63" t="s">
        <v>5631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61"/>
        <v>34000</v>
      </c>
      <c r="H10773" s="84" t="s">
        <v>4988</v>
      </c>
      <c r="I10773" s="294"/>
    </row>
    <row r="10774" spans="1:9" x14ac:dyDescent="0.25">
      <c r="A10774" s="180">
        <v>44595</v>
      </c>
      <c r="B10774" s="33" t="s">
        <v>2805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61"/>
        <v>9000</v>
      </c>
      <c r="H10774" s="84" t="s">
        <v>4988</v>
      </c>
      <c r="I10774" s="43"/>
    </row>
    <row r="10775" spans="1:9" x14ac:dyDescent="0.25">
      <c r="A10775" s="180">
        <v>44595</v>
      </c>
      <c r="B10775" s="33" t="s">
        <v>2692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61"/>
        <v>75000</v>
      </c>
      <c r="H10775" s="84" t="s">
        <v>4988</v>
      </c>
      <c r="I10775" s="43"/>
    </row>
    <row r="10776" spans="1:9" x14ac:dyDescent="0.25">
      <c r="A10776" s="180">
        <v>44595</v>
      </c>
      <c r="B10776" s="56" t="s">
        <v>4466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61"/>
        <v>12500</v>
      </c>
      <c r="H10776" s="84" t="s">
        <v>4988</v>
      </c>
      <c r="I10776" s="43"/>
    </row>
    <row r="10777" spans="1:9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x14ac:dyDescent="0.25">
      <c r="A10778" s="180">
        <v>44595</v>
      </c>
      <c r="B10778" s="33" t="s">
        <v>5035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x14ac:dyDescent="0.25">
      <c r="A10779" s="180">
        <v>44595</v>
      </c>
      <c r="B10779" s="33" t="s">
        <v>3048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61"/>
        <v>36975</v>
      </c>
      <c r="H10780" s="84" t="s">
        <v>2096</v>
      </c>
      <c r="I10780" s="43"/>
    </row>
    <row r="10781" spans="1:9" x14ac:dyDescent="0.25">
      <c r="A10781" s="180">
        <v>44595</v>
      </c>
      <c r="B10781" s="33" t="s">
        <v>5038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61"/>
        <v>12000</v>
      </c>
      <c r="H10781" s="84" t="s">
        <v>606</v>
      </c>
      <c r="I10781" s="43"/>
    </row>
    <row r="10782" spans="1:9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61"/>
        <v>253800</v>
      </c>
      <c r="H10782" s="84" t="s">
        <v>509</v>
      </c>
      <c r="I10782" s="43" t="s">
        <v>11402</v>
      </c>
    </row>
    <row r="10783" spans="1:9" x14ac:dyDescent="0.25">
      <c r="A10783" s="180">
        <v>44595</v>
      </c>
      <c r="B10783" s="33" t="s">
        <v>2852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61"/>
        <v>87500</v>
      </c>
      <c r="H10783" s="294" t="s">
        <v>509</v>
      </c>
      <c r="I10783" s="43" t="s">
        <v>11402</v>
      </c>
    </row>
    <row r="10784" spans="1:9" x14ac:dyDescent="0.25">
      <c r="A10784" s="180">
        <v>44595</v>
      </c>
      <c r="B10784" s="33" t="s">
        <v>4008</v>
      </c>
      <c r="C10784" s="33" t="s">
        <v>4378</v>
      </c>
      <c r="D10784" s="50">
        <v>2</v>
      </c>
      <c r="E10784" s="273" t="s">
        <v>27</v>
      </c>
      <c r="F10784" s="537">
        <v>23000</v>
      </c>
      <c r="G10784" s="41">
        <f t="shared" si="461"/>
        <v>46000</v>
      </c>
      <c r="H10784" s="294" t="s">
        <v>509</v>
      </c>
      <c r="I10784" s="43" t="s">
        <v>11402</v>
      </c>
    </row>
    <row r="10785" spans="1:9" x14ac:dyDescent="0.25">
      <c r="A10785" s="180">
        <v>44595</v>
      </c>
      <c r="B10785" s="63" t="s">
        <v>4384</v>
      </c>
      <c r="C10785" s="33" t="s">
        <v>9331</v>
      </c>
      <c r="D10785" s="50">
        <v>1</v>
      </c>
      <c r="E10785" s="273" t="s">
        <v>24</v>
      </c>
      <c r="F10785" s="537">
        <v>475000</v>
      </c>
      <c r="G10785" s="41">
        <f t="shared" si="461"/>
        <v>475000</v>
      </c>
      <c r="H10785" s="294" t="s">
        <v>1006</v>
      </c>
      <c r="I10785" s="43" t="s">
        <v>11408</v>
      </c>
    </row>
    <row r="10786" spans="1:9" x14ac:dyDescent="0.25">
      <c r="A10786" s="180">
        <v>44595</v>
      </c>
      <c r="B10786" s="63" t="s">
        <v>5631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61"/>
        <v>17000</v>
      </c>
      <c r="H10786" s="294" t="s">
        <v>1006</v>
      </c>
      <c r="I10786" s="43" t="s">
        <v>11408</v>
      </c>
    </row>
    <row r="10787" spans="1:9" x14ac:dyDescent="0.25">
      <c r="A10787" s="180">
        <v>44595</v>
      </c>
      <c r="B10787" s="56" t="s">
        <v>4466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61"/>
        <v>12500</v>
      </c>
      <c r="H10787" s="294" t="s">
        <v>1006</v>
      </c>
      <c r="I10787" s="43" t="s">
        <v>11408</v>
      </c>
    </row>
    <row r="10788" spans="1:9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61"/>
        <v>64600</v>
      </c>
      <c r="H10788" s="84" t="s">
        <v>1006</v>
      </c>
      <c r="I10788" s="43" t="s">
        <v>11408</v>
      </c>
    </row>
    <row r="10789" spans="1:9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11408</v>
      </c>
    </row>
    <row r="10790" spans="1:9" x14ac:dyDescent="0.25">
      <c r="A10790" s="180">
        <v>44595</v>
      </c>
      <c r="B10790" s="33" t="s">
        <v>2805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11408</v>
      </c>
    </row>
    <row r="10791" spans="1:9" x14ac:dyDescent="0.25">
      <c r="A10791" s="180">
        <v>44595</v>
      </c>
      <c r="B10791" s="33" t="s">
        <v>4655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11408</v>
      </c>
    </row>
    <row r="10792" spans="1:9" x14ac:dyDescent="0.25">
      <c r="A10792" s="180">
        <v>44595</v>
      </c>
      <c r="B10792" s="33" t="s">
        <v>5039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11408</v>
      </c>
    </row>
    <row r="10793" spans="1:9" x14ac:dyDescent="0.25">
      <c r="A10793" s="180">
        <v>44595</v>
      </c>
      <c r="B10793" s="33" t="s">
        <v>3235</v>
      </c>
      <c r="C10793" s="33" t="s">
        <v>3596</v>
      </c>
      <c r="D10793" s="38">
        <v>1</v>
      </c>
      <c r="E10793" s="45" t="s">
        <v>24</v>
      </c>
      <c r="F10793" s="191">
        <v>81500</v>
      </c>
      <c r="G10793" s="41">
        <f t="shared" si="461"/>
        <v>81500</v>
      </c>
      <c r="H10793" s="84" t="s">
        <v>1006</v>
      </c>
      <c r="I10793" s="43" t="s">
        <v>11408</v>
      </c>
    </row>
    <row r="10794" spans="1:9" x14ac:dyDescent="0.25">
      <c r="A10794" s="180">
        <v>44595</v>
      </c>
      <c r="B10794" s="36" t="s">
        <v>3235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11408</v>
      </c>
    </row>
    <row r="10795" spans="1:9" x14ac:dyDescent="0.25">
      <c r="A10795" s="180">
        <v>44595</v>
      </c>
      <c r="B10795" s="33" t="s">
        <v>8960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11408</v>
      </c>
    </row>
    <row r="10796" spans="1:9" x14ac:dyDescent="0.25">
      <c r="A10796" s="180">
        <v>44595</v>
      </c>
      <c r="B10796" s="36" t="s">
        <v>25</v>
      </c>
      <c r="C10796" s="39" t="s">
        <v>5037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11409</v>
      </c>
    </row>
    <row r="10797" spans="1:9" x14ac:dyDescent="0.25">
      <c r="A10797" s="180">
        <v>44595</v>
      </c>
      <c r="B10797" s="63" t="s">
        <v>4384</v>
      </c>
      <c r="C10797" s="33" t="s">
        <v>9331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2736</v>
      </c>
      <c r="I10797" s="43"/>
    </row>
    <row r="10798" spans="1:9" x14ac:dyDescent="0.25">
      <c r="A10798" s="180">
        <v>44595</v>
      </c>
      <c r="B10798" s="33" t="s">
        <v>3708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11410</v>
      </c>
      <c r="I10798" s="43" t="s">
        <v>11411</v>
      </c>
    </row>
    <row r="10799" spans="1:9" x14ac:dyDescent="0.25">
      <c r="A10799" s="180">
        <v>44654</v>
      </c>
      <c r="B10799" s="33" t="s">
        <v>2780</v>
      </c>
      <c r="C10799" s="33" t="s">
        <v>2781</v>
      </c>
      <c r="D10799" s="50">
        <v>1</v>
      </c>
      <c r="E10799" s="45" t="s">
        <v>24</v>
      </c>
      <c r="F10799" s="179">
        <v>125000</v>
      </c>
      <c r="G10799" s="41">
        <f t="shared" ref="G10799:G10862" si="462">F10799*D10799</f>
        <v>125000</v>
      </c>
      <c r="H10799" s="84" t="s">
        <v>509</v>
      </c>
      <c r="I10799" s="294" t="s">
        <v>11412</v>
      </c>
    </row>
    <row r="10800" spans="1:9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62"/>
        <v>38000</v>
      </c>
      <c r="H10800" s="84" t="s">
        <v>509</v>
      </c>
      <c r="I10800" s="294" t="s">
        <v>11412</v>
      </c>
    </row>
    <row r="10801" spans="1:9" x14ac:dyDescent="0.25">
      <c r="A10801" s="180">
        <v>44654</v>
      </c>
      <c r="B10801" s="36" t="s">
        <v>3235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62"/>
        <v>70000</v>
      </c>
      <c r="H10801" s="84" t="s">
        <v>509</v>
      </c>
      <c r="I10801" s="294" t="s">
        <v>11412</v>
      </c>
    </row>
    <row r="10802" spans="1:9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62"/>
        <v>42300</v>
      </c>
      <c r="H10802" s="84" t="s">
        <v>2096</v>
      </c>
      <c r="I10802" s="43"/>
    </row>
    <row r="10803" spans="1:9" x14ac:dyDescent="0.25">
      <c r="A10803" s="180">
        <v>44654</v>
      </c>
      <c r="B10803" s="33" t="s">
        <v>3310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11413</v>
      </c>
    </row>
    <row r="10804" spans="1:9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11413</v>
      </c>
    </row>
    <row r="10805" spans="1:9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11413</v>
      </c>
    </row>
    <row r="10806" spans="1:9" x14ac:dyDescent="0.25">
      <c r="A10806" s="180">
        <v>44654</v>
      </c>
      <c r="B10806" s="33" t="s">
        <v>3857</v>
      </c>
      <c r="C10806" s="33" t="s">
        <v>9331</v>
      </c>
      <c r="D10806" s="38">
        <v>1</v>
      </c>
      <c r="E10806" s="45" t="s">
        <v>24</v>
      </c>
      <c r="F10806" s="35">
        <v>425000</v>
      </c>
      <c r="G10806" s="41">
        <f t="shared" si="462"/>
        <v>425000</v>
      </c>
      <c r="H10806" s="84" t="s">
        <v>1604</v>
      </c>
      <c r="I10806" s="43" t="s">
        <v>11413</v>
      </c>
    </row>
    <row r="10807" spans="1:9" x14ac:dyDescent="0.25">
      <c r="A10807" s="180">
        <v>44654</v>
      </c>
      <c r="B10807" s="63" t="s">
        <v>60</v>
      </c>
      <c r="C10807" s="33" t="s">
        <v>11414</v>
      </c>
      <c r="D10807" s="38">
        <v>1</v>
      </c>
      <c r="E10807" s="45" t="s">
        <v>24</v>
      </c>
      <c r="F10807" s="46">
        <v>3700000</v>
      </c>
      <c r="G10807" s="41">
        <f t="shared" si="462"/>
        <v>3700000</v>
      </c>
      <c r="H10807" s="84" t="s">
        <v>6570</v>
      </c>
      <c r="I10807" s="43" t="s">
        <v>11413</v>
      </c>
    </row>
    <row r="10808" spans="1:9" x14ac:dyDescent="0.25">
      <c r="A10808" s="180">
        <v>44654</v>
      </c>
      <c r="B10808" s="63" t="s">
        <v>60</v>
      </c>
      <c r="C10808" s="33" t="s">
        <v>11415</v>
      </c>
      <c r="D10808" s="38">
        <v>1</v>
      </c>
      <c r="E10808" s="51" t="s">
        <v>27</v>
      </c>
      <c r="F10808" s="46">
        <v>3700000</v>
      </c>
      <c r="G10808" s="41">
        <f t="shared" si="462"/>
        <v>3700000</v>
      </c>
      <c r="H10808" s="84" t="s">
        <v>6570</v>
      </c>
      <c r="I10808" s="43" t="s">
        <v>11413</v>
      </c>
    </row>
    <row r="10809" spans="1:9" x14ac:dyDescent="0.25">
      <c r="A10809" s="180">
        <v>44654</v>
      </c>
      <c r="B10809" s="63" t="s">
        <v>4383</v>
      </c>
      <c r="C10809" s="56" t="s">
        <v>4926</v>
      </c>
      <c r="D10809" s="38">
        <v>2</v>
      </c>
      <c r="E10809" s="51" t="s">
        <v>24</v>
      </c>
      <c r="F10809" s="46">
        <v>430000</v>
      </c>
      <c r="G10809" s="41">
        <f t="shared" si="462"/>
        <v>860000</v>
      </c>
      <c r="H10809" s="84" t="s">
        <v>6570</v>
      </c>
      <c r="I10809" s="43" t="s">
        <v>11413</v>
      </c>
    </row>
    <row r="10810" spans="1:9" x14ac:dyDescent="0.25">
      <c r="A10810" s="180">
        <v>44654</v>
      </c>
      <c r="B10810" s="33" t="s">
        <v>2589</v>
      </c>
      <c r="C10810" s="56" t="s">
        <v>4926</v>
      </c>
      <c r="D10810" s="38">
        <v>2</v>
      </c>
      <c r="E10810" s="51" t="s">
        <v>24</v>
      </c>
      <c r="F10810" s="46">
        <v>245000</v>
      </c>
      <c r="G10810" s="41">
        <f t="shared" si="462"/>
        <v>490000</v>
      </c>
      <c r="H10810" s="84" t="s">
        <v>6570</v>
      </c>
      <c r="I10810" s="43" t="s">
        <v>11413</v>
      </c>
    </row>
    <row r="10811" spans="1:9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62"/>
        <v>520335</v>
      </c>
      <c r="H10811" s="294" t="s">
        <v>11416</v>
      </c>
      <c r="I10811" s="43" t="s">
        <v>11417</v>
      </c>
    </row>
    <row r="10812" spans="1:9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62"/>
        <v>75000</v>
      </c>
      <c r="H10812" s="294" t="s">
        <v>433</v>
      </c>
      <c r="I10812" s="43" t="s">
        <v>11418</v>
      </c>
    </row>
    <row r="10813" spans="1:9" x14ac:dyDescent="0.25">
      <c r="A10813" s="180">
        <v>44654</v>
      </c>
      <c r="B10813" s="33" t="s">
        <v>4927</v>
      </c>
      <c r="C10813" s="33" t="s">
        <v>11419</v>
      </c>
      <c r="D10813" s="50">
        <v>1</v>
      </c>
      <c r="E10813" s="273" t="s">
        <v>24</v>
      </c>
      <c r="F10813" s="46">
        <v>1320000</v>
      </c>
      <c r="G10813" s="41">
        <f t="shared" si="462"/>
        <v>1320000</v>
      </c>
      <c r="H10813" s="294" t="s">
        <v>1756</v>
      </c>
      <c r="I10813" s="43" t="s">
        <v>11420</v>
      </c>
    </row>
    <row r="10814" spans="1:9" x14ac:dyDescent="0.25">
      <c r="A10814" s="180">
        <v>44654</v>
      </c>
      <c r="B10814" s="52" t="s">
        <v>10773</v>
      </c>
      <c r="C10814" s="56" t="s">
        <v>11421</v>
      </c>
      <c r="D10814" s="50">
        <v>1</v>
      </c>
      <c r="E10814" s="45" t="s">
        <v>24</v>
      </c>
      <c r="F10814" s="179">
        <v>1535000</v>
      </c>
      <c r="G10814" s="41">
        <f t="shared" si="462"/>
        <v>1535000</v>
      </c>
      <c r="H10814" s="294" t="s">
        <v>1756</v>
      </c>
      <c r="I10814" s="43" t="s">
        <v>11420</v>
      </c>
    </row>
    <row r="10815" spans="1:9" x14ac:dyDescent="0.25">
      <c r="A10815" s="180">
        <v>44654</v>
      </c>
      <c r="B10815" s="52" t="s">
        <v>10773</v>
      </c>
      <c r="C10815" s="56" t="s">
        <v>11422</v>
      </c>
      <c r="D10815" s="50">
        <v>1</v>
      </c>
      <c r="E10815" s="273" t="s">
        <v>24</v>
      </c>
      <c r="F10815" s="179">
        <v>1535000</v>
      </c>
      <c r="G10815" s="41">
        <f t="shared" si="462"/>
        <v>1535000</v>
      </c>
      <c r="H10815" s="294" t="s">
        <v>1756</v>
      </c>
      <c r="I10815" s="43" t="s">
        <v>11420</v>
      </c>
    </row>
    <row r="10816" spans="1:9" x14ac:dyDescent="0.25">
      <c r="A10816" s="180">
        <v>44654</v>
      </c>
      <c r="B10816" s="56" t="s">
        <v>11035</v>
      </c>
      <c r="C10816" s="39" t="s">
        <v>10563</v>
      </c>
      <c r="D10816" s="38">
        <v>1</v>
      </c>
      <c r="E10816" s="45" t="s">
        <v>217</v>
      </c>
      <c r="F10816" s="55">
        <v>155000</v>
      </c>
      <c r="G10816" s="41">
        <f t="shared" si="462"/>
        <v>155000</v>
      </c>
      <c r="H10816" s="294" t="s">
        <v>1756</v>
      </c>
      <c r="I10816" s="43" t="s">
        <v>11420</v>
      </c>
    </row>
    <row r="10817" spans="1:9" x14ac:dyDescent="0.25">
      <c r="A10817" s="180">
        <v>44654</v>
      </c>
      <c r="B10817" s="63" t="s">
        <v>11139</v>
      </c>
      <c r="C10817" s="39" t="s">
        <v>10563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11420</v>
      </c>
    </row>
    <row r="10818" spans="1:9" x14ac:dyDescent="0.25">
      <c r="A10818" s="180">
        <v>44654</v>
      </c>
      <c r="B10818" s="33" t="s">
        <v>10600</v>
      </c>
      <c r="C10818" s="33" t="s">
        <v>10563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11420</v>
      </c>
    </row>
    <row r="10819" spans="1:9" x14ac:dyDescent="0.25">
      <c r="A10819" s="180">
        <v>44654</v>
      </c>
      <c r="B10819" s="33" t="s">
        <v>3857</v>
      </c>
      <c r="C10819" s="33" t="s">
        <v>9331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11420</v>
      </c>
    </row>
    <row r="10820" spans="1:9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62"/>
        <v>425000</v>
      </c>
      <c r="H10820" s="84" t="s">
        <v>28</v>
      </c>
      <c r="I10820" s="43"/>
    </row>
    <row r="10821" spans="1:9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62"/>
        <v>123250</v>
      </c>
      <c r="H10821" s="84" t="s">
        <v>28</v>
      </c>
      <c r="I10821" s="43"/>
    </row>
    <row r="10822" spans="1:9" x14ac:dyDescent="0.25">
      <c r="A10822" s="180">
        <v>44654</v>
      </c>
      <c r="B10822" s="33" t="s">
        <v>4008</v>
      </c>
      <c r="C10822" s="33" t="s">
        <v>4378</v>
      </c>
      <c r="D10822" s="38">
        <v>9</v>
      </c>
      <c r="E10822" s="45" t="s">
        <v>27</v>
      </c>
      <c r="F10822" s="41">
        <v>23000</v>
      </c>
      <c r="G10822" s="41">
        <f t="shared" si="462"/>
        <v>207000</v>
      </c>
      <c r="H10822" s="84" t="s">
        <v>28</v>
      </c>
      <c r="I10822" s="43"/>
    </row>
    <row r="10823" spans="1:9" x14ac:dyDescent="0.25">
      <c r="A10823" s="180">
        <v>44654</v>
      </c>
      <c r="B10823" s="33" t="s">
        <v>5041</v>
      </c>
      <c r="C10823" s="56" t="s">
        <v>4005</v>
      </c>
      <c r="D10823" s="38">
        <v>1</v>
      </c>
      <c r="E10823" s="45" t="s">
        <v>23</v>
      </c>
      <c r="F10823" s="41">
        <v>9000</v>
      </c>
      <c r="G10823" s="41">
        <f t="shared" si="462"/>
        <v>9000</v>
      </c>
      <c r="H10823" s="84" t="s">
        <v>742</v>
      </c>
      <c r="I10823" s="43"/>
    </row>
    <row r="10824" spans="1:9" x14ac:dyDescent="0.25">
      <c r="A10824" s="180">
        <v>44654</v>
      </c>
      <c r="B10824" s="33" t="s">
        <v>5041</v>
      </c>
      <c r="C10824" s="56" t="s">
        <v>4005</v>
      </c>
      <c r="D10824" s="38">
        <v>1</v>
      </c>
      <c r="E10824" s="45" t="s">
        <v>23</v>
      </c>
      <c r="F10824" s="41">
        <v>9000</v>
      </c>
      <c r="G10824" s="41">
        <f t="shared" si="462"/>
        <v>9000</v>
      </c>
      <c r="H10824" s="84" t="s">
        <v>11423</v>
      </c>
      <c r="I10824" s="43"/>
    </row>
    <row r="10825" spans="1:9" x14ac:dyDescent="0.25">
      <c r="A10825" s="180">
        <v>44654</v>
      </c>
      <c r="B10825" s="33" t="s">
        <v>5041</v>
      </c>
      <c r="C10825" s="56" t="s">
        <v>4005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x14ac:dyDescent="0.25">
      <c r="A10826" s="180">
        <v>44654</v>
      </c>
      <c r="B10826" s="33" t="s">
        <v>4819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x14ac:dyDescent="0.25">
      <c r="A10827" s="180">
        <v>44654</v>
      </c>
      <c r="B10827" s="33" t="s">
        <v>4872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62"/>
        <v>200000</v>
      </c>
      <c r="H10827" s="84" t="s">
        <v>2284</v>
      </c>
      <c r="I10827" s="43"/>
    </row>
    <row r="10828" spans="1:9" x14ac:dyDescent="0.25">
      <c r="A10828" s="180">
        <v>44654</v>
      </c>
      <c r="B10828" s="33" t="s">
        <v>2756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62"/>
        <v>172500</v>
      </c>
      <c r="H10828" s="84" t="s">
        <v>2284</v>
      </c>
      <c r="I10828" s="43"/>
    </row>
    <row r="10829" spans="1:9" x14ac:dyDescent="0.25">
      <c r="A10829" s="180">
        <v>44654</v>
      </c>
      <c r="B10829" s="63" t="s">
        <v>4857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62"/>
        <v>140000</v>
      </c>
      <c r="H10829" s="84" t="s">
        <v>2284</v>
      </c>
      <c r="I10829" s="43"/>
    </row>
    <row r="10830" spans="1:9" x14ac:dyDescent="0.25">
      <c r="A10830" s="180">
        <v>44654</v>
      </c>
      <c r="B10830" s="33" t="s">
        <v>5044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11424</v>
      </c>
    </row>
    <row r="10831" spans="1:9" x14ac:dyDescent="0.25">
      <c r="A10831" s="180">
        <v>44654</v>
      </c>
      <c r="B10831" s="68" t="s">
        <v>2749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11424</v>
      </c>
    </row>
    <row r="10832" spans="1:9" x14ac:dyDescent="0.25">
      <c r="A10832" s="180">
        <v>44654</v>
      </c>
      <c r="B10832" s="33" t="s">
        <v>5043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x14ac:dyDescent="0.25">
      <c r="A10833" s="180">
        <v>44654</v>
      </c>
      <c r="B10833" s="33" t="s">
        <v>5046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62"/>
        <v>15000</v>
      </c>
      <c r="H10833" s="84" t="s">
        <v>1006</v>
      </c>
      <c r="I10833" s="43"/>
    </row>
    <row r="10834" spans="1:9" x14ac:dyDescent="0.25">
      <c r="A10834" s="180">
        <v>44654</v>
      </c>
      <c r="B10834" s="36" t="s">
        <v>4149</v>
      </c>
      <c r="C10834" s="33" t="s">
        <v>2752</v>
      </c>
      <c r="D10834" s="50">
        <v>1</v>
      </c>
      <c r="E10834" s="45" t="s">
        <v>24</v>
      </c>
      <c r="F10834" s="179">
        <v>32500</v>
      </c>
      <c r="G10834" s="179">
        <f t="shared" si="462"/>
        <v>32500</v>
      </c>
      <c r="H10834" s="84" t="s">
        <v>1006</v>
      </c>
      <c r="I10834" s="294"/>
    </row>
    <row r="10835" spans="1:9" x14ac:dyDescent="0.25">
      <c r="A10835" s="180">
        <v>44654</v>
      </c>
      <c r="B10835" s="36" t="s">
        <v>397</v>
      </c>
      <c r="C10835" s="109" t="s">
        <v>10820</v>
      </c>
      <c r="D10835" s="50">
        <v>1</v>
      </c>
      <c r="E10835" s="45" t="s">
        <v>24</v>
      </c>
      <c r="F10835" s="179">
        <v>2320000</v>
      </c>
      <c r="G10835" s="179">
        <f t="shared" si="462"/>
        <v>2320000</v>
      </c>
      <c r="H10835" s="84" t="s">
        <v>1006</v>
      </c>
      <c r="I10835" s="294"/>
    </row>
    <row r="10836" spans="1:9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62"/>
        <v>12500</v>
      </c>
      <c r="H10836" s="84" t="s">
        <v>4988</v>
      </c>
      <c r="I10836" s="294"/>
    </row>
    <row r="10837" spans="1:9" x14ac:dyDescent="0.25">
      <c r="A10837" s="180">
        <v>44654</v>
      </c>
      <c r="B10837" s="33" t="s">
        <v>2805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62"/>
        <v>6000</v>
      </c>
      <c r="H10837" s="84" t="s">
        <v>4988</v>
      </c>
      <c r="I10837" s="294"/>
    </row>
    <row r="10838" spans="1:9" x14ac:dyDescent="0.25">
      <c r="A10838" s="180">
        <v>44654</v>
      </c>
      <c r="B10838" s="33" t="s">
        <v>5631</v>
      </c>
      <c r="C10838" s="33"/>
      <c r="D10838" s="38">
        <v>20</v>
      </c>
      <c r="E10838" s="45" t="s">
        <v>23</v>
      </c>
      <c r="F10838" s="35">
        <v>850</v>
      </c>
      <c r="G10838" s="41">
        <f t="shared" si="462"/>
        <v>17000</v>
      </c>
      <c r="H10838" s="84" t="s">
        <v>4988</v>
      </c>
      <c r="I10838" s="294"/>
    </row>
    <row r="10839" spans="1:9" x14ac:dyDescent="0.25">
      <c r="A10839" s="180">
        <v>44654</v>
      </c>
      <c r="B10839" s="52" t="s">
        <v>10773</v>
      </c>
      <c r="C10839" s="33" t="s">
        <v>11425</v>
      </c>
      <c r="D10839" s="38">
        <v>1</v>
      </c>
      <c r="E10839" s="45" t="s">
        <v>24</v>
      </c>
      <c r="F10839" s="179">
        <v>1535000</v>
      </c>
      <c r="G10839" s="179">
        <f t="shared" si="462"/>
        <v>1535000</v>
      </c>
      <c r="H10839" s="84" t="s">
        <v>868</v>
      </c>
      <c r="I10839" s="294" t="s">
        <v>11426</v>
      </c>
    </row>
    <row r="10840" spans="1:9" x14ac:dyDescent="0.25">
      <c r="A10840" s="180">
        <v>44654</v>
      </c>
      <c r="B10840" s="52" t="s">
        <v>10773</v>
      </c>
      <c r="C10840" s="33" t="s">
        <v>11427</v>
      </c>
      <c r="D10840" s="38">
        <v>1</v>
      </c>
      <c r="E10840" s="45" t="s">
        <v>24</v>
      </c>
      <c r="F10840" s="179">
        <v>1535000</v>
      </c>
      <c r="G10840" s="179">
        <f t="shared" si="462"/>
        <v>1535000</v>
      </c>
      <c r="H10840" s="84" t="s">
        <v>868</v>
      </c>
      <c r="I10840" s="294" t="s">
        <v>11426</v>
      </c>
    </row>
    <row r="10841" spans="1:9" x14ac:dyDescent="0.25">
      <c r="A10841" s="180">
        <v>44654</v>
      </c>
      <c r="B10841" s="63" t="s">
        <v>11139</v>
      </c>
      <c r="C10841" s="39" t="s">
        <v>10563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11426</v>
      </c>
    </row>
    <row r="10842" spans="1:9" x14ac:dyDescent="0.25">
      <c r="A10842" s="180">
        <v>44654</v>
      </c>
      <c r="B10842" s="33" t="s">
        <v>10600</v>
      </c>
      <c r="C10842" s="33" t="s">
        <v>10563</v>
      </c>
      <c r="D10842" s="50">
        <v>2</v>
      </c>
      <c r="E10842" s="45" t="s">
        <v>23</v>
      </c>
      <c r="F10842" s="289">
        <v>40000</v>
      </c>
      <c r="G10842" s="179">
        <f t="shared" si="462"/>
        <v>80000</v>
      </c>
      <c r="H10842" s="84" t="s">
        <v>868</v>
      </c>
      <c r="I10842" s="294" t="s">
        <v>11426</v>
      </c>
    </row>
    <row r="10843" spans="1:9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62"/>
        <v>220000</v>
      </c>
      <c r="H10843" s="84" t="s">
        <v>509</v>
      </c>
      <c r="I10843" s="294" t="s">
        <v>11428</v>
      </c>
    </row>
    <row r="10844" spans="1:9" x14ac:dyDescent="0.25">
      <c r="A10844" s="180">
        <v>44684</v>
      </c>
      <c r="B10844" s="36" t="s">
        <v>4894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62"/>
        <v>65000</v>
      </c>
      <c r="H10844" s="84" t="s">
        <v>509</v>
      </c>
      <c r="I10844" s="294" t="s">
        <v>11428</v>
      </c>
    </row>
    <row r="10845" spans="1:9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62"/>
        <v>49500</v>
      </c>
      <c r="H10845" s="84" t="s">
        <v>509</v>
      </c>
      <c r="I10845" s="294" t="s">
        <v>11428</v>
      </c>
    </row>
    <row r="10846" spans="1:9" x14ac:dyDescent="0.25">
      <c r="A10846" s="180">
        <v>44684</v>
      </c>
      <c r="B10846" s="33" t="s">
        <v>2800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11429</v>
      </c>
    </row>
    <row r="10847" spans="1:9" x14ac:dyDescent="0.25">
      <c r="A10847" s="180">
        <v>44684</v>
      </c>
      <c r="B10847" s="33" t="s">
        <v>2832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62"/>
        <v>350000</v>
      </c>
      <c r="H10847" s="84" t="s">
        <v>1753</v>
      </c>
      <c r="I10847" s="43" t="s">
        <v>11430</v>
      </c>
    </row>
    <row r="10848" spans="1:9" x14ac:dyDescent="0.25">
      <c r="A10848" s="180">
        <v>44684</v>
      </c>
      <c r="B10848" s="33" t="s">
        <v>5176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11430</v>
      </c>
    </row>
    <row r="10849" spans="1:9" x14ac:dyDescent="0.25">
      <c r="A10849" s="180">
        <v>44684</v>
      </c>
      <c r="B10849" s="33" t="s">
        <v>118</v>
      </c>
      <c r="C10849" s="49" t="s">
        <v>9783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11430</v>
      </c>
    </row>
    <row r="10850" spans="1:9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2908</v>
      </c>
      <c r="I10850" s="43" t="s">
        <v>11431</v>
      </c>
    </row>
    <row r="10851" spans="1:9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2908</v>
      </c>
      <c r="I10851" s="43" t="s">
        <v>11431</v>
      </c>
    </row>
    <row r="10852" spans="1:9" x14ac:dyDescent="0.25">
      <c r="A10852" s="180">
        <v>44684</v>
      </c>
      <c r="B10852" s="33" t="s">
        <v>11432</v>
      </c>
      <c r="C10852" s="33" t="s">
        <v>11433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2908</v>
      </c>
      <c r="I10852" s="43" t="s">
        <v>11431</v>
      </c>
    </row>
    <row r="10853" spans="1:9" x14ac:dyDescent="0.25">
      <c r="A10853" s="180">
        <v>44684</v>
      </c>
      <c r="B10853" s="33" t="s">
        <v>4008</v>
      </c>
      <c r="C10853" s="33" t="s">
        <v>4378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11434</v>
      </c>
    </row>
    <row r="10854" spans="1:9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62"/>
        <v>225600</v>
      </c>
      <c r="H10854" s="84" t="s">
        <v>2672</v>
      </c>
      <c r="I10854" s="43" t="s">
        <v>11434</v>
      </c>
    </row>
    <row r="10855" spans="1:9" x14ac:dyDescent="0.25">
      <c r="A10855" s="180">
        <v>44684</v>
      </c>
      <c r="B10855" s="80" t="s">
        <v>2800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62"/>
        <v>65000</v>
      </c>
      <c r="H10855" s="84" t="s">
        <v>2672</v>
      </c>
      <c r="I10855" s="43" t="s">
        <v>11434</v>
      </c>
    </row>
    <row r="10856" spans="1:9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62"/>
        <v>40000</v>
      </c>
      <c r="H10856" s="84" t="s">
        <v>492</v>
      </c>
      <c r="I10856" s="43" t="s">
        <v>11435</v>
      </c>
    </row>
    <row r="10857" spans="1:9" x14ac:dyDescent="0.25">
      <c r="A10857" s="180">
        <v>44684</v>
      </c>
      <c r="B10857" s="63" t="s">
        <v>4286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62"/>
        <v>900000</v>
      </c>
      <c r="H10857" s="84" t="s">
        <v>492</v>
      </c>
      <c r="I10857" s="43" t="s">
        <v>11435</v>
      </c>
    </row>
    <row r="10858" spans="1:9" x14ac:dyDescent="0.25">
      <c r="A10858" s="180">
        <v>44684</v>
      </c>
      <c r="B10858" s="33" t="s">
        <v>5046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62"/>
        <v>15000</v>
      </c>
      <c r="H10858" s="294" t="s">
        <v>1999</v>
      </c>
      <c r="I10858" s="43" t="s">
        <v>11436</v>
      </c>
    </row>
    <row r="10859" spans="1:9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62"/>
        <v>225600</v>
      </c>
      <c r="H10859" s="84" t="s">
        <v>1999</v>
      </c>
      <c r="I10859" s="43" t="s">
        <v>11436</v>
      </c>
    </row>
    <row r="10860" spans="1:9" x14ac:dyDescent="0.25">
      <c r="A10860" s="180">
        <v>44684</v>
      </c>
      <c r="B10860" s="33" t="s">
        <v>5049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62"/>
        <v>2814000</v>
      </c>
      <c r="H10860" s="84" t="s">
        <v>647</v>
      </c>
      <c r="I10860" s="43"/>
    </row>
    <row r="10861" spans="1:9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62"/>
        <v>2576000</v>
      </c>
      <c r="H10861" s="84" t="s">
        <v>647</v>
      </c>
      <c r="I10861" s="43"/>
    </row>
    <row r="10862" spans="1:9" x14ac:dyDescent="0.25">
      <c r="A10862" s="180">
        <v>44684</v>
      </c>
      <c r="B10862" s="33" t="s">
        <v>5050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62"/>
        <v>8904000</v>
      </c>
      <c r="H10862" s="84" t="s">
        <v>647</v>
      </c>
      <c r="I10862" s="43"/>
    </row>
    <row r="10863" spans="1:9" x14ac:dyDescent="0.25">
      <c r="A10863" s="180">
        <v>44684</v>
      </c>
      <c r="B10863" s="36" t="s">
        <v>2912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63">F10863*D10863</f>
        <v>223300</v>
      </c>
      <c r="H10863" s="84" t="s">
        <v>647</v>
      </c>
      <c r="I10863" s="43"/>
    </row>
    <row r="10864" spans="1:9" x14ac:dyDescent="0.25">
      <c r="A10864" s="180">
        <v>44684</v>
      </c>
      <c r="B10864" s="63" t="s">
        <v>5051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63"/>
        <v>171800</v>
      </c>
      <c r="H10864" s="84" t="s">
        <v>647</v>
      </c>
      <c r="I10864" s="43"/>
    </row>
    <row r="10865" spans="1:9" x14ac:dyDescent="0.25">
      <c r="A10865" s="180">
        <v>44684</v>
      </c>
      <c r="B10865" s="33" t="s">
        <v>5053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63"/>
        <v>1426000</v>
      </c>
      <c r="H10865" s="84" t="s">
        <v>647</v>
      </c>
      <c r="I10865" s="43"/>
    </row>
    <row r="10866" spans="1:9" x14ac:dyDescent="0.25">
      <c r="A10866" s="180">
        <v>44684</v>
      </c>
      <c r="B10866" s="33" t="s">
        <v>5054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63"/>
        <v>20000</v>
      </c>
      <c r="H10866" s="84" t="s">
        <v>647</v>
      </c>
      <c r="I10866" s="43"/>
    </row>
    <row r="10867" spans="1:9" x14ac:dyDescent="0.25">
      <c r="A10867" s="180">
        <v>44684</v>
      </c>
      <c r="B10867" s="33" t="s">
        <v>5057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63"/>
        <v>520000</v>
      </c>
      <c r="H10867" s="84" t="s">
        <v>2284</v>
      </c>
      <c r="I10867" s="43"/>
    </row>
    <row r="10868" spans="1:9" x14ac:dyDescent="0.25">
      <c r="A10868" s="180">
        <v>44684</v>
      </c>
      <c r="B10868" s="33" t="s">
        <v>4556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63"/>
        <v>16000</v>
      </c>
      <c r="H10868" s="84" t="s">
        <v>2284</v>
      </c>
      <c r="I10868" s="43"/>
    </row>
    <row r="10869" spans="1:9" x14ac:dyDescent="0.25">
      <c r="A10869" s="180">
        <v>44684</v>
      </c>
      <c r="B10869" s="33" t="s">
        <v>5055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63"/>
        <v>26000</v>
      </c>
      <c r="H10869" s="84" t="s">
        <v>2284</v>
      </c>
      <c r="I10869" s="43"/>
    </row>
    <row r="10870" spans="1:9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63"/>
        <v>170000</v>
      </c>
      <c r="H10870" s="84" t="s">
        <v>2284</v>
      </c>
      <c r="I10870" s="43"/>
    </row>
    <row r="10871" spans="1:9" x14ac:dyDescent="0.25">
      <c r="A10871" s="180">
        <v>44684</v>
      </c>
      <c r="B10871" s="33" t="s">
        <v>4760</v>
      </c>
      <c r="C10871" s="56" t="s">
        <v>1417</v>
      </c>
      <c r="D10871" s="38">
        <v>1</v>
      </c>
      <c r="E10871" s="45" t="s">
        <v>2696</v>
      </c>
      <c r="F10871" s="40">
        <v>45000</v>
      </c>
      <c r="G10871" s="41">
        <f t="shared" si="463"/>
        <v>45000</v>
      </c>
      <c r="H10871" s="84" t="s">
        <v>2284</v>
      </c>
      <c r="I10871" s="43"/>
    </row>
    <row r="10872" spans="1:9" x14ac:dyDescent="0.25">
      <c r="A10872" s="180">
        <v>44684</v>
      </c>
      <c r="B10872" s="33" t="s">
        <v>5065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63"/>
        <v>100000</v>
      </c>
      <c r="H10872" s="84" t="s">
        <v>2284</v>
      </c>
      <c r="I10872" s="43"/>
    </row>
    <row r="10873" spans="1:9" x14ac:dyDescent="0.25">
      <c r="A10873" s="180">
        <v>44684</v>
      </c>
      <c r="B10873" s="33" t="s">
        <v>5060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63"/>
        <v>45000</v>
      </c>
      <c r="H10873" s="84" t="s">
        <v>2284</v>
      </c>
      <c r="I10873" s="43"/>
    </row>
    <row r="10874" spans="1:9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63"/>
        <v>253800</v>
      </c>
      <c r="H10874" s="84" t="s">
        <v>2284</v>
      </c>
      <c r="I10874" s="43"/>
    </row>
    <row r="10875" spans="1:9" x14ac:dyDescent="0.25">
      <c r="A10875" s="180">
        <v>44684</v>
      </c>
      <c r="B10875" s="33" t="s">
        <v>2852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63"/>
        <v>87500</v>
      </c>
      <c r="H10875" s="84" t="s">
        <v>2284</v>
      </c>
      <c r="I10875" s="43"/>
    </row>
    <row r="10876" spans="1:9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63"/>
        <v>225600</v>
      </c>
      <c r="H10876" s="84" t="s">
        <v>995</v>
      </c>
      <c r="I10876" s="43" t="s">
        <v>11437</v>
      </c>
    </row>
    <row r="10877" spans="1:9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63"/>
        <v>38000</v>
      </c>
      <c r="H10877" s="84" t="s">
        <v>995</v>
      </c>
      <c r="I10877" s="43" t="s">
        <v>11437</v>
      </c>
    </row>
    <row r="10878" spans="1:9" x14ac:dyDescent="0.25">
      <c r="A10878" s="180">
        <v>44684</v>
      </c>
      <c r="B10878" s="33" t="s">
        <v>3235</v>
      </c>
      <c r="C10878" s="33" t="s">
        <v>3596</v>
      </c>
      <c r="D10878" s="38">
        <v>1</v>
      </c>
      <c r="E10878" s="45" t="s">
        <v>24</v>
      </c>
      <c r="F10878" s="40">
        <v>81500</v>
      </c>
      <c r="G10878" s="41">
        <f t="shared" si="463"/>
        <v>81500</v>
      </c>
      <c r="H10878" s="84" t="s">
        <v>995</v>
      </c>
      <c r="I10878" s="43" t="s">
        <v>11437</v>
      </c>
    </row>
    <row r="10879" spans="1:9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11438</v>
      </c>
    </row>
    <row r="10880" spans="1:9" x14ac:dyDescent="0.25">
      <c r="A10880" s="180">
        <v>44684</v>
      </c>
      <c r="B10880" s="68" t="s">
        <v>2749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11438</v>
      </c>
    </row>
    <row r="10881" spans="1:10" x14ac:dyDescent="0.25">
      <c r="A10881" s="180">
        <v>44684</v>
      </c>
      <c r="B10881" s="63" t="s">
        <v>4286</v>
      </c>
      <c r="C10881" s="63" t="s">
        <v>2796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11439</v>
      </c>
    </row>
    <row r="10882" spans="1:10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63"/>
        <v>20000</v>
      </c>
      <c r="H10882" s="84" t="s">
        <v>1006</v>
      </c>
      <c r="I10882" s="294" t="s">
        <v>11440</v>
      </c>
    </row>
    <row r="10883" spans="1:10" x14ac:dyDescent="0.25">
      <c r="A10883" s="180">
        <v>44684</v>
      </c>
      <c r="B10883" s="33" t="s">
        <v>4384</v>
      </c>
      <c r="C10883" s="33" t="s">
        <v>9331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11441</v>
      </c>
    </row>
    <row r="10884" spans="1:10" x14ac:dyDescent="0.25">
      <c r="A10884" s="180">
        <v>44684</v>
      </c>
      <c r="B10884" s="33" t="s">
        <v>2851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63"/>
        <v>205000</v>
      </c>
      <c r="H10884" s="84" t="s">
        <v>868</v>
      </c>
      <c r="I10884" s="294" t="s">
        <v>11442</v>
      </c>
    </row>
    <row r="10885" spans="1:10" x14ac:dyDescent="0.25">
      <c r="A10885" s="180">
        <v>44684</v>
      </c>
      <c r="B10885" s="80" t="s">
        <v>2800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11442</v>
      </c>
    </row>
    <row r="10886" spans="1:10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63"/>
        <v>43000</v>
      </c>
      <c r="H10886" s="84" t="s">
        <v>2736</v>
      </c>
      <c r="I10886" s="294" t="s">
        <v>11443</v>
      </c>
    </row>
    <row r="10887" spans="1:10" x14ac:dyDescent="0.25">
      <c r="A10887" s="180">
        <v>44684</v>
      </c>
      <c r="B10887" s="33" t="s">
        <v>114</v>
      </c>
      <c r="C10887" s="33" t="s">
        <v>11088</v>
      </c>
      <c r="D10887" s="38">
        <v>1</v>
      </c>
      <c r="E10887" s="45" t="s">
        <v>24</v>
      </c>
      <c r="F10887" s="41">
        <v>198550</v>
      </c>
      <c r="G10887" s="179">
        <f t="shared" si="463"/>
        <v>198550</v>
      </c>
      <c r="H10887" s="84" t="s">
        <v>2736</v>
      </c>
      <c r="I10887" s="294" t="s">
        <v>11443</v>
      </c>
    </row>
    <row r="10888" spans="1:10" x14ac:dyDescent="0.25">
      <c r="A10888" s="180">
        <v>44684</v>
      </c>
      <c r="B10888" s="33" t="s">
        <v>2851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63"/>
        <v>205000</v>
      </c>
      <c r="H10888" s="84" t="s">
        <v>748</v>
      </c>
      <c r="I10888" s="84" t="s">
        <v>748</v>
      </c>
    </row>
    <row r="10889" spans="1:10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63"/>
        <v>38000</v>
      </c>
      <c r="H10889" s="84" t="s">
        <v>748</v>
      </c>
      <c r="I10889" s="84" t="s">
        <v>748</v>
      </c>
    </row>
    <row r="10890" spans="1:10" x14ac:dyDescent="0.25">
      <c r="A10890" s="180">
        <v>44684</v>
      </c>
      <c r="B10890" s="33" t="s">
        <v>3235</v>
      </c>
      <c r="C10890" s="33" t="s">
        <v>3596</v>
      </c>
      <c r="D10890" s="50">
        <v>1</v>
      </c>
      <c r="E10890" s="45" t="s">
        <v>24</v>
      </c>
      <c r="F10890" s="289">
        <v>81500</v>
      </c>
      <c r="G10890" s="179">
        <f t="shared" si="463"/>
        <v>81500</v>
      </c>
      <c r="H10890" s="84" t="s">
        <v>748</v>
      </c>
      <c r="I10890" s="84" t="s">
        <v>748</v>
      </c>
    </row>
    <row r="10891" spans="1:10" x14ac:dyDescent="0.25">
      <c r="A10891" s="180">
        <v>44684</v>
      </c>
      <c r="B10891" s="33" t="s">
        <v>5058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63"/>
        <v>400000</v>
      </c>
      <c r="H10891" s="84" t="s">
        <v>1006</v>
      </c>
      <c r="I10891" s="33"/>
    </row>
    <row r="10892" spans="1:10" x14ac:dyDescent="0.25">
      <c r="A10892" s="180">
        <v>44684</v>
      </c>
      <c r="B10892" s="33" t="s">
        <v>5059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63"/>
        <v>1500000</v>
      </c>
      <c r="H10892" s="84" t="s">
        <v>1006</v>
      </c>
      <c r="I10892" s="33"/>
    </row>
    <row r="10893" spans="1:10" x14ac:dyDescent="0.25">
      <c r="A10893" s="180">
        <v>44684</v>
      </c>
      <c r="B10893" s="49" t="s">
        <v>5066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63"/>
        <v>475000</v>
      </c>
      <c r="H10893" s="84" t="s">
        <v>1006</v>
      </c>
      <c r="I10893" s="33"/>
    </row>
    <row r="10894" spans="1:10" x14ac:dyDescent="0.25">
      <c r="A10894" s="180">
        <v>44684</v>
      </c>
      <c r="B10894" s="33" t="s">
        <v>11444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63"/>
        <v>100000</v>
      </c>
      <c r="H10894" s="84" t="s">
        <v>1006</v>
      </c>
      <c r="I10894" s="43"/>
    </row>
    <row r="10895" spans="1:10" x14ac:dyDescent="0.25">
      <c r="A10895" s="180">
        <v>44745</v>
      </c>
      <c r="B10895" s="33" t="s">
        <v>4008</v>
      </c>
      <c r="C10895" s="33" t="s">
        <v>4378</v>
      </c>
      <c r="D10895" s="50">
        <v>8</v>
      </c>
      <c r="E10895" s="45" t="s">
        <v>27</v>
      </c>
      <c r="F10895" s="179">
        <v>23000</v>
      </c>
      <c r="G10895" s="41">
        <f t="shared" si="463"/>
        <v>184000</v>
      </c>
      <c r="H10895" s="84" t="s">
        <v>28</v>
      </c>
      <c r="I10895" s="294"/>
      <c r="J10895"/>
    </row>
    <row r="10896" spans="1:10" x14ac:dyDescent="0.25">
      <c r="A10896" s="180">
        <v>44745</v>
      </c>
      <c r="B10896" s="36" t="s">
        <v>11445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63"/>
        <v>12500</v>
      </c>
      <c r="H10896" s="84" t="s">
        <v>2284</v>
      </c>
      <c r="I10896" s="294"/>
      <c r="J10896"/>
    </row>
    <row r="10897" spans="1:10" x14ac:dyDescent="0.25">
      <c r="A10897" s="180">
        <v>44745</v>
      </c>
      <c r="B10897" s="63" t="s">
        <v>5071</v>
      </c>
      <c r="C10897" s="56" t="s">
        <v>5072</v>
      </c>
      <c r="D10897" s="38">
        <v>1</v>
      </c>
      <c r="E10897" s="45" t="s">
        <v>24</v>
      </c>
      <c r="F10897" s="40">
        <v>50000</v>
      </c>
      <c r="G10897" s="41">
        <f t="shared" si="463"/>
        <v>50000</v>
      </c>
      <c r="H10897" s="84" t="s">
        <v>2284</v>
      </c>
      <c r="I10897" s="294"/>
      <c r="J10897"/>
    </row>
    <row r="10898" spans="1:10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2696</v>
      </c>
      <c r="F10898" s="179">
        <v>170000</v>
      </c>
      <c r="G10898" s="41">
        <f t="shared" si="463"/>
        <v>170000</v>
      </c>
      <c r="H10898" s="84" t="s">
        <v>2284</v>
      </c>
      <c r="I10898" s="294"/>
      <c r="J10898"/>
    </row>
    <row r="10899" spans="1:10" x14ac:dyDescent="0.25">
      <c r="A10899" s="180">
        <v>44745</v>
      </c>
      <c r="B10899" s="33" t="s">
        <v>4078</v>
      </c>
      <c r="C10899" s="56" t="s">
        <v>1417</v>
      </c>
      <c r="D10899" s="38">
        <v>1</v>
      </c>
      <c r="E10899" s="45" t="s">
        <v>2696</v>
      </c>
      <c r="F10899" s="40">
        <v>42500</v>
      </c>
      <c r="G10899" s="41">
        <f t="shared" si="463"/>
        <v>42500</v>
      </c>
      <c r="H10899" s="84" t="s">
        <v>2284</v>
      </c>
      <c r="I10899" s="294"/>
      <c r="J10899" s="61"/>
    </row>
    <row r="10900" spans="1:10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63"/>
        <v>45000</v>
      </c>
      <c r="H10900" s="84" t="s">
        <v>2284</v>
      </c>
      <c r="I10900" s="294"/>
      <c r="J10900" s="61"/>
    </row>
    <row r="10901" spans="1:10" x14ac:dyDescent="0.25">
      <c r="A10901" s="180">
        <v>44745</v>
      </c>
      <c r="B10901" s="33" t="s">
        <v>5075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63"/>
        <v>320000</v>
      </c>
      <c r="H10901" s="84" t="s">
        <v>2284</v>
      </c>
      <c r="I10901" s="294"/>
      <c r="J10901" s="61"/>
    </row>
    <row r="10902" spans="1:10" x14ac:dyDescent="0.25">
      <c r="A10902" s="180">
        <v>44745</v>
      </c>
      <c r="B10902" s="33" t="s">
        <v>5073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63"/>
        <v>130000</v>
      </c>
      <c r="H10902" s="84" t="s">
        <v>2284</v>
      </c>
      <c r="I10902" s="294"/>
      <c r="J10902" s="61"/>
    </row>
    <row r="10903" spans="1:10" x14ac:dyDescent="0.25">
      <c r="A10903" s="180">
        <v>44745</v>
      </c>
      <c r="B10903" s="33" t="s">
        <v>2780</v>
      </c>
      <c r="C10903" s="33" t="s">
        <v>2781</v>
      </c>
      <c r="D10903" s="38">
        <v>1</v>
      </c>
      <c r="E10903" s="45" t="s">
        <v>24</v>
      </c>
      <c r="F10903" s="35">
        <v>125000</v>
      </c>
      <c r="G10903" s="41">
        <f t="shared" si="463"/>
        <v>125000</v>
      </c>
      <c r="H10903" s="84" t="s">
        <v>2096</v>
      </c>
      <c r="I10903" s="294"/>
      <c r="J10903"/>
    </row>
    <row r="10904" spans="1:10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x14ac:dyDescent="0.25">
      <c r="A10905" s="180">
        <v>44745</v>
      </c>
      <c r="B10905" s="33" t="s">
        <v>4532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63"/>
        <v>40000</v>
      </c>
      <c r="H10905" s="84" t="s">
        <v>2240</v>
      </c>
      <c r="I10905" s="43" t="s">
        <v>11446</v>
      </c>
      <c r="J10905"/>
    </row>
    <row r="10906" spans="1:10" x14ac:dyDescent="0.25">
      <c r="A10906" s="180">
        <v>44745</v>
      </c>
      <c r="B10906" s="33" t="s">
        <v>2768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63"/>
        <v>86000</v>
      </c>
      <c r="H10906" s="84" t="s">
        <v>538</v>
      </c>
      <c r="I10906" s="43" t="s">
        <v>11446</v>
      </c>
      <c r="J10906"/>
    </row>
    <row r="10907" spans="1:10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63"/>
        <v>27000</v>
      </c>
      <c r="H10907" s="84" t="s">
        <v>538</v>
      </c>
      <c r="I10907" s="43" t="s">
        <v>11446</v>
      </c>
      <c r="J10907"/>
    </row>
    <row r="10908" spans="1:10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63"/>
        <v>9000</v>
      </c>
      <c r="H10908" s="84" t="s">
        <v>538</v>
      </c>
      <c r="I10908" s="43" t="s">
        <v>11446</v>
      </c>
      <c r="J10908"/>
    </row>
    <row r="10909" spans="1:10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63"/>
        <v>25000</v>
      </c>
      <c r="H10909" s="84" t="s">
        <v>538</v>
      </c>
      <c r="I10909" s="43" t="s">
        <v>11446</v>
      </c>
      <c r="J10909"/>
    </row>
    <row r="10910" spans="1:10" x14ac:dyDescent="0.25">
      <c r="A10910" s="180">
        <v>44745</v>
      </c>
      <c r="B10910" s="56" t="s">
        <v>11447</v>
      </c>
      <c r="C10910" s="33" t="s">
        <v>5068</v>
      </c>
      <c r="D10910" s="50">
        <v>2</v>
      </c>
      <c r="E10910" s="51" t="s">
        <v>24</v>
      </c>
      <c r="F10910" s="291">
        <v>620000</v>
      </c>
      <c r="G10910" s="41">
        <f t="shared" si="463"/>
        <v>1240000</v>
      </c>
      <c r="H10910" s="84" t="s">
        <v>11448</v>
      </c>
      <c r="I10910" s="43" t="s">
        <v>11449</v>
      </c>
      <c r="J10910" t="s">
        <v>11450</v>
      </c>
    </row>
    <row r="10911" spans="1:10" x14ac:dyDescent="0.25">
      <c r="A10911" s="180">
        <v>44745</v>
      </c>
      <c r="B10911" s="63" t="s">
        <v>11139</v>
      </c>
      <c r="C10911" s="39" t="s">
        <v>10563</v>
      </c>
      <c r="D10911" s="38">
        <v>2</v>
      </c>
      <c r="E10911" s="45" t="s">
        <v>24</v>
      </c>
      <c r="F10911" s="41">
        <v>160000</v>
      </c>
      <c r="G10911" s="41">
        <f t="shared" si="463"/>
        <v>320000</v>
      </c>
      <c r="H10911" s="84" t="s">
        <v>520</v>
      </c>
      <c r="I10911" s="43" t="s">
        <v>11449</v>
      </c>
      <c r="J10911"/>
    </row>
    <row r="10912" spans="1:10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63"/>
        <v>96000</v>
      </c>
      <c r="H10912" s="84" t="s">
        <v>606</v>
      </c>
      <c r="I10912" s="43"/>
      <c r="J10912"/>
    </row>
    <row r="10913" spans="1:10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63"/>
        <v>56400</v>
      </c>
      <c r="H10913" s="84" t="s">
        <v>1263</v>
      </c>
      <c r="I10913" s="43" t="s">
        <v>11451</v>
      </c>
      <c r="J10913"/>
    </row>
    <row r="10914" spans="1:10" x14ac:dyDescent="0.25">
      <c r="A10914" s="180">
        <v>44745</v>
      </c>
      <c r="B10914" s="33" t="s">
        <v>3459</v>
      </c>
      <c r="C10914" s="56" t="s">
        <v>11452</v>
      </c>
      <c r="D10914" s="38">
        <v>1</v>
      </c>
      <c r="E10914" s="51" t="s">
        <v>24</v>
      </c>
      <c r="F10914" s="46">
        <v>1900000</v>
      </c>
      <c r="G10914" s="41">
        <f t="shared" si="463"/>
        <v>1900000</v>
      </c>
      <c r="H10914" s="84" t="s">
        <v>1263</v>
      </c>
      <c r="I10914" s="43" t="s">
        <v>11451</v>
      </c>
      <c r="J10914"/>
    </row>
    <row r="10915" spans="1:10" x14ac:dyDescent="0.25">
      <c r="A10915" s="180">
        <v>44745</v>
      </c>
      <c r="B10915" s="33" t="s">
        <v>3459</v>
      </c>
      <c r="C10915" s="63" t="s">
        <v>4827</v>
      </c>
      <c r="D10915" s="38">
        <v>1</v>
      </c>
      <c r="E10915" s="51" t="s">
        <v>24</v>
      </c>
      <c r="F10915" s="46">
        <v>1900000</v>
      </c>
      <c r="G10915" s="41">
        <f t="shared" si="463"/>
        <v>1900000</v>
      </c>
      <c r="H10915" s="84" t="s">
        <v>1263</v>
      </c>
      <c r="I10915" s="43" t="s">
        <v>11451</v>
      </c>
      <c r="J10915"/>
    </row>
    <row r="10916" spans="1:10" x14ac:dyDescent="0.25">
      <c r="A10916" s="180">
        <v>44745</v>
      </c>
      <c r="B10916" s="33" t="s">
        <v>4841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63"/>
        <v>20000</v>
      </c>
      <c r="H10916" s="294" t="s">
        <v>827</v>
      </c>
      <c r="I10916" s="43"/>
      <c r="J10916"/>
    </row>
    <row r="10917" spans="1:10" x14ac:dyDescent="0.25">
      <c r="A10917" s="180">
        <v>44745</v>
      </c>
      <c r="B10917" s="33" t="s">
        <v>2768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63"/>
        <v>86000</v>
      </c>
      <c r="H10917" s="84" t="s">
        <v>827</v>
      </c>
      <c r="I10917" s="43"/>
      <c r="J10917"/>
    </row>
    <row r="10918" spans="1:10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63"/>
        <v>40000</v>
      </c>
      <c r="H10918" s="84" t="s">
        <v>827</v>
      </c>
      <c r="I10918" s="43"/>
      <c r="J10918"/>
    </row>
    <row r="10919" spans="1:10" x14ac:dyDescent="0.25">
      <c r="A10919" s="180">
        <v>44745</v>
      </c>
      <c r="B10919" s="36" t="s">
        <v>2751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63"/>
        <v>60000</v>
      </c>
      <c r="H10919" s="84" t="s">
        <v>827</v>
      </c>
      <c r="I10919" s="43"/>
      <c r="J10919"/>
    </row>
    <row r="10920" spans="1:10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63"/>
        <v>24750</v>
      </c>
      <c r="H10920" s="84" t="s">
        <v>827</v>
      </c>
      <c r="I10920" s="43"/>
      <c r="J10920"/>
    </row>
    <row r="10921" spans="1:10" x14ac:dyDescent="0.25">
      <c r="A10921" s="180">
        <v>44745</v>
      </c>
      <c r="B10921" s="33" t="s">
        <v>11453</v>
      </c>
      <c r="C10921" s="56" t="s">
        <v>11454</v>
      </c>
      <c r="D10921" s="38">
        <v>1</v>
      </c>
      <c r="E10921" s="45" t="s">
        <v>23</v>
      </c>
      <c r="F10921" s="41">
        <v>1550000</v>
      </c>
      <c r="G10921" s="41">
        <f t="shared" si="463"/>
        <v>1550000</v>
      </c>
      <c r="H10921" s="84" t="s">
        <v>2861</v>
      </c>
      <c r="I10921" s="43"/>
      <c r="J10921"/>
    </row>
    <row r="10922" spans="1:10" x14ac:dyDescent="0.25">
      <c r="A10922" s="180">
        <v>44745</v>
      </c>
      <c r="B10922" s="33" t="s">
        <v>11453</v>
      </c>
      <c r="C10922" s="56" t="s">
        <v>11455</v>
      </c>
      <c r="D10922" s="38">
        <v>1</v>
      </c>
      <c r="E10922" s="45" t="s">
        <v>23</v>
      </c>
      <c r="F10922" s="41">
        <v>1550000</v>
      </c>
      <c r="G10922" s="41">
        <f t="shared" si="463"/>
        <v>1550000</v>
      </c>
      <c r="H10922" s="84" t="s">
        <v>2861</v>
      </c>
      <c r="I10922" s="43"/>
      <c r="J10922"/>
    </row>
    <row r="10923" spans="1:10" x14ac:dyDescent="0.25">
      <c r="A10923" s="180">
        <v>44745</v>
      </c>
      <c r="B10923" s="33" t="s">
        <v>11453</v>
      </c>
      <c r="C10923" s="56" t="s">
        <v>11456</v>
      </c>
      <c r="D10923" s="38">
        <v>1</v>
      </c>
      <c r="E10923" s="45" t="s">
        <v>23</v>
      </c>
      <c r="F10923" s="41">
        <v>1550000</v>
      </c>
      <c r="G10923" s="41">
        <f t="shared" si="463"/>
        <v>1550000</v>
      </c>
      <c r="H10923" s="84" t="s">
        <v>2861</v>
      </c>
      <c r="I10923" s="43"/>
      <c r="J10923"/>
    </row>
    <row r="10924" spans="1:10" x14ac:dyDescent="0.25">
      <c r="A10924" s="180">
        <v>44745</v>
      </c>
      <c r="B10924" s="33" t="s">
        <v>11453</v>
      </c>
      <c r="C10924" s="56" t="s">
        <v>11457</v>
      </c>
      <c r="D10924" s="38">
        <v>1</v>
      </c>
      <c r="E10924" s="45" t="s">
        <v>23</v>
      </c>
      <c r="F10924" s="41">
        <v>1550000</v>
      </c>
      <c r="G10924" s="41">
        <f t="shared" si="463"/>
        <v>1550000</v>
      </c>
      <c r="H10924" s="84" t="s">
        <v>2861</v>
      </c>
      <c r="I10924" s="43"/>
      <c r="J10924"/>
    </row>
    <row r="10925" spans="1:10" x14ac:dyDescent="0.25">
      <c r="A10925" s="180">
        <v>44745</v>
      </c>
      <c r="B10925" s="33" t="s">
        <v>11453</v>
      </c>
      <c r="C10925" s="56" t="s">
        <v>11458</v>
      </c>
      <c r="D10925" s="38">
        <v>1</v>
      </c>
      <c r="E10925" s="45" t="s">
        <v>23</v>
      </c>
      <c r="F10925" s="41">
        <v>1550000</v>
      </c>
      <c r="G10925" s="41">
        <f t="shared" si="463"/>
        <v>1550000</v>
      </c>
      <c r="H10925" s="84" t="s">
        <v>2861</v>
      </c>
      <c r="I10925" s="43"/>
      <c r="J10925"/>
    </row>
    <row r="10926" spans="1:10" x14ac:dyDescent="0.25">
      <c r="A10926" s="180">
        <v>44745</v>
      </c>
      <c r="B10926" s="33" t="s">
        <v>11453</v>
      </c>
      <c r="C10926" s="56" t="s">
        <v>11459</v>
      </c>
      <c r="D10926" s="38">
        <v>1</v>
      </c>
      <c r="E10926" s="45" t="s">
        <v>23</v>
      </c>
      <c r="F10926" s="41">
        <v>1550000</v>
      </c>
      <c r="G10926" s="41">
        <f t="shared" si="463"/>
        <v>1550000</v>
      </c>
      <c r="H10926" s="84" t="s">
        <v>2861</v>
      </c>
      <c r="I10926" s="43"/>
      <c r="J10926"/>
    </row>
    <row r="10927" spans="1:10" x14ac:dyDescent="0.25">
      <c r="A10927" s="180">
        <v>44745</v>
      </c>
      <c r="B10927" s="33" t="s">
        <v>11453</v>
      </c>
      <c r="C10927" s="33" t="s">
        <v>11460</v>
      </c>
      <c r="D10927" s="50">
        <v>1</v>
      </c>
      <c r="E10927" s="45" t="s">
        <v>24</v>
      </c>
      <c r="F10927" s="41">
        <v>1550000</v>
      </c>
      <c r="G10927" s="41">
        <f t="shared" ref="G10927:G10987" si="464">F10927*D10927</f>
        <v>1550000</v>
      </c>
      <c r="H10927" s="84" t="s">
        <v>2861</v>
      </c>
      <c r="I10927" s="43"/>
      <c r="J10927"/>
    </row>
    <row r="10928" spans="1:10" x14ac:dyDescent="0.25">
      <c r="A10928" s="180">
        <v>44745</v>
      </c>
      <c r="B10928" s="33" t="s">
        <v>11453</v>
      </c>
      <c r="C10928" s="33" t="s">
        <v>11461</v>
      </c>
      <c r="D10928" s="38">
        <v>1</v>
      </c>
      <c r="E10928" s="45" t="s">
        <v>24</v>
      </c>
      <c r="F10928" s="41">
        <v>1550000</v>
      </c>
      <c r="G10928" s="41">
        <f t="shared" si="464"/>
        <v>1550000</v>
      </c>
      <c r="H10928" s="84" t="s">
        <v>2861</v>
      </c>
      <c r="I10928" s="43"/>
      <c r="J10928"/>
    </row>
    <row r="10929" spans="1:10" x14ac:dyDescent="0.25">
      <c r="A10929" s="180">
        <v>44745</v>
      </c>
      <c r="B10929" s="33" t="s">
        <v>2589</v>
      </c>
      <c r="C10929" s="56" t="s">
        <v>4926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2861</v>
      </c>
      <c r="I10929" s="43"/>
      <c r="J10929"/>
    </row>
    <row r="10930" spans="1:10" x14ac:dyDescent="0.25">
      <c r="A10930" s="180">
        <v>44745</v>
      </c>
      <c r="B10930" s="63" t="s">
        <v>4383</v>
      </c>
      <c r="C10930" s="56" t="s">
        <v>4926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2861</v>
      </c>
      <c r="I10930" s="43"/>
      <c r="J10930"/>
    </row>
    <row r="10931" spans="1:10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2861</v>
      </c>
      <c r="I10931" s="43"/>
      <c r="J10931"/>
    </row>
    <row r="10932" spans="1:10" x14ac:dyDescent="0.25">
      <c r="A10932" s="180">
        <v>44745</v>
      </c>
      <c r="B10932" s="33" t="s">
        <v>5076</v>
      </c>
      <c r="C10932" s="33" t="s">
        <v>5077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2861</v>
      </c>
      <c r="I10932" s="43"/>
      <c r="J10932"/>
    </row>
    <row r="10933" spans="1:10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11462</v>
      </c>
      <c r="J10933"/>
    </row>
    <row r="10934" spans="1:10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64"/>
        <v>36975</v>
      </c>
      <c r="H10934" s="84" t="s">
        <v>588</v>
      </c>
      <c r="I10934" s="43" t="s">
        <v>11463</v>
      </c>
      <c r="J10934"/>
    </row>
    <row r="10935" spans="1:10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64"/>
        <v>52033.5</v>
      </c>
      <c r="H10935" s="84" t="s">
        <v>588</v>
      </c>
      <c r="I10935" s="43" t="s">
        <v>11463</v>
      </c>
      <c r="J10935"/>
    </row>
    <row r="10936" spans="1:10" x14ac:dyDescent="0.25">
      <c r="A10936" s="180">
        <v>44745</v>
      </c>
      <c r="B10936" s="33" t="s">
        <v>4927</v>
      </c>
      <c r="C10936" s="164" t="s">
        <v>11464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11465</v>
      </c>
      <c r="J10936"/>
    </row>
    <row r="10937" spans="1:10" x14ac:dyDescent="0.25">
      <c r="A10937" s="180">
        <v>44745</v>
      </c>
      <c r="B10937" s="56" t="s">
        <v>11035</v>
      </c>
      <c r="C10937" s="39" t="s">
        <v>10563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11465</v>
      </c>
      <c r="J10937"/>
    </row>
    <row r="10938" spans="1:10" x14ac:dyDescent="0.25">
      <c r="A10938" s="180">
        <v>44745</v>
      </c>
      <c r="B10938" s="33" t="s">
        <v>10600</v>
      </c>
      <c r="C10938" s="33" t="s">
        <v>10563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11465</v>
      </c>
      <c r="J10938"/>
    </row>
    <row r="10939" spans="1:10" x14ac:dyDescent="0.25">
      <c r="A10939" s="180">
        <v>44745</v>
      </c>
      <c r="B10939" s="80" t="s">
        <v>2800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64"/>
        <v>60000</v>
      </c>
      <c r="H10939" s="84" t="s">
        <v>1106</v>
      </c>
      <c r="I10939" s="43" t="s">
        <v>11465</v>
      </c>
      <c r="J10939"/>
    </row>
    <row r="10940" spans="1:10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11466</v>
      </c>
      <c r="J10940"/>
    </row>
    <row r="10941" spans="1:10" x14ac:dyDescent="0.25">
      <c r="A10941" s="180">
        <v>44745</v>
      </c>
      <c r="B10941" s="33" t="s">
        <v>2852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64"/>
        <v>87500</v>
      </c>
      <c r="H10941" s="84" t="s">
        <v>2237</v>
      </c>
      <c r="I10941" s="294" t="s">
        <v>11466</v>
      </c>
      <c r="J10941"/>
    </row>
    <row r="10942" spans="1:10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11466</v>
      </c>
      <c r="J10942"/>
    </row>
    <row r="10943" spans="1:10" x14ac:dyDescent="0.25">
      <c r="A10943" s="180">
        <v>44745</v>
      </c>
      <c r="B10943" s="33" t="s">
        <v>3235</v>
      </c>
      <c r="C10943" s="33" t="s">
        <v>3596</v>
      </c>
      <c r="D10943" s="50">
        <v>1</v>
      </c>
      <c r="E10943" s="45" t="s">
        <v>23</v>
      </c>
      <c r="F10943" s="289">
        <v>81500</v>
      </c>
      <c r="G10943" s="179">
        <f t="shared" si="464"/>
        <v>81500</v>
      </c>
      <c r="H10943" s="84" t="s">
        <v>2237</v>
      </c>
      <c r="I10943" s="294" t="s">
        <v>11466</v>
      </c>
      <c r="J10943"/>
    </row>
    <row r="10944" spans="1:10" x14ac:dyDescent="0.25">
      <c r="A10944" s="180">
        <v>44745</v>
      </c>
      <c r="B10944" s="33" t="s">
        <v>5061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64"/>
        <v>125000</v>
      </c>
      <c r="H10944" s="84" t="s">
        <v>1268</v>
      </c>
      <c r="I10944" s="294" t="s">
        <v>11467</v>
      </c>
      <c r="J10944"/>
    </row>
    <row r="10945" spans="1:9" x14ac:dyDescent="0.25">
      <c r="A10945" s="180">
        <v>44776</v>
      </c>
      <c r="B10945" s="109" t="s">
        <v>3055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64"/>
        <v>180000</v>
      </c>
      <c r="H10945" s="84" t="s">
        <v>2284</v>
      </c>
      <c r="I10945" s="294"/>
    </row>
    <row r="10946" spans="1:9" x14ac:dyDescent="0.25">
      <c r="A10946" s="180">
        <v>44776</v>
      </c>
      <c r="B10946" s="80" t="s">
        <v>3278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64"/>
        <v>90000</v>
      </c>
      <c r="H10946" s="84" t="s">
        <v>2284</v>
      </c>
      <c r="I10946" s="294"/>
    </row>
    <row r="10947" spans="1:9" x14ac:dyDescent="0.25">
      <c r="A10947" s="180">
        <v>44776</v>
      </c>
      <c r="B10947" s="33" t="s">
        <v>4891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64"/>
        <v>120000</v>
      </c>
      <c r="H10947" s="84" t="s">
        <v>2284</v>
      </c>
      <c r="I10947" s="294"/>
    </row>
    <row r="10948" spans="1:9" x14ac:dyDescent="0.25">
      <c r="A10948" s="180">
        <v>44776</v>
      </c>
      <c r="B10948" s="33" t="s">
        <v>2831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64"/>
        <v>30000</v>
      </c>
      <c r="H10948" s="84" t="s">
        <v>2284</v>
      </c>
      <c r="I10948" s="294"/>
    </row>
    <row r="10949" spans="1:9" x14ac:dyDescent="0.25">
      <c r="A10949" s="180">
        <v>44776</v>
      </c>
      <c r="B10949" s="33" t="s">
        <v>4532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64"/>
        <v>80000</v>
      </c>
      <c r="H10949" s="84" t="s">
        <v>2284</v>
      </c>
      <c r="I10949" s="294"/>
    </row>
    <row r="10950" spans="1:9" x14ac:dyDescent="0.25">
      <c r="A10950" s="180">
        <v>44776</v>
      </c>
      <c r="B10950" s="33" t="s">
        <v>5081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x14ac:dyDescent="0.25">
      <c r="A10952" s="180">
        <v>44776</v>
      </c>
      <c r="B10952" s="33" t="s">
        <v>5082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x14ac:dyDescent="0.25">
      <c r="A10953" s="180">
        <v>44776</v>
      </c>
      <c r="B10953" s="33" t="s">
        <v>5083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x14ac:dyDescent="0.25">
      <c r="A10954" s="180">
        <v>44776</v>
      </c>
      <c r="B10954" s="33" t="s">
        <v>11468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64"/>
        <v>350000</v>
      </c>
      <c r="H10954" s="84" t="s">
        <v>2240</v>
      </c>
      <c r="I10954" s="294" t="s">
        <v>11469</v>
      </c>
    </row>
    <row r="10955" spans="1:9" x14ac:dyDescent="0.25">
      <c r="A10955" s="180">
        <v>44776</v>
      </c>
      <c r="B10955" s="33" t="s">
        <v>3058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64"/>
        <v>1500000</v>
      </c>
      <c r="H10955" s="84" t="s">
        <v>2240</v>
      </c>
      <c r="I10955" s="294" t="s">
        <v>11469</v>
      </c>
    </row>
    <row r="10956" spans="1:9" x14ac:dyDescent="0.25">
      <c r="A10956" s="180">
        <v>44776</v>
      </c>
      <c r="B10956" s="36" t="s">
        <v>5078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64"/>
        <v>150000</v>
      </c>
      <c r="H10956" s="84" t="s">
        <v>2240</v>
      </c>
      <c r="I10956" s="294" t="s">
        <v>11469</v>
      </c>
    </row>
    <row r="10957" spans="1:9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64"/>
        <v>56400</v>
      </c>
      <c r="H10957" s="84" t="s">
        <v>2240</v>
      </c>
      <c r="I10957" s="294" t="s">
        <v>11469</v>
      </c>
    </row>
    <row r="10958" spans="1:9" x14ac:dyDescent="0.25">
      <c r="A10958" s="180">
        <v>44776</v>
      </c>
      <c r="B10958" s="63" t="s">
        <v>5080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64"/>
        <v>125000</v>
      </c>
      <c r="H10958" s="84" t="s">
        <v>2240</v>
      </c>
      <c r="I10958" s="294" t="s">
        <v>11469</v>
      </c>
    </row>
    <row r="10959" spans="1:9" x14ac:dyDescent="0.25">
      <c r="A10959" s="180">
        <v>44776</v>
      </c>
      <c r="B10959" s="33" t="s">
        <v>4008</v>
      </c>
      <c r="C10959" s="33" t="s">
        <v>4378</v>
      </c>
      <c r="D10959" s="50">
        <v>5</v>
      </c>
      <c r="E10959" s="45" t="s">
        <v>27</v>
      </c>
      <c r="F10959" s="179">
        <v>23000</v>
      </c>
      <c r="G10959" s="41">
        <f t="shared" si="464"/>
        <v>115000</v>
      </c>
      <c r="H10959" s="84" t="s">
        <v>2240</v>
      </c>
      <c r="I10959" s="43" t="s">
        <v>11469</v>
      </c>
    </row>
    <row r="10960" spans="1:9" x14ac:dyDescent="0.25">
      <c r="A10960" s="180">
        <v>44776</v>
      </c>
      <c r="B10960" s="63" t="s">
        <v>63</v>
      </c>
      <c r="C10960" s="33" t="s">
        <v>11470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2861</v>
      </c>
      <c r="I10960" s="43"/>
    </row>
    <row r="10961" spans="1:9" x14ac:dyDescent="0.25">
      <c r="A10961" s="180">
        <v>44776</v>
      </c>
      <c r="B10961" s="63" t="s">
        <v>63</v>
      </c>
      <c r="C10961" s="33" t="s">
        <v>11471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2861</v>
      </c>
      <c r="I10961" s="43"/>
    </row>
    <row r="10962" spans="1:9" x14ac:dyDescent="0.25">
      <c r="A10962" s="180">
        <v>44776</v>
      </c>
      <c r="B10962" s="33" t="s">
        <v>3260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2861</v>
      </c>
      <c r="I10962" s="43"/>
    </row>
    <row r="10963" spans="1:9" x14ac:dyDescent="0.25">
      <c r="A10963" s="180">
        <v>44776</v>
      </c>
      <c r="B10963" s="33" t="s">
        <v>4384</v>
      </c>
      <c r="C10963" s="33" t="s">
        <v>9331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11472</v>
      </c>
    </row>
    <row r="10964" spans="1:9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64"/>
        <v>80000</v>
      </c>
      <c r="H10964" s="84" t="s">
        <v>631</v>
      </c>
      <c r="I10964" s="43" t="s">
        <v>11473</v>
      </c>
    </row>
    <row r="10965" spans="1:9" x14ac:dyDescent="0.25">
      <c r="A10965" s="180">
        <v>44776</v>
      </c>
      <c r="B10965" s="33" t="s">
        <v>2851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64"/>
        <v>205000</v>
      </c>
      <c r="H10965" s="294" t="s">
        <v>631</v>
      </c>
      <c r="I10965" s="43" t="s">
        <v>11473</v>
      </c>
    </row>
    <row r="10966" spans="1:9" x14ac:dyDescent="0.25">
      <c r="A10966" s="180">
        <v>44776</v>
      </c>
      <c r="B10966" s="33" t="s">
        <v>3235</v>
      </c>
      <c r="C10966" s="33" t="s">
        <v>3596</v>
      </c>
      <c r="D10966" s="50">
        <v>1</v>
      </c>
      <c r="E10966" s="45" t="s">
        <v>24</v>
      </c>
      <c r="F10966" s="179">
        <v>81500</v>
      </c>
      <c r="G10966" s="41">
        <f t="shared" si="464"/>
        <v>81500</v>
      </c>
      <c r="H10966" s="84" t="s">
        <v>631</v>
      </c>
      <c r="I10966" s="43" t="s">
        <v>11473</v>
      </c>
    </row>
    <row r="10967" spans="1:9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64"/>
        <v>38000</v>
      </c>
      <c r="H10967" s="84" t="s">
        <v>631</v>
      </c>
      <c r="I10967" s="43" t="s">
        <v>11473</v>
      </c>
    </row>
    <row r="10968" spans="1:9" x14ac:dyDescent="0.25">
      <c r="A10968" s="180">
        <v>44776</v>
      </c>
      <c r="B10968" s="33" t="s">
        <v>2852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64"/>
        <v>87500</v>
      </c>
      <c r="H10968" s="84" t="s">
        <v>631</v>
      </c>
      <c r="I10968" s="43" t="s">
        <v>11473</v>
      </c>
    </row>
    <row r="10969" spans="1:9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64"/>
        <v>253800</v>
      </c>
      <c r="H10969" s="84" t="s">
        <v>631</v>
      </c>
      <c r="I10969" s="43" t="s">
        <v>11473</v>
      </c>
    </row>
    <row r="10970" spans="1:9" x14ac:dyDescent="0.25">
      <c r="A10970" s="180">
        <v>44776</v>
      </c>
      <c r="B10970" s="33" t="s">
        <v>4927</v>
      </c>
      <c r="C10970" s="56" t="s">
        <v>11474</v>
      </c>
      <c r="D10970" s="38">
        <v>1</v>
      </c>
      <c r="E10970" s="45" t="s">
        <v>23</v>
      </c>
      <c r="F10970" s="41">
        <v>1320000</v>
      </c>
      <c r="G10970" s="41">
        <f t="shared" si="464"/>
        <v>1320000</v>
      </c>
      <c r="H10970" s="84" t="s">
        <v>11475</v>
      </c>
      <c r="I10970" s="43" t="s">
        <v>11476</v>
      </c>
    </row>
    <row r="10971" spans="1:9" x14ac:dyDescent="0.25">
      <c r="A10971" s="180">
        <v>44776</v>
      </c>
      <c r="B10971" s="33" t="s">
        <v>4927</v>
      </c>
      <c r="C10971" s="56" t="s">
        <v>11477</v>
      </c>
      <c r="D10971" s="38">
        <v>1</v>
      </c>
      <c r="E10971" s="45" t="s">
        <v>23</v>
      </c>
      <c r="F10971" s="41">
        <v>1320000</v>
      </c>
      <c r="G10971" s="41">
        <f t="shared" si="464"/>
        <v>1320000</v>
      </c>
      <c r="H10971" s="84" t="s">
        <v>11475</v>
      </c>
      <c r="I10971" s="43" t="s">
        <v>11476</v>
      </c>
    </row>
    <row r="10972" spans="1:9" x14ac:dyDescent="0.25">
      <c r="A10972" s="180">
        <v>44776</v>
      </c>
      <c r="B10972" s="33" t="s">
        <v>4927</v>
      </c>
      <c r="C10972" s="56" t="s">
        <v>11478</v>
      </c>
      <c r="D10972" s="38">
        <v>1</v>
      </c>
      <c r="E10972" s="45" t="s">
        <v>23</v>
      </c>
      <c r="F10972" s="41">
        <v>1320000</v>
      </c>
      <c r="G10972" s="41">
        <f t="shared" si="464"/>
        <v>1320000</v>
      </c>
      <c r="H10972" s="84" t="s">
        <v>11475</v>
      </c>
      <c r="I10972" s="43" t="s">
        <v>11476</v>
      </c>
    </row>
    <row r="10973" spans="1:9" x14ac:dyDescent="0.25">
      <c r="A10973" s="180">
        <v>44776</v>
      </c>
      <c r="B10973" s="33" t="s">
        <v>4927</v>
      </c>
      <c r="C10973" s="56" t="s">
        <v>11479</v>
      </c>
      <c r="D10973" s="38">
        <v>1</v>
      </c>
      <c r="E10973" s="45" t="s">
        <v>23</v>
      </c>
      <c r="F10973" s="41">
        <v>1320000</v>
      </c>
      <c r="G10973" s="41">
        <f t="shared" si="464"/>
        <v>1320000</v>
      </c>
      <c r="H10973" s="84" t="s">
        <v>11475</v>
      </c>
      <c r="I10973" s="43" t="s">
        <v>11476</v>
      </c>
    </row>
    <row r="10974" spans="1:9" x14ac:dyDescent="0.25">
      <c r="A10974" s="180">
        <v>44776</v>
      </c>
      <c r="B10974" s="33" t="s">
        <v>11395</v>
      </c>
      <c r="C10974" s="56" t="s">
        <v>11480</v>
      </c>
      <c r="D10974" s="38">
        <v>1</v>
      </c>
      <c r="E10974" s="45" t="s">
        <v>23</v>
      </c>
      <c r="F10974" s="41">
        <v>1545000</v>
      </c>
      <c r="G10974" s="41">
        <f t="shared" si="464"/>
        <v>1545000</v>
      </c>
      <c r="H10974" s="84" t="s">
        <v>11475</v>
      </c>
      <c r="I10974" s="43" t="s">
        <v>11481</v>
      </c>
    </row>
    <row r="10975" spans="1:9" x14ac:dyDescent="0.25">
      <c r="A10975" s="180">
        <v>44776</v>
      </c>
      <c r="B10975" s="33" t="s">
        <v>11395</v>
      </c>
      <c r="C10975" s="33" t="s">
        <v>11482</v>
      </c>
      <c r="D10975" s="50">
        <v>1</v>
      </c>
      <c r="E10975" s="45" t="s">
        <v>24</v>
      </c>
      <c r="F10975" s="41">
        <v>1545000</v>
      </c>
      <c r="G10975" s="41">
        <f t="shared" si="464"/>
        <v>1545000</v>
      </c>
      <c r="H10975" s="84" t="s">
        <v>11475</v>
      </c>
      <c r="I10975" s="43" t="s">
        <v>11481</v>
      </c>
    </row>
    <row r="10976" spans="1:9" x14ac:dyDescent="0.25">
      <c r="A10976" s="180">
        <v>44776</v>
      </c>
      <c r="B10976" s="33" t="s">
        <v>11395</v>
      </c>
      <c r="C10976" s="33" t="s">
        <v>11483</v>
      </c>
      <c r="D10976" s="38">
        <v>1</v>
      </c>
      <c r="E10976" s="45" t="s">
        <v>24</v>
      </c>
      <c r="F10976" s="41">
        <v>1545000</v>
      </c>
      <c r="G10976" s="41">
        <f t="shared" si="464"/>
        <v>1545000</v>
      </c>
      <c r="H10976" s="84" t="s">
        <v>11475</v>
      </c>
      <c r="I10976" s="43" t="s">
        <v>11481</v>
      </c>
    </row>
    <row r="10977" spans="1:9" x14ac:dyDescent="0.25">
      <c r="A10977" s="180">
        <v>44776</v>
      </c>
      <c r="B10977" s="33" t="s">
        <v>11395</v>
      </c>
      <c r="C10977" s="56" t="s">
        <v>11484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11475</v>
      </c>
      <c r="I10977" s="43" t="s">
        <v>11481</v>
      </c>
    </row>
    <row r="10978" spans="1:9" x14ac:dyDescent="0.25">
      <c r="A10978" s="180">
        <v>44776</v>
      </c>
      <c r="B10978" s="33" t="s">
        <v>11395</v>
      </c>
      <c r="C10978" s="56" t="s">
        <v>11485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11475</v>
      </c>
      <c r="I10978" s="43" t="s">
        <v>11481</v>
      </c>
    </row>
    <row r="10979" spans="1:9" x14ac:dyDescent="0.25">
      <c r="A10979" s="180">
        <v>44776</v>
      </c>
      <c r="B10979" s="33" t="s">
        <v>11395</v>
      </c>
      <c r="C10979" s="33" t="s">
        <v>11486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11475</v>
      </c>
      <c r="I10979" s="43" t="s">
        <v>11481</v>
      </c>
    </row>
    <row r="10980" spans="1:9" x14ac:dyDescent="0.25">
      <c r="A10980" s="180">
        <v>44776</v>
      </c>
      <c r="B10980" s="33" t="s">
        <v>11395</v>
      </c>
      <c r="C10980" s="33" t="s">
        <v>11487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11475</v>
      </c>
      <c r="I10980" s="43" t="s">
        <v>11481</v>
      </c>
    </row>
    <row r="10981" spans="1:9" x14ac:dyDescent="0.25">
      <c r="A10981" s="180">
        <v>44776</v>
      </c>
      <c r="B10981" s="33" t="s">
        <v>11395</v>
      </c>
      <c r="C10981" s="33" t="s">
        <v>11488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11475</v>
      </c>
      <c r="I10981" s="43" t="s">
        <v>11481</v>
      </c>
    </row>
    <row r="10982" spans="1:9" x14ac:dyDescent="0.25">
      <c r="A10982" s="180">
        <v>44776</v>
      </c>
      <c r="B10982" s="33" t="s">
        <v>11395</v>
      </c>
      <c r="C10982" s="33" t="s">
        <v>11489</v>
      </c>
      <c r="D10982" s="38">
        <v>1</v>
      </c>
      <c r="E10982" s="45" t="s">
        <v>24</v>
      </c>
      <c r="F10982" s="41">
        <v>1545000</v>
      </c>
      <c r="G10982" s="41">
        <f t="shared" si="464"/>
        <v>1545000</v>
      </c>
      <c r="H10982" s="84" t="s">
        <v>11475</v>
      </c>
      <c r="I10982" s="43" t="s">
        <v>11481</v>
      </c>
    </row>
    <row r="10983" spans="1:9" x14ac:dyDescent="0.25">
      <c r="A10983" s="180">
        <v>44776</v>
      </c>
      <c r="B10983" s="33" t="s">
        <v>11395</v>
      </c>
      <c r="C10983" s="156" t="s">
        <v>11490</v>
      </c>
      <c r="D10983" s="38">
        <v>1</v>
      </c>
      <c r="E10983" s="45" t="s">
        <v>24</v>
      </c>
      <c r="F10983" s="41">
        <v>1545000</v>
      </c>
      <c r="G10983" s="41">
        <f t="shared" si="464"/>
        <v>1545000</v>
      </c>
      <c r="H10983" s="84" t="s">
        <v>11475</v>
      </c>
      <c r="I10983" s="43" t="s">
        <v>11481</v>
      </c>
    </row>
    <row r="10984" spans="1:9" x14ac:dyDescent="0.25">
      <c r="A10984" s="180">
        <v>44776</v>
      </c>
      <c r="B10984" s="63" t="s">
        <v>10512</v>
      </c>
      <c r="C10984" s="56" t="s">
        <v>2694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11475</v>
      </c>
      <c r="I10984" s="43" t="s">
        <v>11481</v>
      </c>
    </row>
    <row r="10985" spans="1:9" x14ac:dyDescent="0.25">
      <c r="A10985" s="180">
        <v>44776</v>
      </c>
      <c r="B10985" s="56" t="s">
        <v>11035</v>
      </c>
      <c r="C10985" s="39" t="s">
        <v>10563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11475</v>
      </c>
      <c r="I10985" s="43" t="s">
        <v>11476</v>
      </c>
    </row>
    <row r="10986" spans="1:9" x14ac:dyDescent="0.25">
      <c r="A10986" s="180">
        <v>44776</v>
      </c>
      <c r="B10986" s="63" t="s">
        <v>11139</v>
      </c>
      <c r="C10986" s="39" t="s">
        <v>10563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11475</v>
      </c>
      <c r="I10986" s="43" t="s">
        <v>11476</v>
      </c>
    </row>
    <row r="10987" spans="1:9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64"/>
        <v>1040670</v>
      </c>
      <c r="H10987" s="84" t="s">
        <v>11475</v>
      </c>
      <c r="I10987" s="43" t="s">
        <v>11476</v>
      </c>
    </row>
    <row r="10988" spans="1:9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11475</v>
      </c>
      <c r="I10988" s="43" t="s">
        <v>11476</v>
      </c>
    </row>
    <row r="10989" spans="1:9" x14ac:dyDescent="0.25">
      <c r="A10989" s="180">
        <v>44807</v>
      </c>
      <c r="B10989" s="33" t="s">
        <v>2832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65">F10989*D10989</f>
        <v>350000</v>
      </c>
      <c r="H10989" s="84" t="s">
        <v>631</v>
      </c>
      <c r="I10989" s="294" t="s">
        <v>11491</v>
      </c>
    </row>
    <row r="10990" spans="1:9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65"/>
        <v>225600</v>
      </c>
      <c r="H10990" s="84" t="s">
        <v>673</v>
      </c>
      <c r="I10990" s="294" t="s">
        <v>11492</v>
      </c>
    </row>
    <row r="10991" spans="1:9" x14ac:dyDescent="0.25">
      <c r="A10991" s="180">
        <v>44807</v>
      </c>
      <c r="B10991" s="33" t="s">
        <v>5088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65"/>
        <v>1220000</v>
      </c>
      <c r="H10991" s="84" t="s">
        <v>11493</v>
      </c>
      <c r="I10991" s="294"/>
    </row>
    <row r="10992" spans="1:9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3503</v>
      </c>
      <c r="I10992" s="294"/>
    </row>
    <row r="10993" spans="1:9" x14ac:dyDescent="0.25">
      <c r="A10993" s="180">
        <v>44807</v>
      </c>
      <c r="B10993" s="33" t="s">
        <v>5176</v>
      </c>
      <c r="C10993" s="56"/>
      <c r="D10993" s="38">
        <v>8</v>
      </c>
      <c r="E10993" s="45" t="s">
        <v>24</v>
      </c>
      <c r="F10993" s="35">
        <v>10000</v>
      </c>
      <c r="G10993" s="41">
        <f t="shared" si="465"/>
        <v>80000</v>
      </c>
      <c r="H10993" s="84" t="s">
        <v>486</v>
      </c>
      <c r="I10993" s="294" t="s">
        <v>11494</v>
      </c>
    </row>
    <row r="10994" spans="1:9" x14ac:dyDescent="0.25">
      <c r="A10994" s="180">
        <v>44807</v>
      </c>
      <c r="B10994" s="33" t="s">
        <v>4841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65"/>
        <v>20000</v>
      </c>
      <c r="H10994" s="84" t="s">
        <v>486</v>
      </c>
      <c r="I10994" s="294" t="s">
        <v>11494</v>
      </c>
    </row>
    <row r="10995" spans="1:9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65"/>
        <v>173445</v>
      </c>
      <c r="H10995" s="84" t="s">
        <v>486</v>
      </c>
      <c r="I10995" s="294" t="s">
        <v>11494</v>
      </c>
    </row>
    <row r="10996" spans="1:9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11494</v>
      </c>
    </row>
    <row r="10997" spans="1:9" x14ac:dyDescent="0.25">
      <c r="A10997" s="180">
        <v>44807</v>
      </c>
      <c r="B10997" s="33" t="s">
        <v>4927</v>
      </c>
      <c r="C10997" s="228" t="s">
        <v>11495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x14ac:dyDescent="0.25">
      <c r="A10998" s="180">
        <v>44807</v>
      </c>
      <c r="B10998" s="56" t="s">
        <v>11035</v>
      </c>
      <c r="C10998" s="39" t="s">
        <v>10563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x14ac:dyDescent="0.25">
      <c r="A10999" s="180">
        <v>44807</v>
      </c>
      <c r="B10999" s="33" t="s">
        <v>10600</v>
      </c>
      <c r="C10999" s="33" t="s">
        <v>10563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65"/>
        <v>74250</v>
      </c>
      <c r="H11000" s="84" t="s">
        <v>2284</v>
      </c>
      <c r="I11000" s="294"/>
    </row>
    <row r="11001" spans="1:9" x14ac:dyDescent="0.25">
      <c r="A11001" s="180">
        <v>44807</v>
      </c>
      <c r="B11001" s="33" t="s">
        <v>4564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65"/>
        <v>250000</v>
      </c>
      <c r="H11001" s="84" t="s">
        <v>1263</v>
      </c>
      <c r="I11001" s="43"/>
    </row>
    <row r="11002" spans="1:9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x14ac:dyDescent="0.25">
      <c r="A11003" s="180">
        <v>44807</v>
      </c>
      <c r="B11003" s="33" t="s">
        <v>11395</v>
      </c>
      <c r="C11003" s="33" t="s">
        <v>11496</v>
      </c>
      <c r="D11003" s="50">
        <v>1</v>
      </c>
      <c r="E11003" s="45" t="s">
        <v>24</v>
      </c>
      <c r="F11003" s="179" t="s">
        <v>11497</v>
      </c>
      <c r="G11003" s="41" t="e">
        <f>F11003*D11003</f>
        <v>#VALUE!</v>
      </c>
      <c r="H11003" s="84" t="s">
        <v>2672</v>
      </c>
      <c r="I11003" s="43" t="s">
        <v>11498</v>
      </c>
    </row>
    <row r="11004" spans="1:9" x14ac:dyDescent="0.25">
      <c r="A11004" s="180">
        <v>44807</v>
      </c>
      <c r="B11004" s="33" t="s">
        <v>11395</v>
      </c>
      <c r="C11004" s="56" t="s">
        <v>11499</v>
      </c>
      <c r="D11004" s="38">
        <v>1</v>
      </c>
      <c r="E11004" s="45" t="s">
        <v>24</v>
      </c>
      <c r="F11004" s="40" t="s">
        <v>11497</v>
      </c>
      <c r="G11004" s="41" t="e">
        <f>F11004*D11004</f>
        <v>#VALUE!</v>
      </c>
      <c r="H11004" s="84" t="s">
        <v>2672</v>
      </c>
      <c r="I11004" s="43" t="s">
        <v>11498</v>
      </c>
    </row>
    <row r="11005" spans="1:9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66">F11005*D11005</f>
        <v>84600</v>
      </c>
      <c r="H11005" s="84" t="s">
        <v>2096</v>
      </c>
      <c r="I11005" s="294"/>
    </row>
    <row r="11006" spans="1:9" x14ac:dyDescent="0.25">
      <c r="A11006" s="180">
        <v>44837</v>
      </c>
      <c r="B11006" s="33" t="s">
        <v>5094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66"/>
        <v>1950000</v>
      </c>
      <c r="H11006" s="84" t="s">
        <v>5095</v>
      </c>
      <c r="I11006" s="294" t="s">
        <v>11500</v>
      </c>
    </row>
    <row r="11007" spans="1:9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66"/>
        <v>24750</v>
      </c>
      <c r="H11007" s="84" t="s">
        <v>783</v>
      </c>
      <c r="I11007" s="294"/>
    </row>
    <row r="11008" spans="1:9" x14ac:dyDescent="0.25">
      <c r="A11008" s="180">
        <v>44837</v>
      </c>
      <c r="B11008" s="33" t="s">
        <v>5084</v>
      </c>
      <c r="C11008" s="33" t="s">
        <v>5085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11501</v>
      </c>
    </row>
    <row r="11009" spans="1:9" x14ac:dyDescent="0.25">
      <c r="A11009" s="180">
        <v>44837</v>
      </c>
      <c r="B11009" s="33" t="s">
        <v>5086</v>
      </c>
      <c r="C11009" s="33" t="s">
        <v>5085</v>
      </c>
      <c r="D11009" s="50">
        <v>1</v>
      </c>
      <c r="E11009" s="45" t="s">
        <v>24</v>
      </c>
      <c r="F11009" s="179">
        <v>320000</v>
      </c>
      <c r="G11009" s="41">
        <f t="shared" si="466"/>
        <v>320000</v>
      </c>
      <c r="H11009" s="84" t="s">
        <v>520</v>
      </c>
      <c r="I11009" s="294" t="s">
        <v>11501</v>
      </c>
    </row>
    <row r="11010" spans="1:9" x14ac:dyDescent="0.25">
      <c r="A11010" s="180">
        <v>44837</v>
      </c>
      <c r="B11010" s="33" t="s">
        <v>5087</v>
      </c>
      <c r="C11010" s="33" t="s">
        <v>5085</v>
      </c>
      <c r="D11010" s="50">
        <v>1</v>
      </c>
      <c r="E11010" s="45" t="s">
        <v>24</v>
      </c>
      <c r="F11010" s="179">
        <v>235000</v>
      </c>
      <c r="G11010" s="41">
        <f t="shared" si="466"/>
        <v>235000</v>
      </c>
      <c r="H11010" s="84" t="s">
        <v>520</v>
      </c>
      <c r="I11010" s="294" t="s">
        <v>11501</v>
      </c>
    </row>
    <row r="11011" spans="1:9" x14ac:dyDescent="0.25">
      <c r="A11011" s="180">
        <v>44837</v>
      </c>
      <c r="B11011" s="33" t="s">
        <v>114</v>
      </c>
      <c r="C11011" s="33" t="s">
        <v>11088</v>
      </c>
      <c r="D11011" s="38">
        <v>1</v>
      </c>
      <c r="E11011" s="45" t="s">
        <v>24</v>
      </c>
      <c r="F11011" s="35">
        <v>198550</v>
      </c>
      <c r="G11011" s="41">
        <f t="shared" si="466"/>
        <v>198550</v>
      </c>
      <c r="H11011" s="84" t="s">
        <v>520</v>
      </c>
      <c r="I11011" s="294" t="s">
        <v>11501</v>
      </c>
    </row>
    <row r="11012" spans="1:9" x14ac:dyDescent="0.25">
      <c r="A11012" s="180">
        <v>44837</v>
      </c>
      <c r="B11012" s="63" t="s">
        <v>4772</v>
      </c>
      <c r="C11012" s="33" t="s">
        <v>2726</v>
      </c>
      <c r="D11012" s="38">
        <v>1</v>
      </c>
      <c r="E11012" s="45" t="s">
        <v>24</v>
      </c>
      <c r="F11012" s="35">
        <v>196350</v>
      </c>
      <c r="G11012" s="41">
        <f t="shared" si="466"/>
        <v>196350</v>
      </c>
      <c r="H11012" s="84" t="s">
        <v>520</v>
      </c>
      <c r="I11012" s="294" t="s">
        <v>11501</v>
      </c>
    </row>
    <row r="11013" spans="1:9" x14ac:dyDescent="0.25">
      <c r="A11013" s="180">
        <v>44837</v>
      </c>
      <c r="B11013" s="33" t="s">
        <v>4693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4661</v>
      </c>
      <c r="I11013" s="294" t="s">
        <v>11501</v>
      </c>
    </row>
    <row r="11014" spans="1:9" x14ac:dyDescent="0.25">
      <c r="A11014" s="180">
        <v>44837</v>
      </c>
      <c r="B11014" s="33" t="s">
        <v>4650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4661</v>
      </c>
      <c r="I11014" s="294" t="s">
        <v>11501</v>
      </c>
    </row>
    <row r="11015" spans="1:9" x14ac:dyDescent="0.25">
      <c r="A11015" s="180">
        <v>44837</v>
      </c>
      <c r="B11015" s="245" t="s">
        <v>11502</v>
      </c>
      <c r="C11015" s="49" t="s">
        <v>11503</v>
      </c>
      <c r="D11015" s="38">
        <v>1</v>
      </c>
      <c r="E11015" s="39" t="s">
        <v>23</v>
      </c>
      <c r="F11015" s="254">
        <v>750000</v>
      </c>
      <c r="G11015" s="41">
        <f t="shared" si="466"/>
        <v>750000</v>
      </c>
      <c r="H11015" s="84" t="s">
        <v>2284</v>
      </c>
      <c r="I11015" s="294"/>
    </row>
    <row r="11016" spans="1:9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66"/>
        <v>350000</v>
      </c>
      <c r="H11016" s="84" t="s">
        <v>2284</v>
      </c>
      <c r="I11016" s="43"/>
    </row>
    <row r="11017" spans="1:9" x14ac:dyDescent="0.25">
      <c r="A11017" s="180">
        <v>44837</v>
      </c>
      <c r="B11017" s="33" t="s">
        <v>5096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66"/>
        <v>153000</v>
      </c>
      <c r="H11017" s="84" t="s">
        <v>1213</v>
      </c>
      <c r="I11017" s="43"/>
    </row>
    <row r="11018" spans="1:9" x14ac:dyDescent="0.25">
      <c r="A11018" s="180">
        <v>44837</v>
      </c>
      <c r="B11018" s="63" t="s">
        <v>6742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66"/>
        <v>45000</v>
      </c>
      <c r="H11018" s="84" t="s">
        <v>930</v>
      </c>
      <c r="I11018" s="43"/>
    </row>
    <row r="11019" spans="1:9" x14ac:dyDescent="0.25">
      <c r="A11019" s="180">
        <v>44837</v>
      </c>
      <c r="B11019" s="101" t="s">
        <v>4675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66"/>
        <v>6000</v>
      </c>
      <c r="H11019" s="84" t="s">
        <v>930</v>
      </c>
      <c r="I11019" s="43"/>
    </row>
    <row r="11020" spans="1:9" x14ac:dyDescent="0.25">
      <c r="A11020" s="180">
        <v>44837</v>
      </c>
      <c r="B11020" s="33" t="s">
        <v>4466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66"/>
        <v>12000</v>
      </c>
      <c r="H11020" s="84" t="s">
        <v>930</v>
      </c>
      <c r="I11020" s="43"/>
    </row>
    <row r="11021" spans="1:9" x14ac:dyDescent="0.25">
      <c r="A11021" s="180">
        <v>44837</v>
      </c>
      <c r="B11021" s="63" t="s">
        <v>5099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66"/>
        <v>990000</v>
      </c>
      <c r="H11021" s="84" t="s">
        <v>930</v>
      </c>
      <c r="I11021" s="43"/>
    </row>
    <row r="11022" spans="1:9" x14ac:dyDescent="0.25">
      <c r="A11022" s="180">
        <v>44837</v>
      </c>
      <c r="B11022" s="63" t="s">
        <v>5100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66"/>
        <v>460000</v>
      </c>
      <c r="H11022" s="84" t="s">
        <v>930</v>
      </c>
      <c r="I11022" s="43"/>
    </row>
    <row r="11023" spans="1:9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66"/>
        <v>24650</v>
      </c>
      <c r="H11023" s="84" t="s">
        <v>2096</v>
      </c>
      <c r="I11023" s="43"/>
    </row>
    <row r="11024" spans="1:9" x14ac:dyDescent="0.25">
      <c r="A11024" s="180">
        <v>44837</v>
      </c>
      <c r="B11024" s="101" t="s">
        <v>4675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66"/>
        <v>3000</v>
      </c>
      <c r="H11024" s="84" t="s">
        <v>742</v>
      </c>
      <c r="I11024" s="43"/>
    </row>
    <row r="11025" spans="1:9" x14ac:dyDescent="0.25">
      <c r="A11025" s="180">
        <v>44837</v>
      </c>
      <c r="B11025" s="36" t="s">
        <v>4149</v>
      </c>
      <c r="C11025" s="33" t="s">
        <v>2752</v>
      </c>
      <c r="D11025" s="50">
        <v>1</v>
      </c>
      <c r="E11025" s="45" t="s">
        <v>24</v>
      </c>
      <c r="F11025" s="179">
        <v>32500</v>
      </c>
      <c r="G11025" s="41">
        <f t="shared" si="466"/>
        <v>32500</v>
      </c>
      <c r="H11025" s="294" t="s">
        <v>742</v>
      </c>
      <c r="I11025" s="43"/>
    </row>
    <row r="11026" spans="1:9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66"/>
        <v>222499</v>
      </c>
      <c r="H11026" s="84" t="s">
        <v>742</v>
      </c>
      <c r="I11026" s="43"/>
    </row>
    <row r="11027" spans="1:9" x14ac:dyDescent="0.25">
      <c r="A11027" s="180">
        <v>44837</v>
      </c>
      <c r="B11027" s="33" t="s">
        <v>5043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66"/>
        <v>250000</v>
      </c>
      <c r="H11027" s="84" t="s">
        <v>742</v>
      </c>
      <c r="I11027" s="43"/>
    </row>
    <row r="11028" spans="1:9" x14ac:dyDescent="0.25">
      <c r="A11028" s="180">
        <v>44837</v>
      </c>
      <c r="B11028" s="109" t="s">
        <v>11504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66"/>
        <v>400000</v>
      </c>
      <c r="H11028" s="84" t="s">
        <v>742</v>
      </c>
      <c r="I11028" s="43"/>
    </row>
    <row r="11029" spans="1:9" x14ac:dyDescent="0.25">
      <c r="A11029" s="180">
        <v>44837</v>
      </c>
      <c r="B11029" s="33" t="s">
        <v>5097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66"/>
        <v>730000</v>
      </c>
      <c r="H11029" s="84" t="s">
        <v>742</v>
      </c>
      <c r="I11029" s="43"/>
    </row>
    <row r="11030" spans="1:9" x14ac:dyDescent="0.25">
      <c r="A11030" s="180">
        <v>44837</v>
      </c>
      <c r="B11030" s="36" t="s">
        <v>5098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66"/>
        <v>220000</v>
      </c>
      <c r="H11030" s="84" t="s">
        <v>742</v>
      </c>
      <c r="I11030" s="43"/>
    </row>
    <row r="11031" spans="1:9" x14ac:dyDescent="0.25">
      <c r="A11031" s="180">
        <v>44837</v>
      </c>
      <c r="B11031" s="33" t="s">
        <v>4479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66"/>
        <v>25000</v>
      </c>
      <c r="H11031" s="84" t="s">
        <v>742</v>
      </c>
      <c r="I11031" s="43"/>
    </row>
    <row r="11032" spans="1:9" x14ac:dyDescent="0.25">
      <c r="A11032" s="180">
        <v>44868</v>
      </c>
      <c r="B11032" s="33" t="s">
        <v>4479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x14ac:dyDescent="0.25">
      <c r="A11033" s="180">
        <v>44868</v>
      </c>
      <c r="B11033" s="33" t="s">
        <v>3416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67">F11033*D11033</f>
        <v>30000</v>
      </c>
      <c r="H11033" s="84" t="s">
        <v>742</v>
      </c>
      <c r="I11033" s="294"/>
    </row>
    <row r="11034" spans="1:9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67"/>
        <v>242823</v>
      </c>
      <c r="H11034" s="84" t="s">
        <v>742</v>
      </c>
      <c r="I11034" s="294"/>
    </row>
    <row r="11035" spans="1:9" x14ac:dyDescent="0.25">
      <c r="A11035" s="180">
        <v>44868</v>
      </c>
      <c r="B11035" s="33" t="s">
        <v>4675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x14ac:dyDescent="0.25">
      <c r="A11037" s="180">
        <v>44868</v>
      </c>
      <c r="B11037" s="33" t="s">
        <v>3857</v>
      </c>
      <c r="C11037" s="33" t="s">
        <v>9331</v>
      </c>
      <c r="D11037" s="38">
        <v>1</v>
      </c>
      <c r="E11037" s="45" t="s">
        <v>23</v>
      </c>
      <c r="F11037" s="275">
        <v>475000</v>
      </c>
      <c r="G11037" s="41">
        <f t="shared" si="467"/>
        <v>475000</v>
      </c>
      <c r="H11037" s="84" t="s">
        <v>413</v>
      </c>
      <c r="I11037" s="294" t="s">
        <v>11505</v>
      </c>
    </row>
    <row r="11038" spans="1:9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67"/>
        <v>20000</v>
      </c>
      <c r="H11038" s="84" t="s">
        <v>413</v>
      </c>
      <c r="I11038" s="294" t="s">
        <v>11505</v>
      </c>
    </row>
    <row r="11039" spans="1:9" x14ac:dyDescent="0.25">
      <c r="A11039" s="180">
        <v>44868</v>
      </c>
      <c r="B11039" s="33" t="s">
        <v>4841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67"/>
        <v>20000</v>
      </c>
      <c r="H11039" s="84" t="s">
        <v>413</v>
      </c>
      <c r="I11039" s="294" t="s">
        <v>11505</v>
      </c>
    </row>
    <row r="11040" spans="1:9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67"/>
        <v>40000</v>
      </c>
      <c r="H11040" s="84" t="s">
        <v>413</v>
      </c>
      <c r="I11040" s="294" t="s">
        <v>11505</v>
      </c>
    </row>
    <row r="11041" spans="1:9" x14ac:dyDescent="0.25">
      <c r="A11041" s="180">
        <v>44868</v>
      </c>
      <c r="B11041" s="33" t="s">
        <v>2768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67"/>
        <v>86000</v>
      </c>
      <c r="H11041" s="84" t="s">
        <v>413</v>
      </c>
      <c r="I11041" s="294" t="s">
        <v>11505</v>
      </c>
    </row>
    <row r="11042" spans="1:9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67"/>
        <v>225600</v>
      </c>
      <c r="H11042" s="84" t="s">
        <v>413</v>
      </c>
      <c r="I11042" s="294" t="s">
        <v>11505</v>
      </c>
    </row>
    <row r="11043" spans="1:9" x14ac:dyDescent="0.25">
      <c r="A11043" s="180">
        <v>44868</v>
      </c>
      <c r="B11043" s="33" t="s">
        <v>120</v>
      </c>
      <c r="C11043" s="49" t="s">
        <v>11506</v>
      </c>
      <c r="D11043" s="33">
        <v>1</v>
      </c>
      <c r="E11043" s="39" t="s">
        <v>23</v>
      </c>
      <c r="F11043" s="33">
        <v>83500</v>
      </c>
      <c r="G11043" s="41">
        <f t="shared" si="467"/>
        <v>83500</v>
      </c>
      <c r="H11043" s="84" t="s">
        <v>413</v>
      </c>
      <c r="I11043" s="294" t="s">
        <v>11505</v>
      </c>
    </row>
    <row r="11044" spans="1:9" x14ac:dyDescent="0.25">
      <c r="A11044" s="180">
        <v>44868</v>
      </c>
      <c r="B11044" s="56" t="s">
        <v>11507</v>
      </c>
      <c r="C11044" s="33" t="s">
        <v>5068</v>
      </c>
      <c r="D11044" s="50">
        <v>2</v>
      </c>
      <c r="E11044" s="51" t="s">
        <v>24</v>
      </c>
      <c r="F11044" s="179">
        <v>600000</v>
      </c>
      <c r="G11044" s="41">
        <f t="shared" si="467"/>
        <v>1200000</v>
      </c>
      <c r="H11044" s="84" t="s">
        <v>430</v>
      </c>
      <c r="I11044" s="294" t="s">
        <v>11508</v>
      </c>
    </row>
    <row r="11045" spans="1:9" x14ac:dyDescent="0.25">
      <c r="A11045" s="180">
        <v>44868</v>
      </c>
      <c r="B11045" s="33" t="s">
        <v>4675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2736</v>
      </c>
      <c r="I11046" s="43" t="s">
        <v>11509</v>
      </c>
    </row>
    <row r="11047" spans="1:9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67"/>
        <v>38000</v>
      </c>
      <c r="H11047" s="84" t="s">
        <v>2736</v>
      </c>
      <c r="I11047" s="43" t="s">
        <v>11509</v>
      </c>
    </row>
    <row r="11048" spans="1:9" x14ac:dyDescent="0.25">
      <c r="A11048" s="180">
        <v>44868</v>
      </c>
      <c r="B11048" s="33" t="s">
        <v>3235</v>
      </c>
      <c r="C11048" s="33" t="s">
        <v>3596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2736</v>
      </c>
      <c r="I11048" s="43" t="s">
        <v>11509</v>
      </c>
    </row>
    <row r="11049" spans="1:9" x14ac:dyDescent="0.25">
      <c r="A11049" s="180">
        <v>44868</v>
      </c>
      <c r="B11049" s="33" t="s">
        <v>2852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2736</v>
      </c>
      <c r="I11049" s="43" t="s">
        <v>11509</v>
      </c>
    </row>
    <row r="11050" spans="1:9" x14ac:dyDescent="0.25">
      <c r="A11050" s="180">
        <v>44868</v>
      </c>
      <c r="B11050" s="33" t="s">
        <v>2768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2736</v>
      </c>
      <c r="I11050" s="43" t="s">
        <v>11509</v>
      </c>
    </row>
    <row r="11051" spans="1:9" x14ac:dyDescent="0.25">
      <c r="A11051" s="180">
        <v>44868</v>
      </c>
      <c r="B11051" s="36" t="s">
        <v>4150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2736</v>
      </c>
      <c r="I11051" s="43" t="s">
        <v>11509</v>
      </c>
    </row>
    <row r="11052" spans="1:9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11510</v>
      </c>
    </row>
    <row r="11053" spans="1:9" x14ac:dyDescent="0.25">
      <c r="A11053" s="180">
        <v>44868</v>
      </c>
      <c r="B11053" s="36" t="s">
        <v>2751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67"/>
        <v>60000</v>
      </c>
      <c r="H11053" s="84" t="s">
        <v>882</v>
      </c>
      <c r="I11053" s="43" t="s">
        <v>11510</v>
      </c>
    </row>
    <row r="11054" spans="1:9" x14ac:dyDescent="0.25">
      <c r="A11054" s="180">
        <v>44868</v>
      </c>
      <c r="B11054" s="33" t="s">
        <v>118</v>
      </c>
      <c r="C11054" s="49" t="s">
        <v>9783</v>
      </c>
      <c r="D11054" s="50">
        <v>1</v>
      </c>
      <c r="E11054" s="45" t="s">
        <v>24</v>
      </c>
      <c r="F11054" s="179">
        <v>129999</v>
      </c>
      <c r="G11054" s="41">
        <f t="shared" si="467"/>
        <v>129999</v>
      </c>
      <c r="H11054" s="84" t="s">
        <v>882</v>
      </c>
      <c r="I11054" s="43" t="s">
        <v>11510</v>
      </c>
    </row>
    <row r="11055" spans="1:9" x14ac:dyDescent="0.25">
      <c r="A11055" s="180">
        <v>44868</v>
      </c>
      <c r="B11055" s="33" t="s">
        <v>120</v>
      </c>
      <c r="C11055" s="33" t="s">
        <v>10435</v>
      </c>
      <c r="D11055" s="50">
        <v>1</v>
      </c>
      <c r="E11055" s="45" t="s">
        <v>24</v>
      </c>
      <c r="F11055" s="179">
        <v>60000</v>
      </c>
      <c r="G11055" s="41">
        <f t="shared" si="467"/>
        <v>60000</v>
      </c>
      <c r="H11055" s="84" t="s">
        <v>882</v>
      </c>
      <c r="I11055" s="43" t="s">
        <v>11510</v>
      </c>
    </row>
    <row r="11056" spans="1:9" x14ac:dyDescent="0.25">
      <c r="A11056" s="180">
        <v>44868</v>
      </c>
      <c r="B11056" s="33" t="s">
        <v>4479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67"/>
        <v>12500</v>
      </c>
      <c r="H11056" s="84" t="s">
        <v>882</v>
      </c>
      <c r="I11056" s="43" t="s">
        <v>11510</v>
      </c>
    </row>
    <row r="11057" spans="1:9" x14ac:dyDescent="0.25">
      <c r="A11057" s="180">
        <v>44868</v>
      </c>
      <c r="B11057" s="33" t="s">
        <v>5101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x14ac:dyDescent="0.25">
      <c r="A11059" s="180">
        <v>44868</v>
      </c>
      <c r="B11059" s="36" t="s">
        <v>5104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67"/>
        <v>550000</v>
      </c>
      <c r="H11059" s="84" t="s">
        <v>2284</v>
      </c>
      <c r="I11059" s="43"/>
    </row>
    <row r="11060" spans="1:9" x14ac:dyDescent="0.25">
      <c r="A11060" s="180">
        <v>44868</v>
      </c>
      <c r="B11060" s="33" t="s">
        <v>11511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67"/>
        <v>7000</v>
      </c>
      <c r="H11060" s="84" t="s">
        <v>2284</v>
      </c>
      <c r="I11060" s="43"/>
    </row>
    <row r="11061" spans="1:9" x14ac:dyDescent="0.25">
      <c r="A11061" s="180">
        <v>44868</v>
      </c>
      <c r="B11061" s="33" t="s">
        <v>4379</v>
      </c>
      <c r="C11061" s="56" t="s">
        <v>5102</v>
      </c>
      <c r="D11061" s="38">
        <v>2</v>
      </c>
      <c r="E11061" s="45" t="s">
        <v>24</v>
      </c>
      <c r="F11061" s="41">
        <v>15000</v>
      </c>
      <c r="G11061" s="41">
        <f t="shared" si="467"/>
        <v>30000</v>
      </c>
      <c r="H11061" s="84" t="s">
        <v>606</v>
      </c>
      <c r="I11061" s="43"/>
    </row>
    <row r="11062" spans="1:9" x14ac:dyDescent="0.25">
      <c r="A11062" s="180">
        <v>44868</v>
      </c>
      <c r="B11062" s="33" t="s">
        <v>5103</v>
      </c>
      <c r="C11062" s="56" t="s">
        <v>5102</v>
      </c>
      <c r="D11062" s="38">
        <v>1</v>
      </c>
      <c r="E11062" s="45" t="s">
        <v>24</v>
      </c>
      <c r="F11062" s="35">
        <v>12000</v>
      </c>
      <c r="G11062" s="41">
        <f t="shared" si="467"/>
        <v>12000</v>
      </c>
      <c r="H11062" s="84" t="s">
        <v>606</v>
      </c>
      <c r="I11062" s="43"/>
    </row>
    <row r="11063" spans="1:9" x14ac:dyDescent="0.25">
      <c r="A11063" s="180">
        <v>44868</v>
      </c>
      <c r="B11063" s="63" t="s">
        <v>5106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67"/>
        <v>25000</v>
      </c>
      <c r="H11063" s="84" t="s">
        <v>606</v>
      </c>
      <c r="I11063" s="43"/>
    </row>
    <row r="11064" spans="1:9" x14ac:dyDescent="0.25">
      <c r="A11064" s="180">
        <v>44868</v>
      </c>
      <c r="B11064" s="33" t="s">
        <v>4927</v>
      </c>
      <c r="C11064" s="56" t="s">
        <v>11512</v>
      </c>
      <c r="D11064" s="38">
        <v>1</v>
      </c>
      <c r="E11064" s="45" t="s">
        <v>23</v>
      </c>
      <c r="F11064" s="41">
        <v>1320000</v>
      </c>
      <c r="G11064" s="41">
        <f t="shared" si="467"/>
        <v>1320000</v>
      </c>
      <c r="H11064" s="84" t="s">
        <v>588</v>
      </c>
      <c r="I11064" s="43" t="s">
        <v>11513</v>
      </c>
    </row>
    <row r="11065" spans="1:9" x14ac:dyDescent="0.25">
      <c r="A11065" s="180">
        <v>44868</v>
      </c>
      <c r="B11065" s="56" t="s">
        <v>11035</v>
      </c>
      <c r="C11065" s="39" t="s">
        <v>10563</v>
      </c>
      <c r="D11065" s="50">
        <v>1</v>
      </c>
      <c r="E11065" s="45" t="s">
        <v>23</v>
      </c>
      <c r="F11065" s="41">
        <v>155000</v>
      </c>
      <c r="G11065" s="41">
        <f t="shared" si="467"/>
        <v>155000</v>
      </c>
      <c r="H11065" s="84" t="s">
        <v>588</v>
      </c>
      <c r="I11065" s="43" t="s">
        <v>11513</v>
      </c>
    </row>
    <row r="11066" spans="1:9" x14ac:dyDescent="0.25">
      <c r="A11066" s="180">
        <v>44868</v>
      </c>
      <c r="B11066" s="33" t="s">
        <v>10600</v>
      </c>
      <c r="C11066" s="33" t="s">
        <v>10563</v>
      </c>
      <c r="D11066" s="38">
        <v>1</v>
      </c>
      <c r="E11066" s="45" t="s">
        <v>23</v>
      </c>
      <c r="F11066" s="41">
        <v>40000</v>
      </c>
      <c r="G11066" s="41">
        <f t="shared" si="467"/>
        <v>40000</v>
      </c>
      <c r="H11066" s="84" t="s">
        <v>588</v>
      </c>
      <c r="I11066" s="43" t="s">
        <v>11513</v>
      </c>
    </row>
    <row r="11067" spans="1:9" x14ac:dyDescent="0.25">
      <c r="A11067" s="180">
        <v>44898</v>
      </c>
      <c r="B11067" s="33" t="s">
        <v>10611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67"/>
        <v>20000</v>
      </c>
      <c r="H11067" s="84" t="s">
        <v>492</v>
      </c>
      <c r="I11067" s="294"/>
    </row>
    <row r="11068" spans="1:9" x14ac:dyDescent="0.25">
      <c r="A11068" s="180">
        <v>44898</v>
      </c>
      <c r="B11068" s="63" t="s">
        <v>5117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67"/>
        <v>80000</v>
      </c>
      <c r="H11068" s="84" t="s">
        <v>588</v>
      </c>
      <c r="I11068" s="294" t="s">
        <v>11514</v>
      </c>
    </row>
    <row r="11069" spans="1:9" x14ac:dyDescent="0.25">
      <c r="A11069" s="180">
        <v>44898</v>
      </c>
      <c r="B11069" s="63" t="s">
        <v>2826</v>
      </c>
      <c r="C11069" s="39" t="s">
        <v>5865</v>
      </c>
      <c r="D11069" s="50">
        <v>2</v>
      </c>
      <c r="E11069" s="45" t="s">
        <v>23</v>
      </c>
      <c r="F11069" s="179">
        <v>255000</v>
      </c>
      <c r="G11069" s="41">
        <f t="shared" si="467"/>
        <v>510000</v>
      </c>
      <c r="H11069" s="84" t="s">
        <v>588</v>
      </c>
      <c r="I11069" s="294" t="s">
        <v>11514</v>
      </c>
    </row>
    <row r="11070" spans="1:9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67"/>
        <v>225000</v>
      </c>
      <c r="H11070" s="84" t="s">
        <v>588</v>
      </c>
      <c r="I11070" s="294" t="s">
        <v>11514</v>
      </c>
    </row>
    <row r="11071" spans="1:9" x14ac:dyDescent="0.25">
      <c r="A11071" s="180">
        <v>44898</v>
      </c>
      <c r="B11071" s="68" t="s">
        <v>2749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67"/>
        <v>20000</v>
      </c>
      <c r="H11071" s="84" t="s">
        <v>588</v>
      </c>
      <c r="I11071" s="294" t="s">
        <v>11514</v>
      </c>
    </row>
    <row r="11072" spans="1:9" x14ac:dyDescent="0.25">
      <c r="A11072" s="180">
        <v>44898</v>
      </c>
      <c r="B11072" s="33" t="s">
        <v>4927</v>
      </c>
      <c r="C11072" s="33" t="s">
        <v>11515</v>
      </c>
      <c r="D11072" s="38">
        <v>1</v>
      </c>
      <c r="E11072" s="45" t="s">
        <v>24</v>
      </c>
      <c r="F11072" s="275">
        <v>1320000</v>
      </c>
      <c r="G11072" s="41">
        <f t="shared" si="467"/>
        <v>1320000</v>
      </c>
      <c r="H11072" s="84" t="s">
        <v>1753</v>
      </c>
      <c r="I11072" s="294" t="s">
        <v>11516</v>
      </c>
    </row>
    <row r="11073" spans="1:9" x14ac:dyDescent="0.25">
      <c r="A11073" s="180">
        <v>44898</v>
      </c>
      <c r="B11073" s="33" t="s">
        <v>5114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67"/>
        <v>150000</v>
      </c>
      <c r="H11073" s="84" t="s">
        <v>1753</v>
      </c>
      <c r="I11073" s="294"/>
    </row>
    <row r="11074" spans="1:9" x14ac:dyDescent="0.25">
      <c r="A11074" s="180">
        <v>44898</v>
      </c>
      <c r="B11074" s="36" t="s">
        <v>5115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67"/>
        <v>20000</v>
      </c>
      <c r="H11074" s="84" t="s">
        <v>1753</v>
      </c>
      <c r="I11074" s="294"/>
    </row>
    <row r="11075" spans="1:9" x14ac:dyDescent="0.25">
      <c r="A11075" s="180">
        <v>44898</v>
      </c>
      <c r="B11075" s="33" t="s">
        <v>4817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67"/>
        <v>50000</v>
      </c>
      <c r="H11075" s="84" t="s">
        <v>486</v>
      </c>
      <c r="I11075" s="294"/>
    </row>
    <row r="11076" spans="1:9" x14ac:dyDescent="0.25">
      <c r="A11076" s="180">
        <v>44898</v>
      </c>
      <c r="B11076" s="33" t="s">
        <v>5112</v>
      </c>
      <c r="C11076" s="56" t="s">
        <v>5113</v>
      </c>
      <c r="D11076" s="38">
        <v>2</v>
      </c>
      <c r="E11076" s="45" t="s">
        <v>24</v>
      </c>
      <c r="F11076" s="41">
        <v>55000</v>
      </c>
      <c r="G11076" s="41">
        <f t="shared" si="467"/>
        <v>110000</v>
      </c>
      <c r="H11076" s="84" t="s">
        <v>606</v>
      </c>
      <c r="I11076" s="294"/>
    </row>
    <row r="11077" spans="1:9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67"/>
        <v>110000</v>
      </c>
      <c r="H11077" s="84" t="s">
        <v>1268</v>
      </c>
      <c r="I11077" s="294" t="s">
        <v>11517</v>
      </c>
    </row>
    <row r="11078" spans="1:9" x14ac:dyDescent="0.25">
      <c r="A11078" s="180">
        <v>44898</v>
      </c>
      <c r="B11078" s="33" t="s">
        <v>2832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67"/>
        <v>350000</v>
      </c>
      <c r="H11078" s="84" t="s">
        <v>1268</v>
      </c>
      <c r="I11078" s="294" t="s">
        <v>11517</v>
      </c>
    </row>
    <row r="11079" spans="1:9" x14ac:dyDescent="0.25">
      <c r="A11079" s="180">
        <v>44898</v>
      </c>
      <c r="B11079" s="63" t="s">
        <v>2826</v>
      </c>
      <c r="C11079" s="39" t="s">
        <v>5865</v>
      </c>
      <c r="D11079" s="50">
        <v>1</v>
      </c>
      <c r="E11079" s="45" t="s">
        <v>23</v>
      </c>
      <c r="F11079" s="179">
        <v>255000</v>
      </c>
      <c r="G11079" s="41">
        <f t="shared" si="467"/>
        <v>255000</v>
      </c>
      <c r="H11079" s="84" t="s">
        <v>995</v>
      </c>
      <c r="I11079" s="43" t="s">
        <v>11518</v>
      </c>
    </row>
    <row r="11080" spans="1:9" x14ac:dyDescent="0.25">
      <c r="A11080" s="180">
        <v>44898</v>
      </c>
      <c r="B11080" s="33" t="s">
        <v>2801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67"/>
        <v>12500</v>
      </c>
      <c r="H11080" s="84" t="s">
        <v>509</v>
      </c>
      <c r="I11080" s="43" t="s">
        <v>11519</v>
      </c>
    </row>
    <row r="11081" spans="1:9" x14ac:dyDescent="0.25">
      <c r="A11081" s="180">
        <v>44898</v>
      </c>
      <c r="B11081" s="33" t="s">
        <v>2768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67"/>
        <v>172000</v>
      </c>
      <c r="H11081" s="84" t="s">
        <v>509</v>
      </c>
      <c r="I11081" s="43" t="s">
        <v>11519</v>
      </c>
    </row>
    <row r="11082" spans="1:9" x14ac:dyDescent="0.25">
      <c r="A11082" s="180">
        <v>44898</v>
      </c>
      <c r="B11082" s="33" t="s">
        <v>11520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67"/>
        <v>25500</v>
      </c>
      <c r="H11082" s="84" t="s">
        <v>930</v>
      </c>
      <c r="I11082" s="43"/>
    </row>
    <row r="11083" spans="1:9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67"/>
        <v>34689</v>
      </c>
      <c r="H11083" s="84" t="s">
        <v>930</v>
      </c>
      <c r="I11083" s="43"/>
    </row>
    <row r="11084" spans="1:9" x14ac:dyDescent="0.25">
      <c r="A11084" s="180">
        <v>44898</v>
      </c>
      <c r="B11084" s="80" t="s">
        <v>2800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67"/>
        <v>60000</v>
      </c>
      <c r="H11084" s="84" t="s">
        <v>783</v>
      </c>
      <c r="I11084" s="43" t="s">
        <v>11521</v>
      </c>
    </row>
    <row r="11085" spans="1:9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67"/>
        <v>49500</v>
      </c>
      <c r="H11085" s="84" t="s">
        <v>783</v>
      </c>
      <c r="I11085" s="43" t="s">
        <v>11521</v>
      </c>
    </row>
    <row r="11086" spans="1:9" x14ac:dyDescent="0.25">
      <c r="A11086" s="180">
        <v>44898</v>
      </c>
      <c r="B11086" s="33" t="s">
        <v>4008</v>
      </c>
      <c r="C11086" s="33" t="s">
        <v>4378</v>
      </c>
      <c r="D11086" s="50">
        <v>1.5</v>
      </c>
      <c r="E11086" s="45" t="s">
        <v>27</v>
      </c>
      <c r="F11086" s="179">
        <v>23000</v>
      </c>
      <c r="G11086" s="41">
        <f t="shared" si="467"/>
        <v>34500</v>
      </c>
      <c r="H11086" s="84" t="s">
        <v>551</v>
      </c>
      <c r="I11086" s="43"/>
    </row>
    <row r="11087" spans="1:9" x14ac:dyDescent="0.25">
      <c r="A11087" s="38" t="s">
        <v>92</v>
      </c>
      <c r="B11087" s="63" t="s">
        <v>11522</v>
      </c>
      <c r="C11087" s="63" t="s">
        <v>11523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2908</v>
      </c>
      <c r="I11087" s="294"/>
    </row>
    <row r="11088" spans="1:9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68">F11088*D11088</f>
        <v>75000</v>
      </c>
      <c r="H11088" s="84" t="s">
        <v>433</v>
      </c>
      <c r="I11088" s="294" t="s">
        <v>11524</v>
      </c>
    </row>
    <row r="11089" spans="1:9" x14ac:dyDescent="0.25">
      <c r="A11089" s="38" t="s">
        <v>92</v>
      </c>
      <c r="B11089" s="63" t="s">
        <v>11522</v>
      </c>
      <c r="C11089" s="39" t="s">
        <v>11523</v>
      </c>
      <c r="D11089" s="50">
        <v>1</v>
      </c>
      <c r="E11089" s="45" t="s">
        <v>23</v>
      </c>
      <c r="F11089" s="179">
        <v>70000</v>
      </c>
      <c r="G11089" s="41">
        <f t="shared" si="468"/>
        <v>70000</v>
      </c>
      <c r="H11089" s="84" t="s">
        <v>2724</v>
      </c>
      <c r="I11089" s="294"/>
    </row>
    <row r="11090" spans="1:9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68"/>
        <v>36975</v>
      </c>
      <c r="H11090" s="84" t="s">
        <v>2701</v>
      </c>
      <c r="I11090" s="294"/>
    </row>
    <row r="11091" spans="1:9" x14ac:dyDescent="0.25">
      <c r="A11091" s="38" t="s">
        <v>92</v>
      </c>
      <c r="B11091" s="33" t="s">
        <v>114</v>
      </c>
      <c r="C11091" s="33" t="s">
        <v>11088</v>
      </c>
      <c r="D11091" s="38">
        <v>1</v>
      </c>
      <c r="E11091" s="45" t="s">
        <v>23</v>
      </c>
      <c r="F11091" s="275">
        <v>198550</v>
      </c>
      <c r="G11091" s="41">
        <f t="shared" si="468"/>
        <v>198550</v>
      </c>
      <c r="H11091" s="84" t="s">
        <v>1756</v>
      </c>
      <c r="I11091" s="294" t="s">
        <v>11525</v>
      </c>
    </row>
    <row r="11092" spans="1:9" x14ac:dyDescent="0.25">
      <c r="A11092" s="38" t="s">
        <v>92</v>
      </c>
      <c r="B11092" s="63" t="s">
        <v>4772</v>
      </c>
      <c r="C11092" s="33" t="s">
        <v>2726</v>
      </c>
      <c r="D11092" s="38">
        <v>1</v>
      </c>
      <c r="E11092" s="45" t="s">
        <v>24</v>
      </c>
      <c r="F11092" s="275">
        <v>196350</v>
      </c>
      <c r="G11092" s="41">
        <f t="shared" si="468"/>
        <v>196350</v>
      </c>
      <c r="H11092" s="84" t="s">
        <v>1756</v>
      </c>
      <c r="I11092" s="294" t="s">
        <v>11525</v>
      </c>
    </row>
    <row r="11093" spans="1:9" x14ac:dyDescent="0.25">
      <c r="A11093" s="38" t="s">
        <v>92</v>
      </c>
      <c r="B11093" s="36" t="s">
        <v>2805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68"/>
        <v>9000</v>
      </c>
      <c r="H11093" s="84" t="s">
        <v>2861</v>
      </c>
      <c r="I11093" s="294"/>
    </row>
    <row r="11094" spans="1:9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68"/>
        <v>75000</v>
      </c>
      <c r="H11094" s="84" t="s">
        <v>488</v>
      </c>
      <c r="I11094" s="294"/>
    </row>
    <row r="11095" spans="1:9" x14ac:dyDescent="0.25">
      <c r="A11095" s="38" t="s">
        <v>92</v>
      </c>
      <c r="B11095" s="33" t="s">
        <v>11526</v>
      </c>
      <c r="C11095" s="33" t="s">
        <v>9199</v>
      </c>
      <c r="D11095" s="38">
        <v>1</v>
      </c>
      <c r="E11095" s="45" t="s">
        <v>23</v>
      </c>
      <c r="F11095" s="40">
        <v>1100000</v>
      </c>
      <c r="G11095" s="41">
        <f t="shared" si="468"/>
        <v>1100000</v>
      </c>
      <c r="H11095" s="84" t="s">
        <v>488</v>
      </c>
      <c r="I11095" s="294" t="s">
        <v>8493</v>
      </c>
    </row>
    <row r="11096" spans="1:9" x14ac:dyDescent="0.25">
      <c r="A11096" s="38" t="s">
        <v>92</v>
      </c>
      <c r="B11096" s="33" t="s">
        <v>9198</v>
      </c>
      <c r="C11096" s="33" t="s">
        <v>9199</v>
      </c>
      <c r="D11096" s="38">
        <v>1</v>
      </c>
      <c r="E11096" s="45" t="s">
        <v>23</v>
      </c>
      <c r="F11096" s="289">
        <v>10000000</v>
      </c>
      <c r="G11096" s="41">
        <f t="shared" si="468"/>
        <v>10000000</v>
      </c>
      <c r="H11096" s="84" t="s">
        <v>488</v>
      </c>
      <c r="I11096" s="294" t="s">
        <v>8493</v>
      </c>
    </row>
    <row r="11097" spans="1:9" x14ac:dyDescent="0.25">
      <c r="A11097" s="38" t="s">
        <v>92</v>
      </c>
      <c r="B11097" s="33" t="s">
        <v>2801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8493</v>
      </c>
    </row>
    <row r="11098" spans="1:9" x14ac:dyDescent="0.25">
      <c r="A11098" s="38" t="s">
        <v>92</v>
      </c>
      <c r="B11098" s="33" t="s">
        <v>2768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8493</v>
      </c>
    </row>
    <row r="11099" spans="1:9" x14ac:dyDescent="0.25">
      <c r="A11099" s="38" t="s">
        <v>92</v>
      </c>
      <c r="B11099" s="33" t="s">
        <v>3708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68"/>
        <v>905400</v>
      </c>
      <c r="H11099" s="84" t="s">
        <v>488</v>
      </c>
      <c r="I11099" s="294" t="s">
        <v>11527</v>
      </c>
    </row>
    <row r="11100" spans="1:9" x14ac:dyDescent="0.25">
      <c r="A11100" s="38" t="s">
        <v>92</v>
      </c>
      <c r="B11100" s="33" t="s">
        <v>114</v>
      </c>
      <c r="C11100" s="33" t="s">
        <v>11088</v>
      </c>
      <c r="D11100" s="38">
        <v>1</v>
      </c>
      <c r="E11100" s="45" t="s">
        <v>23</v>
      </c>
      <c r="F11100" s="275">
        <v>198550</v>
      </c>
      <c r="G11100" s="41">
        <f t="shared" si="468"/>
        <v>198550</v>
      </c>
      <c r="H11100" s="84" t="s">
        <v>488</v>
      </c>
      <c r="I11100" s="294" t="s">
        <v>8493</v>
      </c>
    </row>
    <row r="11101" spans="1:9" x14ac:dyDescent="0.25">
      <c r="A11101" s="38" t="s">
        <v>92</v>
      </c>
      <c r="B11101" s="63" t="s">
        <v>4772</v>
      </c>
      <c r="C11101" s="33" t="s">
        <v>2726</v>
      </c>
      <c r="D11101" s="38">
        <v>1</v>
      </c>
      <c r="E11101" s="45" t="s">
        <v>24</v>
      </c>
      <c r="F11101" s="275">
        <v>196350</v>
      </c>
      <c r="G11101" s="41">
        <f t="shared" si="468"/>
        <v>196350</v>
      </c>
      <c r="H11101" s="84" t="s">
        <v>488</v>
      </c>
      <c r="I11101" s="294" t="s">
        <v>8493</v>
      </c>
    </row>
    <row r="11102" spans="1:9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68"/>
        <v>49500</v>
      </c>
      <c r="H11102" s="84" t="s">
        <v>488</v>
      </c>
      <c r="I11102" s="294" t="s">
        <v>8493</v>
      </c>
    </row>
    <row r="11103" spans="1:9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68"/>
        <v>40000</v>
      </c>
      <c r="H11103" s="84" t="s">
        <v>488</v>
      </c>
      <c r="I11103" s="294" t="s">
        <v>8493</v>
      </c>
    </row>
    <row r="11104" spans="1:9" x14ac:dyDescent="0.25">
      <c r="A11104" s="38" t="s">
        <v>92</v>
      </c>
      <c r="B11104" s="33" t="s">
        <v>11528</v>
      </c>
      <c r="C11104" s="33" t="s">
        <v>9199</v>
      </c>
      <c r="D11104" s="50">
        <v>1</v>
      </c>
      <c r="E11104" s="45" t="s">
        <v>23</v>
      </c>
      <c r="F11104" s="179">
        <v>510000</v>
      </c>
      <c r="G11104" s="41">
        <f t="shared" si="468"/>
        <v>510000</v>
      </c>
      <c r="H11104" s="84" t="s">
        <v>488</v>
      </c>
      <c r="I11104" s="294" t="s">
        <v>8493</v>
      </c>
    </row>
    <row r="11105" spans="1:9" x14ac:dyDescent="0.25">
      <c r="A11105" s="38" t="s">
        <v>92</v>
      </c>
      <c r="B11105" s="33" t="s">
        <v>11529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68"/>
        <v>45000</v>
      </c>
      <c r="H11105" s="84" t="s">
        <v>488</v>
      </c>
      <c r="I11105" s="294" t="s">
        <v>8493</v>
      </c>
    </row>
    <row r="11106" spans="1:9" x14ac:dyDescent="0.25">
      <c r="A11106" s="38" t="s">
        <v>92</v>
      </c>
      <c r="B11106" s="33" t="s">
        <v>3459</v>
      </c>
      <c r="C11106" s="33" t="s">
        <v>4825</v>
      </c>
      <c r="D11106" s="50">
        <v>1</v>
      </c>
      <c r="E11106" s="45" t="s">
        <v>72</v>
      </c>
      <c r="F11106" s="179">
        <v>1900000</v>
      </c>
      <c r="G11106" s="41">
        <f t="shared" si="468"/>
        <v>1900000</v>
      </c>
      <c r="H11106" s="84" t="s">
        <v>488</v>
      </c>
      <c r="I11106" s="294" t="s">
        <v>11530</v>
      </c>
    </row>
    <row r="11107" spans="1:9" x14ac:dyDescent="0.25">
      <c r="A11107" s="38" t="s">
        <v>92</v>
      </c>
      <c r="B11107" s="33" t="s">
        <v>3459</v>
      </c>
      <c r="C11107" s="33" t="s">
        <v>11452</v>
      </c>
      <c r="D11107" s="50">
        <v>1</v>
      </c>
      <c r="E11107" s="45" t="s">
        <v>72</v>
      </c>
      <c r="F11107" s="179">
        <v>1900000</v>
      </c>
      <c r="G11107" s="41">
        <f t="shared" si="468"/>
        <v>1900000</v>
      </c>
      <c r="H11107" s="84" t="s">
        <v>488</v>
      </c>
      <c r="I11107" s="294" t="s">
        <v>11530</v>
      </c>
    </row>
    <row r="11108" spans="1:9" x14ac:dyDescent="0.25">
      <c r="A11108" s="38" t="s">
        <v>92</v>
      </c>
      <c r="B11108" s="33" t="s">
        <v>10149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68"/>
        <v>8000</v>
      </c>
      <c r="H11108" s="84" t="s">
        <v>1268</v>
      </c>
      <c r="I11108" s="294"/>
    </row>
    <row r="11109" spans="1:9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68"/>
        <v>80000</v>
      </c>
      <c r="H11109" s="84" t="s">
        <v>1268</v>
      </c>
      <c r="I11109" s="294"/>
    </row>
    <row r="11110" spans="1:9" x14ac:dyDescent="0.25">
      <c r="A11110" s="38" t="s">
        <v>92</v>
      </c>
      <c r="B11110" s="33" t="s">
        <v>1478</v>
      </c>
      <c r="C11110" s="33" t="s">
        <v>9331</v>
      </c>
      <c r="D11110" s="50">
        <v>1</v>
      </c>
      <c r="E11110" s="45" t="s">
        <v>23</v>
      </c>
      <c r="F11110" s="179">
        <v>475000</v>
      </c>
      <c r="G11110" s="41">
        <f t="shared" si="468"/>
        <v>475000</v>
      </c>
      <c r="H11110" s="84" t="s">
        <v>465</v>
      </c>
      <c r="I11110" s="294" t="s">
        <v>11531</v>
      </c>
    </row>
    <row r="11111" spans="1:9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11532</v>
      </c>
    </row>
    <row r="11112" spans="1:9" x14ac:dyDescent="0.25">
      <c r="A11112" s="38" t="s">
        <v>92</v>
      </c>
      <c r="B11112" s="33" t="s">
        <v>11395</v>
      </c>
      <c r="C11112" s="56" t="s">
        <v>11533</v>
      </c>
      <c r="D11112" s="38">
        <v>1</v>
      </c>
      <c r="E11112" s="45" t="s">
        <v>23</v>
      </c>
      <c r="F11112" s="41">
        <v>1545000</v>
      </c>
      <c r="G11112" s="41">
        <f t="shared" si="468"/>
        <v>1545000</v>
      </c>
      <c r="H11112" s="84" t="s">
        <v>2237</v>
      </c>
      <c r="I11112" s="294" t="s">
        <v>11532</v>
      </c>
    </row>
    <row r="11113" spans="1:9" x14ac:dyDescent="0.25">
      <c r="A11113" s="38" t="s">
        <v>92</v>
      </c>
      <c r="B11113" s="33" t="s">
        <v>11395</v>
      </c>
      <c r="C11113" s="56" t="s">
        <v>11534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11532</v>
      </c>
    </row>
    <row r="11114" spans="1:9" x14ac:dyDescent="0.25">
      <c r="A11114" s="38" t="s">
        <v>92</v>
      </c>
      <c r="B11114" s="63" t="s">
        <v>11139</v>
      </c>
      <c r="C11114" s="39" t="s">
        <v>10563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11532</v>
      </c>
    </row>
    <row r="11115" spans="1:9" x14ac:dyDescent="0.25">
      <c r="A11115" s="38" t="s">
        <v>92</v>
      </c>
      <c r="B11115" s="33" t="s">
        <v>4932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68"/>
        <v>90000</v>
      </c>
      <c r="H11115" s="84" t="s">
        <v>2237</v>
      </c>
      <c r="I11115" s="294" t="s">
        <v>11532</v>
      </c>
    </row>
    <row r="11116" spans="1:9" x14ac:dyDescent="0.25">
      <c r="A11116" s="38" t="s">
        <v>92</v>
      </c>
      <c r="B11116" s="247" t="s">
        <v>11395</v>
      </c>
      <c r="C11116" s="247" t="s">
        <v>11535</v>
      </c>
      <c r="D11116" s="248">
        <v>1</v>
      </c>
      <c r="E11116" s="264" t="s">
        <v>24</v>
      </c>
      <c r="F11116" s="265">
        <v>1545000</v>
      </c>
      <c r="G11116" s="265">
        <f t="shared" si="468"/>
        <v>1545000</v>
      </c>
      <c r="H11116" s="401" t="s">
        <v>551</v>
      </c>
      <c r="I11116" s="340" t="s">
        <v>11536</v>
      </c>
    </row>
    <row r="11117" spans="1:9" x14ac:dyDescent="0.25">
      <c r="A11117" s="38" t="s">
        <v>92</v>
      </c>
      <c r="B11117" s="247" t="s">
        <v>11395</v>
      </c>
      <c r="C11117" s="247" t="s">
        <v>11537</v>
      </c>
      <c r="D11117" s="248">
        <v>1</v>
      </c>
      <c r="E11117" s="264" t="s">
        <v>24</v>
      </c>
      <c r="F11117" s="536">
        <v>1545000</v>
      </c>
      <c r="G11117" s="265">
        <f t="shared" si="468"/>
        <v>1545000</v>
      </c>
      <c r="H11117" s="401" t="s">
        <v>551</v>
      </c>
      <c r="I11117" s="340" t="s">
        <v>11536</v>
      </c>
    </row>
    <row r="11118" spans="1:9" x14ac:dyDescent="0.25">
      <c r="A11118" s="38" t="s">
        <v>92</v>
      </c>
      <c r="B11118" s="252" t="s">
        <v>11139</v>
      </c>
      <c r="C11118" s="340" t="s">
        <v>10563</v>
      </c>
      <c r="D11118" s="248">
        <v>2</v>
      </c>
      <c r="E11118" s="264" t="s">
        <v>24</v>
      </c>
      <c r="F11118" s="266">
        <v>160000</v>
      </c>
      <c r="G11118" s="265">
        <f t="shared" si="468"/>
        <v>320000</v>
      </c>
      <c r="H11118" s="401" t="s">
        <v>551</v>
      </c>
      <c r="I11118" s="340" t="s">
        <v>11536</v>
      </c>
    </row>
    <row r="11119" spans="1:9" x14ac:dyDescent="0.25">
      <c r="A11119" s="38" t="s">
        <v>92</v>
      </c>
      <c r="B11119" s="247" t="s">
        <v>4932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11536</v>
      </c>
    </row>
    <row r="11120" spans="1:9" x14ac:dyDescent="0.25">
      <c r="A11120" s="38" t="s">
        <v>92</v>
      </c>
      <c r="B11120" s="33" t="s">
        <v>3098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11538</v>
      </c>
    </row>
    <row r="11121" spans="1:9" x14ac:dyDescent="0.25">
      <c r="A11121" s="38" t="s">
        <v>92</v>
      </c>
      <c r="B11121" s="33" t="s">
        <v>2768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11538</v>
      </c>
    </row>
    <row r="11122" spans="1:9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11538</v>
      </c>
    </row>
    <row r="11123" spans="1:9" x14ac:dyDescent="0.25">
      <c r="A11123" s="38" t="s">
        <v>92</v>
      </c>
      <c r="B11123" s="33" t="s">
        <v>4841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11538</v>
      </c>
    </row>
    <row r="11124" spans="1:9" x14ac:dyDescent="0.25">
      <c r="A11124" s="38" t="s">
        <v>92</v>
      </c>
      <c r="B11124" s="33" t="s">
        <v>114</v>
      </c>
      <c r="C11124" s="33" t="s">
        <v>11088</v>
      </c>
      <c r="D11124" s="38">
        <v>1</v>
      </c>
      <c r="E11124" s="45" t="s">
        <v>24</v>
      </c>
      <c r="F11124" s="41">
        <v>198550</v>
      </c>
      <c r="G11124" s="41">
        <f t="shared" si="468"/>
        <v>198550</v>
      </c>
      <c r="H11124" s="84" t="s">
        <v>2177</v>
      </c>
      <c r="I11124" s="43" t="s">
        <v>11538</v>
      </c>
    </row>
    <row r="11125" spans="1:9" x14ac:dyDescent="0.25">
      <c r="A11125" s="38" t="s">
        <v>92</v>
      </c>
      <c r="B11125" s="63" t="s">
        <v>4772</v>
      </c>
      <c r="C11125" s="33" t="s">
        <v>2726</v>
      </c>
      <c r="D11125" s="38">
        <v>1</v>
      </c>
      <c r="E11125" s="45" t="s">
        <v>24</v>
      </c>
      <c r="F11125" s="41">
        <v>196350</v>
      </c>
      <c r="G11125" s="41">
        <f t="shared" si="468"/>
        <v>196350</v>
      </c>
      <c r="H11125" s="84" t="s">
        <v>2177</v>
      </c>
      <c r="I11125" s="43" t="s">
        <v>11538</v>
      </c>
    </row>
    <row r="11126" spans="1:9" x14ac:dyDescent="0.25">
      <c r="A11126" s="38" t="s">
        <v>92</v>
      </c>
      <c r="B11126" s="33" t="s">
        <v>118</v>
      </c>
      <c r="C11126" s="49" t="s">
        <v>9783</v>
      </c>
      <c r="D11126" s="50">
        <v>1</v>
      </c>
      <c r="E11126" s="45" t="s">
        <v>23</v>
      </c>
      <c r="F11126" s="179">
        <v>129999</v>
      </c>
      <c r="G11126" s="41">
        <f t="shared" si="468"/>
        <v>129999</v>
      </c>
      <c r="H11126" s="84" t="s">
        <v>2177</v>
      </c>
      <c r="I11126" s="43" t="s">
        <v>11538</v>
      </c>
    </row>
    <row r="11127" spans="1:9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68"/>
        <v>49500</v>
      </c>
      <c r="H11127" s="84" t="s">
        <v>2177</v>
      </c>
      <c r="I11127" s="43" t="s">
        <v>11538</v>
      </c>
    </row>
    <row r="11128" spans="1:9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68"/>
        <v>77000</v>
      </c>
      <c r="H11128" s="84" t="s">
        <v>28</v>
      </c>
      <c r="I11128" s="294"/>
    </row>
    <row r="11129" spans="1:9" x14ac:dyDescent="0.25">
      <c r="A11129" s="38" t="s">
        <v>290</v>
      </c>
      <c r="B11129" s="36" t="s">
        <v>10042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68"/>
        <v>100000</v>
      </c>
      <c r="H11129" s="84" t="s">
        <v>1753</v>
      </c>
      <c r="I11129" s="294" t="s">
        <v>11539</v>
      </c>
    </row>
    <row r="11130" spans="1:9" x14ac:dyDescent="0.25">
      <c r="A11130" s="38" t="s">
        <v>290</v>
      </c>
      <c r="B11130" s="33" t="s">
        <v>11395</v>
      </c>
      <c r="C11130" s="33" t="s">
        <v>10053</v>
      </c>
      <c r="D11130" s="38">
        <v>1</v>
      </c>
      <c r="E11130" s="45" t="s">
        <v>23</v>
      </c>
      <c r="F11130" s="35">
        <v>1545000</v>
      </c>
      <c r="G11130" s="41">
        <f t="shared" si="468"/>
        <v>1545000</v>
      </c>
      <c r="H11130" s="84" t="s">
        <v>509</v>
      </c>
      <c r="I11130" s="294"/>
    </row>
    <row r="11131" spans="1:9" x14ac:dyDescent="0.25">
      <c r="A11131" s="38" t="s">
        <v>290</v>
      </c>
      <c r="B11131" s="33" t="s">
        <v>11395</v>
      </c>
      <c r="C11131" s="33" t="s">
        <v>11540</v>
      </c>
      <c r="D11131" s="38">
        <v>1</v>
      </c>
      <c r="E11131" s="45" t="s">
        <v>24</v>
      </c>
      <c r="F11131" s="35">
        <v>1545000</v>
      </c>
      <c r="G11131" s="41">
        <f t="shared" si="468"/>
        <v>1545000</v>
      </c>
      <c r="H11131" s="84" t="s">
        <v>509</v>
      </c>
      <c r="I11131" s="294"/>
    </row>
    <row r="11132" spans="1:9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68"/>
        <v>253800</v>
      </c>
      <c r="H11132" s="84" t="s">
        <v>1604</v>
      </c>
      <c r="I11132" s="294" t="s">
        <v>11541</v>
      </c>
    </row>
    <row r="11133" spans="1:9" x14ac:dyDescent="0.25">
      <c r="A11133" s="38" t="s">
        <v>290</v>
      </c>
      <c r="B11133" s="33" t="s">
        <v>2852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68"/>
        <v>87500</v>
      </c>
      <c r="H11133" s="84" t="s">
        <v>1604</v>
      </c>
      <c r="I11133" s="294" t="s">
        <v>11541</v>
      </c>
    </row>
    <row r="11134" spans="1:9" x14ac:dyDescent="0.25">
      <c r="A11134" s="38" t="s">
        <v>290</v>
      </c>
      <c r="B11134" s="33" t="s">
        <v>3708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68"/>
        <v>905400</v>
      </c>
      <c r="H11134" s="84" t="s">
        <v>1604</v>
      </c>
      <c r="I11134" s="294" t="s">
        <v>11541</v>
      </c>
    </row>
    <row r="11135" spans="1:9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68"/>
        <v>190789.5</v>
      </c>
      <c r="H11135" s="84" t="s">
        <v>2237</v>
      </c>
      <c r="I11135" s="294" t="s">
        <v>11542</v>
      </c>
    </row>
    <row r="11136" spans="1:9" x14ac:dyDescent="0.25">
      <c r="A11136" s="38" t="s">
        <v>290</v>
      </c>
      <c r="B11136" s="49" t="s">
        <v>2801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68"/>
        <v>12500</v>
      </c>
      <c r="H11136" s="84" t="s">
        <v>2237</v>
      </c>
      <c r="I11136" s="294" t="s">
        <v>11542</v>
      </c>
    </row>
    <row r="11137" spans="1:9" x14ac:dyDescent="0.25">
      <c r="A11137" s="38" t="s">
        <v>290</v>
      </c>
      <c r="B11137" s="63" t="s">
        <v>4675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68"/>
        <v>3000</v>
      </c>
      <c r="H11137" s="84" t="s">
        <v>2861</v>
      </c>
      <c r="I11137" s="294"/>
    </row>
    <row r="11138" spans="1:9" x14ac:dyDescent="0.25">
      <c r="A11138" s="38" t="s">
        <v>290</v>
      </c>
      <c r="B11138" s="33" t="s">
        <v>5142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68"/>
        <v>1800000</v>
      </c>
      <c r="H11138" s="84" t="s">
        <v>2861</v>
      </c>
      <c r="I11138" s="294"/>
    </row>
    <row r="11139" spans="1:9" x14ac:dyDescent="0.25">
      <c r="A11139" s="38" t="s">
        <v>290</v>
      </c>
      <c r="B11139" s="33" t="s">
        <v>5143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68"/>
        <v>405000</v>
      </c>
      <c r="H11139" s="84" t="s">
        <v>2861</v>
      </c>
      <c r="I11139" s="294"/>
    </row>
    <row r="11140" spans="1:9" x14ac:dyDescent="0.25">
      <c r="A11140" s="38" t="s">
        <v>290</v>
      </c>
      <c r="B11140" s="33" t="s">
        <v>5144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68"/>
        <v>405000</v>
      </c>
      <c r="H11140" s="84" t="s">
        <v>2861</v>
      </c>
      <c r="I11140" s="294"/>
    </row>
    <row r="11141" spans="1:9" x14ac:dyDescent="0.25">
      <c r="A11141" s="38" t="s">
        <v>290</v>
      </c>
      <c r="B11141" s="33" t="s">
        <v>5145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68"/>
        <v>200000</v>
      </c>
      <c r="H11141" s="84" t="s">
        <v>2861</v>
      </c>
      <c r="I11141" s="294"/>
    </row>
    <row r="11142" spans="1:9" x14ac:dyDescent="0.25">
      <c r="A11142" s="38" t="s">
        <v>290</v>
      </c>
      <c r="B11142" s="33" t="s">
        <v>5146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68"/>
        <v>95000</v>
      </c>
      <c r="H11142" s="84" t="s">
        <v>2861</v>
      </c>
      <c r="I11142" s="294"/>
    </row>
    <row r="11143" spans="1:9" x14ac:dyDescent="0.25">
      <c r="A11143" s="38" t="s">
        <v>290</v>
      </c>
      <c r="B11143" s="33" t="s">
        <v>5147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68"/>
        <v>300000</v>
      </c>
      <c r="H11143" s="84" t="s">
        <v>2861</v>
      </c>
      <c r="I11143" s="294"/>
    </row>
    <row r="11144" spans="1:9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68"/>
        <v>253800</v>
      </c>
      <c r="H11144" s="84" t="s">
        <v>551</v>
      </c>
      <c r="I11144" s="294" t="s">
        <v>11543</v>
      </c>
    </row>
    <row r="11145" spans="1:9" x14ac:dyDescent="0.25">
      <c r="A11145" s="38" t="s">
        <v>290</v>
      </c>
      <c r="B11145" s="33" t="s">
        <v>2852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68"/>
        <v>87500</v>
      </c>
      <c r="H11145" s="84" t="s">
        <v>551</v>
      </c>
      <c r="I11145" s="294" t="s">
        <v>11543</v>
      </c>
    </row>
    <row r="11146" spans="1:9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68"/>
        <v>38000</v>
      </c>
      <c r="H11146" s="84" t="s">
        <v>551</v>
      </c>
      <c r="I11146" s="294" t="s">
        <v>11543</v>
      </c>
    </row>
    <row r="11147" spans="1:9" x14ac:dyDescent="0.25">
      <c r="A11147" s="38" t="s">
        <v>290</v>
      </c>
      <c r="B11147" s="33" t="s">
        <v>3235</v>
      </c>
      <c r="C11147" s="33" t="s">
        <v>3596</v>
      </c>
      <c r="D11147" s="38">
        <v>1</v>
      </c>
      <c r="E11147" s="45" t="s">
        <v>24</v>
      </c>
      <c r="F11147" s="40">
        <v>81500</v>
      </c>
      <c r="G11147" s="41">
        <f t="shared" si="468"/>
        <v>81500</v>
      </c>
      <c r="H11147" s="84" t="s">
        <v>551</v>
      </c>
      <c r="I11147" s="294" t="s">
        <v>11543</v>
      </c>
    </row>
    <row r="11148" spans="1:9" x14ac:dyDescent="0.25">
      <c r="A11148" s="38" t="s">
        <v>290</v>
      </c>
      <c r="B11148" s="33" t="s">
        <v>5133</v>
      </c>
      <c r="C11148" s="33" t="s">
        <v>11544</v>
      </c>
      <c r="D11148" s="38">
        <v>1</v>
      </c>
      <c r="E11148" s="45" t="s">
        <v>24</v>
      </c>
      <c r="F11148" s="40">
        <v>1900000</v>
      </c>
      <c r="G11148" s="41">
        <f t="shared" si="468"/>
        <v>1900000</v>
      </c>
      <c r="H11148" s="84" t="s">
        <v>1006</v>
      </c>
      <c r="I11148" s="294" t="s">
        <v>11545</v>
      </c>
    </row>
    <row r="11149" spans="1:9" x14ac:dyDescent="0.25">
      <c r="A11149" s="38" t="s">
        <v>290</v>
      </c>
      <c r="B11149" s="33" t="s">
        <v>5133</v>
      </c>
      <c r="C11149" s="56" t="s">
        <v>11546</v>
      </c>
      <c r="D11149" s="50">
        <v>1</v>
      </c>
      <c r="E11149" s="273" t="s">
        <v>24</v>
      </c>
      <c r="F11149" s="40">
        <v>1900000</v>
      </c>
      <c r="G11149" s="41">
        <f t="shared" si="468"/>
        <v>1900000</v>
      </c>
      <c r="H11149" s="84" t="s">
        <v>1006</v>
      </c>
      <c r="I11149" s="294" t="s">
        <v>11545</v>
      </c>
    </row>
    <row r="11150" spans="1:9" x14ac:dyDescent="0.25">
      <c r="A11150" s="38" t="s">
        <v>290</v>
      </c>
      <c r="B11150" s="36" t="s">
        <v>2751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68"/>
        <v>120000</v>
      </c>
      <c r="H11150" s="84" t="s">
        <v>1006</v>
      </c>
      <c r="I11150" s="294" t="s">
        <v>11545</v>
      </c>
    </row>
    <row r="11151" spans="1:9" x14ac:dyDescent="0.25">
      <c r="A11151" s="38" t="s">
        <v>290</v>
      </c>
      <c r="B11151" s="33" t="s">
        <v>114</v>
      </c>
      <c r="C11151" s="33" t="s">
        <v>11088</v>
      </c>
      <c r="D11151" s="50">
        <v>1</v>
      </c>
      <c r="E11151" s="273" t="s">
        <v>23</v>
      </c>
      <c r="F11151" s="41">
        <v>198550</v>
      </c>
      <c r="G11151" s="41">
        <f t="shared" si="468"/>
        <v>198550</v>
      </c>
      <c r="H11151" s="294" t="s">
        <v>465</v>
      </c>
      <c r="I11151" s="43" t="s">
        <v>11547</v>
      </c>
    </row>
    <row r="11152" spans="1:9" x14ac:dyDescent="0.25">
      <c r="A11152" s="38" t="s">
        <v>290</v>
      </c>
      <c r="B11152" s="63" t="s">
        <v>4772</v>
      </c>
      <c r="C11152" s="33" t="s">
        <v>2726</v>
      </c>
      <c r="D11152" s="50">
        <v>1</v>
      </c>
      <c r="E11152" s="45" t="s">
        <v>23</v>
      </c>
      <c r="F11152" s="41">
        <v>196350</v>
      </c>
      <c r="G11152" s="41">
        <f t="shared" ref="G11152:G11178" si="469">F11152*D11152</f>
        <v>196350</v>
      </c>
      <c r="H11152" s="294" t="s">
        <v>465</v>
      </c>
      <c r="I11152" s="43" t="s">
        <v>11547</v>
      </c>
    </row>
    <row r="11153" spans="1:9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69"/>
        <v>40000</v>
      </c>
      <c r="H11153" s="294" t="s">
        <v>465</v>
      </c>
      <c r="I11153" s="43" t="s">
        <v>11547</v>
      </c>
    </row>
    <row r="11154" spans="1:9" x14ac:dyDescent="0.25">
      <c r="A11154" s="38" t="s">
        <v>290</v>
      </c>
      <c r="B11154" s="33" t="s">
        <v>5149</v>
      </c>
      <c r="C11154" s="33" t="s">
        <v>5150</v>
      </c>
      <c r="D11154" s="50">
        <v>1</v>
      </c>
      <c r="E11154" s="45" t="s">
        <v>24</v>
      </c>
      <c r="F11154" s="179">
        <v>40000</v>
      </c>
      <c r="G11154" s="179">
        <f t="shared" si="469"/>
        <v>40000</v>
      </c>
      <c r="H11154" s="84" t="s">
        <v>606</v>
      </c>
      <c r="I11154" s="43"/>
    </row>
    <row r="11155" spans="1:9" x14ac:dyDescent="0.25">
      <c r="A11155" s="38" t="s">
        <v>290</v>
      </c>
      <c r="B11155" s="33" t="s">
        <v>2832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69"/>
        <v>175000</v>
      </c>
      <c r="H11155" s="84" t="s">
        <v>11548</v>
      </c>
      <c r="I11155" s="43" t="s">
        <v>11549</v>
      </c>
    </row>
    <row r="11156" spans="1:9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69"/>
        <v>25500</v>
      </c>
      <c r="H11156" s="84" t="s">
        <v>930</v>
      </c>
      <c r="I11156" s="43"/>
    </row>
    <row r="11157" spans="1:9" x14ac:dyDescent="0.25">
      <c r="A11157" s="38" t="s">
        <v>5156</v>
      </c>
      <c r="B11157" s="63" t="s">
        <v>5138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69"/>
        <v>52500</v>
      </c>
      <c r="H11157" s="84" t="s">
        <v>11550</v>
      </c>
      <c r="I11157" s="294"/>
    </row>
    <row r="11158" spans="1:9" x14ac:dyDescent="0.25">
      <c r="A11158" s="38" t="s">
        <v>5156</v>
      </c>
      <c r="B11158" s="36" t="s">
        <v>4874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69"/>
        <v>12000</v>
      </c>
      <c r="H11158" s="84" t="s">
        <v>606</v>
      </c>
      <c r="I11158" s="294"/>
    </row>
    <row r="11159" spans="1:9" x14ac:dyDescent="0.25">
      <c r="A11159" s="38" t="s">
        <v>5156</v>
      </c>
      <c r="B11159" s="36" t="s">
        <v>4874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69"/>
        <v>24000</v>
      </c>
      <c r="H11159" s="84" t="s">
        <v>2861</v>
      </c>
      <c r="I11159" s="294"/>
    </row>
    <row r="11160" spans="1:9" x14ac:dyDescent="0.25">
      <c r="A11160" s="38" t="s">
        <v>5156</v>
      </c>
      <c r="B11160" s="33" t="s">
        <v>5812</v>
      </c>
      <c r="C11160" s="33" t="s">
        <v>11551</v>
      </c>
      <c r="D11160" s="38">
        <v>1</v>
      </c>
      <c r="E11160" s="45" t="s">
        <v>23</v>
      </c>
      <c r="F11160" s="179">
        <v>1275000</v>
      </c>
      <c r="G11160" s="41">
        <f t="shared" si="469"/>
        <v>1275000</v>
      </c>
      <c r="H11160" s="84" t="s">
        <v>2096</v>
      </c>
      <c r="I11160" s="294" t="s">
        <v>11552</v>
      </c>
    </row>
    <row r="11161" spans="1:9" x14ac:dyDescent="0.25">
      <c r="A11161" s="38" t="s">
        <v>5156</v>
      </c>
      <c r="B11161" s="36" t="s">
        <v>160</v>
      </c>
      <c r="C11161" s="36" t="s">
        <v>11287</v>
      </c>
      <c r="D11161" s="38">
        <v>2</v>
      </c>
      <c r="E11161" s="45" t="s">
        <v>27</v>
      </c>
      <c r="F11161" s="40">
        <v>270000</v>
      </c>
      <c r="G11161" s="41">
        <f t="shared" si="469"/>
        <v>540000</v>
      </c>
      <c r="H11161" s="84" t="s">
        <v>11553</v>
      </c>
      <c r="I11161" s="294" t="s">
        <v>11554</v>
      </c>
    </row>
    <row r="11162" spans="1:9" x14ac:dyDescent="0.25">
      <c r="A11162" s="38" t="s">
        <v>5156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69"/>
        <v>1115000</v>
      </c>
      <c r="H11162" s="84" t="s">
        <v>8638</v>
      </c>
      <c r="I11162" s="294" t="s">
        <v>11554</v>
      </c>
    </row>
    <row r="11163" spans="1:9" x14ac:dyDescent="0.25">
      <c r="A11163" s="38" t="s">
        <v>5156</v>
      </c>
      <c r="B11163" s="33" t="s">
        <v>68</v>
      </c>
      <c r="C11163" s="156" t="s">
        <v>4825</v>
      </c>
      <c r="D11163" s="38">
        <v>1</v>
      </c>
      <c r="E11163" s="45" t="s">
        <v>24</v>
      </c>
      <c r="F11163" s="55">
        <v>1900000</v>
      </c>
      <c r="G11163" s="41">
        <f t="shared" si="469"/>
        <v>1900000</v>
      </c>
      <c r="H11163" s="84" t="s">
        <v>995</v>
      </c>
      <c r="I11163" s="294"/>
    </row>
    <row r="11164" spans="1:9" x14ac:dyDescent="0.25">
      <c r="A11164" s="38" t="s">
        <v>5156</v>
      </c>
      <c r="B11164" s="33" t="s">
        <v>68</v>
      </c>
      <c r="C11164" s="56" t="s">
        <v>4828</v>
      </c>
      <c r="D11164" s="38">
        <v>1</v>
      </c>
      <c r="E11164" s="45" t="s">
        <v>24</v>
      </c>
      <c r="F11164" s="55">
        <v>1900000</v>
      </c>
      <c r="G11164" s="41">
        <f t="shared" si="469"/>
        <v>1900000</v>
      </c>
      <c r="H11164" s="84" t="s">
        <v>995</v>
      </c>
      <c r="I11164" s="294"/>
    </row>
    <row r="11165" spans="1:9" x14ac:dyDescent="0.25">
      <c r="A11165" s="38" t="s">
        <v>5156</v>
      </c>
      <c r="B11165" s="63" t="s">
        <v>5152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69"/>
        <v>155000</v>
      </c>
      <c r="H11165" s="84" t="s">
        <v>995</v>
      </c>
      <c r="I11165" s="294" t="s">
        <v>11555</v>
      </c>
    </row>
    <row r="11166" spans="1:9" x14ac:dyDescent="0.25">
      <c r="A11166" s="38" t="s">
        <v>5156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69"/>
        <v>900000</v>
      </c>
      <c r="H11166" s="84" t="s">
        <v>995</v>
      </c>
      <c r="I11166" s="294" t="s">
        <v>11555</v>
      </c>
    </row>
    <row r="11167" spans="1:9" x14ac:dyDescent="0.25">
      <c r="A11167" s="38" t="s">
        <v>5156</v>
      </c>
      <c r="B11167" s="49" t="s">
        <v>3857</v>
      </c>
      <c r="C11167" s="33" t="s">
        <v>11556</v>
      </c>
      <c r="D11167" s="38">
        <v>1</v>
      </c>
      <c r="E11167" s="51" t="s">
        <v>23</v>
      </c>
      <c r="F11167" s="46">
        <v>430000</v>
      </c>
      <c r="G11167" s="179">
        <f t="shared" si="469"/>
        <v>430000</v>
      </c>
      <c r="H11167" s="84" t="s">
        <v>507</v>
      </c>
      <c r="I11167" s="294" t="s">
        <v>11557</v>
      </c>
    </row>
    <row r="11168" spans="1:9" x14ac:dyDescent="0.25">
      <c r="A11168" s="38" t="s">
        <v>5156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69"/>
        <v>43000</v>
      </c>
      <c r="H11168" s="84" t="s">
        <v>11558</v>
      </c>
      <c r="I11168" s="294" t="s">
        <v>11559</v>
      </c>
    </row>
    <row r="11169" spans="1:9" x14ac:dyDescent="0.25">
      <c r="A11169" s="38" t="s">
        <v>5156</v>
      </c>
      <c r="B11169" s="80" t="s">
        <v>2800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69"/>
        <v>60000</v>
      </c>
      <c r="H11169" s="84" t="s">
        <v>11558</v>
      </c>
      <c r="I11169" s="294" t="s">
        <v>11559</v>
      </c>
    </row>
    <row r="11170" spans="1:9" x14ac:dyDescent="0.25">
      <c r="A11170" s="38" t="s">
        <v>5156</v>
      </c>
      <c r="B11170" s="33" t="s">
        <v>5176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69"/>
        <v>40000</v>
      </c>
      <c r="H11170" s="84" t="s">
        <v>11558</v>
      </c>
      <c r="I11170" s="294" t="s">
        <v>11559</v>
      </c>
    </row>
    <row r="11171" spans="1:9" x14ac:dyDescent="0.25">
      <c r="A11171" s="38" t="s">
        <v>5156</v>
      </c>
      <c r="B11171" s="80" t="s">
        <v>2800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11560</v>
      </c>
    </row>
    <row r="11172" spans="1:9" x14ac:dyDescent="0.25">
      <c r="A11172" s="38" t="s">
        <v>5156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3553</v>
      </c>
      <c r="I11172" s="294"/>
    </row>
    <row r="11173" spans="1:9" x14ac:dyDescent="0.25">
      <c r="A11173" s="38" t="s">
        <v>5156</v>
      </c>
      <c r="B11173" s="52" t="s">
        <v>2847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3553</v>
      </c>
      <c r="I11173" s="294"/>
    </row>
    <row r="11174" spans="1:9" x14ac:dyDescent="0.25">
      <c r="A11174" s="38" t="s">
        <v>5156</v>
      </c>
      <c r="B11174" s="33" t="s">
        <v>68</v>
      </c>
      <c r="C11174" s="33" t="s">
        <v>4828</v>
      </c>
      <c r="D11174" s="38">
        <v>1</v>
      </c>
      <c r="E11174" s="45" t="s">
        <v>23</v>
      </c>
      <c r="F11174" s="41">
        <v>1900000</v>
      </c>
      <c r="G11174" s="41">
        <f t="shared" si="469"/>
        <v>1900000</v>
      </c>
      <c r="H11174" s="84" t="s">
        <v>2018</v>
      </c>
      <c r="I11174" s="294" t="s">
        <v>11561</v>
      </c>
    </row>
    <row r="11175" spans="1:9" x14ac:dyDescent="0.25">
      <c r="A11175" s="38" t="s">
        <v>5156</v>
      </c>
      <c r="B11175" s="33" t="s">
        <v>68</v>
      </c>
      <c r="C11175" s="33" t="s">
        <v>4828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11561</v>
      </c>
    </row>
    <row r="11176" spans="1:9" x14ac:dyDescent="0.25">
      <c r="A11176" s="38" t="s">
        <v>5156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11561</v>
      </c>
    </row>
    <row r="11177" spans="1:9" x14ac:dyDescent="0.25">
      <c r="A11177" s="38" t="s">
        <v>5156</v>
      </c>
      <c r="B11177" s="33" t="s">
        <v>5152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69"/>
        <v>155000</v>
      </c>
      <c r="H11177" s="84" t="s">
        <v>1999</v>
      </c>
      <c r="I11177" s="294" t="s">
        <v>11562</v>
      </c>
    </row>
    <row r="11178" spans="1:9" x14ac:dyDescent="0.25">
      <c r="A11178" s="38" t="s">
        <v>5156</v>
      </c>
      <c r="B11178" s="33" t="s">
        <v>4932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69"/>
        <v>45000</v>
      </c>
      <c r="H11178" s="84" t="s">
        <v>1999</v>
      </c>
      <c r="I11178" s="294" t="s">
        <v>11562</v>
      </c>
    </row>
    <row r="11179" spans="1:9" x14ac:dyDescent="0.25">
      <c r="A11179" s="38" t="s">
        <v>5156</v>
      </c>
      <c r="B11179" s="49" t="s">
        <v>3857</v>
      </c>
      <c r="C11179" s="33" t="s">
        <v>11556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11563</v>
      </c>
    </row>
    <row r="11180" spans="1:9" x14ac:dyDescent="0.25">
      <c r="A11180" s="38" t="s">
        <v>5156</v>
      </c>
      <c r="B11180" s="33" t="s">
        <v>5165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x14ac:dyDescent="0.25">
      <c r="A11181" s="38" t="s">
        <v>5156</v>
      </c>
      <c r="B11181" s="33" t="s">
        <v>5028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x14ac:dyDescent="0.25">
      <c r="A11182" s="38" t="s">
        <v>5170</v>
      </c>
      <c r="B11182" s="33" t="s">
        <v>2756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70">F11182*D11182</f>
        <v>172500</v>
      </c>
      <c r="H11182" s="84" t="s">
        <v>5199</v>
      </c>
      <c r="I11182" s="294"/>
    </row>
    <row r="11183" spans="1:9" x14ac:dyDescent="0.25">
      <c r="A11183" s="38" t="s">
        <v>5170</v>
      </c>
      <c r="B11183" s="49" t="s">
        <v>5161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70"/>
        <v>216000</v>
      </c>
      <c r="H11183" s="84" t="s">
        <v>5199</v>
      </c>
      <c r="I11183" s="294"/>
    </row>
    <row r="11184" spans="1:9" x14ac:dyDescent="0.25">
      <c r="A11184" s="38" t="s">
        <v>5170</v>
      </c>
      <c r="B11184" s="33" t="s">
        <v>3584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70"/>
        <v>255000</v>
      </c>
      <c r="H11184" s="84" t="s">
        <v>5199</v>
      </c>
      <c r="I11184" s="294"/>
    </row>
    <row r="11185" spans="1:9" x14ac:dyDescent="0.25">
      <c r="A11185" s="38" t="s">
        <v>5170</v>
      </c>
      <c r="B11185" s="33" t="s">
        <v>5184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70"/>
        <v>30000</v>
      </c>
      <c r="H11185" s="84" t="s">
        <v>5199</v>
      </c>
      <c r="I11185" s="294"/>
    </row>
    <row r="11186" spans="1:9" x14ac:dyDescent="0.25">
      <c r="A11186" s="38" t="s">
        <v>5170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70"/>
        <v>60000</v>
      </c>
      <c r="H11186" s="84" t="s">
        <v>9833</v>
      </c>
      <c r="I11186" s="294"/>
    </row>
    <row r="11187" spans="1:9" x14ac:dyDescent="0.25">
      <c r="A11187" s="38" t="s">
        <v>5170</v>
      </c>
      <c r="B11187" s="68" t="s">
        <v>2749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70"/>
        <v>20000</v>
      </c>
      <c r="H11187" s="84" t="s">
        <v>488</v>
      </c>
      <c r="I11187" s="294"/>
    </row>
    <row r="11188" spans="1:9" x14ac:dyDescent="0.25">
      <c r="A11188" s="38" t="s">
        <v>5170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70"/>
        <v>50000</v>
      </c>
      <c r="H11188" s="84" t="s">
        <v>488</v>
      </c>
      <c r="I11188" s="294"/>
    </row>
    <row r="11189" spans="1:9" x14ac:dyDescent="0.25">
      <c r="A11189" s="38" t="s">
        <v>5170</v>
      </c>
      <c r="B11189" s="36" t="s">
        <v>5179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70"/>
        <v>2200000</v>
      </c>
      <c r="H11189" s="84" t="s">
        <v>2908</v>
      </c>
      <c r="I11189" s="294"/>
    </row>
    <row r="11190" spans="1:9" x14ac:dyDescent="0.25">
      <c r="A11190" s="38" t="s">
        <v>5170</v>
      </c>
      <c r="B11190" s="33" t="s">
        <v>3098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70"/>
        <v>137000</v>
      </c>
      <c r="H11190" s="84" t="s">
        <v>2908</v>
      </c>
      <c r="I11190" s="294"/>
    </row>
    <row r="11191" spans="1:9" x14ac:dyDescent="0.25">
      <c r="A11191" s="38" t="s">
        <v>5170</v>
      </c>
      <c r="B11191" s="33" t="s">
        <v>5180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70"/>
        <v>2400000</v>
      </c>
      <c r="H11191" s="84" t="s">
        <v>2237</v>
      </c>
      <c r="I11191" s="294"/>
    </row>
    <row r="11192" spans="1:9" x14ac:dyDescent="0.25">
      <c r="A11192" s="38" t="s">
        <v>5170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70"/>
        <v>350000</v>
      </c>
      <c r="H11192" s="84" t="s">
        <v>2237</v>
      </c>
      <c r="I11192" s="294"/>
    </row>
    <row r="11193" spans="1:9" x14ac:dyDescent="0.25">
      <c r="A11193" s="38" t="s">
        <v>5170</v>
      </c>
      <c r="B11193" s="33" t="s">
        <v>4817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70"/>
        <v>80000</v>
      </c>
      <c r="H11193" s="84" t="s">
        <v>2237</v>
      </c>
      <c r="I11193" s="294"/>
    </row>
    <row r="11194" spans="1:9" x14ac:dyDescent="0.25">
      <c r="A11194" s="38" t="s">
        <v>5170</v>
      </c>
      <c r="B11194" s="33" t="s">
        <v>5181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70"/>
        <v>30000</v>
      </c>
      <c r="H11194" s="84" t="s">
        <v>2861</v>
      </c>
      <c r="I11194" s="294"/>
    </row>
    <row r="11195" spans="1:9" x14ac:dyDescent="0.25">
      <c r="A11195" s="38" t="s">
        <v>5170</v>
      </c>
      <c r="B11195" s="36" t="s">
        <v>4874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70"/>
        <v>12000</v>
      </c>
      <c r="H11195" s="84" t="s">
        <v>2861</v>
      </c>
      <c r="I11195" s="294"/>
    </row>
    <row r="11196" spans="1:9" x14ac:dyDescent="0.25">
      <c r="A11196" s="38" t="s">
        <v>5170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70"/>
        <v>900000</v>
      </c>
      <c r="H11196" s="84" t="s">
        <v>673</v>
      </c>
      <c r="I11196" s="294" t="s">
        <v>11564</v>
      </c>
    </row>
    <row r="11197" spans="1:9" x14ac:dyDescent="0.25">
      <c r="A11197" s="38" t="s">
        <v>5170</v>
      </c>
      <c r="B11197" s="33" t="s">
        <v>5182</v>
      </c>
      <c r="C11197" s="33" t="s">
        <v>5183</v>
      </c>
      <c r="D11197" s="50">
        <v>2</v>
      </c>
      <c r="E11197" s="45" t="s">
        <v>24</v>
      </c>
      <c r="F11197" s="179">
        <v>120000</v>
      </c>
      <c r="G11197" s="179">
        <f t="shared" si="470"/>
        <v>240000</v>
      </c>
      <c r="H11197" s="84" t="s">
        <v>2724</v>
      </c>
      <c r="I11197" s="294"/>
    </row>
    <row r="11198" spans="1:9" x14ac:dyDescent="0.25">
      <c r="A11198" s="38" t="s">
        <v>5170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70"/>
        <v>105000</v>
      </c>
      <c r="H11198" s="84" t="s">
        <v>2724</v>
      </c>
      <c r="I11198" s="294"/>
    </row>
    <row r="11199" spans="1:9" x14ac:dyDescent="0.25">
      <c r="A11199" s="38" t="s">
        <v>5170</v>
      </c>
      <c r="B11199" s="36" t="s">
        <v>3235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70"/>
        <v>105000</v>
      </c>
      <c r="H11199" s="84" t="s">
        <v>588</v>
      </c>
      <c r="I11199" s="294" t="s">
        <v>11565</v>
      </c>
    </row>
    <row r="11200" spans="1:9" x14ac:dyDescent="0.25">
      <c r="A11200" s="38" t="s">
        <v>5170</v>
      </c>
      <c r="B11200" s="33" t="s">
        <v>5812</v>
      </c>
      <c r="C11200" s="33" t="s">
        <v>11566</v>
      </c>
      <c r="D11200" s="38">
        <v>1</v>
      </c>
      <c r="E11200" s="45" t="s">
        <v>23</v>
      </c>
      <c r="F11200" s="179">
        <v>1275000</v>
      </c>
      <c r="G11200" s="41">
        <f t="shared" si="470"/>
        <v>1275000</v>
      </c>
      <c r="H11200" s="84" t="s">
        <v>492</v>
      </c>
      <c r="I11200" s="294" t="s">
        <v>11567</v>
      </c>
    </row>
    <row r="11201" spans="1:9" x14ac:dyDescent="0.25">
      <c r="A11201" s="38" t="s">
        <v>5170</v>
      </c>
      <c r="B11201" s="33" t="s">
        <v>5152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70"/>
        <v>155000</v>
      </c>
      <c r="H11201" s="84" t="s">
        <v>492</v>
      </c>
      <c r="I11201" s="294" t="s">
        <v>11567</v>
      </c>
    </row>
    <row r="11202" spans="1:9" x14ac:dyDescent="0.25">
      <c r="A11202" s="38" t="s">
        <v>5170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70"/>
        <v>38000</v>
      </c>
      <c r="H11202" s="84" t="s">
        <v>492</v>
      </c>
      <c r="I11202" s="294" t="s">
        <v>11567</v>
      </c>
    </row>
    <row r="11203" spans="1:9" x14ac:dyDescent="0.25">
      <c r="A11203" s="38" t="s">
        <v>5170</v>
      </c>
      <c r="B11203" s="33" t="s">
        <v>3235</v>
      </c>
      <c r="C11203" s="33" t="s">
        <v>3596</v>
      </c>
      <c r="D11203" s="38">
        <v>1</v>
      </c>
      <c r="E11203" s="45" t="s">
        <v>23</v>
      </c>
      <c r="F11203" s="40">
        <v>82000</v>
      </c>
      <c r="G11203" s="41">
        <f t="shared" si="470"/>
        <v>82000</v>
      </c>
      <c r="H11203" s="84" t="s">
        <v>492</v>
      </c>
      <c r="I11203" s="294" t="s">
        <v>11567</v>
      </c>
    </row>
    <row r="11204" spans="1:9" x14ac:dyDescent="0.25">
      <c r="A11204" s="38" t="s">
        <v>5170</v>
      </c>
      <c r="B11204" s="33" t="s">
        <v>5174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70"/>
        <v>45000</v>
      </c>
      <c r="H11204" s="84" t="s">
        <v>882</v>
      </c>
      <c r="I11204" s="294"/>
    </row>
    <row r="11205" spans="1:9" x14ac:dyDescent="0.25">
      <c r="A11205" s="38" t="s">
        <v>5187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11568</v>
      </c>
    </row>
    <row r="11206" spans="1:9" x14ac:dyDescent="0.25">
      <c r="A11206" s="38" t="s">
        <v>5187</v>
      </c>
      <c r="B11206" s="33" t="s">
        <v>3235</v>
      </c>
      <c r="C11206" s="33" t="s">
        <v>3596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11568</v>
      </c>
    </row>
    <row r="11207" spans="1:9" x14ac:dyDescent="0.25">
      <c r="A11207" s="38" t="s">
        <v>5187</v>
      </c>
      <c r="B11207" s="33" t="s">
        <v>4168</v>
      </c>
      <c r="C11207" s="33" t="s">
        <v>5191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5192</v>
      </c>
      <c r="I11207" s="33" t="s">
        <v>11239</v>
      </c>
    </row>
    <row r="11208" spans="1:9" x14ac:dyDescent="0.25">
      <c r="A11208" s="38" t="s">
        <v>5187</v>
      </c>
      <c r="B11208" s="33" t="s">
        <v>5812</v>
      </c>
      <c r="C11208" s="33" t="s">
        <v>11569</v>
      </c>
      <c r="D11208" s="38">
        <v>1</v>
      </c>
      <c r="E11208" s="45" t="s">
        <v>23</v>
      </c>
      <c r="F11208" s="179">
        <v>1275000</v>
      </c>
      <c r="G11208" s="41">
        <f t="shared" ref="G11208:G11260" si="471">F11208*D11208</f>
        <v>1275000</v>
      </c>
      <c r="H11208" s="84" t="s">
        <v>2736</v>
      </c>
      <c r="I11208" s="294" t="s">
        <v>11570</v>
      </c>
    </row>
    <row r="11209" spans="1:9" x14ac:dyDescent="0.25">
      <c r="A11209" s="38" t="s">
        <v>5187</v>
      </c>
      <c r="B11209" s="33" t="s">
        <v>4008</v>
      </c>
      <c r="C11209" s="33" t="s">
        <v>4378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x14ac:dyDescent="0.25">
      <c r="A11210" s="38" t="s">
        <v>5187</v>
      </c>
      <c r="B11210" s="33" t="s">
        <v>4008</v>
      </c>
      <c r="C11210" s="33" t="s">
        <v>4378</v>
      </c>
      <c r="D11210" s="50">
        <v>5</v>
      </c>
      <c r="E11210" s="45" t="s">
        <v>27</v>
      </c>
      <c r="F11210" s="296">
        <v>23000</v>
      </c>
      <c r="G11210" s="41">
        <f t="shared" ref="G11210:G11215" si="472">F11210*D11210</f>
        <v>115000</v>
      </c>
      <c r="H11210" s="84" t="s">
        <v>2240</v>
      </c>
      <c r="I11210" s="294"/>
    </row>
    <row r="11211" spans="1:9" x14ac:dyDescent="0.25">
      <c r="A11211" s="38" t="s">
        <v>5187</v>
      </c>
      <c r="B11211" s="33" t="s">
        <v>4675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72"/>
        <v>3000</v>
      </c>
      <c r="H11211" s="84" t="s">
        <v>930</v>
      </c>
      <c r="I11211" s="294"/>
    </row>
    <row r="11212" spans="1:9" x14ac:dyDescent="0.25">
      <c r="A11212" s="38" t="s">
        <v>5187</v>
      </c>
      <c r="B11212" s="33" t="s">
        <v>4675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72"/>
        <v>3000</v>
      </c>
      <c r="H11212" s="84" t="s">
        <v>2861</v>
      </c>
      <c r="I11212" s="294"/>
    </row>
    <row r="11213" spans="1:9" x14ac:dyDescent="0.25">
      <c r="A11213" s="38" t="s">
        <v>5187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72"/>
        <v>80000</v>
      </c>
      <c r="H11213" s="84" t="s">
        <v>2672</v>
      </c>
      <c r="I11213" s="294" t="s">
        <v>11571</v>
      </c>
    </row>
    <row r="11214" spans="1:9" x14ac:dyDescent="0.25">
      <c r="A11214" s="38" t="s">
        <v>5187</v>
      </c>
      <c r="B11214" s="33" t="s">
        <v>4841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72"/>
        <v>20000</v>
      </c>
      <c r="H11214" s="84" t="s">
        <v>2672</v>
      </c>
      <c r="I11214" s="294" t="s">
        <v>11571</v>
      </c>
    </row>
    <row r="11215" spans="1:9" x14ac:dyDescent="0.25">
      <c r="A11215" s="38" t="s">
        <v>5187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72"/>
        <v>43000</v>
      </c>
      <c r="H11215" s="84" t="s">
        <v>2672</v>
      </c>
      <c r="I11215" s="294" t="s">
        <v>11571</v>
      </c>
    </row>
    <row r="11216" spans="1:9" x14ac:dyDescent="0.25">
      <c r="A11216" s="38" t="s">
        <v>5187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71"/>
        <v>49500</v>
      </c>
      <c r="H11216" s="84" t="s">
        <v>2672</v>
      </c>
      <c r="I11216" s="294" t="s">
        <v>11571</v>
      </c>
    </row>
    <row r="11217" spans="1:9" x14ac:dyDescent="0.25">
      <c r="A11217" s="38" t="s">
        <v>5187</v>
      </c>
      <c r="B11217" s="33" t="s">
        <v>2832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71"/>
        <v>175000</v>
      </c>
      <c r="H11217" s="84" t="s">
        <v>2672</v>
      </c>
      <c r="I11217" s="294" t="s">
        <v>11571</v>
      </c>
    </row>
    <row r="11218" spans="1:9" x14ac:dyDescent="0.25">
      <c r="A11218" s="38" t="s">
        <v>5187</v>
      </c>
      <c r="B11218" s="33" t="s">
        <v>5190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71"/>
        <v>100000</v>
      </c>
      <c r="H11218" s="84" t="s">
        <v>2908</v>
      </c>
      <c r="I11218" s="294"/>
    </row>
    <row r="11219" spans="1:9" x14ac:dyDescent="0.25">
      <c r="A11219" s="38" t="s">
        <v>5187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71"/>
        <v>222499</v>
      </c>
      <c r="H11219" s="84" t="s">
        <v>2908</v>
      </c>
      <c r="I11219" s="294"/>
    </row>
    <row r="11220" spans="1:9" x14ac:dyDescent="0.25">
      <c r="A11220" s="38" t="s">
        <v>5187</v>
      </c>
      <c r="B11220" s="36" t="s">
        <v>4149</v>
      </c>
      <c r="C11220" s="33" t="s">
        <v>2752</v>
      </c>
      <c r="D11220" s="38">
        <v>1</v>
      </c>
      <c r="E11220" s="45" t="s">
        <v>23</v>
      </c>
      <c r="F11220" s="41">
        <v>32500</v>
      </c>
      <c r="G11220" s="41">
        <f t="shared" si="471"/>
        <v>32500</v>
      </c>
      <c r="H11220" s="84" t="s">
        <v>2908</v>
      </c>
      <c r="I11220" s="294"/>
    </row>
    <row r="11221" spans="1:9" x14ac:dyDescent="0.25">
      <c r="A11221" s="38" t="s">
        <v>5187</v>
      </c>
      <c r="B11221" s="49" t="s">
        <v>11572</v>
      </c>
      <c r="C11221" s="33" t="s">
        <v>11573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11574</v>
      </c>
    </row>
    <row r="11222" spans="1:9" x14ac:dyDescent="0.25">
      <c r="A11222" s="38" t="s">
        <v>5187</v>
      </c>
      <c r="B11222" s="49" t="s">
        <v>11572</v>
      </c>
      <c r="C11222" s="33" t="s">
        <v>11575</v>
      </c>
      <c r="D11222" s="50">
        <v>1</v>
      </c>
      <c r="E11222" s="45" t="s">
        <v>24</v>
      </c>
      <c r="F11222" s="46">
        <v>1875000</v>
      </c>
      <c r="G11222" s="41">
        <f t="shared" si="471"/>
        <v>1875000</v>
      </c>
      <c r="H11222" s="84" t="s">
        <v>520</v>
      </c>
      <c r="I11222" s="294" t="s">
        <v>11574</v>
      </c>
    </row>
    <row r="11223" spans="1:9" x14ac:dyDescent="0.25">
      <c r="A11223" s="38" t="s">
        <v>5187</v>
      </c>
      <c r="B11223" s="49" t="s">
        <v>11572</v>
      </c>
      <c r="C11223" s="33" t="s">
        <v>11576</v>
      </c>
      <c r="D11223" s="50">
        <v>1</v>
      </c>
      <c r="E11223" s="273" t="s">
        <v>24</v>
      </c>
      <c r="F11223" s="46">
        <v>1875000</v>
      </c>
      <c r="G11223" s="41">
        <f t="shared" si="471"/>
        <v>1875000</v>
      </c>
      <c r="H11223" s="84" t="s">
        <v>520</v>
      </c>
      <c r="I11223" s="294" t="s">
        <v>11574</v>
      </c>
    </row>
    <row r="11224" spans="1:9" x14ac:dyDescent="0.25">
      <c r="A11224" s="38" t="s">
        <v>5187</v>
      </c>
      <c r="B11224" s="49" t="s">
        <v>11572</v>
      </c>
      <c r="C11224" s="33" t="s">
        <v>11577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11574</v>
      </c>
    </row>
    <row r="11225" spans="1:9" x14ac:dyDescent="0.25">
      <c r="A11225" s="38" t="s">
        <v>5187</v>
      </c>
      <c r="B11225" s="49" t="s">
        <v>11572</v>
      </c>
      <c r="C11225" s="33" t="s">
        <v>11578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11574</v>
      </c>
    </row>
    <row r="11226" spans="1:9" x14ac:dyDescent="0.25">
      <c r="A11226" s="38" t="s">
        <v>5187</v>
      </c>
      <c r="B11226" s="49" t="s">
        <v>11572</v>
      </c>
      <c r="C11226" s="33" t="s">
        <v>11579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11574</v>
      </c>
    </row>
    <row r="11227" spans="1:9" x14ac:dyDescent="0.25">
      <c r="A11227" s="38" t="s">
        <v>5187</v>
      </c>
      <c r="B11227" s="49" t="s">
        <v>11572</v>
      </c>
      <c r="C11227" s="167" t="s">
        <v>11580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11574</v>
      </c>
    </row>
    <row r="11228" spans="1:9" x14ac:dyDescent="0.25">
      <c r="A11228" s="38" t="s">
        <v>5187</v>
      </c>
      <c r="B11228" s="49" t="s">
        <v>11572</v>
      </c>
      <c r="C11228" s="33" t="s">
        <v>11581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11574</v>
      </c>
    </row>
    <row r="11229" spans="1:9" x14ac:dyDescent="0.25">
      <c r="A11229" s="38" t="s">
        <v>5187</v>
      </c>
      <c r="B11229" s="49" t="s">
        <v>11572</v>
      </c>
      <c r="C11229" s="84" t="s">
        <v>11582</v>
      </c>
      <c r="D11229" s="38">
        <v>1</v>
      </c>
      <c r="E11229" s="45" t="s">
        <v>24</v>
      </c>
      <c r="F11229" s="46">
        <v>1875000</v>
      </c>
      <c r="G11229" s="41">
        <f t="shared" si="471"/>
        <v>1875000</v>
      </c>
      <c r="H11229" s="84" t="s">
        <v>520</v>
      </c>
      <c r="I11229" s="294" t="s">
        <v>11574</v>
      </c>
    </row>
    <row r="11230" spans="1:9" x14ac:dyDescent="0.25">
      <c r="A11230" s="38" t="s">
        <v>5187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71"/>
        <v>75000</v>
      </c>
      <c r="H11230" s="84" t="s">
        <v>520</v>
      </c>
      <c r="I11230" s="294" t="s">
        <v>11574</v>
      </c>
    </row>
    <row r="11231" spans="1:9" x14ac:dyDescent="0.25">
      <c r="A11231" s="38" t="s">
        <v>5187</v>
      </c>
      <c r="B11231" s="33" t="s">
        <v>114</v>
      </c>
      <c r="C11231" s="33" t="s">
        <v>11088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11574</v>
      </c>
    </row>
    <row r="11232" spans="1:9" x14ac:dyDescent="0.25">
      <c r="A11232" s="38" t="s">
        <v>5187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5199</v>
      </c>
      <c r="I11232" s="294"/>
    </row>
    <row r="11233" spans="1:9" x14ac:dyDescent="0.25">
      <c r="A11233" s="38" t="s">
        <v>5187</v>
      </c>
      <c r="B11233" s="36" t="s">
        <v>4874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5199</v>
      </c>
      <c r="I11233" s="294"/>
    </row>
    <row r="11234" spans="1:9" x14ac:dyDescent="0.25">
      <c r="A11234" s="38" t="s">
        <v>5187</v>
      </c>
      <c r="B11234" s="33" t="s">
        <v>4675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5199</v>
      </c>
      <c r="I11234" s="294"/>
    </row>
    <row r="11235" spans="1:9" x14ac:dyDescent="0.25">
      <c r="A11235" s="38" t="s">
        <v>5187</v>
      </c>
      <c r="B11235" s="33" t="s">
        <v>2949</v>
      </c>
      <c r="C11235" s="33" t="s">
        <v>3382</v>
      </c>
      <c r="D11235" s="38">
        <v>6</v>
      </c>
      <c r="E11235" s="45" t="s">
        <v>24</v>
      </c>
      <c r="F11235" s="40">
        <v>19000</v>
      </c>
      <c r="G11235" s="179">
        <f t="shared" si="471"/>
        <v>114000</v>
      </c>
      <c r="H11235" s="84" t="s">
        <v>5199</v>
      </c>
      <c r="I11235" s="43"/>
    </row>
    <row r="11236" spans="1:9" x14ac:dyDescent="0.25">
      <c r="A11236" s="38" t="s">
        <v>5187</v>
      </c>
      <c r="B11236" s="33" t="s">
        <v>114</v>
      </c>
      <c r="C11236" s="33" t="s">
        <v>11088</v>
      </c>
      <c r="D11236" s="50">
        <v>1</v>
      </c>
      <c r="E11236" s="45" t="s">
        <v>23</v>
      </c>
      <c r="F11236" s="55">
        <v>198550</v>
      </c>
      <c r="G11236" s="179">
        <f t="shared" si="471"/>
        <v>198550</v>
      </c>
      <c r="H11236" s="84" t="s">
        <v>1065</v>
      </c>
      <c r="I11236" s="294" t="s">
        <v>11583</v>
      </c>
    </row>
    <row r="11237" spans="1:9" x14ac:dyDescent="0.25">
      <c r="A11237" s="38" t="s">
        <v>5187</v>
      </c>
      <c r="B11237" s="63" t="s">
        <v>4772</v>
      </c>
      <c r="C11237" s="33" t="s">
        <v>2726</v>
      </c>
      <c r="D11237" s="38">
        <v>1</v>
      </c>
      <c r="E11237" s="45" t="s">
        <v>24</v>
      </c>
      <c r="F11237" s="41">
        <v>196350</v>
      </c>
      <c r="G11237" s="179">
        <f t="shared" si="471"/>
        <v>196350</v>
      </c>
      <c r="H11237" s="84" t="s">
        <v>1065</v>
      </c>
      <c r="I11237" s="294" t="s">
        <v>11583</v>
      </c>
    </row>
    <row r="11238" spans="1:9" x14ac:dyDescent="0.25">
      <c r="A11238" s="38" t="s">
        <v>5187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71"/>
        <v>120000</v>
      </c>
      <c r="H11238" s="84" t="s">
        <v>1065</v>
      </c>
      <c r="I11238" s="294" t="s">
        <v>11583</v>
      </c>
    </row>
    <row r="11239" spans="1:9" x14ac:dyDescent="0.25">
      <c r="A11239" s="38" t="s">
        <v>5187</v>
      </c>
      <c r="B11239" s="33" t="s">
        <v>4841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71"/>
        <v>60000</v>
      </c>
      <c r="H11239" s="84" t="s">
        <v>1065</v>
      </c>
      <c r="I11239" s="294" t="s">
        <v>11583</v>
      </c>
    </row>
    <row r="11240" spans="1:9" x14ac:dyDescent="0.25">
      <c r="A11240" s="38" t="s">
        <v>5187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71"/>
        <v>43000</v>
      </c>
      <c r="H11240" s="84" t="s">
        <v>1065</v>
      </c>
      <c r="I11240" s="294" t="s">
        <v>11583</v>
      </c>
    </row>
    <row r="11241" spans="1:9" x14ac:dyDescent="0.25">
      <c r="A11241" s="38" t="s">
        <v>5187</v>
      </c>
      <c r="B11241" s="33" t="s">
        <v>4841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71"/>
        <v>20000</v>
      </c>
      <c r="H11241" s="84" t="s">
        <v>1065</v>
      </c>
      <c r="I11241" s="294" t="s">
        <v>11583</v>
      </c>
    </row>
    <row r="11242" spans="1:9" x14ac:dyDescent="0.25">
      <c r="A11242" s="38" t="s">
        <v>5187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71"/>
        <v>49500</v>
      </c>
      <c r="H11242" s="84" t="s">
        <v>1065</v>
      </c>
      <c r="I11242" s="294" t="s">
        <v>11583</v>
      </c>
    </row>
    <row r="11243" spans="1:9" x14ac:dyDescent="0.25">
      <c r="A11243" s="38" t="s">
        <v>5187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71"/>
        <v>43000</v>
      </c>
      <c r="H11243" s="84" t="s">
        <v>1065</v>
      </c>
      <c r="I11243" s="294" t="s">
        <v>11583</v>
      </c>
    </row>
    <row r="11244" spans="1:9" x14ac:dyDescent="0.25">
      <c r="A11244" s="38" t="s">
        <v>5187</v>
      </c>
      <c r="B11244" s="33" t="s">
        <v>118</v>
      </c>
      <c r="C11244" s="49" t="s">
        <v>9783</v>
      </c>
      <c r="D11244" s="50">
        <v>2</v>
      </c>
      <c r="E11244" s="45" t="s">
        <v>24</v>
      </c>
      <c r="F11244" s="179">
        <v>129999</v>
      </c>
      <c r="G11244" s="179">
        <f t="shared" si="471"/>
        <v>259998</v>
      </c>
      <c r="H11244" s="84" t="s">
        <v>2018</v>
      </c>
      <c r="I11244" s="84" t="s">
        <v>11584</v>
      </c>
    </row>
    <row r="11245" spans="1:9" x14ac:dyDescent="0.25">
      <c r="A11245" s="38" t="s">
        <v>5187</v>
      </c>
      <c r="B11245" s="36" t="s">
        <v>4150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71"/>
        <v>40000</v>
      </c>
      <c r="H11245" s="84" t="s">
        <v>2018</v>
      </c>
      <c r="I11245" s="84" t="s">
        <v>11584</v>
      </c>
    </row>
    <row r="11246" spans="1:9" x14ac:dyDescent="0.25">
      <c r="A11246" s="38" t="s">
        <v>5187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71"/>
        <v>60000</v>
      </c>
      <c r="H11246" s="84" t="s">
        <v>2018</v>
      </c>
      <c r="I11246" s="84" t="s">
        <v>11584</v>
      </c>
    </row>
    <row r="11247" spans="1:9" x14ac:dyDescent="0.25">
      <c r="A11247" s="38" t="s">
        <v>5187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71"/>
        <v>49500</v>
      </c>
      <c r="H11247" s="84" t="s">
        <v>2018</v>
      </c>
      <c r="I11247" s="84" t="s">
        <v>11584</v>
      </c>
    </row>
    <row r="11248" spans="1:9" x14ac:dyDescent="0.25">
      <c r="A11248" s="38" t="s">
        <v>5187</v>
      </c>
      <c r="B11248" s="33" t="s">
        <v>68</v>
      </c>
      <c r="C11248" s="33" t="s">
        <v>11585</v>
      </c>
      <c r="D11248" s="38">
        <v>1</v>
      </c>
      <c r="E11248" s="51" t="s">
        <v>24</v>
      </c>
      <c r="F11248" s="58">
        <v>1900000</v>
      </c>
      <c r="G11248" s="179">
        <f t="shared" si="471"/>
        <v>1900000</v>
      </c>
      <c r="H11248" s="84" t="s">
        <v>1006</v>
      </c>
      <c r="I11248" s="33" t="s">
        <v>11586</v>
      </c>
    </row>
    <row r="11249" spans="1:9" x14ac:dyDescent="0.25">
      <c r="A11249" s="38" t="s">
        <v>5187</v>
      </c>
      <c r="B11249" s="33" t="s">
        <v>68</v>
      </c>
      <c r="C11249" s="33" t="s">
        <v>11587</v>
      </c>
      <c r="D11249" s="38">
        <v>1</v>
      </c>
      <c r="E11249" s="51" t="s">
        <v>24</v>
      </c>
      <c r="F11249" s="58">
        <v>1900000</v>
      </c>
      <c r="G11249" s="179">
        <f t="shared" si="471"/>
        <v>1900000</v>
      </c>
      <c r="H11249" s="84" t="s">
        <v>1006</v>
      </c>
      <c r="I11249" s="33" t="s">
        <v>11586</v>
      </c>
    </row>
    <row r="11250" spans="1:9" x14ac:dyDescent="0.25">
      <c r="A11250" s="38" t="s">
        <v>5187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71"/>
        <v>253800</v>
      </c>
      <c r="H11250" s="84" t="s">
        <v>468</v>
      </c>
      <c r="I11250" s="33" t="s">
        <v>11588</v>
      </c>
    </row>
    <row r="11251" spans="1:9" x14ac:dyDescent="0.25">
      <c r="A11251" s="38" t="s">
        <v>5187</v>
      </c>
      <c r="B11251" s="33" t="s">
        <v>11589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71"/>
        <v>87500</v>
      </c>
      <c r="H11251" s="84" t="s">
        <v>468</v>
      </c>
      <c r="I11251" s="33" t="s">
        <v>11588</v>
      </c>
    </row>
    <row r="11252" spans="1:9" x14ac:dyDescent="0.25">
      <c r="A11252" s="38" t="s">
        <v>5187</v>
      </c>
      <c r="B11252" s="33" t="s">
        <v>5108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71"/>
        <v>36000</v>
      </c>
      <c r="H11252" s="84" t="s">
        <v>468</v>
      </c>
      <c r="I11252" s="33" t="s">
        <v>11588</v>
      </c>
    </row>
    <row r="11253" spans="1:9" x14ac:dyDescent="0.25">
      <c r="A11253" s="38" t="s">
        <v>5187</v>
      </c>
      <c r="B11253" s="33" t="s">
        <v>3235</v>
      </c>
      <c r="C11253" s="33" t="s">
        <v>3596</v>
      </c>
      <c r="D11253" s="38">
        <v>1</v>
      </c>
      <c r="E11253" s="45" t="s">
        <v>24</v>
      </c>
      <c r="F11253" s="40">
        <v>35000</v>
      </c>
      <c r="G11253" s="179">
        <f t="shared" si="471"/>
        <v>35000</v>
      </c>
      <c r="H11253" s="84" t="s">
        <v>468</v>
      </c>
      <c r="I11253" s="33" t="s">
        <v>11588</v>
      </c>
    </row>
    <row r="11254" spans="1:9" x14ac:dyDescent="0.25">
      <c r="A11254" s="38" t="s">
        <v>5187</v>
      </c>
      <c r="B11254" s="36" t="s">
        <v>4149</v>
      </c>
      <c r="C11254" s="33" t="s">
        <v>2752</v>
      </c>
      <c r="D11254" s="38">
        <v>1</v>
      </c>
      <c r="E11254" s="45" t="s">
        <v>24</v>
      </c>
      <c r="F11254" s="40">
        <v>35000</v>
      </c>
      <c r="G11254" s="41">
        <f t="shared" si="471"/>
        <v>35000</v>
      </c>
      <c r="H11254" s="84" t="s">
        <v>507</v>
      </c>
      <c r="I11254" s="33" t="s">
        <v>11590</v>
      </c>
    </row>
    <row r="11255" spans="1:9" x14ac:dyDescent="0.25">
      <c r="A11255" s="38" t="s">
        <v>5187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71"/>
        <v>594000</v>
      </c>
      <c r="H11255" s="84" t="s">
        <v>11591</v>
      </c>
      <c r="I11255" s="33" t="s">
        <v>11592</v>
      </c>
    </row>
    <row r="11256" spans="1:9" x14ac:dyDescent="0.25">
      <c r="A11256" s="38" t="s">
        <v>5187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71"/>
        <v>714000</v>
      </c>
      <c r="H11256" s="84" t="s">
        <v>11591</v>
      </c>
      <c r="I11256" s="33" t="s">
        <v>11592</v>
      </c>
    </row>
    <row r="11257" spans="1:9" x14ac:dyDescent="0.25">
      <c r="A11257" s="38" t="s">
        <v>5187</v>
      </c>
      <c r="B11257" s="33" t="s">
        <v>5194</v>
      </c>
      <c r="C11257" s="156" t="s">
        <v>5193</v>
      </c>
      <c r="D11257" s="38">
        <v>2</v>
      </c>
      <c r="E11257" s="45" t="s">
        <v>601</v>
      </c>
      <c r="F11257" s="40">
        <v>1</v>
      </c>
      <c r="G11257" s="41">
        <f t="shared" si="471"/>
        <v>2</v>
      </c>
      <c r="H11257" s="84" t="s">
        <v>433</v>
      </c>
      <c r="I11257" s="33" t="s">
        <v>11592</v>
      </c>
    </row>
    <row r="11258" spans="1:9" x14ac:dyDescent="0.25">
      <c r="A11258" s="38" t="s">
        <v>5187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71"/>
        <v>75000</v>
      </c>
      <c r="H11258" s="84" t="s">
        <v>433</v>
      </c>
      <c r="I11258" s="33" t="s">
        <v>11593</v>
      </c>
    </row>
    <row r="11259" spans="1:9" x14ac:dyDescent="0.25">
      <c r="A11259" s="38" t="s">
        <v>5187</v>
      </c>
      <c r="B11259" s="36" t="s">
        <v>3235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71"/>
        <v>105000</v>
      </c>
      <c r="H11259" s="84" t="s">
        <v>1268</v>
      </c>
      <c r="I11259" s="33" t="s">
        <v>11594</v>
      </c>
    </row>
    <row r="11260" spans="1:9" x14ac:dyDescent="0.25">
      <c r="A11260" s="38" t="s">
        <v>5187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71"/>
        <v>90000</v>
      </c>
      <c r="H11260" s="84" t="s">
        <v>2724</v>
      </c>
      <c r="I11260" s="33"/>
    </row>
    <row r="11261" spans="1:9" x14ac:dyDescent="0.25">
      <c r="A11261" s="38" t="s">
        <v>5187</v>
      </c>
      <c r="B11261" s="49" t="s">
        <v>556</v>
      </c>
      <c r="C11261" s="33" t="s">
        <v>9331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x14ac:dyDescent="0.25">
      <c r="A11262" s="33" t="s">
        <v>5195</v>
      </c>
      <c r="B11262" s="33" t="s">
        <v>2801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11595</v>
      </c>
    </row>
    <row r="11263" spans="1:9" x14ac:dyDescent="0.25">
      <c r="A11263" s="33" t="s">
        <v>5195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73">F11263*D11263</f>
        <v>190789.5</v>
      </c>
      <c r="H11263" s="84" t="s">
        <v>2237</v>
      </c>
      <c r="I11263" s="294" t="s">
        <v>11595</v>
      </c>
    </row>
    <row r="11264" spans="1:9" x14ac:dyDescent="0.25">
      <c r="A11264" s="33" t="s">
        <v>5195</v>
      </c>
      <c r="B11264" s="33" t="s">
        <v>3836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73"/>
        <v>420000</v>
      </c>
      <c r="H11264" s="84" t="s">
        <v>2724</v>
      </c>
      <c r="I11264" s="33"/>
    </row>
    <row r="11265" spans="1:9" x14ac:dyDescent="0.25">
      <c r="A11265" s="33" t="s">
        <v>5195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73"/>
        <v>59500</v>
      </c>
      <c r="H11265" s="84" t="s">
        <v>2724</v>
      </c>
      <c r="I11265" s="33"/>
    </row>
    <row r="11266" spans="1:9" x14ac:dyDescent="0.25">
      <c r="A11266" s="33" t="s">
        <v>5195</v>
      </c>
      <c r="B11266" s="36" t="s">
        <v>5207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2724</v>
      </c>
      <c r="I11266" s="33"/>
    </row>
    <row r="11267" spans="1:9" x14ac:dyDescent="0.25">
      <c r="A11267" s="33" t="s">
        <v>5195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73"/>
        <v>45000</v>
      </c>
      <c r="H11267" s="84" t="s">
        <v>465</v>
      </c>
      <c r="I11267" s="294" t="s">
        <v>11596</v>
      </c>
    </row>
    <row r="11268" spans="1:9" x14ac:dyDescent="0.25">
      <c r="A11268" s="33" t="s">
        <v>5195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73"/>
        <v>56400</v>
      </c>
      <c r="H11268" s="84" t="s">
        <v>1756</v>
      </c>
      <c r="I11268" s="294"/>
    </row>
    <row r="11269" spans="1:9" x14ac:dyDescent="0.25">
      <c r="A11269" s="33" t="s">
        <v>5195</v>
      </c>
      <c r="B11269" s="33" t="s">
        <v>10279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73"/>
        <v>300000</v>
      </c>
      <c r="H11269" s="84" t="s">
        <v>1604</v>
      </c>
      <c r="I11269" s="294" t="s">
        <v>11597</v>
      </c>
    </row>
    <row r="11270" spans="1:9" x14ac:dyDescent="0.25">
      <c r="A11270" s="33" t="s">
        <v>5195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73"/>
        <v>348500</v>
      </c>
      <c r="H11270" s="84" t="s">
        <v>1604</v>
      </c>
      <c r="I11270" s="294" t="s">
        <v>11597</v>
      </c>
    </row>
    <row r="11271" spans="1:9" x14ac:dyDescent="0.25">
      <c r="A11271" s="33" t="s">
        <v>5195</v>
      </c>
      <c r="B11271" s="63" t="s">
        <v>5124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73"/>
        <v>190000</v>
      </c>
      <c r="H11271" s="84" t="s">
        <v>492</v>
      </c>
      <c r="I11271" s="294" t="s">
        <v>11598</v>
      </c>
    </row>
    <row r="11272" spans="1:9" x14ac:dyDescent="0.25">
      <c r="A11272" s="33" t="s">
        <v>5195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73"/>
        <v>40000</v>
      </c>
      <c r="H11272" s="84" t="s">
        <v>492</v>
      </c>
      <c r="I11272" s="294" t="s">
        <v>11598</v>
      </c>
    </row>
    <row r="11273" spans="1:9" x14ac:dyDescent="0.25">
      <c r="A11273" s="33" t="s">
        <v>5195</v>
      </c>
      <c r="B11273" s="33" t="s">
        <v>11599</v>
      </c>
      <c r="C11273" s="33" t="s">
        <v>11600</v>
      </c>
      <c r="D11273" s="50">
        <v>2</v>
      </c>
      <c r="E11273" s="45" t="s">
        <v>24</v>
      </c>
      <c r="F11273" s="179">
        <v>175000</v>
      </c>
      <c r="G11273" s="41">
        <f t="shared" si="473"/>
        <v>350000</v>
      </c>
      <c r="H11273" s="84" t="s">
        <v>492</v>
      </c>
      <c r="I11273" s="294" t="s">
        <v>11598</v>
      </c>
    </row>
    <row r="11274" spans="1:9" x14ac:dyDescent="0.25">
      <c r="A11274" s="33" t="s">
        <v>5195</v>
      </c>
      <c r="B11274" s="49" t="s">
        <v>556</v>
      </c>
      <c r="C11274" s="33" t="s">
        <v>9331</v>
      </c>
      <c r="D11274" s="50">
        <v>2</v>
      </c>
      <c r="E11274" s="45" t="s">
        <v>24</v>
      </c>
      <c r="F11274" s="179">
        <v>475000</v>
      </c>
      <c r="G11274" s="41">
        <f t="shared" si="473"/>
        <v>950000</v>
      </c>
      <c r="H11274" s="84" t="s">
        <v>3078</v>
      </c>
      <c r="I11274" s="294" t="s">
        <v>11601</v>
      </c>
    </row>
    <row r="11275" spans="1:9" x14ac:dyDescent="0.25">
      <c r="A11275" s="33" t="s">
        <v>5195</v>
      </c>
      <c r="B11275" s="33" t="s">
        <v>5200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73"/>
        <v>500000</v>
      </c>
      <c r="H11275" s="84" t="s">
        <v>1999</v>
      </c>
      <c r="I11275" s="294" t="s">
        <v>11562</v>
      </c>
    </row>
    <row r="11276" spans="1:9" x14ac:dyDescent="0.25">
      <c r="A11276" s="33" t="s">
        <v>5195</v>
      </c>
      <c r="B11276" s="33" t="s">
        <v>11395</v>
      </c>
      <c r="C11276" s="33" t="s">
        <v>11602</v>
      </c>
      <c r="D11276" s="38">
        <v>1</v>
      </c>
      <c r="E11276" s="45" t="s">
        <v>24</v>
      </c>
      <c r="F11276" s="40">
        <v>1545000</v>
      </c>
      <c r="G11276" s="41">
        <f t="shared" si="473"/>
        <v>1545000</v>
      </c>
      <c r="H11276" s="84" t="s">
        <v>1999</v>
      </c>
      <c r="I11276" s="294" t="s">
        <v>11603</v>
      </c>
    </row>
    <row r="11277" spans="1:9" x14ac:dyDescent="0.25">
      <c r="A11277" s="33" t="s">
        <v>5195</v>
      </c>
      <c r="B11277" s="33" t="s">
        <v>11395</v>
      </c>
      <c r="C11277" s="33" t="s">
        <v>11604</v>
      </c>
      <c r="D11277" s="38">
        <v>1</v>
      </c>
      <c r="E11277" s="45" t="s">
        <v>24</v>
      </c>
      <c r="F11277" s="40">
        <v>1545000</v>
      </c>
      <c r="G11277" s="41">
        <f t="shared" si="473"/>
        <v>1545000</v>
      </c>
      <c r="H11277" s="84" t="s">
        <v>1999</v>
      </c>
      <c r="I11277" s="294" t="s">
        <v>11603</v>
      </c>
    </row>
    <row r="11278" spans="1:9" x14ac:dyDescent="0.25">
      <c r="A11278" s="33" t="s">
        <v>5195</v>
      </c>
      <c r="B11278" s="63" t="s">
        <v>11139</v>
      </c>
      <c r="C11278" s="39" t="s">
        <v>10563</v>
      </c>
      <c r="D11278" s="38">
        <v>2</v>
      </c>
      <c r="E11278" s="45" t="s">
        <v>24</v>
      </c>
      <c r="F11278" s="40">
        <v>160000</v>
      </c>
      <c r="G11278" s="41">
        <f t="shared" si="473"/>
        <v>320000</v>
      </c>
      <c r="H11278" s="84" t="s">
        <v>1999</v>
      </c>
      <c r="I11278" s="294" t="s">
        <v>11603</v>
      </c>
    </row>
    <row r="11279" spans="1:9" x14ac:dyDescent="0.25">
      <c r="A11279" s="33" t="s">
        <v>5195</v>
      </c>
      <c r="B11279" s="33" t="s">
        <v>11605</v>
      </c>
      <c r="C11279" s="33" t="s">
        <v>4924</v>
      </c>
      <c r="D11279" s="38">
        <v>2</v>
      </c>
      <c r="E11279" s="45" t="s">
        <v>24</v>
      </c>
      <c r="F11279" s="40">
        <v>50000</v>
      </c>
      <c r="G11279" s="41">
        <f t="shared" si="473"/>
        <v>100000</v>
      </c>
      <c r="H11279" s="84" t="s">
        <v>1999</v>
      </c>
      <c r="I11279" s="294" t="s">
        <v>11603</v>
      </c>
    </row>
    <row r="11280" spans="1:9" x14ac:dyDescent="0.25">
      <c r="A11280" s="33" t="s">
        <v>5195</v>
      </c>
      <c r="B11280" s="33" t="s">
        <v>5198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73"/>
        <v>21000</v>
      </c>
      <c r="H11280" s="84" t="s">
        <v>5199</v>
      </c>
      <c r="I11280" s="294"/>
    </row>
    <row r="11281" spans="1:9" x14ac:dyDescent="0.25">
      <c r="A11281" s="33" t="s">
        <v>5195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73"/>
        <v>253800</v>
      </c>
      <c r="H11281" s="84" t="s">
        <v>472</v>
      </c>
      <c r="I11281" s="294" t="s">
        <v>11606</v>
      </c>
    </row>
    <row r="11282" spans="1:9" x14ac:dyDescent="0.25">
      <c r="A11282" s="33" t="s">
        <v>5195</v>
      </c>
      <c r="B11282" s="33" t="s">
        <v>11589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73"/>
        <v>87500</v>
      </c>
      <c r="H11282" s="84" t="s">
        <v>472</v>
      </c>
      <c r="I11282" s="294" t="s">
        <v>11606</v>
      </c>
    </row>
    <row r="11283" spans="1:9" x14ac:dyDescent="0.25">
      <c r="A11283" s="33" t="s">
        <v>5195</v>
      </c>
      <c r="B11283" s="33" t="s">
        <v>5108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11606</v>
      </c>
    </row>
    <row r="11284" spans="1:9" x14ac:dyDescent="0.25">
      <c r="A11284" s="33" t="s">
        <v>5195</v>
      </c>
      <c r="B11284" s="33" t="s">
        <v>3235</v>
      </c>
      <c r="C11284" s="33" t="s">
        <v>3596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11606</v>
      </c>
    </row>
    <row r="11285" spans="1:9" x14ac:dyDescent="0.25">
      <c r="A11285" s="33" t="s">
        <v>5195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11606</v>
      </c>
    </row>
    <row r="11286" spans="1:9" x14ac:dyDescent="0.25">
      <c r="A11286" s="33" t="s">
        <v>5195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11606</v>
      </c>
    </row>
    <row r="11287" spans="1:9" x14ac:dyDescent="0.25">
      <c r="A11287" s="33" t="s">
        <v>5195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11606</v>
      </c>
    </row>
    <row r="11288" spans="1:9" x14ac:dyDescent="0.25">
      <c r="A11288" s="33" t="s">
        <v>5195</v>
      </c>
      <c r="B11288" s="33" t="s">
        <v>5204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73"/>
        <v>50000</v>
      </c>
      <c r="H11288" s="84" t="s">
        <v>2284</v>
      </c>
      <c r="I11288" s="294"/>
    </row>
    <row r="11289" spans="1:9" x14ac:dyDescent="0.25">
      <c r="A11289" s="33" t="s">
        <v>5195</v>
      </c>
      <c r="B11289" s="33" t="s">
        <v>5196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3230</v>
      </c>
      <c r="I11289" s="294" t="s">
        <v>11607</v>
      </c>
    </row>
    <row r="11290" spans="1:9" x14ac:dyDescent="0.25">
      <c r="A11290" s="33" t="s">
        <v>5195</v>
      </c>
      <c r="B11290" s="33" t="s">
        <v>11608</v>
      </c>
      <c r="C11290" s="33" t="s">
        <v>4924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11607</v>
      </c>
    </row>
    <row r="11291" spans="1:9" x14ac:dyDescent="0.25">
      <c r="A11291" s="33" t="s">
        <v>5195</v>
      </c>
      <c r="B11291" s="33" t="s">
        <v>11608</v>
      </c>
      <c r="C11291" s="33" t="s">
        <v>4924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11609</v>
      </c>
    </row>
    <row r="11292" spans="1:9" x14ac:dyDescent="0.25">
      <c r="A11292" s="33" t="s">
        <v>5195</v>
      </c>
      <c r="B11292" s="33" t="s">
        <v>11610</v>
      </c>
      <c r="C11292" s="33" t="s">
        <v>4924</v>
      </c>
      <c r="D11292" s="50">
        <v>10</v>
      </c>
      <c r="E11292" s="45" t="s">
        <v>24</v>
      </c>
      <c r="F11292" s="179">
        <v>90000</v>
      </c>
      <c r="G11292" s="179">
        <f t="shared" ref="G11292:G11298" si="474">F11292*D11292</f>
        <v>900000</v>
      </c>
      <c r="H11292" s="84" t="s">
        <v>433</v>
      </c>
      <c r="I11292" s="294" t="s">
        <v>11609</v>
      </c>
    </row>
    <row r="11293" spans="1:9" x14ac:dyDescent="0.25">
      <c r="A11293" s="33" t="s">
        <v>5195</v>
      </c>
      <c r="B11293" s="33" t="s">
        <v>11611</v>
      </c>
      <c r="C11293" s="33" t="s">
        <v>11612</v>
      </c>
      <c r="D11293" s="50">
        <v>1</v>
      </c>
      <c r="E11293" s="45" t="s">
        <v>24</v>
      </c>
      <c r="F11293" s="179">
        <v>1550000</v>
      </c>
      <c r="G11293" s="179">
        <f t="shared" si="474"/>
        <v>1550000</v>
      </c>
      <c r="H11293" s="84" t="s">
        <v>433</v>
      </c>
      <c r="I11293" s="294" t="s">
        <v>11609</v>
      </c>
    </row>
    <row r="11294" spans="1:9" x14ac:dyDescent="0.25">
      <c r="A11294" s="33" t="s">
        <v>5195</v>
      </c>
      <c r="B11294" s="33" t="s">
        <v>11611</v>
      </c>
      <c r="C11294" s="33" t="s">
        <v>11613</v>
      </c>
      <c r="D11294" s="50">
        <v>1</v>
      </c>
      <c r="E11294" s="45" t="s">
        <v>24</v>
      </c>
      <c r="F11294" s="179">
        <v>1550000</v>
      </c>
      <c r="G11294" s="179">
        <f t="shared" si="474"/>
        <v>1550000</v>
      </c>
      <c r="H11294" s="84" t="s">
        <v>433</v>
      </c>
      <c r="I11294" s="294" t="s">
        <v>11609</v>
      </c>
    </row>
    <row r="11295" spans="1:9" x14ac:dyDescent="0.25">
      <c r="A11295" s="33" t="s">
        <v>5195</v>
      </c>
      <c r="B11295" s="33" t="s">
        <v>11611</v>
      </c>
      <c r="C11295" s="33" t="s">
        <v>11614</v>
      </c>
      <c r="D11295" s="50">
        <v>1</v>
      </c>
      <c r="E11295" s="45" t="s">
        <v>24</v>
      </c>
      <c r="F11295" s="179">
        <v>1550000</v>
      </c>
      <c r="G11295" s="179">
        <f t="shared" si="474"/>
        <v>1550000</v>
      </c>
      <c r="H11295" s="84" t="s">
        <v>433</v>
      </c>
      <c r="I11295" s="294" t="s">
        <v>11609</v>
      </c>
    </row>
    <row r="11296" spans="1:9" x14ac:dyDescent="0.25">
      <c r="A11296" s="33" t="s">
        <v>5195</v>
      </c>
      <c r="B11296" s="33" t="s">
        <v>11611</v>
      </c>
      <c r="C11296" s="33" t="s">
        <v>11615</v>
      </c>
      <c r="D11296" s="50">
        <v>1</v>
      </c>
      <c r="E11296" s="45" t="s">
        <v>24</v>
      </c>
      <c r="F11296" s="179">
        <v>1550000</v>
      </c>
      <c r="G11296" s="179">
        <f t="shared" si="474"/>
        <v>1550000</v>
      </c>
      <c r="H11296" s="84" t="s">
        <v>433</v>
      </c>
      <c r="I11296" s="294" t="s">
        <v>11609</v>
      </c>
    </row>
    <row r="11297" spans="1:9" x14ac:dyDescent="0.25">
      <c r="A11297" s="33" t="s">
        <v>5195</v>
      </c>
      <c r="B11297" s="33" t="s">
        <v>11611</v>
      </c>
      <c r="C11297" s="33" t="s">
        <v>11616</v>
      </c>
      <c r="D11297" s="50">
        <v>1</v>
      </c>
      <c r="E11297" s="45" t="s">
        <v>24</v>
      </c>
      <c r="F11297" s="179">
        <v>1550000</v>
      </c>
      <c r="G11297" s="179">
        <f t="shared" si="474"/>
        <v>1550000</v>
      </c>
      <c r="H11297" s="84" t="s">
        <v>433</v>
      </c>
      <c r="I11297" s="294" t="s">
        <v>11609</v>
      </c>
    </row>
    <row r="11298" spans="1:9" x14ac:dyDescent="0.25">
      <c r="A11298" s="33" t="s">
        <v>5195</v>
      </c>
      <c r="B11298" s="33" t="s">
        <v>11611</v>
      </c>
      <c r="C11298" s="33" t="s">
        <v>11617</v>
      </c>
      <c r="D11298" s="50">
        <v>1</v>
      </c>
      <c r="E11298" s="45" t="s">
        <v>24</v>
      </c>
      <c r="F11298" s="179">
        <v>1550000</v>
      </c>
      <c r="G11298" s="179">
        <f t="shared" si="474"/>
        <v>1550000</v>
      </c>
      <c r="H11298" s="84" t="s">
        <v>433</v>
      </c>
      <c r="I11298" s="294" t="s">
        <v>11609</v>
      </c>
    </row>
    <row r="11299" spans="1:9" x14ac:dyDescent="0.25">
      <c r="A11299" s="33" t="s">
        <v>5195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73"/>
        <v>24750</v>
      </c>
      <c r="H11299" s="84" t="s">
        <v>868</v>
      </c>
      <c r="I11299" s="294"/>
    </row>
    <row r="11300" spans="1:9" x14ac:dyDescent="0.25">
      <c r="A11300" s="33" t="s">
        <v>5195</v>
      </c>
      <c r="B11300" s="33" t="s">
        <v>10149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73"/>
        <v>10000</v>
      </c>
      <c r="H11300" s="84" t="s">
        <v>868</v>
      </c>
      <c r="I11300" s="294"/>
    </row>
    <row r="11301" spans="1:9" x14ac:dyDescent="0.25">
      <c r="A11301" s="33" t="s">
        <v>5195</v>
      </c>
      <c r="B11301" s="63" t="s">
        <v>246</v>
      </c>
      <c r="C11301" s="33" t="s">
        <v>9369</v>
      </c>
      <c r="D11301" s="38">
        <v>1</v>
      </c>
      <c r="E11301" s="45" t="s">
        <v>24</v>
      </c>
      <c r="F11301" s="289">
        <v>580000</v>
      </c>
      <c r="G11301" s="179">
        <f t="shared" si="473"/>
        <v>580000</v>
      </c>
      <c r="H11301" s="84" t="s">
        <v>413</v>
      </c>
      <c r="I11301" s="294" t="s">
        <v>11618</v>
      </c>
    </row>
    <row r="11302" spans="1:9" x14ac:dyDescent="0.25">
      <c r="A11302" s="33" t="s">
        <v>5195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73"/>
        <v>15000</v>
      </c>
      <c r="H11302" s="84" t="s">
        <v>413</v>
      </c>
      <c r="I11302" s="294" t="s">
        <v>11618</v>
      </c>
    </row>
    <row r="11303" spans="1:9" x14ac:dyDescent="0.25">
      <c r="A11303" s="33" t="s">
        <v>5195</v>
      </c>
      <c r="B11303" s="80" t="s">
        <v>2800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73"/>
        <v>60000</v>
      </c>
      <c r="H11303" s="84" t="s">
        <v>1106</v>
      </c>
      <c r="I11303" s="294" t="s">
        <v>11619</v>
      </c>
    </row>
    <row r="11304" spans="1:9" x14ac:dyDescent="0.25">
      <c r="A11304" s="33" t="s">
        <v>5195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73"/>
        <v>900000</v>
      </c>
      <c r="H11304" s="84" t="s">
        <v>748</v>
      </c>
      <c r="I11304" s="84" t="s">
        <v>11620</v>
      </c>
    </row>
    <row r="11305" spans="1:9" x14ac:dyDescent="0.25">
      <c r="A11305" s="33" t="s">
        <v>5195</v>
      </c>
      <c r="B11305" s="33" t="s">
        <v>2816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73"/>
        <v>165000</v>
      </c>
      <c r="H11305" s="84" t="s">
        <v>606</v>
      </c>
      <c r="I11305" s="84"/>
    </row>
    <row r="11306" spans="1:9" x14ac:dyDescent="0.25">
      <c r="A11306" s="33" t="s">
        <v>5195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73"/>
        <v>253800</v>
      </c>
      <c r="H11306" s="401" t="s">
        <v>8417</v>
      </c>
      <c r="I11306" s="401"/>
    </row>
    <row r="11307" spans="1:9" x14ac:dyDescent="0.25">
      <c r="A11307" s="33" t="s">
        <v>5195</v>
      </c>
      <c r="B11307" s="33" t="s">
        <v>5208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73"/>
        <v>625000</v>
      </c>
      <c r="H11307" s="84" t="s">
        <v>1263</v>
      </c>
      <c r="I11307" s="84"/>
    </row>
    <row r="11308" spans="1:9" x14ac:dyDescent="0.25">
      <c r="A11308" s="33" t="s">
        <v>5195</v>
      </c>
      <c r="B11308" s="33" t="s">
        <v>5210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73"/>
        <v>510000</v>
      </c>
      <c r="H11308" s="84" t="s">
        <v>1263</v>
      </c>
      <c r="I11308" s="33"/>
    </row>
    <row r="11309" spans="1:9" x14ac:dyDescent="0.25">
      <c r="A11309" s="33" t="s">
        <v>5195</v>
      </c>
      <c r="B11309" s="33" t="s">
        <v>5211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73"/>
        <v>140000</v>
      </c>
      <c r="H11309" s="84" t="s">
        <v>1263</v>
      </c>
      <c r="I11309" s="33"/>
    </row>
    <row r="11310" spans="1:9" x14ac:dyDescent="0.25">
      <c r="A11310" s="33" t="s">
        <v>5195</v>
      </c>
      <c r="B11310" s="33" t="s">
        <v>5212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x14ac:dyDescent="0.25">
      <c r="A11311" s="33" t="s">
        <v>5213</v>
      </c>
      <c r="B11311" s="33" t="s">
        <v>2756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5199</v>
      </c>
      <c r="I11311" s="294"/>
    </row>
    <row r="11312" spans="1:9" x14ac:dyDescent="0.25">
      <c r="A11312" s="33" t="s">
        <v>5213</v>
      </c>
      <c r="B11312" s="80" t="s">
        <v>2805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75">F11312*D11312</f>
        <v>15000</v>
      </c>
      <c r="H11312" s="84" t="s">
        <v>5199</v>
      </c>
      <c r="I11312" s="294"/>
    </row>
    <row r="11313" spans="1:9" x14ac:dyDescent="0.25">
      <c r="A11313" s="33" t="s">
        <v>5213</v>
      </c>
      <c r="B11313" s="33" t="s">
        <v>5188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75"/>
        <v>90000</v>
      </c>
      <c r="H11313" s="84" t="s">
        <v>5199</v>
      </c>
      <c r="I11313" s="33"/>
    </row>
    <row r="11314" spans="1:9" x14ac:dyDescent="0.25">
      <c r="A11314" s="33" t="s">
        <v>5213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5199</v>
      </c>
      <c r="I11314" s="33"/>
    </row>
    <row r="11315" spans="1:9" x14ac:dyDescent="0.25">
      <c r="A11315" s="33" t="s">
        <v>5213</v>
      </c>
      <c r="B11315" s="33" t="s">
        <v>5188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5199</v>
      </c>
      <c r="I11315" s="33"/>
    </row>
    <row r="11316" spans="1:9" x14ac:dyDescent="0.25">
      <c r="A11316" s="33" t="s">
        <v>5213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11621</v>
      </c>
    </row>
    <row r="11317" spans="1:9" x14ac:dyDescent="0.25">
      <c r="A11317" s="33" t="s">
        <v>5213</v>
      </c>
      <c r="B11317" s="33" t="s">
        <v>2852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11621</v>
      </c>
    </row>
    <row r="11318" spans="1:9" x14ac:dyDescent="0.25">
      <c r="A11318" s="33" t="s">
        <v>5213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2947</v>
      </c>
      <c r="I11318" s="33"/>
    </row>
    <row r="11319" spans="1:9" x14ac:dyDescent="0.25">
      <c r="A11319" s="33" t="s">
        <v>5213</v>
      </c>
      <c r="B11319" s="33" t="s">
        <v>4384</v>
      </c>
      <c r="C11319" s="33" t="s">
        <v>9331</v>
      </c>
      <c r="D11319" s="38">
        <v>1</v>
      </c>
      <c r="E11319" s="45" t="s">
        <v>23</v>
      </c>
      <c r="F11319" s="179">
        <v>475000</v>
      </c>
      <c r="G11319" s="41">
        <f t="shared" si="475"/>
        <v>475000</v>
      </c>
      <c r="H11319" s="84" t="s">
        <v>882</v>
      </c>
      <c r="I11319" s="294" t="s">
        <v>11622</v>
      </c>
    </row>
    <row r="11320" spans="1:9" x14ac:dyDescent="0.25">
      <c r="A11320" s="33" t="s">
        <v>5213</v>
      </c>
      <c r="B11320" s="56" t="s">
        <v>353</v>
      </c>
      <c r="C11320" s="39" t="s">
        <v>4924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11622</v>
      </c>
    </row>
    <row r="11321" spans="1:9" x14ac:dyDescent="0.25">
      <c r="A11321" s="33" t="s">
        <v>5213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76">F11321*D11321</f>
        <v>50000</v>
      </c>
      <c r="H11321" s="84" t="s">
        <v>882</v>
      </c>
      <c r="I11321" s="294" t="s">
        <v>11622</v>
      </c>
    </row>
    <row r="11322" spans="1:9" x14ac:dyDescent="0.25">
      <c r="A11322" s="33" t="s">
        <v>5213</v>
      </c>
      <c r="B11322" s="33" t="s">
        <v>5201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76"/>
        <v>85000</v>
      </c>
      <c r="H11322" s="84" t="s">
        <v>588</v>
      </c>
      <c r="I11322" s="294" t="s">
        <v>11623</v>
      </c>
    </row>
    <row r="11323" spans="1:9" x14ac:dyDescent="0.25">
      <c r="A11323" s="33" t="s">
        <v>5213</v>
      </c>
      <c r="B11323" s="33" t="s">
        <v>5215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76"/>
        <v>450000</v>
      </c>
      <c r="H11323" s="84" t="s">
        <v>588</v>
      </c>
      <c r="I11323" s="294" t="s">
        <v>11623</v>
      </c>
    </row>
    <row r="11324" spans="1:9" x14ac:dyDescent="0.25">
      <c r="A11324" s="33" t="s">
        <v>5213</v>
      </c>
      <c r="B11324" s="33" t="s">
        <v>5216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76"/>
        <v>50000</v>
      </c>
      <c r="H11324" s="84" t="s">
        <v>588</v>
      </c>
      <c r="I11324" s="294" t="s">
        <v>11623</v>
      </c>
    </row>
    <row r="11325" spans="1:9" x14ac:dyDescent="0.25">
      <c r="A11325" s="33" t="s">
        <v>5213</v>
      </c>
      <c r="B11325" s="33" t="s">
        <v>5217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76"/>
        <v>35000</v>
      </c>
      <c r="H11325" s="84" t="s">
        <v>588</v>
      </c>
      <c r="I11325" s="294" t="s">
        <v>11623</v>
      </c>
    </row>
    <row r="11326" spans="1:9" x14ac:dyDescent="0.25">
      <c r="A11326" s="33" t="s">
        <v>5213</v>
      </c>
      <c r="B11326" s="33" t="s">
        <v>5218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76"/>
        <v>35000</v>
      </c>
      <c r="H11326" s="84" t="s">
        <v>588</v>
      </c>
      <c r="I11326" s="294" t="s">
        <v>11623</v>
      </c>
    </row>
    <row r="11327" spans="1:9" x14ac:dyDescent="0.25">
      <c r="A11327" s="33" t="s">
        <v>5213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75"/>
        <v>253800</v>
      </c>
      <c r="H11327" s="84" t="s">
        <v>588</v>
      </c>
      <c r="I11327" s="294" t="s">
        <v>11623</v>
      </c>
    </row>
    <row r="11328" spans="1:9" x14ac:dyDescent="0.25">
      <c r="A11328" s="33" t="s">
        <v>5213</v>
      </c>
      <c r="B11328" s="33" t="s">
        <v>5197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75"/>
        <v>104000</v>
      </c>
      <c r="H11328" s="84" t="s">
        <v>2861</v>
      </c>
      <c r="I11328" s="294"/>
    </row>
    <row r="11329" spans="1:9" x14ac:dyDescent="0.25">
      <c r="A11329" s="33" t="s">
        <v>5213</v>
      </c>
      <c r="B11329" s="33" t="s">
        <v>5265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75"/>
        <v>12000</v>
      </c>
      <c r="H11329" s="84" t="s">
        <v>2861</v>
      </c>
      <c r="I11329" s="294"/>
    </row>
    <row r="11330" spans="1:9" x14ac:dyDescent="0.25">
      <c r="A11330" s="33" t="s">
        <v>5213</v>
      </c>
      <c r="B11330" s="56" t="s">
        <v>5223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75"/>
        <v>210000</v>
      </c>
      <c r="H11330" s="84" t="s">
        <v>911</v>
      </c>
      <c r="I11330" s="294"/>
    </row>
    <row r="11331" spans="1:9" x14ac:dyDescent="0.25">
      <c r="A11331" s="33" t="s">
        <v>5213</v>
      </c>
      <c r="B11331" s="33" t="s">
        <v>5232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75"/>
        <v>40000</v>
      </c>
      <c r="H11331" s="84" t="s">
        <v>911</v>
      </c>
      <c r="I11331" s="294"/>
    </row>
    <row r="11332" spans="1:9" x14ac:dyDescent="0.25">
      <c r="A11332" s="33" t="s">
        <v>5213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75"/>
        <v>22100</v>
      </c>
      <c r="H11332" s="84" t="s">
        <v>1263</v>
      </c>
      <c r="I11332" s="294"/>
    </row>
    <row r="11333" spans="1:9" x14ac:dyDescent="0.25">
      <c r="A11333" s="33" t="s">
        <v>5213</v>
      </c>
      <c r="B11333" s="49" t="s">
        <v>5233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75"/>
        <v>270000</v>
      </c>
      <c r="H11333" s="84" t="s">
        <v>1263</v>
      </c>
      <c r="I11333" s="294"/>
    </row>
    <row r="11334" spans="1:9" x14ac:dyDescent="0.25">
      <c r="A11334" s="33" t="s">
        <v>5213</v>
      </c>
      <c r="B11334" s="33" t="s">
        <v>5230</v>
      </c>
      <c r="C11334" s="33" t="s">
        <v>5224</v>
      </c>
      <c r="D11334" s="50">
        <v>1</v>
      </c>
      <c r="E11334" s="45" t="s">
        <v>24</v>
      </c>
      <c r="F11334" s="179">
        <v>350000</v>
      </c>
      <c r="G11334" s="179">
        <f t="shared" si="475"/>
        <v>350000</v>
      </c>
      <c r="H11334" s="84" t="s">
        <v>2284</v>
      </c>
      <c r="I11334" s="294"/>
    </row>
    <row r="11335" spans="1:9" x14ac:dyDescent="0.25">
      <c r="A11335" s="33" t="s">
        <v>5213</v>
      </c>
      <c r="B11335" s="33" t="s">
        <v>5231</v>
      </c>
      <c r="C11335" s="33" t="s">
        <v>5224</v>
      </c>
      <c r="D11335" s="38">
        <v>1</v>
      </c>
      <c r="E11335" s="45" t="s">
        <v>23</v>
      </c>
      <c r="F11335" s="46">
        <v>390000</v>
      </c>
      <c r="G11335" s="179">
        <f t="shared" si="475"/>
        <v>390000</v>
      </c>
      <c r="H11335" s="84" t="s">
        <v>2284</v>
      </c>
      <c r="I11335" s="294"/>
    </row>
    <row r="11336" spans="1:9" x14ac:dyDescent="0.25">
      <c r="A11336" s="33" t="s">
        <v>5213</v>
      </c>
      <c r="B11336" s="33" t="s">
        <v>11624</v>
      </c>
      <c r="C11336" s="156" t="s">
        <v>11625</v>
      </c>
      <c r="D11336" s="38">
        <v>1</v>
      </c>
      <c r="E11336" s="45" t="s">
        <v>24</v>
      </c>
      <c r="F11336" s="40">
        <v>1275000</v>
      </c>
      <c r="G11336" s="41">
        <f t="shared" si="475"/>
        <v>1275000</v>
      </c>
      <c r="H11336" s="84" t="s">
        <v>827</v>
      </c>
      <c r="I11336" s="294" t="s">
        <v>11626</v>
      </c>
    </row>
    <row r="11337" spans="1:9" x14ac:dyDescent="0.25">
      <c r="A11337" s="33" t="s">
        <v>5213</v>
      </c>
      <c r="B11337" s="33" t="s">
        <v>11627</v>
      </c>
      <c r="C11337" s="33" t="s">
        <v>4924</v>
      </c>
      <c r="D11337" s="38">
        <v>1</v>
      </c>
      <c r="E11337" s="45" t="s">
        <v>24</v>
      </c>
      <c r="F11337" s="40">
        <v>140000</v>
      </c>
      <c r="G11337" s="41">
        <f t="shared" si="475"/>
        <v>140000</v>
      </c>
      <c r="H11337" s="84" t="s">
        <v>827</v>
      </c>
      <c r="I11337" s="294" t="s">
        <v>11626</v>
      </c>
    </row>
    <row r="11338" spans="1:9" x14ac:dyDescent="0.25">
      <c r="A11338" s="33" t="s">
        <v>5234</v>
      </c>
      <c r="B11338" s="49" t="s">
        <v>3025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75"/>
        <v>420000</v>
      </c>
      <c r="H11338" s="84" t="s">
        <v>5199</v>
      </c>
      <c r="I11338" s="294"/>
    </row>
    <row r="11339" spans="1:9" x14ac:dyDescent="0.25">
      <c r="A11339" s="33" t="s">
        <v>5234</v>
      </c>
      <c r="B11339" s="33" t="s">
        <v>5139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75"/>
        <v>70000</v>
      </c>
      <c r="H11339" s="84" t="s">
        <v>5199</v>
      </c>
      <c r="I11339" s="294"/>
    </row>
    <row r="11340" spans="1:9" x14ac:dyDescent="0.25">
      <c r="A11340" s="33" t="s">
        <v>5234</v>
      </c>
      <c r="B11340" s="49" t="s">
        <v>4872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75"/>
        <v>272000</v>
      </c>
      <c r="H11340" s="84" t="s">
        <v>5199</v>
      </c>
      <c r="I11340" s="33"/>
    </row>
    <row r="11341" spans="1:9" x14ac:dyDescent="0.25">
      <c r="A11341" s="33" t="s">
        <v>5234</v>
      </c>
      <c r="B11341" s="80" t="s">
        <v>5242</v>
      </c>
      <c r="C11341" s="33" t="s">
        <v>4873</v>
      </c>
      <c r="D11341" s="50">
        <v>1</v>
      </c>
      <c r="E11341" s="45" t="s">
        <v>23</v>
      </c>
      <c r="F11341" s="179">
        <v>90000</v>
      </c>
      <c r="G11341" s="41">
        <f t="shared" si="475"/>
        <v>90000</v>
      </c>
      <c r="H11341" s="84" t="s">
        <v>5199</v>
      </c>
      <c r="I11341" s="33"/>
    </row>
    <row r="11342" spans="1:9" x14ac:dyDescent="0.25">
      <c r="A11342" s="33" t="s">
        <v>5234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75"/>
        <v>36975</v>
      </c>
      <c r="H11342" s="84" t="s">
        <v>2096</v>
      </c>
      <c r="I11342" s="33"/>
    </row>
    <row r="11343" spans="1:9" x14ac:dyDescent="0.25">
      <c r="A11343" s="33" t="s">
        <v>5234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75"/>
        <v>42300</v>
      </c>
      <c r="H11343" s="84" t="s">
        <v>2096</v>
      </c>
      <c r="I11343" s="33"/>
    </row>
    <row r="11344" spans="1:9" x14ac:dyDescent="0.25">
      <c r="A11344" s="33" t="s">
        <v>5234</v>
      </c>
      <c r="B11344" s="33" t="s">
        <v>11628</v>
      </c>
      <c r="C11344" s="33" t="s">
        <v>11629</v>
      </c>
      <c r="D11344" s="38">
        <v>1</v>
      </c>
      <c r="E11344" s="45" t="s">
        <v>23</v>
      </c>
      <c r="F11344" s="40">
        <v>858600</v>
      </c>
      <c r="G11344" s="41">
        <f t="shared" si="475"/>
        <v>858600</v>
      </c>
      <c r="H11344" s="84" t="s">
        <v>11630</v>
      </c>
      <c r="I11344" s="33" t="s">
        <v>11631</v>
      </c>
    </row>
    <row r="11345" spans="1:9" x14ac:dyDescent="0.25">
      <c r="A11345" s="33" t="s">
        <v>5234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75"/>
        <v>225600</v>
      </c>
      <c r="H11345" s="84" t="s">
        <v>486</v>
      </c>
      <c r="I11345" s="33" t="s">
        <v>11632</v>
      </c>
    </row>
    <row r="11346" spans="1:9" x14ac:dyDescent="0.25">
      <c r="A11346" s="33" t="s">
        <v>5234</v>
      </c>
      <c r="B11346" s="33" t="s">
        <v>11395</v>
      </c>
      <c r="C11346" s="33" t="s">
        <v>11633</v>
      </c>
      <c r="D11346" s="38">
        <v>1</v>
      </c>
      <c r="E11346" s="45" t="s">
        <v>23</v>
      </c>
      <c r="F11346" s="179">
        <v>1545000</v>
      </c>
      <c r="G11346" s="41">
        <f t="shared" si="475"/>
        <v>1545000</v>
      </c>
      <c r="H11346" s="84" t="s">
        <v>486</v>
      </c>
      <c r="I11346" s="33" t="s">
        <v>11632</v>
      </c>
    </row>
    <row r="11347" spans="1:9" x14ac:dyDescent="0.25">
      <c r="A11347" s="33" t="s">
        <v>5234</v>
      </c>
      <c r="B11347" s="33" t="s">
        <v>11395</v>
      </c>
      <c r="C11347" s="39" t="s">
        <v>11634</v>
      </c>
      <c r="D11347" s="38">
        <v>1</v>
      </c>
      <c r="E11347" s="51" t="s">
        <v>23</v>
      </c>
      <c r="F11347" s="58">
        <v>1545000</v>
      </c>
      <c r="G11347" s="41">
        <f t="shared" si="475"/>
        <v>1545000</v>
      </c>
      <c r="H11347" s="84" t="s">
        <v>486</v>
      </c>
      <c r="I11347" s="33" t="s">
        <v>11632</v>
      </c>
    </row>
    <row r="11348" spans="1:9" x14ac:dyDescent="0.25">
      <c r="A11348" s="33" t="s">
        <v>5234</v>
      </c>
      <c r="B11348" s="63" t="s">
        <v>11139</v>
      </c>
      <c r="C11348" s="39" t="s">
        <v>10563</v>
      </c>
      <c r="D11348" s="50">
        <v>2</v>
      </c>
      <c r="E11348" s="45" t="s">
        <v>24</v>
      </c>
      <c r="F11348" s="296">
        <v>160000</v>
      </c>
      <c r="G11348" s="41">
        <f t="shared" si="475"/>
        <v>320000</v>
      </c>
      <c r="H11348" s="84" t="s">
        <v>486</v>
      </c>
      <c r="I11348" s="33" t="s">
        <v>11632</v>
      </c>
    </row>
    <row r="11349" spans="1:9" x14ac:dyDescent="0.25">
      <c r="A11349" s="33" t="s">
        <v>5234</v>
      </c>
      <c r="B11349" s="33" t="s">
        <v>11605</v>
      </c>
      <c r="C11349" s="33" t="s">
        <v>4924</v>
      </c>
      <c r="D11349" s="38">
        <v>2</v>
      </c>
      <c r="E11349" s="45" t="s">
        <v>23</v>
      </c>
      <c r="F11349" s="40">
        <v>50000</v>
      </c>
      <c r="G11349" s="179">
        <f t="shared" si="475"/>
        <v>100000</v>
      </c>
      <c r="H11349" s="84" t="s">
        <v>486</v>
      </c>
      <c r="I11349" s="33" t="s">
        <v>11632</v>
      </c>
    </row>
    <row r="11350" spans="1:9" x14ac:dyDescent="0.25">
      <c r="A11350" s="33" t="s">
        <v>5234</v>
      </c>
      <c r="B11350" s="33" t="s">
        <v>5203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75"/>
        <v>90000</v>
      </c>
      <c r="H11350" s="84" t="s">
        <v>1263</v>
      </c>
      <c r="I11350" s="294"/>
    </row>
    <row r="11351" spans="1:9" x14ac:dyDescent="0.25">
      <c r="A11351" s="33" t="s">
        <v>5234</v>
      </c>
      <c r="B11351" s="33" t="s">
        <v>11635</v>
      </c>
      <c r="C11351" s="33"/>
      <c r="D11351" s="38">
        <v>1</v>
      </c>
      <c r="E11351" s="45" t="s">
        <v>72</v>
      </c>
      <c r="F11351" s="55">
        <v>25000</v>
      </c>
      <c r="G11351" s="41">
        <f t="shared" si="475"/>
        <v>25000</v>
      </c>
      <c r="H11351" s="84" t="s">
        <v>1263</v>
      </c>
      <c r="I11351" s="294"/>
    </row>
    <row r="11352" spans="1:9" x14ac:dyDescent="0.25">
      <c r="A11352" s="33" t="s">
        <v>5234</v>
      </c>
      <c r="B11352" s="52" t="s">
        <v>5235</v>
      </c>
      <c r="C11352" s="178" t="s">
        <v>5236</v>
      </c>
      <c r="D11352" s="38">
        <v>56</v>
      </c>
      <c r="E11352" s="45" t="s">
        <v>24</v>
      </c>
      <c r="F11352" s="40">
        <v>125250</v>
      </c>
      <c r="G11352" s="41">
        <f t="shared" si="475"/>
        <v>7014000</v>
      </c>
      <c r="H11352" s="84" t="s">
        <v>647</v>
      </c>
      <c r="I11352" s="294" t="s">
        <v>11636</v>
      </c>
    </row>
    <row r="11353" spans="1:9" x14ac:dyDescent="0.25">
      <c r="A11353" s="33" t="s">
        <v>5234</v>
      </c>
      <c r="B11353" s="33" t="s">
        <v>5237</v>
      </c>
      <c r="C11353" s="178" t="s">
        <v>5236</v>
      </c>
      <c r="D11353" s="38">
        <v>10</v>
      </c>
      <c r="E11353" s="45" t="s">
        <v>24</v>
      </c>
      <c r="F11353" s="41">
        <v>794500</v>
      </c>
      <c r="G11353" s="41">
        <f t="shared" si="475"/>
        <v>7945000</v>
      </c>
      <c r="H11353" s="84" t="s">
        <v>647</v>
      </c>
      <c r="I11353" s="294" t="s">
        <v>11636</v>
      </c>
    </row>
    <row r="11354" spans="1:9" x14ac:dyDescent="0.25">
      <c r="A11354" s="33" t="s">
        <v>5234</v>
      </c>
      <c r="B11354" s="33" t="s">
        <v>5238</v>
      </c>
      <c r="C11354" s="178" t="s">
        <v>5236</v>
      </c>
      <c r="D11354" s="38">
        <v>10</v>
      </c>
      <c r="E11354" s="45" t="s">
        <v>24</v>
      </c>
      <c r="F11354" s="35">
        <v>916500</v>
      </c>
      <c r="G11354" s="41">
        <f t="shared" si="475"/>
        <v>9165000</v>
      </c>
      <c r="H11354" s="84" t="s">
        <v>647</v>
      </c>
      <c r="I11354" s="294" t="s">
        <v>11636</v>
      </c>
    </row>
    <row r="11355" spans="1:9" x14ac:dyDescent="0.25">
      <c r="A11355" s="33" t="s">
        <v>5234</v>
      </c>
      <c r="B11355" s="56" t="s">
        <v>5243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75"/>
        <v>50000</v>
      </c>
      <c r="H11355" s="84" t="s">
        <v>606</v>
      </c>
      <c r="I11355" s="294"/>
    </row>
    <row r="11356" spans="1:9" x14ac:dyDescent="0.25">
      <c r="A11356" s="33" t="s">
        <v>5234</v>
      </c>
      <c r="B11356" s="36" t="s">
        <v>5244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75"/>
        <v>200000</v>
      </c>
      <c r="H11356" s="84" t="s">
        <v>5245</v>
      </c>
      <c r="I11356" s="294"/>
    </row>
    <row r="11357" spans="1:9" x14ac:dyDescent="0.25">
      <c r="A11357" s="33" t="s">
        <v>5234</v>
      </c>
      <c r="B11357" s="36" t="s">
        <v>2867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75"/>
        <v>15000</v>
      </c>
      <c r="H11357" s="84" t="s">
        <v>2861</v>
      </c>
      <c r="I11357" s="294"/>
    </row>
    <row r="11358" spans="1:9" x14ac:dyDescent="0.25">
      <c r="A11358" s="33" t="s">
        <v>5234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75"/>
        <v>150000</v>
      </c>
      <c r="H11358" s="84" t="s">
        <v>433</v>
      </c>
      <c r="I11358" s="294" t="s">
        <v>11637</v>
      </c>
    </row>
    <row r="11359" spans="1:9" x14ac:dyDescent="0.25">
      <c r="A11359" s="33" t="s">
        <v>5234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75"/>
        <v>49500</v>
      </c>
      <c r="H11359" s="84" t="s">
        <v>911</v>
      </c>
      <c r="I11359" s="294"/>
    </row>
    <row r="11360" spans="1:9" x14ac:dyDescent="0.25">
      <c r="A11360" s="33" t="s">
        <v>5234</v>
      </c>
      <c r="B11360" s="36" t="s">
        <v>4150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75"/>
        <v>20000</v>
      </c>
      <c r="H11360" s="84" t="s">
        <v>911</v>
      </c>
      <c r="I11360" s="294"/>
    </row>
    <row r="11361" spans="1:9" x14ac:dyDescent="0.25">
      <c r="A11361" s="33" t="s">
        <v>5234</v>
      </c>
      <c r="B11361" s="33" t="s">
        <v>5176</v>
      </c>
      <c r="C11361" s="33"/>
      <c r="D11361" s="38">
        <v>4</v>
      </c>
      <c r="E11361" s="45" t="s">
        <v>24</v>
      </c>
      <c r="F11361" s="40">
        <v>10000</v>
      </c>
      <c r="G11361" s="41">
        <f t="shared" si="475"/>
        <v>40000</v>
      </c>
      <c r="H11361" s="84" t="s">
        <v>911</v>
      </c>
      <c r="I11361" s="294"/>
    </row>
    <row r="11362" spans="1:9" x14ac:dyDescent="0.25">
      <c r="A11362" s="33" t="s">
        <v>5234</v>
      </c>
      <c r="B11362" s="33" t="s">
        <v>11638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75"/>
        <v>20000</v>
      </c>
      <c r="H11362" s="84" t="s">
        <v>911</v>
      </c>
      <c r="I11362" s="294"/>
    </row>
    <row r="11363" spans="1:9" x14ac:dyDescent="0.25">
      <c r="A11363" s="33" t="s">
        <v>5234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75"/>
        <v>750000</v>
      </c>
      <c r="H11363" s="84" t="s">
        <v>882</v>
      </c>
      <c r="I11363" s="294" t="s">
        <v>8493</v>
      </c>
    </row>
    <row r="11364" spans="1:9" x14ac:dyDescent="0.25">
      <c r="A11364" s="33" t="s">
        <v>5234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75"/>
        <v>20000</v>
      </c>
      <c r="H11364" s="84" t="s">
        <v>882</v>
      </c>
      <c r="I11364" s="294" t="s">
        <v>8493</v>
      </c>
    </row>
    <row r="11365" spans="1:9" x14ac:dyDescent="0.25">
      <c r="A11365" s="33" t="s">
        <v>5234</v>
      </c>
      <c r="B11365" s="56" t="s">
        <v>5080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75"/>
        <v>125000</v>
      </c>
      <c r="H11365" s="84" t="s">
        <v>783</v>
      </c>
      <c r="I11365" s="294" t="s">
        <v>11639</v>
      </c>
    </row>
    <row r="11366" spans="1:9" x14ac:dyDescent="0.25">
      <c r="A11366" s="33" t="s">
        <v>5234</v>
      </c>
      <c r="B11366" s="33" t="s">
        <v>4211</v>
      </c>
      <c r="C11366" s="33" t="s">
        <v>2745</v>
      </c>
      <c r="D11366" s="50">
        <v>1</v>
      </c>
      <c r="E11366" s="45" t="s">
        <v>24</v>
      </c>
      <c r="F11366" s="179">
        <v>475000</v>
      </c>
      <c r="G11366" s="179">
        <f t="shared" si="475"/>
        <v>475000</v>
      </c>
      <c r="H11366" s="84" t="s">
        <v>783</v>
      </c>
      <c r="I11366" s="294" t="s">
        <v>11640</v>
      </c>
    </row>
    <row r="11367" spans="1:9" x14ac:dyDescent="0.25">
      <c r="A11367" s="33" t="s">
        <v>5234</v>
      </c>
      <c r="B11367" s="33" t="s">
        <v>68</v>
      </c>
      <c r="C11367" s="33" t="s">
        <v>11641</v>
      </c>
      <c r="D11367" s="50">
        <v>1</v>
      </c>
      <c r="E11367" s="45" t="s">
        <v>24</v>
      </c>
      <c r="F11367" s="179">
        <v>1900000</v>
      </c>
      <c r="G11367" s="179">
        <f t="shared" si="475"/>
        <v>1900000</v>
      </c>
      <c r="H11367" s="84" t="s">
        <v>1106</v>
      </c>
      <c r="I11367" s="294" t="s">
        <v>11642</v>
      </c>
    </row>
    <row r="11368" spans="1:9" x14ac:dyDescent="0.25">
      <c r="A11368" s="33" t="s">
        <v>5234</v>
      </c>
      <c r="B11368" s="33" t="s">
        <v>68</v>
      </c>
      <c r="C11368" s="33" t="s">
        <v>11643</v>
      </c>
      <c r="D11368" s="50">
        <v>1</v>
      </c>
      <c r="E11368" s="45" t="s">
        <v>24</v>
      </c>
      <c r="F11368" s="179">
        <v>1900000</v>
      </c>
      <c r="G11368" s="179">
        <f t="shared" si="475"/>
        <v>1900000</v>
      </c>
      <c r="H11368" s="84" t="s">
        <v>1106</v>
      </c>
      <c r="I11368" s="294" t="s">
        <v>11642</v>
      </c>
    </row>
    <row r="11369" spans="1:9" x14ac:dyDescent="0.25">
      <c r="A11369" s="33" t="s">
        <v>5234</v>
      </c>
      <c r="B11369" s="33" t="s">
        <v>4211</v>
      </c>
      <c r="C11369" s="33" t="s">
        <v>2745</v>
      </c>
      <c r="D11369" s="50">
        <v>1</v>
      </c>
      <c r="E11369" s="45" t="s">
        <v>24</v>
      </c>
      <c r="F11369" s="179">
        <v>475000</v>
      </c>
      <c r="G11369" s="179">
        <f t="shared" si="475"/>
        <v>475000</v>
      </c>
      <c r="H11369" s="84" t="s">
        <v>1106</v>
      </c>
      <c r="I11369" s="294" t="s">
        <v>11642</v>
      </c>
    </row>
    <row r="11370" spans="1:9" x14ac:dyDescent="0.25">
      <c r="A11370" s="33" t="s">
        <v>5234</v>
      </c>
      <c r="B11370" s="33" t="s">
        <v>118</v>
      </c>
      <c r="C11370" s="49" t="s">
        <v>9783</v>
      </c>
      <c r="D11370" s="38">
        <v>1</v>
      </c>
      <c r="E11370" s="45" t="s">
        <v>24</v>
      </c>
      <c r="F11370" s="179">
        <v>129999</v>
      </c>
      <c r="G11370" s="179">
        <f t="shared" si="475"/>
        <v>129999</v>
      </c>
      <c r="H11370" s="84" t="s">
        <v>577</v>
      </c>
      <c r="I11370" s="294" t="s">
        <v>11644</v>
      </c>
    </row>
    <row r="11371" spans="1:9" x14ac:dyDescent="0.25">
      <c r="A11371" s="33" t="s">
        <v>5234</v>
      </c>
      <c r="B11371" s="33" t="s">
        <v>120</v>
      </c>
      <c r="C11371" s="33" t="s">
        <v>10435</v>
      </c>
      <c r="D11371" s="38">
        <v>1</v>
      </c>
      <c r="E11371" s="45" t="s">
        <v>24</v>
      </c>
      <c r="F11371" s="179">
        <v>60000</v>
      </c>
      <c r="G11371" s="179">
        <f t="shared" si="475"/>
        <v>60000</v>
      </c>
      <c r="H11371" s="84" t="s">
        <v>577</v>
      </c>
      <c r="I11371" s="294" t="s">
        <v>11644</v>
      </c>
    </row>
    <row r="11372" spans="1:9" x14ac:dyDescent="0.25">
      <c r="A11372" s="33" t="s">
        <v>5234</v>
      </c>
      <c r="B11372" s="36" t="s">
        <v>4150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75"/>
        <v>20000</v>
      </c>
      <c r="H11372" s="84" t="s">
        <v>577</v>
      </c>
      <c r="I11372" s="294" t="s">
        <v>11644</v>
      </c>
    </row>
    <row r="11373" spans="1:9" x14ac:dyDescent="0.25">
      <c r="A11373" s="33" t="s">
        <v>5234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75"/>
        <v>17000</v>
      </c>
      <c r="H11373" s="84" t="s">
        <v>2240</v>
      </c>
      <c r="I11373" s="84"/>
    </row>
    <row r="11374" spans="1:9" x14ac:dyDescent="0.25">
      <c r="A11374" s="33" t="s">
        <v>5234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75"/>
        <v>5600000</v>
      </c>
      <c r="H11374" s="84" t="s">
        <v>511</v>
      </c>
      <c r="I11374" s="84"/>
    </row>
    <row r="11375" spans="1:9" x14ac:dyDescent="0.25">
      <c r="A11375" s="33" t="s">
        <v>5234</v>
      </c>
      <c r="B11375" s="33" t="s">
        <v>5246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75"/>
        <v>50000</v>
      </c>
      <c r="H11375" s="84" t="s">
        <v>588</v>
      </c>
      <c r="I11375" s="84"/>
    </row>
    <row r="11376" spans="1:9" x14ac:dyDescent="0.25">
      <c r="A11376" s="33" t="s">
        <v>5234</v>
      </c>
      <c r="B11376" s="33" t="s">
        <v>5247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77">F11376*D11376</f>
        <v>300000</v>
      </c>
      <c r="H11376" s="84" t="s">
        <v>5199</v>
      </c>
      <c r="I11376" s="33"/>
    </row>
    <row r="11377" spans="1:9" x14ac:dyDescent="0.25">
      <c r="A11377" s="33" t="s">
        <v>5254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77"/>
        <v>30000</v>
      </c>
      <c r="H11377" s="84" t="s">
        <v>5199</v>
      </c>
      <c r="I11377" s="294"/>
    </row>
    <row r="11378" spans="1:9" x14ac:dyDescent="0.25">
      <c r="A11378" s="33" t="s">
        <v>5254</v>
      </c>
      <c r="B11378" s="33" t="s">
        <v>5257</v>
      </c>
      <c r="C11378" s="178" t="s">
        <v>5258</v>
      </c>
      <c r="D11378" s="38">
        <v>3</v>
      </c>
      <c r="E11378" s="45" t="s">
        <v>24</v>
      </c>
      <c r="F11378" s="35">
        <v>17000</v>
      </c>
      <c r="G11378" s="41">
        <f t="shared" si="477"/>
        <v>51000</v>
      </c>
      <c r="H11378" s="84" t="s">
        <v>5259</v>
      </c>
      <c r="I11378" s="294"/>
    </row>
    <row r="11379" spans="1:9" x14ac:dyDescent="0.25">
      <c r="A11379" s="33" t="s">
        <v>5254</v>
      </c>
      <c r="B11379" s="33" t="s">
        <v>5239</v>
      </c>
      <c r="C11379" s="33" t="s">
        <v>4873</v>
      </c>
      <c r="D11379" s="50">
        <v>1</v>
      </c>
      <c r="E11379" s="45" t="s">
        <v>96</v>
      </c>
      <c r="F11379" s="179">
        <v>72000</v>
      </c>
      <c r="G11379" s="41">
        <f t="shared" si="477"/>
        <v>72000</v>
      </c>
      <c r="H11379" s="84" t="s">
        <v>5259</v>
      </c>
      <c r="I11379" s="33"/>
    </row>
    <row r="11380" spans="1:9" x14ac:dyDescent="0.25">
      <c r="A11380" s="33" t="s">
        <v>5254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77"/>
        <v>7000</v>
      </c>
      <c r="H11380" s="84" t="s">
        <v>5259</v>
      </c>
      <c r="I11380" s="33"/>
    </row>
    <row r="11381" spans="1:9" x14ac:dyDescent="0.25">
      <c r="A11381" s="33" t="s">
        <v>5254</v>
      </c>
      <c r="B11381" s="33" t="s">
        <v>5260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77"/>
        <v>110000</v>
      </c>
      <c r="H11381" s="84" t="s">
        <v>5259</v>
      </c>
      <c r="I11381" s="33"/>
    </row>
    <row r="11382" spans="1:9" x14ac:dyDescent="0.25">
      <c r="A11382" s="33" t="s">
        <v>5254</v>
      </c>
      <c r="B11382" s="33" t="s">
        <v>5240</v>
      </c>
      <c r="C11382" s="33" t="s">
        <v>4873</v>
      </c>
      <c r="D11382" s="38">
        <v>1</v>
      </c>
      <c r="E11382" s="45" t="s">
        <v>24</v>
      </c>
      <c r="F11382" s="40">
        <v>170000</v>
      </c>
      <c r="G11382" s="41">
        <f t="shared" si="477"/>
        <v>170000</v>
      </c>
      <c r="H11382" s="84" t="s">
        <v>5259</v>
      </c>
      <c r="I11382" s="33"/>
    </row>
    <row r="11383" spans="1:9" x14ac:dyDescent="0.25">
      <c r="A11383" s="33" t="s">
        <v>5254</v>
      </c>
      <c r="B11383" s="33" t="s">
        <v>5241</v>
      </c>
      <c r="C11383" s="33" t="s">
        <v>4873</v>
      </c>
      <c r="D11383" s="38">
        <v>1</v>
      </c>
      <c r="E11383" s="45" t="s">
        <v>24</v>
      </c>
      <c r="F11383" s="40">
        <v>47000</v>
      </c>
      <c r="G11383" s="41">
        <f t="shared" si="477"/>
        <v>47000</v>
      </c>
      <c r="H11383" s="84" t="s">
        <v>5259</v>
      </c>
      <c r="I11383" s="33"/>
    </row>
    <row r="11384" spans="1:9" x14ac:dyDescent="0.25">
      <c r="A11384" s="33" t="s">
        <v>5254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77"/>
        <v>14100</v>
      </c>
      <c r="H11384" s="84" t="s">
        <v>2240</v>
      </c>
      <c r="I11384" s="33"/>
    </row>
    <row r="11385" spans="1:9" x14ac:dyDescent="0.25">
      <c r="A11385" s="33" t="s">
        <v>5254</v>
      </c>
      <c r="B11385" s="33" t="s">
        <v>4008</v>
      </c>
      <c r="C11385" s="33" t="s">
        <v>4378</v>
      </c>
      <c r="D11385" s="50">
        <v>5</v>
      </c>
      <c r="E11385" s="45" t="s">
        <v>27</v>
      </c>
      <c r="F11385" s="296">
        <v>23000</v>
      </c>
      <c r="G11385" s="41">
        <f t="shared" si="477"/>
        <v>115000</v>
      </c>
      <c r="H11385" s="84" t="s">
        <v>28</v>
      </c>
      <c r="I11385" s="33"/>
    </row>
    <row r="11386" spans="1:9" x14ac:dyDescent="0.25">
      <c r="A11386" s="33" t="s">
        <v>5254</v>
      </c>
      <c r="B11386" s="33" t="s">
        <v>11645</v>
      </c>
      <c r="C11386" s="39"/>
      <c r="D11386" s="38">
        <v>2</v>
      </c>
      <c r="E11386" s="51" t="s">
        <v>23</v>
      </c>
      <c r="F11386" s="58">
        <v>40000</v>
      </c>
      <c r="G11386" s="41">
        <f t="shared" si="477"/>
        <v>80000</v>
      </c>
      <c r="H11386" s="84" t="s">
        <v>911</v>
      </c>
      <c r="I11386" s="33"/>
    </row>
    <row r="11387" spans="1:9" x14ac:dyDescent="0.25">
      <c r="A11387" s="33" t="s">
        <v>5254</v>
      </c>
      <c r="B11387" s="63" t="s">
        <v>5631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77"/>
        <v>8500</v>
      </c>
      <c r="H11387" s="84" t="s">
        <v>911</v>
      </c>
      <c r="I11387" s="33"/>
    </row>
    <row r="11388" spans="1:9" x14ac:dyDescent="0.25">
      <c r="A11388" s="33" t="s">
        <v>5254</v>
      </c>
      <c r="B11388" s="33" t="s">
        <v>5161</v>
      </c>
      <c r="C11388" s="33" t="s">
        <v>4873</v>
      </c>
      <c r="D11388" s="38">
        <v>1</v>
      </c>
      <c r="E11388" s="45" t="s">
        <v>23</v>
      </c>
      <c r="F11388" s="40">
        <v>104000</v>
      </c>
      <c r="G11388" s="179">
        <f t="shared" si="477"/>
        <v>104000</v>
      </c>
      <c r="H11388" s="84" t="s">
        <v>2861</v>
      </c>
      <c r="I11388" s="33"/>
    </row>
    <row r="11389" spans="1:9" x14ac:dyDescent="0.25">
      <c r="A11389" s="33" t="s">
        <v>5254</v>
      </c>
      <c r="B11389" s="33" t="s">
        <v>4847</v>
      </c>
      <c r="C11389" s="33"/>
      <c r="D11389" s="38">
        <v>1</v>
      </c>
      <c r="E11389" s="45" t="s">
        <v>24</v>
      </c>
      <c r="F11389" s="35">
        <v>3000</v>
      </c>
      <c r="G11389" s="41">
        <f t="shared" si="477"/>
        <v>3000</v>
      </c>
      <c r="H11389" s="84" t="s">
        <v>2861</v>
      </c>
      <c r="I11389" s="294"/>
    </row>
    <row r="11390" spans="1:9" x14ac:dyDescent="0.25">
      <c r="A11390" s="33" t="s">
        <v>5254</v>
      </c>
      <c r="B11390" s="52" t="s">
        <v>5255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77"/>
        <v>9800000</v>
      </c>
      <c r="H11390" s="84" t="s">
        <v>930</v>
      </c>
      <c r="I11390" s="294"/>
    </row>
    <row r="11391" spans="1:9" x14ac:dyDescent="0.25">
      <c r="A11391" s="33" t="s">
        <v>5254</v>
      </c>
      <c r="B11391" s="33" t="s">
        <v>5256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77"/>
        <v>10000</v>
      </c>
      <c r="H11391" s="84" t="s">
        <v>606</v>
      </c>
      <c r="I11391" s="294"/>
    </row>
    <row r="11392" spans="1:9" x14ac:dyDescent="0.25">
      <c r="A11392" s="33" t="s">
        <v>5254</v>
      </c>
      <c r="B11392" s="33" t="s">
        <v>4211</v>
      </c>
      <c r="C11392" s="33" t="s">
        <v>2745</v>
      </c>
      <c r="D11392" s="50">
        <v>1</v>
      </c>
      <c r="E11392" s="45" t="s">
        <v>24</v>
      </c>
      <c r="F11392" s="179">
        <v>475000</v>
      </c>
      <c r="G11392" s="41">
        <f t="shared" si="477"/>
        <v>475000</v>
      </c>
      <c r="H11392" s="84" t="s">
        <v>631</v>
      </c>
      <c r="I11392" s="33" t="s">
        <v>11646</v>
      </c>
    </row>
    <row r="11393" spans="1:9" x14ac:dyDescent="0.25">
      <c r="A11393" s="33" t="s">
        <v>5254</v>
      </c>
      <c r="B11393" s="36" t="s">
        <v>11647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77"/>
        <v>55000</v>
      </c>
      <c r="H11393" s="84" t="s">
        <v>538</v>
      </c>
      <c r="I11393" s="294"/>
    </row>
    <row r="11394" spans="1:9" x14ac:dyDescent="0.25">
      <c r="A11394" s="33" t="s">
        <v>5254</v>
      </c>
      <c r="B11394" s="33" t="s">
        <v>68</v>
      </c>
      <c r="C11394" s="33" t="s">
        <v>4828</v>
      </c>
      <c r="D11394" s="50">
        <v>1</v>
      </c>
      <c r="E11394" s="45" t="s">
        <v>72</v>
      </c>
      <c r="F11394" s="179">
        <v>1900000</v>
      </c>
      <c r="G11394" s="179">
        <f t="shared" si="477"/>
        <v>1900000</v>
      </c>
      <c r="H11394" s="84" t="s">
        <v>2284</v>
      </c>
      <c r="I11394" s="294" t="s">
        <v>11648</v>
      </c>
    </row>
    <row r="11395" spans="1:9" x14ac:dyDescent="0.25">
      <c r="A11395" s="33" t="s">
        <v>5254</v>
      </c>
      <c r="B11395" s="33" t="s">
        <v>68</v>
      </c>
      <c r="C11395" s="33" t="s">
        <v>4825</v>
      </c>
      <c r="D11395" s="38">
        <v>1</v>
      </c>
      <c r="E11395" s="45" t="s">
        <v>72</v>
      </c>
      <c r="F11395" s="46">
        <v>1900000</v>
      </c>
      <c r="G11395" s="179">
        <f t="shared" si="477"/>
        <v>1900000</v>
      </c>
      <c r="H11395" s="84" t="s">
        <v>2284</v>
      </c>
      <c r="I11395" s="294" t="s">
        <v>11648</v>
      </c>
    </row>
    <row r="11396" spans="1:9" x14ac:dyDescent="0.25">
      <c r="A11396" s="33" t="s">
        <v>5254</v>
      </c>
      <c r="B11396" s="33" t="s">
        <v>4211</v>
      </c>
      <c r="C11396" s="33" t="s">
        <v>2745</v>
      </c>
      <c r="D11396" s="50">
        <v>1</v>
      </c>
      <c r="E11396" s="45" t="s">
        <v>24</v>
      </c>
      <c r="F11396" s="179">
        <v>475000</v>
      </c>
      <c r="G11396" s="41">
        <f t="shared" si="477"/>
        <v>475000</v>
      </c>
      <c r="H11396" s="84" t="s">
        <v>1756</v>
      </c>
      <c r="I11396" s="294" t="s">
        <v>11649</v>
      </c>
    </row>
    <row r="11397" spans="1:9" x14ac:dyDescent="0.25">
      <c r="A11397" s="33" t="s">
        <v>368</v>
      </c>
      <c r="B11397" s="33" t="s">
        <v>5240</v>
      </c>
      <c r="C11397" s="33" t="s">
        <v>4873</v>
      </c>
      <c r="D11397" s="38">
        <v>2</v>
      </c>
      <c r="E11397" s="45" t="s">
        <v>24</v>
      </c>
      <c r="F11397" s="40">
        <v>170000</v>
      </c>
      <c r="G11397" s="41">
        <f t="shared" si="477"/>
        <v>340000</v>
      </c>
      <c r="H11397" s="84" t="s">
        <v>5259</v>
      </c>
      <c r="I11397" s="294"/>
    </row>
    <row r="11398" spans="1:9" x14ac:dyDescent="0.25">
      <c r="A11398" s="33" t="s">
        <v>368</v>
      </c>
      <c r="B11398" s="33" t="s">
        <v>5241</v>
      </c>
      <c r="C11398" s="33" t="s">
        <v>4873</v>
      </c>
      <c r="D11398" s="38">
        <v>2</v>
      </c>
      <c r="E11398" s="45" t="s">
        <v>24</v>
      </c>
      <c r="F11398" s="40">
        <v>47000</v>
      </c>
      <c r="G11398" s="41">
        <f t="shared" si="477"/>
        <v>94000</v>
      </c>
      <c r="H11398" s="84" t="s">
        <v>5259</v>
      </c>
      <c r="I11398" s="294"/>
    </row>
    <row r="11399" spans="1:9" x14ac:dyDescent="0.25">
      <c r="A11399" s="33" t="s">
        <v>368</v>
      </c>
      <c r="B11399" s="33" t="s">
        <v>5261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77"/>
        <v>18000</v>
      </c>
      <c r="H11399" s="84" t="s">
        <v>5259</v>
      </c>
      <c r="I11399" s="33"/>
    </row>
    <row r="11400" spans="1:9" x14ac:dyDescent="0.25">
      <c r="A11400" s="33" t="s">
        <v>368</v>
      </c>
      <c r="B11400" s="36" t="s">
        <v>5264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77"/>
        <v>45000</v>
      </c>
      <c r="H11400" s="84" t="s">
        <v>5259</v>
      </c>
      <c r="I11400" s="33"/>
    </row>
    <row r="11401" spans="1:9" x14ac:dyDescent="0.25">
      <c r="A11401" s="33" t="s">
        <v>368</v>
      </c>
      <c r="B11401" s="33" t="s">
        <v>11395</v>
      </c>
      <c r="C11401" s="33" t="s">
        <v>11650</v>
      </c>
      <c r="D11401" s="38">
        <v>1</v>
      </c>
      <c r="E11401" s="45" t="s">
        <v>24</v>
      </c>
      <c r="F11401" s="40">
        <v>1545000</v>
      </c>
      <c r="G11401" s="41">
        <f t="shared" si="477"/>
        <v>1545000</v>
      </c>
      <c r="H11401" s="84" t="s">
        <v>882</v>
      </c>
      <c r="I11401" s="33" t="s">
        <v>11651</v>
      </c>
    </row>
    <row r="11402" spans="1:9" x14ac:dyDescent="0.25">
      <c r="A11402" s="33" t="s">
        <v>368</v>
      </c>
      <c r="B11402" s="33" t="s">
        <v>11395</v>
      </c>
      <c r="C11402" s="33" t="s">
        <v>11652</v>
      </c>
      <c r="D11402" s="38">
        <v>1</v>
      </c>
      <c r="E11402" s="45" t="s">
        <v>24</v>
      </c>
      <c r="F11402" s="40">
        <v>1545000</v>
      </c>
      <c r="G11402" s="41">
        <f t="shared" si="477"/>
        <v>1545000</v>
      </c>
      <c r="H11402" s="84" t="s">
        <v>882</v>
      </c>
      <c r="I11402" s="33" t="s">
        <v>11651</v>
      </c>
    </row>
    <row r="11403" spans="1:9" x14ac:dyDescent="0.25">
      <c r="A11403" s="33" t="s">
        <v>368</v>
      </c>
      <c r="B11403" s="56" t="s">
        <v>353</v>
      </c>
      <c r="C11403" s="39" t="s">
        <v>4924</v>
      </c>
      <c r="D11403" s="38">
        <v>2</v>
      </c>
      <c r="E11403" s="45" t="s">
        <v>24</v>
      </c>
      <c r="F11403" s="40">
        <v>155000</v>
      </c>
      <c r="G11403" s="41">
        <f t="shared" si="477"/>
        <v>310000</v>
      </c>
      <c r="H11403" s="84" t="s">
        <v>882</v>
      </c>
      <c r="I11403" s="33" t="s">
        <v>11651</v>
      </c>
    </row>
    <row r="11404" spans="1:9" x14ac:dyDescent="0.25">
      <c r="A11404" s="33" t="s">
        <v>368</v>
      </c>
      <c r="B11404" s="33" t="s">
        <v>11605</v>
      </c>
      <c r="C11404" s="33" t="s">
        <v>4924</v>
      </c>
      <c r="D11404" s="50">
        <v>2</v>
      </c>
      <c r="E11404" s="45" t="s">
        <v>24</v>
      </c>
      <c r="F11404" s="296">
        <v>50000</v>
      </c>
      <c r="G11404" s="41">
        <f t="shared" si="477"/>
        <v>100000</v>
      </c>
      <c r="H11404" s="84" t="s">
        <v>882</v>
      </c>
      <c r="I11404" s="33" t="s">
        <v>11651</v>
      </c>
    </row>
    <row r="11405" spans="1:9" x14ac:dyDescent="0.25">
      <c r="A11405" s="33" t="s">
        <v>368</v>
      </c>
      <c r="B11405" s="33" t="s">
        <v>5262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77"/>
        <v>216000</v>
      </c>
      <c r="H11405" s="84" t="s">
        <v>2861</v>
      </c>
      <c r="I11405" s="33"/>
    </row>
    <row r="11406" spans="1:9" x14ac:dyDescent="0.25">
      <c r="A11406" s="33" t="s">
        <v>368</v>
      </c>
      <c r="B11406" s="33" t="s">
        <v>5061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77"/>
        <v>125000</v>
      </c>
      <c r="H11406" s="84" t="s">
        <v>520</v>
      </c>
      <c r="I11406" s="33" t="s">
        <v>11653</v>
      </c>
    </row>
    <row r="11407" spans="1:9" x14ac:dyDescent="0.25">
      <c r="A11407" s="33" t="s">
        <v>368</v>
      </c>
      <c r="B11407" s="63" t="s">
        <v>4991</v>
      </c>
      <c r="C11407" s="56" t="s">
        <v>4860</v>
      </c>
      <c r="D11407" s="50">
        <v>1</v>
      </c>
      <c r="E11407" s="45" t="s">
        <v>24</v>
      </c>
      <c r="F11407" s="296">
        <v>348449</v>
      </c>
      <c r="G11407" s="41">
        <f t="shared" si="477"/>
        <v>348449</v>
      </c>
      <c r="H11407" s="84" t="s">
        <v>11654</v>
      </c>
      <c r="I11407" s="33" t="s">
        <v>11653</v>
      </c>
    </row>
    <row r="11408" spans="1:9" x14ac:dyDescent="0.25">
      <c r="A11408" s="33" t="s">
        <v>368</v>
      </c>
      <c r="B11408" s="36" t="s">
        <v>4554</v>
      </c>
      <c r="C11408" s="33" t="s">
        <v>462</v>
      </c>
      <c r="D11408" s="38">
        <v>1</v>
      </c>
      <c r="E11408" s="45" t="s">
        <v>3908</v>
      </c>
      <c r="F11408" s="40">
        <v>1450000</v>
      </c>
      <c r="G11408" s="179">
        <f t="shared" si="477"/>
        <v>1450000</v>
      </c>
      <c r="H11408" s="84" t="s">
        <v>520</v>
      </c>
      <c r="I11408" s="33" t="s">
        <v>11653</v>
      </c>
    </row>
    <row r="11409" spans="1:9" x14ac:dyDescent="0.25">
      <c r="A11409" s="33" t="s">
        <v>368</v>
      </c>
      <c r="B11409" s="33" t="s">
        <v>5221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77"/>
        <v>900000</v>
      </c>
      <c r="H11409" s="84" t="s">
        <v>520</v>
      </c>
      <c r="I11409" s="33" t="s">
        <v>11653</v>
      </c>
    </row>
    <row r="11410" spans="1:9" x14ac:dyDescent="0.25">
      <c r="A11410" s="33" t="s">
        <v>368</v>
      </c>
      <c r="B11410" s="33" t="s">
        <v>11608</v>
      </c>
      <c r="C11410" s="33" t="s">
        <v>4924</v>
      </c>
      <c r="D11410" s="38">
        <v>5</v>
      </c>
      <c r="E11410" s="45" t="s">
        <v>24</v>
      </c>
      <c r="F11410" s="40">
        <v>280000</v>
      </c>
      <c r="G11410" s="41">
        <f t="shared" si="477"/>
        <v>1400000</v>
      </c>
      <c r="H11410" s="84" t="s">
        <v>520</v>
      </c>
      <c r="I11410" s="33" t="s">
        <v>11653</v>
      </c>
    </row>
    <row r="11411" spans="1:9" x14ac:dyDescent="0.25">
      <c r="A11411" s="33" t="s">
        <v>368</v>
      </c>
      <c r="B11411" s="33" t="s">
        <v>5189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77"/>
        <v>135000</v>
      </c>
      <c r="H11411" s="84" t="s">
        <v>520</v>
      </c>
      <c r="I11411" s="33" t="s">
        <v>11653</v>
      </c>
    </row>
    <row r="11412" spans="1:9" x14ac:dyDescent="0.25">
      <c r="A11412" s="33" t="s">
        <v>368</v>
      </c>
      <c r="B11412" s="33" t="s">
        <v>4964</v>
      </c>
      <c r="C11412" s="56" t="s">
        <v>4965</v>
      </c>
      <c r="D11412" s="38">
        <v>1</v>
      </c>
      <c r="E11412" s="45" t="s">
        <v>23</v>
      </c>
      <c r="F11412" s="40">
        <v>450000</v>
      </c>
      <c r="G11412" s="41">
        <f t="shared" si="477"/>
        <v>450000</v>
      </c>
      <c r="H11412" s="84" t="s">
        <v>520</v>
      </c>
      <c r="I11412" s="33" t="s">
        <v>11653</v>
      </c>
    </row>
    <row r="11413" spans="1:9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77"/>
        <v>980000</v>
      </c>
      <c r="H11413" s="84" t="s">
        <v>520</v>
      </c>
      <c r="I11413" s="294" t="s">
        <v>11655</v>
      </c>
    </row>
    <row r="11414" spans="1:9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77"/>
        <v>490000</v>
      </c>
      <c r="H11414" s="84" t="s">
        <v>520</v>
      </c>
      <c r="I11414" s="294" t="s">
        <v>11656</v>
      </c>
    </row>
    <row r="11415" spans="1:9" x14ac:dyDescent="0.25">
      <c r="A11415" s="33" t="s">
        <v>368</v>
      </c>
      <c r="B11415" s="33" t="s">
        <v>4821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77"/>
        <v>556000</v>
      </c>
      <c r="H11415" s="84" t="s">
        <v>631</v>
      </c>
      <c r="I11415" s="294" t="s">
        <v>11646</v>
      </c>
    </row>
    <row r="11416" spans="1:9" x14ac:dyDescent="0.25">
      <c r="A11416" s="33" t="s">
        <v>368</v>
      </c>
      <c r="B11416" s="36" t="s">
        <v>4847</v>
      </c>
      <c r="C11416" s="36"/>
      <c r="D11416" s="38">
        <v>3</v>
      </c>
      <c r="E11416" s="45" t="s">
        <v>24</v>
      </c>
      <c r="F11416" s="40">
        <v>3000</v>
      </c>
      <c r="G11416" s="41">
        <f t="shared" si="477"/>
        <v>9000</v>
      </c>
      <c r="H11416" s="84" t="s">
        <v>930</v>
      </c>
      <c r="I11416" s="294"/>
    </row>
    <row r="11417" spans="1:9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77"/>
        <v>21250</v>
      </c>
      <c r="H11417" s="84" t="s">
        <v>930</v>
      </c>
      <c r="I11417" s="294"/>
    </row>
    <row r="11418" spans="1:9" x14ac:dyDescent="0.25">
      <c r="A11418" s="33" t="s">
        <v>368</v>
      </c>
      <c r="B11418" s="33" t="s">
        <v>5266</v>
      </c>
      <c r="C11418" s="33" t="s">
        <v>3213</v>
      </c>
      <c r="D11418" s="50">
        <v>10</v>
      </c>
      <c r="E11418" s="45" t="s">
        <v>24</v>
      </c>
      <c r="F11418" s="179">
        <v>2700</v>
      </c>
      <c r="G11418" s="179">
        <f t="shared" si="477"/>
        <v>27000</v>
      </c>
      <c r="H11418" s="84" t="s">
        <v>930</v>
      </c>
      <c r="I11418" s="294"/>
    </row>
    <row r="11419" spans="1:9" x14ac:dyDescent="0.25">
      <c r="A11419" s="33" t="s">
        <v>368</v>
      </c>
      <c r="B11419" s="33" t="s">
        <v>5186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77"/>
        <v>400000</v>
      </c>
      <c r="H11419" s="84" t="s">
        <v>1263</v>
      </c>
      <c r="I11419" s="294" t="s">
        <v>11657</v>
      </c>
    </row>
    <row r="11420" spans="1:9" x14ac:dyDescent="0.25">
      <c r="A11420" s="33" t="s">
        <v>368</v>
      </c>
      <c r="B11420" s="33" t="s">
        <v>2690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77"/>
        <v>175000</v>
      </c>
      <c r="H11420" s="84" t="s">
        <v>486</v>
      </c>
      <c r="I11420" s="294"/>
    </row>
    <row r="11421" spans="1:9" x14ac:dyDescent="0.25">
      <c r="A11421" s="33" t="s">
        <v>5267</v>
      </c>
      <c r="B11421" s="33" t="s">
        <v>4008</v>
      </c>
      <c r="C11421" s="33" t="s">
        <v>4378</v>
      </c>
      <c r="D11421" s="38">
        <v>5</v>
      </c>
      <c r="E11421" s="45" t="s">
        <v>27</v>
      </c>
      <c r="F11421" s="40">
        <v>23000</v>
      </c>
      <c r="G11421" s="41">
        <f t="shared" si="477"/>
        <v>115000</v>
      </c>
      <c r="H11421" s="84" t="s">
        <v>2240</v>
      </c>
      <c r="I11421" s="294"/>
    </row>
    <row r="11422" spans="1:9" x14ac:dyDescent="0.25">
      <c r="A11422" s="33" t="s">
        <v>5267</v>
      </c>
      <c r="B11422" s="33" t="s">
        <v>5273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77"/>
        <v>360000</v>
      </c>
      <c r="H11422" s="84" t="s">
        <v>3267</v>
      </c>
      <c r="I11422" s="294"/>
    </row>
    <row r="11423" spans="1:9" x14ac:dyDescent="0.25">
      <c r="A11423" s="33" t="s">
        <v>5267</v>
      </c>
      <c r="B11423" s="33" t="s">
        <v>5631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77"/>
        <v>17000</v>
      </c>
      <c r="H11423" s="84" t="s">
        <v>930</v>
      </c>
      <c r="I11423" s="33"/>
    </row>
    <row r="11424" spans="1:9" x14ac:dyDescent="0.25">
      <c r="A11424" s="33" t="s">
        <v>5267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77"/>
        <v>52500</v>
      </c>
      <c r="H11424" s="84" t="s">
        <v>930</v>
      </c>
      <c r="I11424" s="33"/>
    </row>
    <row r="11425" spans="1:9" x14ac:dyDescent="0.25">
      <c r="A11425" s="33" t="s">
        <v>5267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77"/>
        <v>75000</v>
      </c>
      <c r="H11425" s="84" t="s">
        <v>930</v>
      </c>
      <c r="I11425" s="33"/>
    </row>
    <row r="11426" spans="1:9" x14ac:dyDescent="0.25">
      <c r="A11426" s="33" t="s">
        <v>5267</v>
      </c>
      <c r="B11426" s="52" t="s">
        <v>5268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77"/>
        <v>12000</v>
      </c>
      <c r="H11426" s="84" t="s">
        <v>930</v>
      </c>
      <c r="I11426" s="33"/>
    </row>
    <row r="11427" spans="1:9" x14ac:dyDescent="0.25">
      <c r="A11427" s="33" t="s">
        <v>5267</v>
      </c>
      <c r="B11427" s="33" t="s">
        <v>5270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77"/>
        <v>11200</v>
      </c>
      <c r="H11427" s="84" t="s">
        <v>930</v>
      </c>
      <c r="I11427" s="33"/>
    </row>
    <row r="11428" spans="1:9" x14ac:dyDescent="0.25">
      <c r="A11428" s="33" t="s">
        <v>5267</v>
      </c>
      <c r="B11428" s="33" t="s">
        <v>5271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77"/>
        <v>2500</v>
      </c>
      <c r="H11428" s="297" t="s">
        <v>930</v>
      </c>
      <c r="I11428" s="33"/>
    </row>
    <row r="11429" spans="1:9" x14ac:dyDescent="0.25">
      <c r="A11429" s="33" t="s">
        <v>5267</v>
      </c>
      <c r="B11429" s="33" t="s">
        <v>5272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77"/>
        <v>1500</v>
      </c>
      <c r="H11429" s="297" t="s">
        <v>930</v>
      </c>
      <c r="I11429" s="33"/>
    </row>
    <row r="11430" spans="1:9" x14ac:dyDescent="0.25">
      <c r="A11430" s="33" t="s">
        <v>5267</v>
      </c>
      <c r="B11430" s="33" t="s">
        <v>5275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77"/>
        <v>125000</v>
      </c>
      <c r="H11430" s="84" t="s">
        <v>930</v>
      </c>
      <c r="I11430" s="33"/>
    </row>
    <row r="11431" spans="1:9" x14ac:dyDescent="0.25">
      <c r="A11431" s="33" t="s">
        <v>5267</v>
      </c>
      <c r="B11431" s="33" t="s">
        <v>5269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77"/>
        <v>19000</v>
      </c>
      <c r="H11431" s="84" t="s">
        <v>911</v>
      </c>
      <c r="I11431" s="33"/>
    </row>
    <row r="11432" spans="1:9" x14ac:dyDescent="0.25">
      <c r="A11432" s="33" t="s">
        <v>5267</v>
      </c>
      <c r="B11432" s="36" t="s">
        <v>4820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77"/>
        <v>39000</v>
      </c>
      <c r="H11432" s="84" t="s">
        <v>742</v>
      </c>
      <c r="I11432" s="33"/>
    </row>
    <row r="11433" spans="1:9" x14ac:dyDescent="0.25">
      <c r="A11433" s="33" t="s">
        <v>5267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77"/>
        <v>253800</v>
      </c>
      <c r="H11433" s="84" t="s">
        <v>3078</v>
      </c>
      <c r="I11433" s="33" t="s">
        <v>11601</v>
      </c>
    </row>
    <row r="11434" spans="1:9" x14ac:dyDescent="0.25">
      <c r="A11434" s="33" t="s">
        <v>5267</v>
      </c>
      <c r="B11434" s="33" t="s">
        <v>2852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77"/>
        <v>87500</v>
      </c>
      <c r="H11434" s="84" t="s">
        <v>3078</v>
      </c>
      <c r="I11434" s="33" t="s">
        <v>11601</v>
      </c>
    </row>
    <row r="11435" spans="1:9" x14ac:dyDescent="0.25">
      <c r="A11435" s="33" t="s">
        <v>5267</v>
      </c>
      <c r="B11435" s="33" t="s">
        <v>2832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77"/>
        <v>175000</v>
      </c>
      <c r="H11435" s="84" t="s">
        <v>3078</v>
      </c>
      <c r="I11435" s="33" t="s">
        <v>11601</v>
      </c>
    </row>
    <row r="11436" spans="1:9" x14ac:dyDescent="0.25">
      <c r="A11436" s="33" t="s">
        <v>5267</v>
      </c>
      <c r="B11436" s="52" t="s">
        <v>5176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77"/>
        <v>40000</v>
      </c>
      <c r="H11436" s="84" t="s">
        <v>538</v>
      </c>
      <c r="I11436" s="294" t="s">
        <v>11658</v>
      </c>
    </row>
    <row r="11437" spans="1:9" x14ac:dyDescent="0.25">
      <c r="A11437" s="33" t="s">
        <v>5267</v>
      </c>
      <c r="B11437" s="52" t="s">
        <v>9387</v>
      </c>
      <c r="C11437" s="178" t="s">
        <v>8339</v>
      </c>
      <c r="D11437" s="38">
        <v>0.6</v>
      </c>
      <c r="E11437" s="45" t="s">
        <v>9362</v>
      </c>
      <c r="F11437" s="40">
        <v>82500</v>
      </c>
      <c r="G11437" s="179">
        <f t="shared" si="477"/>
        <v>49500</v>
      </c>
      <c r="H11437" s="84" t="s">
        <v>538</v>
      </c>
      <c r="I11437" s="294" t="s">
        <v>11658</v>
      </c>
    </row>
    <row r="11438" spans="1:9" x14ac:dyDescent="0.25">
      <c r="A11438" s="33" t="s">
        <v>5267</v>
      </c>
      <c r="B11438" s="33" t="s">
        <v>3095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77"/>
        <v>200000</v>
      </c>
      <c r="H11438" s="84" t="s">
        <v>538</v>
      </c>
      <c r="I11438" s="294" t="s">
        <v>11658</v>
      </c>
    </row>
    <row r="11439" spans="1:9" x14ac:dyDescent="0.25">
      <c r="A11439" s="33" t="s">
        <v>5267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77"/>
        <v>52033.5</v>
      </c>
      <c r="H11439" s="84" t="s">
        <v>538</v>
      </c>
      <c r="I11439" s="294" t="s">
        <v>11658</v>
      </c>
    </row>
    <row r="11440" spans="1:9" x14ac:dyDescent="0.25">
      <c r="A11440" s="33" t="s">
        <v>5267</v>
      </c>
      <c r="B11440" s="33" t="s">
        <v>2832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78">F11440*D11440</f>
        <v>350000</v>
      </c>
      <c r="H11440" s="84" t="s">
        <v>2096</v>
      </c>
      <c r="I11440" s="294" t="s">
        <v>11659</v>
      </c>
    </row>
    <row r="11441" spans="1:9" x14ac:dyDescent="0.25">
      <c r="A11441" s="33" t="s">
        <v>5267</v>
      </c>
      <c r="B11441" s="36" t="s">
        <v>5280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78"/>
        <v>150000</v>
      </c>
      <c r="H11441" s="84" t="s">
        <v>2096</v>
      </c>
      <c r="I11441" s="294" t="s">
        <v>11659</v>
      </c>
    </row>
    <row r="11442" spans="1:9" x14ac:dyDescent="0.25">
      <c r="A11442" s="33" t="s">
        <v>5267</v>
      </c>
      <c r="B11442" s="49" t="s">
        <v>5281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78"/>
        <v>300000</v>
      </c>
      <c r="H11442" s="84" t="s">
        <v>2096</v>
      </c>
      <c r="I11442" s="294" t="s">
        <v>11659</v>
      </c>
    </row>
    <row r="11443" spans="1:9" x14ac:dyDescent="0.25">
      <c r="A11443" s="33" t="s">
        <v>5267</v>
      </c>
      <c r="B11443" s="33" t="s">
        <v>5282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78"/>
        <v>100000</v>
      </c>
      <c r="H11443" s="84" t="s">
        <v>2096</v>
      </c>
      <c r="I11443" s="294" t="s">
        <v>11659</v>
      </c>
    </row>
    <row r="11444" spans="1:9" x14ac:dyDescent="0.25">
      <c r="A11444" s="33" t="s">
        <v>5267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78"/>
        <v>282000</v>
      </c>
      <c r="H11444" s="84" t="s">
        <v>2096</v>
      </c>
      <c r="I11444" s="294" t="s">
        <v>11659</v>
      </c>
    </row>
    <row r="11445" spans="1:9" x14ac:dyDescent="0.25">
      <c r="A11445" s="33" t="s">
        <v>5267</v>
      </c>
      <c r="B11445" s="80" t="s">
        <v>2800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78"/>
        <v>195000</v>
      </c>
      <c r="H11445" s="84" t="s">
        <v>2096</v>
      </c>
      <c r="I11445" s="294" t="s">
        <v>11659</v>
      </c>
    </row>
    <row r="11446" spans="1:9" x14ac:dyDescent="0.25">
      <c r="A11446" s="33" t="s">
        <v>5267</v>
      </c>
      <c r="B11446" s="56" t="s">
        <v>3416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78"/>
        <v>15000</v>
      </c>
      <c r="H11446" s="84" t="s">
        <v>2096</v>
      </c>
      <c r="I11446" s="294" t="s">
        <v>11659</v>
      </c>
    </row>
    <row r="11447" spans="1:9" x14ac:dyDescent="0.25">
      <c r="A11447" s="33" t="s">
        <v>5267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78"/>
        <v>20000</v>
      </c>
      <c r="H11447" s="84" t="s">
        <v>2096</v>
      </c>
      <c r="I11447" s="294" t="s">
        <v>11659</v>
      </c>
    </row>
    <row r="11448" spans="1:9" x14ac:dyDescent="0.25">
      <c r="A11448" s="33" t="s">
        <v>5267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78"/>
        <v>20000</v>
      </c>
      <c r="H11448" s="84" t="s">
        <v>2096</v>
      </c>
      <c r="I11448" s="294" t="s">
        <v>11659</v>
      </c>
    </row>
    <row r="11449" spans="1:9" x14ac:dyDescent="0.25">
      <c r="A11449" s="33" t="s">
        <v>5267</v>
      </c>
      <c r="B11449" s="52" t="s">
        <v>9387</v>
      </c>
      <c r="C11449" s="178" t="s">
        <v>8339</v>
      </c>
      <c r="D11449" s="38">
        <v>0.6</v>
      </c>
      <c r="E11449" s="45" t="s">
        <v>9362</v>
      </c>
      <c r="F11449" s="40">
        <v>82500</v>
      </c>
      <c r="G11449" s="179">
        <f t="shared" si="478"/>
        <v>49500</v>
      </c>
      <c r="H11449" s="84" t="s">
        <v>2096</v>
      </c>
      <c r="I11449" s="294" t="s">
        <v>11659</v>
      </c>
    </row>
    <row r="11450" spans="1:9" x14ac:dyDescent="0.25">
      <c r="A11450" s="33" t="s">
        <v>5267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78"/>
        <v>50000</v>
      </c>
      <c r="H11450" s="84" t="s">
        <v>2096</v>
      </c>
      <c r="I11450" s="294" t="s">
        <v>11659</v>
      </c>
    </row>
    <row r="11451" spans="1:9" x14ac:dyDescent="0.25">
      <c r="A11451" s="33" t="s">
        <v>5267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78"/>
        <v>18000</v>
      </c>
      <c r="H11451" s="84" t="s">
        <v>2096</v>
      </c>
      <c r="I11451" s="294" t="s">
        <v>11659</v>
      </c>
    </row>
    <row r="11452" spans="1:9" x14ac:dyDescent="0.25">
      <c r="A11452" s="33" t="s">
        <v>5267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78"/>
        <v>54000</v>
      </c>
      <c r="H11452" s="84" t="s">
        <v>2096</v>
      </c>
      <c r="I11452" s="294" t="s">
        <v>11659</v>
      </c>
    </row>
    <row r="11453" spans="1:9" x14ac:dyDescent="0.25">
      <c r="A11453" s="33" t="s">
        <v>5267</v>
      </c>
      <c r="B11453" s="49" t="s">
        <v>5253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78"/>
        <v>150000</v>
      </c>
      <c r="H11453" s="84" t="s">
        <v>2096</v>
      </c>
      <c r="I11453" s="294" t="s">
        <v>11659</v>
      </c>
    </row>
    <row r="11454" spans="1:9" x14ac:dyDescent="0.25">
      <c r="A11454" s="33" t="s">
        <v>5267</v>
      </c>
      <c r="B11454" s="33" t="s">
        <v>3983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78"/>
        <v>30000</v>
      </c>
      <c r="H11454" s="84" t="s">
        <v>2096</v>
      </c>
      <c r="I11454" s="294" t="s">
        <v>11659</v>
      </c>
    </row>
    <row r="11455" spans="1:9" x14ac:dyDescent="0.25">
      <c r="A11455" s="33" t="s">
        <v>5267</v>
      </c>
      <c r="B11455" s="49" t="s">
        <v>11660</v>
      </c>
      <c r="C11455" s="33" t="s">
        <v>11661</v>
      </c>
      <c r="D11455" s="50">
        <v>1</v>
      </c>
      <c r="E11455" s="45" t="s">
        <v>24</v>
      </c>
      <c r="F11455" s="179">
        <v>600000</v>
      </c>
      <c r="G11455" s="179">
        <f t="shared" si="478"/>
        <v>600000</v>
      </c>
      <c r="H11455" s="84" t="s">
        <v>2096</v>
      </c>
      <c r="I11455" s="294" t="s">
        <v>11659</v>
      </c>
    </row>
    <row r="11456" spans="1:9" x14ac:dyDescent="0.25">
      <c r="A11456" s="33" t="s">
        <v>5267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78"/>
        <v>253800</v>
      </c>
      <c r="H11456" s="84" t="s">
        <v>2096</v>
      </c>
      <c r="I11456" s="33" t="s">
        <v>11662</v>
      </c>
    </row>
    <row r="11457" spans="1:9" x14ac:dyDescent="0.25">
      <c r="A11457" s="33" t="s">
        <v>5267</v>
      </c>
      <c r="B11457" s="33" t="s">
        <v>2852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78"/>
        <v>87500</v>
      </c>
      <c r="H11457" s="84" t="s">
        <v>2096</v>
      </c>
      <c r="I11457" s="33" t="s">
        <v>11662</v>
      </c>
    </row>
    <row r="11458" spans="1:9" x14ac:dyDescent="0.25">
      <c r="A11458" s="33" t="s">
        <v>5267</v>
      </c>
      <c r="B11458" s="33" t="s">
        <v>5274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78"/>
        <v>32000</v>
      </c>
      <c r="H11458" s="84" t="s">
        <v>2096</v>
      </c>
      <c r="I11458" s="33" t="s">
        <v>11662</v>
      </c>
    </row>
    <row r="11459" spans="1:9" x14ac:dyDescent="0.25">
      <c r="A11459" s="33" t="s">
        <v>5267</v>
      </c>
      <c r="B11459" s="33" t="s">
        <v>7527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78"/>
        <v>300000</v>
      </c>
      <c r="H11459" s="84" t="s">
        <v>783</v>
      </c>
      <c r="I11459" s="33" t="s">
        <v>11662</v>
      </c>
    </row>
    <row r="11460" spans="1:9" x14ac:dyDescent="0.25">
      <c r="A11460" s="33" t="s">
        <v>5267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78"/>
        <v>348500</v>
      </c>
      <c r="H11460" s="84" t="s">
        <v>783</v>
      </c>
      <c r="I11460" s="33" t="s">
        <v>11662</v>
      </c>
    </row>
    <row r="11461" spans="1:9" x14ac:dyDescent="0.25">
      <c r="A11461" s="33" t="s">
        <v>5267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78"/>
        <v>220000</v>
      </c>
      <c r="H11461" s="84" t="s">
        <v>783</v>
      </c>
      <c r="I11461" s="33" t="s">
        <v>11663</v>
      </c>
    </row>
    <row r="11462" spans="1:9" x14ac:dyDescent="0.25">
      <c r="A11462" s="33" t="s">
        <v>5267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78"/>
        <v>225600</v>
      </c>
      <c r="H11462" s="84" t="s">
        <v>783</v>
      </c>
      <c r="I11462" s="33"/>
    </row>
    <row r="11463" spans="1:9" x14ac:dyDescent="0.25">
      <c r="A11463" s="33" t="s">
        <v>5267</v>
      </c>
      <c r="B11463" s="33" t="s">
        <v>3235</v>
      </c>
      <c r="C11463" s="33" t="s">
        <v>3596</v>
      </c>
      <c r="D11463" s="38">
        <v>1</v>
      </c>
      <c r="E11463" s="45" t="s">
        <v>24</v>
      </c>
      <c r="F11463" s="40">
        <v>82000</v>
      </c>
      <c r="G11463" s="179">
        <f t="shared" si="478"/>
        <v>82000</v>
      </c>
      <c r="H11463" s="84" t="s">
        <v>783</v>
      </c>
      <c r="I11463" s="33"/>
    </row>
    <row r="11464" spans="1:9" x14ac:dyDescent="0.25">
      <c r="A11464" s="33" t="s">
        <v>5267</v>
      </c>
      <c r="B11464" s="33" t="s">
        <v>11627</v>
      </c>
      <c r="C11464" s="33" t="s">
        <v>4924</v>
      </c>
      <c r="D11464" s="38">
        <v>1</v>
      </c>
      <c r="E11464" s="45" t="s">
        <v>24</v>
      </c>
      <c r="F11464" s="40">
        <v>140000</v>
      </c>
      <c r="G11464" s="41">
        <f t="shared" si="478"/>
        <v>140000</v>
      </c>
      <c r="H11464" s="84" t="s">
        <v>1268</v>
      </c>
      <c r="I11464" s="33"/>
    </row>
    <row r="11465" spans="1:9" x14ac:dyDescent="0.25">
      <c r="A11465" s="33" t="s">
        <v>5267</v>
      </c>
      <c r="B11465" s="33" t="s">
        <v>5161</v>
      </c>
      <c r="C11465" s="33" t="s">
        <v>4873</v>
      </c>
      <c r="D11465" s="38">
        <v>1</v>
      </c>
      <c r="E11465" s="45" t="s">
        <v>727</v>
      </c>
      <c r="F11465" s="40">
        <v>104000</v>
      </c>
      <c r="G11465" s="179">
        <f t="shared" si="478"/>
        <v>104000</v>
      </c>
      <c r="H11465" s="84" t="s">
        <v>2861</v>
      </c>
      <c r="I11465" s="33"/>
    </row>
    <row r="11466" spans="1:9" x14ac:dyDescent="0.25">
      <c r="A11466" s="33" t="s">
        <v>5267</v>
      </c>
      <c r="B11466" s="80" t="s">
        <v>5276</v>
      </c>
      <c r="C11466" s="33" t="s">
        <v>5277</v>
      </c>
      <c r="D11466" s="38">
        <v>1</v>
      </c>
      <c r="E11466" s="45" t="s">
        <v>24</v>
      </c>
      <c r="F11466" s="41">
        <v>100000</v>
      </c>
      <c r="G11466" s="41">
        <f t="shared" si="478"/>
        <v>100000</v>
      </c>
      <c r="H11466" s="84" t="s">
        <v>3944</v>
      </c>
      <c r="I11466" s="33" t="s">
        <v>11664</v>
      </c>
    </row>
    <row r="11467" spans="1:9" x14ac:dyDescent="0.25">
      <c r="A11467" s="33" t="s">
        <v>5267</v>
      </c>
      <c r="B11467" s="49" t="s">
        <v>5278</v>
      </c>
      <c r="C11467" s="33" t="s">
        <v>5277</v>
      </c>
      <c r="D11467" s="50">
        <v>1</v>
      </c>
      <c r="E11467" s="45" t="s">
        <v>24</v>
      </c>
      <c r="F11467" s="179">
        <v>20000</v>
      </c>
      <c r="G11467" s="41">
        <f t="shared" si="478"/>
        <v>20000</v>
      </c>
      <c r="H11467" s="84" t="s">
        <v>3944</v>
      </c>
      <c r="I11467" s="33"/>
    </row>
    <row r="11468" spans="1:9" x14ac:dyDescent="0.25">
      <c r="A11468" s="33" t="s">
        <v>5267</v>
      </c>
      <c r="B11468" s="56" t="s">
        <v>5279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78"/>
        <v>45000</v>
      </c>
      <c r="H11468" s="84" t="s">
        <v>1585</v>
      </c>
      <c r="I11468" s="33"/>
    </row>
    <row r="11469" spans="1:9" x14ac:dyDescent="0.25">
      <c r="A11469" s="33" t="s">
        <v>5267</v>
      </c>
      <c r="B11469" s="36" t="s">
        <v>2751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78"/>
        <v>120000</v>
      </c>
      <c r="H11469" s="84" t="s">
        <v>631</v>
      </c>
      <c r="I11469" s="33"/>
    </row>
    <row r="11470" spans="1:9" x14ac:dyDescent="0.25">
      <c r="A11470" s="33" t="s">
        <v>5267</v>
      </c>
      <c r="B11470" s="36" t="s">
        <v>5280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78"/>
        <v>150000</v>
      </c>
      <c r="H11470" s="84" t="s">
        <v>2096</v>
      </c>
      <c r="I11470" s="33"/>
    </row>
    <row r="11471" spans="1:9" x14ac:dyDescent="0.25">
      <c r="A11471" s="33" t="s">
        <v>5267</v>
      </c>
      <c r="B11471" s="49" t="s">
        <v>5281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78"/>
        <v>300000</v>
      </c>
      <c r="H11471" s="84" t="s">
        <v>2096</v>
      </c>
      <c r="I11471" s="33"/>
    </row>
    <row r="11472" spans="1:9" x14ac:dyDescent="0.25">
      <c r="A11472" s="33" t="s">
        <v>5267</v>
      </c>
      <c r="B11472" s="33" t="s">
        <v>5282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78"/>
        <v>100000</v>
      </c>
      <c r="H11472" s="84" t="s">
        <v>2096</v>
      </c>
      <c r="I11472" s="33"/>
    </row>
    <row r="11473" spans="1:9" x14ac:dyDescent="0.25">
      <c r="A11473" s="33" t="s">
        <v>5283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78"/>
        <v>80000</v>
      </c>
      <c r="H11473" s="84" t="s">
        <v>488</v>
      </c>
      <c r="I11473" s="294" t="s">
        <v>11665</v>
      </c>
    </row>
    <row r="11474" spans="1:9" x14ac:dyDescent="0.25">
      <c r="A11474" s="33" t="s">
        <v>5283</v>
      </c>
      <c r="B11474" s="63" t="s">
        <v>11139</v>
      </c>
      <c r="C11474" s="39" t="s">
        <v>10563</v>
      </c>
      <c r="D11474" s="50">
        <v>1</v>
      </c>
      <c r="E11474" s="45" t="s">
        <v>24</v>
      </c>
      <c r="F11474" s="179">
        <v>160000</v>
      </c>
      <c r="G11474" s="41">
        <f t="shared" si="478"/>
        <v>160000</v>
      </c>
      <c r="H11474" s="84" t="s">
        <v>2701</v>
      </c>
      <c r="I11474" s="294"/>
    </row>
    <row r="11475" spans="1:9" x14ac:dyDescent="0.25">
      <c r="A11475" s="33" t="s">
        <v>5283</v>
      </c>
      <c r="B11475" s="63" t="s">
        <v>11666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78"/>
        <v>21250</v>
      </c>
      <c r="H11475" s="84" t="s">
        <v>2701</v>
      </c>
      <c r="I11475" s="294"/>
    </row>
    <row r="11476" spans="1:9" x14ac:dyDescent="0.25">
      <c r="A11476" s="33" t="s">
        <v>5283</v>
      </c>
      <c r="B11476" s="63" t="s">
        <v>11666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78"/>
        <v>8500</v>
      </c>
      <c r="H11476" s="84" t="s">
        <v>2701</v>
      </c>
      <c r="I11476" s="294"/>
    </row>
    <row r="11477" spans="1:9" x14ac:dyDescent="0.25">
      <c r="A11477" s="33" t="s">
        <v>5283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78"/>
        <v>253800</v>
      </c>
      <c r="H11477" s="84" t="s">
        <v>492</v>
      </c>
      <c r="I11477" s="33" t="s">
        <v>11667</v>
      </c>
    </row>
    <row r="11478" spans="1:9" x14ac:dyDescent="0.25">
      <c r="A11478" s="33" t="s">
        <v>5283</v>
      </c>
      <c r="B11478" s="33" t="s">
        <v>2852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11667</v>
      </c>
    </row>
    <row r="11479" spans="1:9" x14ac:dyDescent="0.25">
      <c r="A11479" s="33" t="s">
        <v>5283</v>
      </c>
      <c r="B11479" s="33" t="s">
        <v>3708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79">F11479*D11479</f>
        <v>905400</v>
      </c>
      <c r="H11479" s="84" t="s">
        <v>492</v>
      </c>
      <c r="I11479" s="33" t="s">
        <v>11667</v>
      </c>
    </row>
    <row r="11480" spans="1:9" x14ac:dyDescent="0.25">
      <c r="A11480" s="33" t="s">
        <v>5283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79"/>
        <v>225600</v>
      </c>
      <c r="H11480" s="84" t="s">
        <v>465</v>
      </c>
      <c r="I11480" s="33" t="s">
        <v>11668</v>
      </c>
    </row>
    <row r="11481" spans="1:9" x14ac:dyDescent="0.25">
      <c r="A11481" s="33" t="s">
        <v>5283</v>
      </c>
      <c r="B11481" s="80" t="s">
        <v>2800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79"/>
        <v>65000</v>
      </c>
      <c r="H11481" s="84" t="s">
        <v>465</v>
      </c>
      <c r="I11481" s="33" t="s">
        <v>11668</v>
      </c>
    </row>
    <row r="11482" spans="1:9" x14ac:dyDescent="0.25">
      <c r="A11482" s="33" t="s">
        <v>5283</v>
      </c>
      <c r="B11482" s="33" t="s">
        <v>4008</v>
      </c>
      <c r="C11482" s="33" t="s">
        <v>4378</v>
      </c>
      <c r="D11482" s="38">
        <v>1</v>
      </c>
      <c r="E11482" s="45" t="s">
        <v>27</v>
      </c>
      <c r="F11482" s="40">
        <v>23000</v>
      </c>
      <c r="G11482" s="41">
        <f t="shared" si="479"/>
        <v>23000</v>
      </c>
      <c r="H11482" s="297" t="s">
        <v>551</v>
      </c>
      <c r="I11482" s="33"/>
    </row>
    <row r="11483" spans="1:9" x14ac:dyDescent="0.25">
      <c r="A11483" s="33" t="s">
        <v>5283</v>
      </c>
      <c r="B11483" s="33" t="s">
        <v>114</v>
      </c>
      <c r="C11483" s="33" t="s">
        <v>11088</v>
      </c>
      <c r="D11483" s="38">
        <v>1</v>
      </c>
      <c r="E11483" s="45" t="s">
        <v>24</v>
      </c>
      <c r="F11483" s="40">
        <v>198550</v>
      </c>
      <c r="G11483" s="41">
        <f t="shared" si="479"/>
        <v>198550</v>
      </c>
      <c r="H11483" s="297" t="s">
        <v>1753</v>
      </c>
      <c r="I11483" s="33" t="s">
        <v>11669</v>
      </c>
    </row>
    <row r="11484" spans="1:9" x14ac:dyDescent="0.25">
      <c r="A11484" s="33" t="s">
        <v>5283</v>
      </c>
      <c r="B11484" s="63" t="s">
        <v>4772</v>
      </c>
      <c r="C11484" s="33" t="s">
        <v>2726</v>
      </c>
      <c r="D11484" s="38">
        <v>1</v>
      </c>
      <c r="E11484" s="45" t="s">
        <v>24</v>
      </c>
      <c r="F11484" s="40">
        <v>196350</v>
      </c>
      <c r="G11484" s="41">
        <f t="shared" si="479"/>
        <v>196350</v>
      </c>
      <c r="H11484" s="297" t="s">
        <v>1753</v>
      </c>
      <c r="I11484" s="33" t="s">
        <v>11669</v>
      </c>
    </row>
    <row r="11485" spans="1:9" x14ac:dyDescent="0.25">
      <c r="A11485" s="33" t="s">
        <v>5283</v>
      </c>
      <c r="B11485" s="49" t="s">
        <v>5178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79"/>
        <v>200000</v>
      </c>
      <c r="H11485" s="297" t="s">
        <v>1753</v>
      </c>
      <c r="I11485" s="33" t="s">
        <v>11669</v>
      </c>
    </row>
    <row r="11486" spans="1:9" x14ac:dyDescent="0.25">
      <c r="A11486" s="33" t="s">
        <v>5283</v>
      </c>
      <c r="B11486" s="33" t="s">
        <v>5063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79"/>
        <v>20000</v>
      </c>
      <c r="H11486" s="84" t="s">
        <v>627</v>
      </c>
      <c r="I11486" s="33" t="s">
        <v>11670</v>
      </c>
    </row>
    <row r="11487" spans="1:9" x14ac:dyDescent="0.25">
      <c r="A11487" s="33" t="s">
        <v>5283</v>
      </c>
      <c r="B11487" s="33" t="s">
        <v>4519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79"/>
        <v>150000</v>
      </c>
      <c r="H11487" s="84" t="s">
        <v>627</v>
      </c>
      <c r="I11487" s="33" t="s">
        <v>11670</v>
      </c>
    </row>
    <row r="11488" spans="1:9" x14ac:dyDescent="0.25">
      <c r="A11488" s="33" t="s">
        <v>5283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79"/>
        <v>225600</v>
      </c>
      <c r="H11488" s="84" t="s">
        <v>627</v>
      </c>
      <c r="I11488" s="33" t="s">
        <v>11670</v>
      </c>
    </row>
    <row r="11489" spans="1:9" x14ac:dyDescent="0.25">
      <c r="A11489" s="33" t="s">
        <v>5283</v>
      </c>
      <c r="B11489" s="33" t="s">
        <v>5108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79"/>
        <v>36000</v>
      </c>
      <c r="H11489" s="84" t="s">
        <v>627</v>
      </c>
      <c r="I11489" s="33" t="s">
        <v>11670</v>
      </c>
    </row>
    <row r="11490" spans="1:9" x14ac:dyDescent="0.25">
      <c r="A11490" s="33" t="s">
        <v>5283</v>
      </c>
      <c r="B11490" s="33" t="s">
        <v>3235</v>
      </c>
      <c r="C11490" s="33" t="s">
        <v>3596</v>
      </c>
      <c r="D11490" s="50">
        <v>1</v>
      </c>
      <c r="E11490" s="45" t="s">
        <v>24</v>
      </c>
      <c r="F11490" s="179">
        <v>82000</v>
      </c>
      <c r="G11490" s="41">
        <f t="shared" si="479"/>
        <v>82000</v>
      </c>
      <c r="H11490" s="84" t="s">
        <v>627</v>
      </c>
      <c r="I11490" s="33" t="s">
        <v>11670</v>
      </c>
    </row>
    <row r="11491" spans="1:9" x14ac:dyDescent="0.25">
      <c r="A11491" s="33" t="s">
        <v>5283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79"/>
        <v>253800</v>
      </c>
      <c r="H11491" s="84" t="s">
        <v>1065</v>
      </c>
      <c r="I11491" s="294" t="s">
        <v>11671</v>
      </c>
    </row>
    <row r="11492" spans="1:9" x14ac:dyDescent="0.25">
      <c r="A11492" s="33" t="s">
        <v>5283</v>
      </c>
      <c r="B11492" s="33" t="s">
        <v>2852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79"/>
        <v>87500</v>
      </c>
      <c r="H11492" s="84" t="s">
        <v>1065</v>
      </c>
      <c r="I11492" s="294" t="s">
        <v>11671</v>
      </c>
    </row>
    <row r="11493" spans="1:9" x14ac:dyDescent="0.25">
      <c r="A11493" s="33" t="s">
        <v>5283</v>
      </c>
      <c r="B11493" s="36" t="s">
        <v>4149</v>
      </c>
      <c r="C11493" s="33" t="s">
        <v>2752</v>
      </c>
      <c r="D11493" s="38">
        <v>1</v>
      </c>
      <c r="E11493" s="45" t="s">
        <v>24</v>
      </c>
      <c r="F11493" s="40">
        <v>32500</v>
      </c>
      <c r="G11493" s="41">
        <f t="shared" si="479"/>
        <v>32500</v>
      </c>
      <c r="H11493" s="84" t="s">
        <v>1065</v>
      </c>
      <c r="I11493" s="294" t="s">
        <v>11671</v>
      </c>
    </row>
    <row r="11494" spans="1:9" x14ac:dyDescent="0.25">
      <c r="A11494" s="33" t="s">
        <v>5283</v>
      </c>
      <c r="B11494" s="33" t="s">
        <v>5108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79"/>
        <v>36000</v>
      </c>
      <c r="H11494" s="84" t="s">
        <v>1065</v>
      </c>
      <c r="I11494" s="294" t="s">
        <v>11671</v>
      </c>
    </row>
    <row r="11495" spans="1:9" x14ac:dyDescent="0.25">
      <c r="A11495" s="33" t="s">
        <v>5283</v>
      </c>
      <c r="B11495" s="33" t="s">
        <v>3235</v>
      </c>
      <c r="C11495" s="33" t="s">
        <v>3596</v>
      </c>
      <c r="D11495" s="50">
        <v>1</v>
      </c>
      <c r="E11495" s="45" t="s">
        <v>24</v>
      </c>
      <c r="F11495" s="179">
        <v>82000</v>
      </c>
      <c r="G11495" s="179">
        <f t="shared" si="479"/>
        <v>82000</v>
      </c>
      <c r="H11495" s="84" t="s">
        <v>1065</v>
      </c>
      <c r="I11495" s="294" t="s">
        <v>11671</v>
      </c>
    </row>
    <row r="11496" spans="1:9" x14ac:dyDescent="0.25">
      <c r="A11496" s="33" t="s">
        <v>5283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79"/>
        <v>36975</v>
      </c>
      <c r="H11496" s="84" t="s">
        <v>1263</v>
      </c>
      <c r="I11496" s="294"/>
    </row>
    <row r="11497" spans="1:9" x14ac:dyDescent="0.25">
      <c r="A11497" s="33" t="s">
        <v>5283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79"/>
        <v>465000</v>
      </c>
      <c r="H11497" s="84" t="s">
        <v>2177</v>
      </c>
      <c r="I11497" s="33" t="s">
        <v>11672</v>
      </c>
    </row>
    <row r="11498" spans="1:9" x14ac:dyDescent="0.25">
      <c r="A11498" s="33" t="s">
        <v>5283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79"/>
        <v>225600</v>
      </c>
      <c r="H11498" s="84" t="s">
        <v>2177</v>
      </c>
      <c r="I11498" s="294" t="s">
        <v>11673</v>
      </c>
    </row>
    <row r="11499" spans="1:9" x14ac:dyDescent="0.25">
      <c r="A11499" s="33" t="s">
        <v>5283</v>
      </c>
      <c r="B11499" s="49" t="s">
        <v>5178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79"/>
        <v>200000</v>
      </c>
      <c r="H11499" s="84" t="s">
        <v>2177</v>
      </c>
      <c r="I11499" s="294" t="s">
        <v>11673</v>
      </c>
    </row>
    <row r="11500" spans="1:9" x14ac:dyDescent="0.25">
      <c r="A11500" s="33" t="s">
        <v>5283</v>
      </c>
      <c r="B11500" s="33" t="s">
        <v>68</v>
      </c>
      <c r="C11500" s="33" t="s">
        <v>11674</v>
      </c>
      <c r="D11500" s="38">
        <v>1</v>
      </c>
      <c r="E11500" s="45" t="s">
        <v>24</v>
      </c>
      <c r="F11500" s="40">
        <v>1900000</v>
      </c>
      <c r="G11500" s="41">
        <f t="shared" si="479"/>
        <v>1900000</v>
      </c>
      <c r="H11500" s="84" t="s">
        <v>2177</v>
      </c>
      <c r="I11500" s="294" t="s">
        <v>11673</v>
      </c>
    </row>
    <row r="11501" spans="1:9" x14ac:dyDescent="0.25">
      <c r="A11501" s="33" t="s">
        <v>5283</v>
      </c>
      <c r="B11501" s="33" t="s">
        <v>68</v>
      </c>
      <c r="C11501" s="33" t="s">
        <v>11675</v>
      </c>
      <c r="D11501" s="38">
        <v>1</v>
      </c>
      <c r="E11501" s="45" t="s">
        <v>24</v>
      </c>
      <c r="F11501" s="40">
        <v>1900000</v>
      </c>
      <c r="G11501" s="41">
        <f t="shared" si="479"/>
        <v>1900000</v>
      </c>
      <c r="H11501" s="84" t="s">
        <v>2177</v>
      </c>
      <c r="I11501" s="294" t="s">
        <v>11673</v>
      </c>
    </row>
    <row r="11502" spans="1:9" x14ac:dyDescent="0.25">
      <c r="A11502" s="33" t="s">
        <v>5283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79"/>
        <v>225600</v>
      </c>
      <c r="H11502" s="84" t="s">
        <v>507</v>
      </c>
      <c r="I11502" s="294" t="s">
        <v>11676</v>
      </c>
    </row>
    <row r="11503" spans="1:9" x14ac:dyDescent="0.25">
      <c r="A11503" s="33" t="s">
        <v>5283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79"/>
        <v>49500</v>
      </c>
      <c r="H11503" s="84" t="s">
        <v>468</v>
      </c>
      <c r="I11503" s="294"/>
    </row>
    <row r="11504" spans="1:9" x14ac:dyDescent="0.25">
      <c r="A11504" s="33" t="s">
        <v>5283</v>
      </c>
      <c r="B11504" s="33" t="s">
        <v>5176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79"/>
        <v>40000</v>
      </c>
      <c r="H11504" s="84" t="s">
        <v>2908</v>
      </c>
      <c r="I11504" s="294" t="s">
        <v>11677</v>
      </c>
    </row>
    <row r="11505" spans="1:9" x14ac:dyDescent="0.25">
      <c r="A11505" s="33" t="s">
        <v>5283</v>
      </c>
      <c r="B11505" s="33" t="s">
        <v>4841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79"/>
        <v>20000</v>
      </c>
      <c r="H11505" s="84" t="s">
        <v>2908</v>
      </c>
      <c r="I11505" s="294" t="s">
        <v>11677</v>
      </c>
    </row>
    <row r="11506" spans="1:9" x14ac:dyDescent="0.25">
      <c r="A11506" s="33" t="s">
        <v>5283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79"/>
        <v>49500</v>
      </c>
      <c r="H11506" s="84" t="s">
        <v>2908</v>
      </c>
      <c r="I11506" s="294" t="s">
        <v>11677</v>
      </c>
    </row>
    <row r="11507" spans="1:9" x14ac:dyDescent="0.25">
      <c r="A11507" s="33" t="s">
        <v>5283</v>
      </c>
      <c r="B11507" s="63" t="s">
        <v>4772</v>
      </c>
      <c r="C11507" s="33" t="s">
        <v>2726</v>
      </c>
      <c r="D11507" s="50">
        <v>1</v>
      </c>
      <c r="E11507" s="45" t="s">
        <v>24</v>
      </c>
      <c r="F11507" s="298">
        <v>196350</v>
      </c>
      <c r="G11507" s="179">
        <f t="shared" si="479"/>
        <v>196350</v>
      </c>
      <c r="H11507" s="84" t="s">
        <v>2908</v>
      </c>
      <c r="I11507" s="294" t="s">
        <v>11677</v>
      </c>
    </row>
    <row r="11508" spans="1:9" x14ac:dyDescent="0.25">
      <c r="A11508" s="33" t="s">
        <v>5283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79"/>
        <v>20000</v>
      </c>
      <c r="H11508" s="84" t="s">
        <v>2908</v>
      </c>
      <c r="I11508" s="294" t="s">
        <v>11677</v>
      </c>
    </row>
    <row r="11509" spans="1:9" x14ac:dyDescent="0.25">
      <c r="A11509" s="33" t="s">
        <v>5283</v>
      </c>
      <c r="B11509" s="56" t="s">
        <v>5263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79"/>
        <v>116000</v>
      </c>
      <c r="H11509" s="84" t="s">
        <v>2861</v>
      </c>
      <c r="I11509" s="294"/>
    </row>
    <row r="11510" spans="1:9" x14ac:dyDescent="0.25">
      <c r="A11510" s="33" t="s">
        <v>5283</v>
      </c>
      <c r="B11510" s="52" t="s">
        <v>3584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79"/>
        <v>255000</v>
      </c>
      <c r="H11510" s="84" t="s">
        <v>2861</v>
      </c>
      <c r="I11510" s="294"/>
    </row>
    <row r="11511" spans="1:9" x14ac:dyDescent="0.25">
      <c r="A11511" s="33" t="s">
        <v>5283</v>
      </c>
      <c r="B11511" s="49" t="s">
        <v>11678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79"/>
        <v>17000</v>
      </c>
      <c r="H11511" s="84" t="s">
        <v>2861</v>
      </c>
      <c r="I11511" s="294"/>
    </row>
    <row r="11512" spans="1:9" x14ac:dyDescent="0.25">
      <c r="A11512" s="33" t="s">
        <v>5283</v>
      </c>
      <c r="B11512" s="33" t="s">
        <v>5285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79"/>
        <v>125000</v>
      </c>
      <c r="H11512" s="84" t="s">
        <v>520</v>
      </c>
      <c r="I11512" s="294" t="s">
        <v>11679</v>
      </c>
    </row>
    <row r="11513" spans="1:9" x14ac:dyDescent="0.25">
      <c r="A11513" s="33" t="s">
        <v>5283</v>
      </c>
      <c r="B11513" s="33" t="s">
        <v>5286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79"/>
        <v>2000000</v>
      </c>
      <c r="H11513" s="84" t="s">
        <v>520</v>
      </c>
      <c r="I11513" s="294" t="s">
        <v>11679</v>
      </c>
    </row>
    <row r="11514" spans="1:9" x14ac:dyDescent="0.25">
      <c r="A11514" s="33" t="s">
        <v>5283</v>
      </c>
      <c r="B11514" s="33" t="s">
        <v>5287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79"/>
        <v>550000</v>
      </c>
      <c r="H11514" s="84" t="s">
        <v>520</v>
      </c>
      <c r="I11514" s="294" t="s">
        <v>11679</v>
      </c>
    </row>
    <row r="11515" spans="1:9" x14ac:dyDescent="0.25">
      <c r="A11515" s="33" t="s">
        <v>5283</v>
      </c>
      <c r="B11515" s="33" t="s">
        <v>5288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79"/>
        <v>1000000</v>
      </c>
      <c r="H11515" s="84" t="s">
        <v>520</v>
      </c>
      <c r="I11515" s="294" t="s">
        <v>11679</v>
      </c>
    </row>
    <row r="11516" spans="1:9" x14ac:dyDescent="0.25">
      <c r="A11516" s="33" t="s">
        <v>5283</v>
      </c>
      <c r="B11516" s="33" t="s">
        <v>5289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79"/>
        <v>260000</v>
      </c>
      <c r="H11516" s="84" t="s">
        <v>520</v>
      </c>
      <c r="I11516" s="294" t="s">
        <v>11679</v>
      </c>
    </row>
    <row r="11517" spans="1:9" x14ac:dyDescent="0.25">
      <c r="A11517" s="33" t="s">
        <v>5283</v>
      </c>
      <c r="B11517" s="33" t="s">
        <v>5290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79"/>
        <v>225000</v>
      </c>
      <c r="H11517" s="84" t="s">
        <v>520</v>
      </c>
      <c r="I11517" s="294" t="s">
        <v>11679</v>
      </c>
    </row>
    <row r="11518" spans="1:9" x14ac:dyDescent="0.25">
      <c r="A11518" s="33" t="s">
        <v>5283</v>
      </c>
      <c r="B11518" s="33" t="s">
        <v>5291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79"/>
        <v>170000</v>
      </c>
      <c r="H11518" s="84" t="s">
        <v>520</v>
      </c>
      <c r="I11518" s="294" t="s">
        <v>11679</v>
      </c>
    </row>
    <row r="11519" spans="1:9" x14ac:dyDescent="0.25">
      <c r="A11519" s="33" t="s">
        <v>5283</v>
      </c>
      <c r="B11519" s="80" t="s">
        <v>5292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79"/>
        <v>475000</v>
      </c>
      <c r="H11519" s="84" t="s">
        <v>520</v>
      </c>
      <c r="I11519" s="294" t="s">
        <v>11679</v>
      </c>
    </row>
    <row r="11520" spans="1:9" x14ac:dyDescent="0.25">
      <c r="A11520" s="33" t="s">
        <v>5283</v>
      </c>
      <c r="B11520" s="49" t="s">
        <v>5293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79"/>
        <v>1350000</v>
      </c>
      <c r="H11520" s="84" t="s">
        <v>520</v>
      </c>
      <c r="I11520" s="294" t="s">
        <v>11679</v>
      </c>
    </row>
    <row r="11521" spans="1:9" x14ac:dyDescent="0.25">
      <c r="A11521" s="33" t="s">
        <v>5283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79"/>
        <v>30000</v>
      </c>
      <c r="H11521" s="84" t="s">
        <v>520</v>
      </c>
      <c r="I11521" s="294" t="s">
        <v>11679</v>
      </c>
    </row>
    <row r="11522" spans="1:9" x14ac:dyDescent="0.25">
      <c r="A11522" s="33" t="s">
        <v>5283</v>
      </c>
      <c r="B11522" s="33" t="s">
        <v>5295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79"/>
        <v>35000</v>
      </c>
      <c r="H11522" s="84" t="s">
        <v>520</v>
      </c>
      <c r="I11522" s="294" t="s">
        <v>11679</v>
      </c>
    </row>
    <row r="11523" spans="1:9" x14ac:dyDescent="0.25">
      <c r="A11523" s="33" t="s">
        <v>5283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79"/>
        <v>450000</v>
      </c>
      <c r="H11523" s="84" t="s">
        <v>520</v>
      </c>
      <c r="I11523" s="294" t="s">
        <v>11679</v>
      </c>
    </row>
    <row r="11524" spans="1:9" x14ac:dyDescent="0.25">
      <c r="A11524" s="33" t="s">
        <v>5283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79"/>
        <v>225600</v>
      </c>
      <c r="H11524" s="84" t="s">
        <v>1106</v>
      </c>
      <c r="I11524" s="33" t="s">
        <v>11680</v>
      </c>
    </row>
    <row r="11525" spans="1:9" x14ac:dyDescent="0.25">
      <c r="A11525" s="33" t="s">
        <v>5283</v>
      </c>
      <c r="B11525" s="36" t="s">
        <v>3235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79"/>
        <v>105000</v>
      </c>
      <c r="H11525" s="84" t="s">
        <v>1106</v>
      </c>
      <c r="I11525" s="33" t="s">
        <v>11680</v>
      </c>
    </row>
    <row r="11526" spans="1:9" x14ac:dyDescent="0.25">
      <c r="A11526" s="33" t="s">
        <v>5283</v>
      </c>
      <c r="B11526" s="36" t="s">
        <v>4804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79"/>
        <v>15000</v>
      </c>
      <c r="H11526" s="84" t="s">
        <v>911</v>
      </c>
      <c r="I11526" s="33"/>
    </row>
    <row r="11527" spans="1:9" x14ac:dyDescent="0.25">
      <c r="A11527" s="33" t="s">
        <v>133</v>
      </c>
      <c r="B11527" s="33" t="s">
        <v>4008</v>
      </c>
      <c r="C11527" s="33" t="s">
        <v>4378</v>
      </c>
      <c r="D11527" s="38">
        <v>5</v>
      </c>
      <c r="E11527" s="45" t="s">
        <v>27</v>
      </c>
      <c r="F11527" s="40">
        <v>23000</v>
      </c>
      <c r="G11527" s="41">
        <f t="shared" si="479"/>
        <v>115000</v>
      </c>
      <c r="H11527" s="84" t="s">
        <v>28</v>
      </c>
      <c r="I11527" s="294"/>
    </row>
    <row r="11528" spans="1:9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79"/>
        <v>28200</v>
      </c>
      <c r="H11528" s="84" t="s">
        <v>538</v>
      </c>
      <c r="I11528" s="294"/>
    </row>
    <row r="11529" spans="1:9" x14ac:dyDescent="0.25">
      <c r="A11529" s="33" t="s">
        <v>133</v>
      </c>
      <c r="B11529" s="33" t="s">
        <v>4715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79"/>
        <v>10000</v>
      </c>
      <c r="H11529" s="84" t="s">
        <v>538</v>
      </c>
      <c r="I11529" s="294"/>
    </row>
    <row r="11530" spans="1:9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79"/>
        <v>43000</v>
      </c>
      <c r="H11530" s="84" t="s">
        <v>631</v>
      </c>
      <c r="I11530" s="294" t="s">
        <v>11681</v>
      </c>
    </row>
    <row r="11531" spans="1:9" x14ac:dyDescent="0.25">
      <c r="A11531" s="33" t="s">
        <v>133</v>
      </c>
      <c r="B11531" s="33" t="s">
        <v>3098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79"/>
        <v>137000</v>
      </c>
      <c r="H11531" s="84" t="s">
        <v>631</v>
      </c>
      <c r="I11531" s="294" t="s">
        <v>11681</v>
      </c>
    </row>
    <row r="11532" spans="1:9" x14ac:dyDescent="0.25">
      <c r="A11532" s="33" t="s">
        <v>133</v>
      </c>
      <c r="B11532" s="33" t="s">
        <v>114</v>
      </c>
      <c r="C11532" s="33" t="s">
        <v>11088</v>
      </c>
      <c r="D11532" s="38">
        <v>1</v>
      </c>
      <c r="E11532" s="45" t="s">
        <v>24</v>
      </c>
      <c r="F11532" s="55">
        <v>198550</v>
      </c>
      <c r="G11532" s="41">
        <f t="shared" si="479"/>
        <v>198550</v>
      </c>
      <c r="H11532" s="84" t="s">
        <v>631</v>
      </c>
      <c r="I11532" s="294" t="s">
        <v>11681</v>
      </c>
    </row>
    <row r="11533" spans="1:9" x14ac:dyDescent="0.25">
      <c r="A11533" s="33" t="s">
        <v>133</v>
      </c>
      <c r="B11533" s="63" t="s">
        <v>4772</v>
      </c>
      <c r="C11533" s="33" t="s">
        <v>2726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11681</v>
      </c>
    </row>
    <row r="11534" spans="1:9" x14ac:dyDescent="0.25">
      <c r="A11534" s="33" t="s">
        <v>133</v>
      </c>
      <c r="B11534" s="80" t="s">
        <v>2800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11681</v>
      </c>
    </row>
    <row r="11535" spans="1:9" x14ac:dyDescent="0.25">
      <c r="A11535" s="33" t="s">
        <v>133</v>
      </c>
      <c r="B11535" s="33" t="s">
        <v>5304</v>
      </c>
      <c r="C11535" s="178" t="s">
        <v>5301</v>
      </c>
      <c r="D11535" s="38">
        <v>1</v>
      </c>
      <c r="E11535" s="45" t="s">
        <v>24</v>
      </c>
      <c r="F11535" s="40">
        <v>5000</v>
      </c>
      <c r="G11535" s="41">
        <f t="shared" ref="G11535:G11588" si="480">F11535*D11535</f>
        <v>5000</v>
      </c>
      <c r="H11535" s="84" t="s">
        <v>509</v>
      </c>
      <c r="I11535" s="33" t="s">
        <v>11682</v>
      </c>
    </row>
    <row r="11536" spans="1:9" x14ac:dyDescent="0.25">
      <c r="A11536" s="33" t="s">
        <v>133</v>
      </c>
      <c r="B11536" s="56" t="s">
        <v>11683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80"/>
        <v>400000</v>
      </c>
      <c r="H11536" s="84" t="s">
        <v>509</v>
      </c>
      <c r="I11536" s="33" t="s">
        <v>11682</v>
      </c>
    </row>
    <row r="11537" spans="1:9" x14ac:dyDescent="0.25">
      <c r="A11537" s="33" t="s">
        <v>133</v>
      </c>
      <c r="B11537" s="33" t="s">
        <v>5297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80"/>
        <v>340000</v>
      </c>
      <c r="H11537" s="84" t="s">
        <v>509</v>
      </c>
      <c r="I11537" s="33" t="s">
        <v>11682</v>
      </c>
    </row>
    <row r="11538" spans="1:9" x14ac:dyDescent="0.25">
      <c r="A11538" s="33" t="s">
        <v>133</v>
      </c>
      <c r="B11538" s="33" t="s">
        <v>5298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80"/>
        <v>50000</v>
      </c>
      <c r="H11538" s="84" t="s">
        <v>509</v>
      </c>
      <c r="I11538" s="33" t="s">
        <v>11682</v>
      </c>
    </row>
    <row r="11539" spans="1:9" x14ac:dyDescent="0.25">
      <c r="A11539" s="33" t="s">
        <v>133</v>
      </c>
      <c r="B11539" s="33" t="s">
        <v>5251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80"/>
        <v>25000</v>
      </c>
      <c r="H11539" s="84" t="s">
        <v>509</v>
      </c>
      <c r="I11539" s="33" t="s">
        <v>11682</v>
      </c>
    </row>
    <row r="11540" spans="1:9" x14ac:dyDescent="0.25">
      <c r="A11540" s="33" t="s">
        <v>133</v>
      </c>
      <c r="B11540" s="63" t="s">
        <v>4384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80"/>
        <v>465000</v>
      </c>
      <c r="H11540" s="297" t="s">
        <v>509</v>
      </c>
      <c r="I11540" s="33" t="s">
        <v>11682</v>
      </c>
    </row>
    <row r="11541" spans="1:9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80"/>
        <v>135000</v>
      </c>
      <c r="H11541" s="297" t="s">
        <v>827</v>
      </c>
      <c r="I11541" s="33" t="s">
        <v>11684</v>
      </c>
    </row>
    <row r="11542" spans="1:9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80"/>
        <v>49500</v>
      </c>
      <c r="H11542" s="84" t="s">
        <v>827</v>
      </c>
      <c r="I11542" s="33" t="s">
        <v>11684</v>
      </c>
    </row>
    <row r="11543" spans="1:9" x14ac:dyDescent="0.25">
      <c r="A11543" s="33" t="s">
        <v>133</v>
      </c>
      <c r="B11543" s="33" t="s">
        <v>5300</v>
      </c>
      <c r="C11543" s="178" t="s">
        <v>5301</v>
      </c>
      <c r="D11543" s="38">
        <v>2</v>
      </c>
      <c r="E11543" s="45" t="s">
        <v>24</v>
      </c>
      <c r="F11543" s="40">
        <v>32000</v>
      </c>
      <c r="G11543" s="41">
        <f t="shared" si="480"/>
        <v>64000</v>
      </c>
      <c r="H11543" s="84" t="s">
        <v>5302</v>
      </c>
      <c r="I11543" s="294"/>
    </row>
    <row r="11544" spans="1:9" x14ac:dyDescent="0.25">
      <c r="A11544" s="33" t="s">
        <v>133</v>
      </c>
      <c r="B11544" s="33" t="s">
        <v>5303</v>
      </c>
      <c r="C11544" s="178" t="s">
        <v>5301</v>
      </c>
      <c r="D11544" s="38">
        <v>5</v>
      </c>
      <c r="E11544" s="45" t="s">
        <v>24</v>
      </c>
      <c r="F11544" s="40">
        <v>7500</v>
      </c>
      <c r="G11544" s="41">
        <f t="shared" si="480"/>
        <v>37500</v>
      </c>
      <c r="H11544" s="84" t="s">
        <v>5302</v>
      </c>
      <c r="I11544" s="294"/>
    </row>
    <row r="11545" spans="1:9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80"/>
        <v>27000</v>
      </c>
      <c r="H11545" s="84" t="s">
        <v>1268</v>
      </c>
      <c r="I11545" s="294"/>
    </row>
    <row r="11546" spans="1:9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80"/>
        <v>9000</v>
      </c>
      <c r="H11546" s="84" t="s">
        <v>1268</v>
      </c>
      <c r="I11546" s="294"/>
    </row>
    <row r="11547" spans="1:9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80"/>
        <v>25000</v>
      </c>
      <c r="H11547" s="84" t="s">
        <v>1268</v>
      </c>
      <c r="I11547" s="33"/>
    </row>
    <row r="11548" spans="1:9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80"/>
        <v>42300</v>
      </c>
      <c r="H11548" s="84" t="s">
        <v>1268</v>
      </c>
      <c r="I11548" s="294"/>
    </row>
    <row r="11549" spans="1:9" x14ac:dyDescent="0.25">
      <c r="A11549" s="33" t="s">
        <v>133</v>
      </c>
      <c r="B11549" s="80" t="s">
        <v>2800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80"/>
        <v>130000</v>
      </c>
      <c r="H11549" s="84" t="s">
        <v>588</v>
      </c>
      <c r="I11549" s="294" t="s">
        <v>11685</v>
      </c>
    </row>
    <row r="11550" spans="1:9" x14ac:dyDescent="0.25">
      <c r="A11550" s="33" t="s">
        <v>133</v>
      </c>
      <c r="B11550" s="63" t="s">
        <v>2826</v>
      </c>
      <c r="C11550" s="39" t="s">
        <v>5865</v>
      </c>
      <c r="D11550" s="50">
        <v>1</v>
      </c>
      <c r="E11550" s="45" t="s">
        <v>24</v>
      </c>
      <c r="F11550" s="179">
        <v>255000</v>
      </c>
      <c r="G11550" s="41">
        <f t="shared" si="480"/>
        <v>255000</v>
      </c>
      <c r="H11550" s="84" t="s">
        <v>1999</v>
      </c>
      <c r="I11550" s="294" t="s">
        <v>11686</v>
      </c>
    </row>
    <row r="11551" spans="1:9" x14ac:dyDescent="0.25">
      <c r="A11551" s="33" t="s">
        <v>133</v>
      </c>
      <c r="B11551" s="33" t="s">
        <v>2749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80"/>
        <v>20000</v>
      </c>
      <c r="H11551" s="84" t="s">
        <v>1999</v>
      </c>
      <c r="I11551" s="294" t="s">
        <v>11686</v>
      </c>
    </row>
    <row r="11552" spans="1:9" x14ac:dyDescent="0.25">
      <c r="A11552" s="33" t="s">
        <v>133</v>
      </c>
      <c r="B11552" s="33" t="s">
        <v>11687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80"/>
        <v>175000</v>
      </c>
      <c r="H11552" s="84" t="s">
        <v>868</v>
      </c>
      <c r="I11552" s="294" t="s">
        <v>11688</v>
      </c>
    </row>
    <row r="11553" spans="1:9" x14ac:dyDescent="0.25">
      <c r="A11553" s="33" t="s">
        <v>133</v>
      </c>
      <c r="B11553" s="33" t="s">
        <v>11689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80"/>
        <v>55000</v>
      </c>
      <c r="H11553" s="84" t="s">
        <v>868</v>
      </c>
      <c r="I11553" s="294" t="s">
        <v>11688</v>
      </c>
    </row>
    <row r="11554" spans="1:9" x14ac:dyDescent="0.25">
      <c r="A11554" s="33" t="s">
        <v>133</v>
      </c>
      <c r="B11554" s="33" t="s">
        <v>11690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80"/>
        <v>20000</v>
      </c>
      <c r="H11554" s="84" t="s">
        <v>868</v>
      </c>
      <c r="I11554" s="294" t="s">
        <v>11688</v>
      </c>
    </row>
    <row r="11555" spans="1:9" x14ac:dyDescent="0.25">
      <c r="A11555" s="33" t="s">
        <v>133</v>
      </c>
      <c r="B11555" s="63" t="s">
        <v>4384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80"/>
        <v>465000</v>
      </c>
      <c r="H11555" s="84" t="s">
        <v>1065</v>
      </c>
      <c r="I11555" s="294" t="s">
        <v>11671</v>
      </c>
    </row>
    <row r="11556" spans="1:9" x14ac:dyDescent="0.25">
      <c r="A11556" s="33" t="s">
        <v>133</v>
      </c>
      <c r="B11556" s="63" t="s">
        <v>11691</v>
      </c>
      <c r="C11556" s="33" t="s">
        <v>11692</v>
      </c>
      <c r="D11556" s="50">
        <v>1</v>
      </c>
      <c r="E11556" s="45" t="s">
        <v>24</v>
      </c>
      <c r="F11556" s="298">
        <v>1750000</v>
      </c>
      <c r="G11556" s="179">
        <f t="shared" si="480"/>
        <v>1750000</v>
      </c>
      <c r="H11556" s="84" t="s">
        <v>748</v>
      </c>
      <c r="I11556" s="294" t="s">
        <v>11693</v>
      </c>
    </row>
    <row r="11557" spans="1:9" x14ac:dyDescent="0.25">
      <c r="A11557" s="33" t="s">
        <v>133</v>
      </c>
      <c r="B11557" s="63" t="s">
        <v>11691</v>
      </c>
      <c r="C11557" s="33" t="s">
        <v>11694</v>
      </c>
      <c r="D11557" s="50">
        <v>1</v>
      </c>
      <c r="E11557" s="45" t="s">
        <v>24</v>
      </c>
      <c r="F11557" s="298">
        <v>1750000</v>
      </c>
      <c r="G11557" s="179">
        <f t="shared" si="480"/>
        <v>1750000</v>
      </c>
      <c r="H11557" s="84" t="s">
        <v>748</v>
      </c>
      <c r="I11557" s="294" t="s">
        <v>11693</v>
      </c>
    </row>
    <row r="11558" spans="1:9" x14ac:dyDescent="0.25">
      <c r="A11558" s="33" t="s">
        <v>133</v>
      </c>
      <c r="B11558" s="33" t="s">
        <v>4932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80"/>
        <v>90000</v>
      </c>
      <c r="H11558" s="84" t="s">
        <v>748</v>
      </c>
      <c r="I11558" s="294" t="s">
        <v>11693</v>
      </c>
    </row>
    <row r="11559" spans="1:9" x14ac:dyDescent="0.25">
      <c r="A11559" s="33" t="s">
        <v>133</v>
      </c>
      <c r="B11559" s="56" t="s">
        <v>353</v>
      </c>
      <c r="C11559" s="39" t="s">
        <v>4924</v>
      </c>
      <c r="D11559" s="50">
        <v>2</v>
      </c>
      <c r="E11559" s="45" t="s">
        <v>24</v>
      </c>
      <c r="F11559" s="179">
        <v>155000</v>
      </c>
      <c r="G11559" s="179">
        <f t="shared" si="480"/>
        <v>310000</v>
      </c>
      <c r="H11559" s="84" t="s">
        <v>748</v>
      </c>
      <c r="I11559" s="294" t="s">
        <v>11693</v>
      </c>
    </row>
    <row r="11560" spans="1:9" x14ac:dyDescent="0.25">
      <c r="A11560" s="33" t="s">
        <v>133</v>
      </c>
      <c r="B11560" s="33" t="s">
        <v>5314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80"/>
        <v>50000</v>
      </c>
      <c r="H11560" s="84" t="s">
        <v>2701</v>
      </c>
      <c r="I11560" s="294"/>
    </row>
    <row r="11561" spans="1:9" x14ac:dyDescent="0.25">
      <c r="A11561" s="33" t="s">
        <v>133</v>
      </c>
      <c r="B11561" s="33" t="s">
        <v>5316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80"/>
        <v>50000</v>
      </c>
      <c r="H11561" s="84" t="s">
        <v>509</v>
      </c>
      <c r="I11561" s="294"/>
    </row>
    <row r="11562" spans="1:9" x14ac:dyDescent="0.25">
      <c r="A11562" s="33" t="s">
        <v>5321</v>
      </c>
      <c r="B11562" s="52" t="s">
        <v>5322</v>
      </c>
      <c r="C11562" s="178" t="s">
        <v>5323</v>
      </c>
      <c r="D11562" s="38">
        <v>3</v>
      </c>
      <c r="E11562" s="45" t="s">
        <v>24</v>
      </c>
      <c r="F11562" s="40">
        <v>5000</v>
      </c>
      <c r="G11562" s="41">
        <f t="shared" si="480"/>
        <v>15000</v>
      </c>
      <c r="H11562" s="84" t="s">
        <v>1279</v>
      </c>
      <c r="I11562" s="294"/>
    </row>
    <row r="11563" spans="1:9" x14ac:dyDescent="0.25">
      <c r="A11563" s="33" t="s">
        <v>5321</v>
      </c>
      <c r="B11563" s="33" t="s">
        <v>5324</v>
      </c>
      <c r="C11563" s="178" t="s">
        <v>5323</v>
      </c>
      <c r="D11563" s="38">
        <v>3</v>
      </c>
      <c r="E11563" s="45" t="s">
        <v>24</v>
      </c>
      <c r="F11563" s="41">
        <v>3000</v>
      </c>
      <c r="G11563" s="41">
        <f t="shared" si="480"/>
        <v>9000</v>
      </c>
      <c r="H11563" s="84" t="s">
        <v>1279</v>
      </c>
      <c r="I11563" s="294"/>
    </row>
    <row r="11564" spans="1:9" x14ac:dyDescent="0.25">
      <c r="A11564" s="33" t="s">
        <v>5321</v>
      </c>
      <c r="B11564" s="33" t="s">
        <v>5325</v>
      </c>
      <c r="C11564" s="178" t="s">
        <v>5323</v>
      </c>
      <c r="D11564" s="38">
        <v>3</v>
      </c>
      <c r="E11564" s="45" t="s">
        <v>24</v>
      </c>
      <c r="F11564" s="35">
        <v>7000</v>
      </c>
      <c r="G11564" s="41">
        <f t="shared" si="480"/>
        <v>21000</v>
      </c>
      <c r="H11564" s="84" t="s">
        <v>1279</v>
      </c>
      <c r="I11564" s="294"/>
    </row>
    <row r="11565" spans="1:9" x14ac:dyDescent="0.25">
      <c r="A11565" s="33" t="s">
        <v>5321</v>
      </c>
      <c r="B11565" s="33" t="s">
        <v>5326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80"/>
        <v>54000</v>
      </c>
      <c r="H11565" s="84" t="s">
        <v>1279</v>
      </c>
      <c r="I11565" s="294"/>
    </row>
    <row r="11566" spans="1:9" x14ac:dyDescent="0.25">
      <c r="A11566" s="33" t="s">
        <v>5321</v>
      </c>
      <c r="B11566" s="33" t="s">
        <v>5327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80"/>
        <v>10000</v>
      </c>
      <c r="H11566" s="84" t="s">
        <v>1279</v>
      </c>
      <c r="I11566" s="294"/>
    </row>
    <row r="11567" spans="1:9" x14ac:dyDescent="0.25">
      <c r="A11567" s="33" t="s">
        <v>5321</v>
      </c>
      <c r="B11567" s="33" t="s">
        <v>5328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80"/>
        <v>147000</v>
      </c>
      <c r="H11567" s="84" t="s">
        <v>1279</v>
      </c>
      <c r="I11567" s="294"/>
    </row>
    <row r="11568" spans="1:9" x14ac:dyDescent="0.25">
      <c r="A11568" s="33" t="s">
        <v>5321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80"/>
        <v>19000</v>
      </c>
      <c r="H11568" s="84" t="s">
        <v>1279</v>
      </c>
      <c r="I11568" s="294"/>
    </row>
    <row r="11569" spans="1:9" x14ac:dyDescent="0.25">
      <c r="A11569" s="33" t="s">
        <v>5321</v>
      </c>
      <c r="B11569" s="33" t="s">
        <v>5329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80"/>
        <v>20000</v>
      </c>
      <c r="H11569" s="84" t="s">
        <v>1279</v>
      </c>
      <c r="I11569" s="294"/>
    </row>
    <row r="11570" spans="1:9" x14ac:dyDescent="0.25">
      <c r="A11570" s="33" t="s">
        <v>5321</v>
      </c>
      <c r="B11570" s="33" t="s">
        <v>5330</v>
      </c>
      <c r="C11570" s="33" t="s">
        <v>5331</v>
      </c>
      <c r="D11570" s="38">
        <v>12</v>
      </c>
      <c r="E11570" s="45" t="s">
        <v>843</v>
      </c>
      <c r="F11570" s="40">
        <v>38000</v>
      </c>
      <c r="G11570" s="41">
        <f t="shared" si="480"/>
        <v>456000</v>
      </c>
      <c r="H11570" s="84" t="s">
        <v>1279</v>
      </c>
      <c r="I11570" s="33"/>
    </row>
    <row r="11571" spans="1:9" x14ac:dyDescent="0.25">
      <c r="A11571" s="33" t="s">
        <v>5321</v>
      </c>
      <c r="B11571" s="80" t="s">
        <v>5332</v>
      </c>
      <c r="C11571" s="178" t="s">
        <v>5333</v>
      </c>
      <c r="D11571" s="38">
        <v>2</v>
      </c>
      <c r="E11571" s="45" t="s">
        <v>24</v>
      </c>
      <c r="F11571" s="41">
        <v>35000</v>
      </c>
      <c r="G11571" s="41">
        <f t="shared" si="480"/>
        <v>70000</v>
      </c>
      <c r="H11571" s="84" t="s">
        <v>1279</v>
      </c>
      <c r="I11571" s="33"/>
    </row>
    <row r="11572" spans="1:9" x14ac:dyDescent="0.25">
      <c r="A11572" s="33" t="s">
        <v>5321</v>
      </c>
      <c r="B11572" s="49" t="s">
        <v>5334</v>
      </c>
      <c r="C11572" s="178" t="s">
        <v>5333</v>
      </c>
      <c r="D11572" s="50">
        <v>10</v>
      </c>
      <c r="E11572" s="45" t="s">
        <v>843</v>
      </c>
      <c r="F11572" s="179">
        <v>550000</v>
      </c>
      <c r="G11572" s="41">
        <f t="shared" si="480"/>
        <v>5500000</v>
      </c>
      <c r="H11572" s="84" t="s">
        <v>1279</v>
      </c>
      <c r="I11572" s="33"/>
    </row>
    <row r="11573" spans="1:9" x14ac:dyDescent="0.25">
      <c r="A11573" s="33" t="s">
        <v>5321</v>
      </c>
      <c r="B11573" s="36" t="s">
        <v>4149</v>
      </c>
      <c r="C11573" s="33" t="s">
        <v>2752</v>
      </c>
      <c r="D11573" s="38">
        <v>1</v>
      </c>
      <c r="E11573" s="45" t="s">
        <v>24</v>
      </c>
      <c r="F11573" s="35">
        <v>32500</v>
      </c>
      <c r="G11573" s="41">
        <f t="shared" si="480"/>
        <v>32500</v>
      </c>
      <c r="H11573" s="84" t="s">
        <v>486</v>
      </c>
      <c r="I11573" s="33" t="s">
        <v>11695</v>
      </c>
    </row>
    <row r="11574" spans="1:9" x14ac:dyDescent="0.25">
      <c r="A11574" s="33" t="s">
        <v>5321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80"/>
        <v>34689</v>
      </c>
      <c r="H11574" s="84" t="s">
        <v>486</v>
      </c>
      <c r="I11574" s="33" t="s">
        <v>11695</v>
      </c>
    </row>
    <row r="11575" spans="1:9" x14ac:dyDescent="0.25">
      <c r="A11575" s="33" t="s">
        <v>5321</v>
      </c>
      <c r="B11575" s="63" t="s">
        <v>4384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80"/>
        <v>465000</v>
      </c>
      <c r="H11575" s="84" t="s">
        <v>3078</v>
      </c>
      <c r="I11575" s="33" t="s">
        <v>11696</v>
      </c>
    </row>
    <row r="11576" spans="1:9" x14ac:dyDescent="0.25">
      <c r="A11576" s="33" t="s">
        <v>5321</v>
      </c>
      <c r="B11576" s="63" t="s">
        <v>2805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80"/>
        <v>6000</v>
      </c>
      <c r="H11576" s="84" t="s">
        <v>5302</v>
      </c>
      <c r="I11576" s="33"/>
    </row>
    <row r="11577" spans="1:9" x14ac:dyDescent="0.25">
      <c r="A11577" s="33" t="s">
        <v>5321</v>
      </c>
      <c r="B11577" s="63" t="s">
        <v>11697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80"/>
        <v>60000</v>
      </c>
      <c r="H11577" s="297" t="s">
        <v>5825</v>
      </c>
      <c r="I11577" s="33"/>
    </row>
    <row r="11578" spans="1:9" x14ac:dyDescent="0.25">
      <c r="A11578" s="33" t="s">
        <v>5321</v>
      </c>
      <c r="B11578" s="33" t="s">
        <v>11624</v>
      </c>
      <c r="C11578" s="33" t="s">
        <v>11698</v>
      </c>
      <c r="D11578" s="38">
        <v>1</v>
      </c>
      <c r="E11578" s="45" t="s">
        <v>24</v>
      </c>
      <c r="F11578" s="46">
        <v>1275000</v>
      </c>
      <c r="G11578" s="41">
        <f t="shared" si="480"/>
        <v>1275000</v>
      </c>
      <c r="H11578" s="84" t="s">
        <v>2701</v>
      </c>
      <c r="I11578" s="33" t="s">
        <v>11699</v>
      </c>
    </row>
    <row r="11579" spans="1:9" x14ac:dyDescent="0.25">
      <c r="A11579" s="33" t="s">
        <v>5321</v>
      </c>
      <c r="B11579" s="33" t="s">
        <v>11627</v>
      </c>
      <c r="C11579" s="33" t="s">
        <v>4924</v>
      </c>
      <c r="D11579" s="38">
        <v>1</v>
      </c>
      <c r="E11579" s="45" t="s">
        <v>24</v>
      </c>
      <c r="F11579" s="40">
        <v>140000</v>
      </c>
      <c r="G11579" s="41">
        <f t="shared" si="480"/>
        <v>140000</v>
      </c>
      <c r="H11579" s="84" t="s">
        <v>2701</v>
      </c>
      <c r="I11579" s="33" t="s">
        <v>11699</v>
      </c>
    </row>
    <row r="11580" spans="1:9" x14ac:dyDescent="0.25">
      <c r="A11580" s="33" t="s">
        <v>5321</v>
      </c>
      <c r="B11580" s="33" t="s">
        <v>4932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80"/>
        <v>45000</v>
      </c>
      <c r="H11580" s="84" t="s">
        <v>2701</v>
      </c>
      <c r="I11580" s="33" t="s">
        <v>11699</v>
      </c>
    </row>
    <row r="11581" spans="1:9" x14ac:dyDescent="0.25">
      <c r="A11581" s="33" t="s">
        <v>5321</v>
      </c>
      <c r="B11581" s="56" t="s">
        <v>5335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80"/>
        <v>57000</v>
      </c>
      <c r="H11581" s="84" t="s">
        <v>5302</v>
      </c>
      <c r="I11581" s="294"/>
    </row>
    <row r="11582" spans="1:9" x14ac:dyDescent="0.25">
      <c r="A11582" s="33" t="s">
        <v>5321</v>
      </c>
      <c r="B11582" s="36" t="s">
        <v>5336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80"/>
        <v>80000</v>
      </c>
      <c r="H11582" s="84" t="s">
        <v>5302</v>
      </c>
      <c r="I11582" s="294"/>
    </row>
    <row r="11583" spans="1:9" x14ac:dyDescent="0.25">
      <c r="A11583" s="33" t="s">
        <v>5321</v>
      </c>
      <c r="B11583" s="49" t="s">
        <v>5337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80"/>
        <v>48000</v>
      </c>
      <c r="H11583" s="84" t="s">
        <v>5302</v>
      </c>
      <c r="I11583" s="33"/>
    </row>
    <row r="11584" spans="1:9" x14ac:dyDescent="0.25">
      <c r="A11584" s="33" t="s">
        <v>5321</v>
      </c>
      <c r="B11584" s="33" t="s">
        <v>5338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80"/>
        <v>35000</v>
      </c>
      <c r="H11584" s="84" t="s">
        <v>911</v>
      </c>
      <c r="I11584" s="294"/>
    </row>
    <row r="11585" spans="1:9" x14ac:dyDescent="0.25">
      <c r="A11585" s="33" t="s">
        <v>5321</v>
      </c>
      <c r="B11585" s="33" t="s">
        <v>5340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80"/>
        <v>30000</v>
      </c>
      <c r="H11585" s="84" t="s">
        <v>911</v>
      </c>
      <c r="I11585" s="294"/>
    </row>
    <row r="11586" spans="1:9" x14ac:dyDescent="0.25">
      <c r="A11586" s="33" t="s">
        <v>5321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80"/>
        <v>27000</v>
      </c>
      <c r="H11586" s="84" t="s">
        <v>911</v>
      </c>
      <c r="I11586" s="294"/>
    </row>
    <row r="11587" spans="1:9" x14ac:dyDescent="0.25">
      <c r="A11587" s="33" t="s">
        <v>5321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80"/>
        <v>81000</v>
      </c>
      <c r="H11587" s="84" t="s">
        <v>911</v>
      </c>
      <c r="I11587" s="294"/>
    </row>
    <row r="11588" spans="1:9" x14ac:dyDescent="0.25">
      <c r="A11588" s="33" t="s">
        <v>5343</v>
      </c>
      <c r="B11588" s="63" t="s">
        <v>11697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80"/>
        <v>36000</v>
      </c>
      <c r="H11588" s="297" t="s">
        <v>5825</v>
      </c>
      <c r="I11588" s="294"/>
    </row>
    <row r="11589" spans="1:9" x14ac:dyDescent="0.25">
      <c r="A11589" s="33" t="s">
        <v>5343</v>
      </c>
      <c r="B11589" s="63" t="s">
        <v>6129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5825</v>
      </c>
      <c r="I11589" s="294"/>
    </row>
    <row r="11590" spans="1:9" x14ac:dyDescent="0.25">
      <c r="A11590" s="33" t="s">
        <v>5343</v>
      </c>
      <c r="B11590" s="33" t="s">
        <v>5349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x14ac:dyDescent="0.25">
      <c r="A11591" s="33" t="s">
        <v>5343</v>
      </c>
      <c r="B11591" s="63" t="s">
        <v>4384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11700</v>
      </c>
    </row>
    <row r="11592" spans="1:9" x14ac:dyDescent="0.25">
      <c r="A11592" s="33" t="s">
        <v>5343</v>
      </c>
      <c r="B11592" s="56" t="s">
        <v>5206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11701</v>
      </c>
    </row>
    <row r="11593" spans="1:9" x14ac:dyDescent="0.25">
      <c r="A11593" s="33" t="s">
        <v>5343</v>
      </c>
      <c r="B11593" s="52" t="s">
        <v>11702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11703</v>
      </c>
    </row>
    <row r="11594" spans="1:9" x14ac:dyDescent="0.25">
      <c r="A11594" s="33" t="s">
        <v>5343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81">F11594*D11594</f>
        <v>348500</v>
      </c>
      <c r="H11594" s="84" t="s">
        <v>627</v>
      </c>
      <c r="I11594" s="294" t="s">
        <v>11703</v>
      </c>
    </row>
    <row r="11595" spans="1:9" x14ac:dyDescent="0.25">
      <c r="A11595" s="33" t="s">
        <v>5343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81"/>
        <v>80000</v>
      </c>
      <c r="H11595" s="84" t="s">
        <v>627</v>
      </c>
      <c r="I11595" s="294" t="s">
        <v>11703</v>
      </c>
    </row>
    <row r="11596" spans="1:9" x14ac:dyDescent="0.25">
      <c r="A11596" s="33" t="s">
        <v>5343</v>
      </c>
      <c r="B11596" s="33" t="s">
        <v>6403</v>
      </c>
      <c r="C11596" s="33" t="s">
        <v>8339</v>
      </c>
      <c r="D11596" s="50">
        <v>0.6</v>
      </c>
      <c r="E11596" s="45" t="s">
        <v>27</v>
      </c>
      <c r="F11596" s="55">
        <v>82500</v>
      </c>
      <c r="G11596" s="41">
        <f t="shared" si="481"/>
        <v>49500</v>
      </c>
      <c r="H11596" s="84" t="s">
        <v>627</v>
      </c>
      <c r="I11596" s="294" t="s">
        <v>11703</v>
      </c>
    </row>
    <row r="11597" spans="1:9" x14ac:dyDescent="0.25">
      <c r="A11597" s="33" t="s">
        <v>5343</v>
      </c>
      <c r="B11597" s="33" t="s">
        <v>753</v>
      </c>
      <c r="C11597" s="33" t="s">
        <v>4026</v>
      </c>
      <c r="D11597" s="38">
        <v>2</v>
      </c>
      <c r="E11597" s="45" t="s">
        <v>24</v>
      </c>
      <c r="F11597" s="40">
        <v>40000</v>
      </c>
      <c r="G11597" s="41">
        <f t="shared" si="481"/>
        <v>80000</v>
      </c>
      <c r="H11597" s="84" t="s">
        <v>627</v>
      </c>
      <c r="I11597" s="294" t="s">
        <v>11703</v>
      </c>
    </row>
    <row r="11598" spans="1:9" x14ac:dyDescent="0.25">
      <c r="A11598" s="33" t="s">
        <v>5343</v>
      </c>
      <c r="B11598" s="33" t="s">
        <v>5346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81"/>
        <v>36270000</v>
      </c>
      <c r="H11598" s="84" t="s">
        <v>4327</v>
      </c>
      <c r="I11598" s="33"/>
    </row>
    <row r="11599" spans="1:9" x14ac:dyDescent="0.25">
      <c r="A11599" s="33" t="s">
        <v>5343</v>
      </c>
      <c r="B11599" s="33" t="s">
        <v>5347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81"/>
        <v>2167500</v>
      </c>
      <c r="H11599" s="84" t="s">
        <v>4327</v>
      </c>
      <c r="I11599" s="33"/>
    </row>
    <row r="11600" spans="1:9" x14ac:dyDescent="0.25">
      <c r="A11600" s="33" t="s">
        <v>5343</v>
      </c>
      <c r="B11600" s="33" t="s">
        <v>5348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81"/>
        <v>920500</v>
      </c>
      <c r="H11600" s="84" t="s">
        <v>4327</v>
      </c>
      <c r="I11600" s="33"/>
    </row>
    <row r="11601" spans="1:9" x14ac:dyDescent="0.25">
      <c r="A11601" s="33" t="s">
        <v>5343</v>
      </c>
      <c r="B11601" s="33" t="s">
        <v>2790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81"/>
        <v>552500</v>
      </c>
      <c r="H11601" s="84" t="s">
        <v>4327</v>
      </c>
      <c r="I11601" s="33"/>
    </row>
    <row r="11602" spans="1:9" x14ac:dyDescent="0.25">
      <c r="A11602" s="33" t="s">
        <v>5343</v>
      </c>
      <c r="B11602" s="33" t="s">
        <v>11704</v>
      </c>
      <c r="C11602" s="33" t="s">
        <v>10015</v>
      </c>
      <c r="D11602" s="38">
        <v>1</v>
      </c>
      <c r="E11602" s="45" t="s">
        <v>24</v>
      </c>
      <c r="F11602" s="46">
        <v>1550000</v>
      </c>
      <c r="G11602" s="41">
        <f t="shared" si="481"/>
        <v>1550000</v>
      </c>
      <c r="H11602" s="84" t="s">
        <v>433</v>
      </c>
      <c r="I11602" s="33" t="s">
        <v>11705</v>
      </c>
    </row>
    <row r="11603" spans="1:9" x14ac:dyDescent="0.25">
      <c r="A11603" s="33" t="s">
        <v>5343</v>
      </c>
      <c r="B11603" s="33" t="s">
        <v>11704</v>
      </c>
      <c r="C11603" s="178" t="s">
        <v>11706</v>
      </c>
      <c r="D11603" s="38">
        <v>1</v>
      </c>
      <c r="E11603" s="45" t="s">
        <v>24</v>
      </c>
      <c r="F11603" s="46">
        <v>1550000</v>
      </c>
      <c r="G11603" s="41">
        <f t="shared" si="481"/>
        <v>1550000</v>
      </c>
      <c r="H11603" s="84" t="s">
        <v>433</v>
      </c>
      <c r="I11603" s="33" t="s">
        <v>11705</v>
      </c>
    </row>
    <row r="11604" spans="1:9" x14ac:dyDescent="0.25">
      <c r="A11604" s="33" t="s">
        <v>5343</v>
      </c>
      <c r="B11604" s="33" t="s">
        <v>11704</v>
      </c>
      <c r="C11604" s="178" t="s">
        <v>11707</v>
      </c>
      <c r="D11604" s="38">
        <v>1</v>
      </c>
      <c r="E11604" s="45" t="s">
        <v>24</v>
      </c>
      <c r="F11604" s="46">
        <v>1550000</v>
      </c>
      <c r="G11604" s="41">
        <f t="shared" si="481"/>
        <v>1550000</v>
      </c>
      <c r="H11604" s="84" t="s">
        <v>433</v>
      </c>
      <c r="I11604" s="33" t="s">
        <v>11705</v>
      </c>
    </row>
    <row r="11605" spans="1:9" x14ac:dyDescent="0.25">
      <c r="A11605" s="33" t="s">
        <v>5343</v>
      </c>
      <c r="B11605" s="33" t="s">
        <v>11704</v>
      </c>
      <c r="C11605" s="33" t="s">
        <v>11708</v>
      </c>
      <c r="D11605" s="38">
        <v>1</v>
      </c>
      <c r="E11605" s="45" t="s">
        <v>24</v>
      </c>
      <c r="F11605" s="46">
        <v>1550000</v>
      </c>
      <c r="G11605" s="41">
        <f t="shared" si="481"/>
        <v>1550000</v>
      </c>
      <c r="H11605" s="84" t="s">
        <v>433</v>
      </c>
      <c r="I11605" s="33" t="s">
        <v>11705</v>
      </c>
    </row>
    <row r="11606" spans="1:9" x14ac:dyDescent="0.25">
      <c r="A11606" s="33" t="s">
        <v>5343</v>
      </c>
      <c r="B11606" s="33" t="s">
        <v>6741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81"/>
        <v>8500</v>
      </c>
      <c r="H11606" s="84" t="s">
        <v>4550</v>
      </c>
      <c r="I11606" s="294"/>
    </row>
    <row r="11607" spans="1:9" x14ac:dyDescent="0.25">
      <c r="A11607" s="33" t="s">
        <v>5343</v>
      </c>
      <c r="B11607" s="33" t="s">
        <v>4675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81"/>
        <v>6000</v>
      </c>
      <c r="H11607" s="84" t="s">
        <v>4550</v>
      </c>
      <c r="I11607" s="294"/>
    </row>
    <row r="11608" spans="1:9" x14ac:dyDescent="0.25">
      <c r="A11608" s="33" t="s">
        <v>5343</v>
      </c>
      <c r="B11608" s="49" t="s">
        <v>5351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81"/>
        <v>80000</v>
      </c>
      <c r="H11608" s="84" t="s">
        <v>4550</v>
      </c>
      <c r="I11608" s="33"/>
    </row>
    <row r="11609" spans="1:9" x14ac:dyDescent="0.25">
      <c r="A11609" s="33" t="s">
        <v>5343</v>
      </c>
      <c r="B11609" s="33" t="s">
        <v>5184</v>
      </c>
      <c r="C11609" s="178" t="s">
        <v>5344</v>
      </c>
      <c r="D11609" s="38">
        <v>10</v>
      </c>
      <c r="E11609" s="45" t="s">
        <v>24</v>
      </c>
      <c r="F11609" s="35">
        <v>4000</v>
      </c>
      <c r="G11609" s="41">
        <f t="shared" si="481"/>
        <v>40000</v>
      </c>
      <c r="H11609" s="84" t="s">
        <v>5302</v>
      </c>
      <c r="I11609" s="294"/>
    </row>
    <row r="11610" spans="1:9" x14ac:dyDescent="0.25">
      <c r="A11610" s="33" t="s">
        <v>5343</v>
      </c>
      <c r="B11610" s="33" t="s">
        <v>5317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81"/>
        <v>150000</v>
      </c>
      <c r="H11610" s="84" t="s">
        <v>472</v>
      </c>
      <c r="I11610" s="294" t="s">
        <v>11709</v>
      </c>
    </row>
    <row r="11611" spans="1:9" x14ac:dyDescent="0.25">
      <c r="A11611" s="33" t="s">
        <v>5343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81"/>
        <v>30000</v>
      </c>
      <c r="H11611" s="84" t="s">
        <v>509</v>
      </c>
      <c r="I11611" s="294" t="s">
        <v>11710</v>
      </c>
    </row>
    <row r="11612" spans="1:9" x14ac:dyDescent="0.25">
      <c r="A11612" s="33" t="s">
        <v>5343</v>
      </c>
      <c r="B11612" s="270" t="s">
        <v>3315</v>
      </c>
      <c r="C11612" s="33" t="s">
        <v>11711</v>
      </c>
      <c r="D11612" s="38">
        <v>1</v>
      </c>
      <c r="E11612" s="45" t="s">
        <v>24</v>
      </c>
      <c r="F11612" s="40">
        <v>196000</v>
      </c>
      <c r="G11612" s="179">
        <f t="shared" si="481"/>
        <v>196000</v>
      </c>
      <c r="H11612" s="84" t="s">
        <v>509</v>
      </c>
      <c r="I11612" s="294" t="s">
        <v>11710</v>
      </c>
    </row>
    <row r="11613" spans="1:9" x14ac:dyDescent="0.25">
      <c r="A11613" s="33" t="s">
        <v>5343</v>
      </c>
      <c r="B11613" s="63" t="s">
        <v>4772</v>
      </c>
      <c r="C11613" s="33" t="s">
        <v>2726</v>
      </c>
      <c r="D11613" s="50">
        <v>1</v>
      </c>
      <c r="E11613" s="45" t="s">
        <v>24</v>
      </c>
      <c r="F11613" s="298">
        <v>186000</v>
      </c>
      <c r="G11613" s="179">
        <f t="shared" si="481"/>
        <v>186000</v>
      </c>
      <c r="H11613" s="84" t="s">
        <v>509</v>
      </c>
      <c r="I11613" s="294" t="s">
        <v>11710</v>
      </c>
    </row>
    <row r="11614" spans="1:9" x14ac:dyDescent="0.25">
      <c r="A11614" s="33" t="s">
        <v>5343</v>
      </c>
      <c r="B11614" s="33" t="s">
        <v>5317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81"/>
        <v>150000</v>
      </c>
      <c r="H11614" s="84" t="s">
        <v>1106</v>
      </c>
      <c r="I11614" s="294" t="s">
        <v>11712</v>
      </c>
    </row>
    <row r="11615" spans="1:9" x14ac:dyDescent="0.25">
      <c r="A11615" s="33" t="s">
        <v>5343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81"/>
        <v>225600</v>
      </c>
      <c r="H11615" s="84" t="s">
        <v>11713</v>
      </c>
      <c r="I11615" s="294"/>
    </row>
    <row r="11616" spans="1:9" x14ac:dyDescent="0.25">
      <c r="A11616" s="33" t="s">
        <v>5343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81"/>
        <v>225600</v>
      </c>
      <c r="H11616" s="84" t="s">
        <v>577</v>
      </c>
      <c r="I11616" s="294" t="s">
        <v>11714</v>
      </c>
    </row>
    <row r="11617" spans="1:9" x14ac:dyDescent="0.25">
      <c r="A11617" s="33" t="s">
        <v>5343</v>
      </c>
      <c r="B11617" s="33" t="s">
        <v>5108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11714</v>
      </c>
    </row>
    <row r="11618" spans="1:9" x14ac:dyDescent="0.25">
      <c r="A11618" s="33" t="s">
        <v>5343</v>
      </c>
      <c r="B11618" s="33" t="s">
        <v>3235</v>
      </c>
      <c r="C11618" s="33" t="s">
        <v>3596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11714</v>
      </c>
    </row>
    <row r="11619" spans="1:9" x14ac:dyDescent="0.25">
      <c r="A11619" s="33" t="s">
        <v>5343</v>
      </c>
      <c r="B11619" s="33" t="s">
        <v>118</v>
      </c>
      <c r="C11619" s="49" t="s">
        <v>9783</v>
      </c>
      <c r="D11619" s="38">
        <v>1</v>
      </c>
      <c r="E11619" s="45" t="s">
        <v>24</v>
      </c>
      <c r="F11619" s="40">
        <v>175000</v>
      </c>
      <c r="G11619" s="41">
        <f t="shared" si="481"/>
        <v>175000</v>
      </c>
      <c r="H11619" s="84" t="s">
        <v>577</v>
      </c>
      <c r="I11619" s="294" t="s">
        <v>11714</v>
      </c>
    </row>
    <row r="11620" spans="1:9" x14ac:dyDescent="0.25">
      <c r="A11620" s="33" t="s">
        <v>5343</v>
      </c>
      <c r="B11620" s="33" t="s">
        <v>120</v>
      </c>
      <c r="C11620" s="33" t="s">
        <v>10435</v>
      </c>
      <c r="D11620" s="38">
        <v>1</v>
      </c>
      <c r="E11620" s="45" t="s">
        <v>24</v>
      </c>
      <c r="F11620" s="40">
        <v>83500</v>
      </c>
      <c r="G11620" s="41">
        <f t="shared" si="481"/>
        <v>83500</v>
      </c>
      <c r="H11620" s="84" t="s">
        <v>577</v>
      </c>
      <c r="I11620" s="294" t="s">
        <v>11714</v>
      </c>
    </row>
    <row r="11621" spans="1:9" x14ac:dyDescent="0.25">
      <c r="A11621" s="33" t="s">
        <v>5343</v>
      </c>
      <c r="B11621" s="33" t="s">
        <v>10484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81"/>
        <v>25000</v>
      </c>
      <c r="H11621" s="84" t="s">
        <v>577</v>
      </c>
      <c r="I11621" s="294" t="s">
        <v>11714</v>
      </c>
    </row>
    <row r="11622" spans="1:9" x14ac:dyDescent="0.25">
      <c r="A11622" s="33" t="s">
        <v>5343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81"/>
        <v>60000</v>
      </c>
      <c r="H11622" s="84" t="s">
        <v>1263</v>
      </c>
      <c r="I11622" s="294"/>
    </row>
    <row r="11623" spans="1:9" x14ac:dyDescent="0.25">
      <c r="A11623" s="33" t="s">
        <v>5343</v>
      </c>
      <c r="B11623" s="63" t="s">
        <v>5090</v>
      </c>
      <c r="C11623" s="56" t="s">
        <v>5091</v>
      </c>
      <c r="D11623" s="38">
        <v>1</v>
      </c>
      <c r="E11623" s="45" t="s">
        <v>24</v>
      </c>
      <c r="F11623" s="40">
        <v>70000</v>
      </c>
      <c r="G11623" s="41">
        <f t="shared" si="481"/>
        <v>70000</v>
      </c>
      <c r="H11623" s="84" t="s">
        <v>930</v>
      </c>
      <c r="I11623" s="294"/>
    </row>
    <row r="11624" spans="1:9" x14ac:dyDescent="0.25">
      <c r="A11624" s="33" t="s">
        <v>5352</v>
      </c>
      <c r="B11624" s="33" t="s">
        <v>4008</v>
      </c>
      <c r="C11624" s="33" t="s">
        <v>4378</v>
      </c>
      <c r="D11624" s="50">
        <v>5</v>
      </c>
      <c r="E11624" s="45" t="s">
        <v>27</v>
      </c>
      <c r="F11624" s="179">
        <v>23000</v>
      </c>
      <c r="G11624" s="41">
        <f t="shared" si="481"/>
        <v>115000</v>
      </c>
      <c r="H11624" s="297" t="s">
        <v>3101</v>
      </c>
      <c r="I11624" s="294"/>
    </row>
    <row r="11625" spans="1:9" x14ac:dyDescent="0.25">
      <c r="A11625" s="33" t="s">
        <v>5352</v>
      </c>
      <c r="B11625" s="33" t="s">
        <v>4008</v>
      </c>
      <c r="C11625" s="33" t="s">
        <v>4378</v>
      </c>
      <c r="D11625" s="50">
        <v>5</v>
      </c>
      <c r="E11625" s="45" t="s">
        <v>27</v>
      </c>
      <c r="F11625" s="179">
        <v>23000</v>
      </c>
      <c r="G11625" s="41">
        <f t="shared" si="481"/>
        <v>115000</v>
      </c>
      <c r="H11625" s="297" t="s">
        <v>28</v>
      </c>
      <c r="I11625" s="294"/>
    </row>
    <row r="11626" spans="1:9" x14ac:dyDescent="0.25">
      <c r="A11626" s="33" t="s">
        <v>5352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81"/>
        <v>56400</v>
      </c>
      <c r="H11626" s="297" t="s">
        <v>28</v>
      </c>
      <c r="I11626" s="294"/>
    </row>
    <row r="11627" spans="1:9" x14ac:dyDescent="0.25">
      <c r="A11627" s="33" t="s">
        <v>5352</v>
      </c>
      <c r="B11627" s="33" t="s">
        <v>2805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81"/>
        <v>6000</v>
      </c>
      <c r="H11627" s="84" t="s">
        <v>2724</v>
      </c>
      <c r="I11627" s="294"/>
    </row>
    <row r="11628" spans="1:9" x14ac:dyDescent="0.25">
      <c r="A11628" s="33" t="s">
        <v>5352</v>
      </c>
      <c r="B11628" s="33" t="s">
        <v>5139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81"/>
        <v>70000</v>
      </c>
      <c r="H11628" s="84" t="s">
        <v>5302</v>
      </c>
      <c r="I11628" s="294"/>
    </row>
    <row r="11629" spans="1:9" x14ac:dyDescent="0.25">
      <c r="A11629" s="33" t="s">
        <v>5352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81"/>
        <v>15000</v>
      </c>
      <c r="H11629" s="84" t="s">
        <v>5302</v>
      </c>
      <c r="I11629" s="294"/>
    </row>
    <row r="11630" spans="1:9" x14ac:dyDescent="0.25">
      <c r="A11630" s="33" t="s">
        <v>5352</v>
      </c>
      <c r="B11630" s="33" t="s">
        <v>5355</v>
      </c>
      <c r="C11630" s="178" t="s">
        <v>5356</v>
      </c>
      <c r="D11630" s="38">
        <v>1</v>
      </c>
      <c r="E11630" s="45" t="s">
        <v>396</v>
      </c>
      <c r="F11630" s="35">
        <v>551000</v>
      </c>
      <c r="G11630" s="41">
        <f t="shared" si="481"/>
        <v>551000</v>
      </c>
      <c r="H11630" s="84" t="s">
        <v>538</v>
      </c>
      <c r="I11630" s="33"/>
    </row>
    <row r="11631" spans="1:9" x14ac:dyDescent="0.25">
      <c r="A11631" s="33" t="s">
        <v>5352</v>
      </c>
      <c r="B11631" s="33" t="s">
        <v>5357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81"/>
        <v>30000</v>
      </c>
      <c r="H11631" s="84" t="s">
        <v>2724</v>
      </c>
      <c r="I11631" s="33"/>
    </row>
    <row r="11632" spans="1:9" x14ac:dyDescent="0.25">
      <c r="A11632" s="33" t="s">
        <v>5352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81"/>
        <v>17000</v>
      </c>
      <c r="H11632" s="84" t="s">
        <v>2724</v>
      </c>
      <c r="I11632" s="33"/>
    </row>
    <row r="11633" spans="1:9" x14ac:dyDescent="0.25">
      <c r="A11633" s="33" t="s">
        <v>5352</v>
      </c>
      <c r="B11633" s="33" t="s">
        <v>11715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81"/>
        <v>37500</v>
      </c>
      <c r="H11633" s="84" t="s">
        <v>8123</v>
      </c>
      <c r="I11633" s="33"/>
    </row>
    <row r="11634" spans="1:9" x14ac:dyDescent="0.25">
      <c r="A11634" s="33" t="s">
        <v>5352</v>
      </c>
      <c r="B11634" s="33" t="s">
        <v>4008</v>
      </c>
      <c r="C11634" s="33" t="s">
        <v>4378</v>
      </c>
      <c r="D11634" s="50">
        <v>3</v>
      </c>
      <c r="E11634" s="45" t="s">
        <v>27</v>
      </c>
      <c r="F11634" s="179">
        <v>23000</v>
      </c>
      <c r="G11634" s="41">
        <f t="shared" si="481"/>
        <v>69000</v>
      </c>
      <c r="H11634" s="84" t="s">
        <v>465</v>
      </c>
      <c r="I11634" s="294"/>
    </row>
    <row r="11635" spans="1:9" x14ac:dyDescent="0.25">
      <c r="A11635" s="33" t="s">
        <v>5352</v>
      </c>
      <c r="B11635" s="33" t="s">
        <v>2851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81"/>
        <v>205000</v>
      </c>
      <c r="H11635" s="84" t="s">
        <v>551</v>
      </c>
      <c r="I11635" s="294" t="s">
        <v>11716</v>
      </c>
    </row>
    <row r="11636" spans="1:9" x14ac:dyDescent="0.25">
      <c r="A11636" s="33" t="s">
        <v>5352</v>
      </c>
      <c r="B11636" s="33" t="s">
        <v>118</v>
      </c>
      <c r="C11636" s="49" t="s">
        <v>9783</v>
      </c>
      <c r="D11636" s="50">
        <v>1</v>
      </c>
      <c r="E11636" s="45" t="s">
        <v>24</v>
      </c>
      <c r="F11636" s="298">
        <v>175000</v>
      </c>
      <c r="G11636" s="179">
        <f t="shared" si="481"/>
        <v>175000</v>
      </c>
      <c r="H11636" s="84" t="s">
        <v>507</v>
      </c>
      <c r="I11636" s="294" t="s">
        <v>11717</v>
      </c>
    </row>
    <row r="11637" spans="1:9" x14ac:dyDescent="0.25">
      <c r="A11637" s="33" t="s">
        <v>5352</v>
      </c>
      <c r="B11637" s="33" t="s">
        <v>11718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81"/>
        <v>900000</v>
      </c>
      <c r="H11637" s="84" t="s">
        <v>507</v>
      </c>
      <c r="I11637" s="294" t="s">
        <v>11717</v>
      </c>
    </row>
    <row r="11638" spans="1:9" x14ac:dyDescent="0.25">
      <c r="A11638" s="33" t="s">
        <v>5352</v>
      </c>
      <c r="B11638" s="33" t="s">
        <v>264</v>
      </c>
      <c r="C11638" s="33" t="s">
        <v>9345</v>
      </c>
      <c r="D11638" s="38">
        <v>2</v>
      </c>
      <c r="E11638" s="45" t="s">
        <v>24</v>
      </c>
      <c r="F11638" s="40">
        <v>25000</v>
      </c>
      <c r="G11638" s="179">
        <f t="shared" si="481"/>
        <v>50000</v>
      </c>
      <c r="H11638" s="84" t="s">
        <v>2736</v>
      </c>
      <c r="I11638" s="294"/>
    </row>
    <row r="11639" spans="1:9" x14ac:dyDescent="0.25">
      <c r="A11639" s="33" t="s">
        <v>5352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81"/>
        <v>28200</v>
      </c>
      <c r="H11639" s="84" t="s">
        <v>2736</v>
      </c>
      <c r="I11639" s="294"/>
    </row>
    <row r="11640" spans="1:9" x14ac:dyDescent="0.25">
      <c r="A11640" s="33" t="s">
        <v>5352</v>
      </c>
      <c r="B11640" s="33" t="s">
        <v>3708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81"/>
        <v>905400</v>
      </c>
      <c r="H11640" s="84" t="s">
        <v>1268</v>
      </c>
      <c r="I11640" s="294" t="s">
        <v>11719</v>
      </c>
    </row>
    <row r="11641" spans="1:9" x14ac:dyDescent="0.25">
      <c r="A11641" s="33" t="s">
        <v>5352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81"/>
        <v>65000</v>
      </c>
      <c r="H11641" s="84" t="s">
        <v>1268</v>
      </c>
      <c r="I11641" s="294" t="s">
        <v>11719</v>
      </c>
    </row>
    <row r="11642" spans="1:9" x14ac:dyDescent="0.25">
      <c r="A11642" s="33" t="s">
        <v>5352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11719</v>
      </c>
    </row>
    <row r="11643" spans="1:9" x14ac:dyDescent="0.25">
      <c r="A11643" s="33" t="s">
        <v>5352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11719</v>
      </c>
    </row>
    <row r="11644" spans="1:9" x14ac:dyDescent="0.25">
      <c r="A11644" s="33" t="s">
        <v>5352</v>
      </c>
      <c r="B11644" s="33" t="s">
        <v>2851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11720</v>
      </c>
    </row>
    <row r="11645" spans="1:9" x14ac:dyDescent="0.25">
      <c r="A11645" s="33" t="s">
        <v>5352</v>
      </c>
      <c r="B11645" s="80" t="s">
        <v>2800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81"/>
        <v>130000</v>
      </c>
      <c r="H11645" s="84" t="s">
        <v>577</v>
      </c>
      <c r="I11645" s="294" t="s">
        <v>11720</v>
      </c>
    </row>
    <row r="11646" spans="1:9" x14ac:dyDescent="0.25">
      <c r="A11646" s="33" t="s">
        <v>5352</v>
      </c>
      <c r="B11646" s="33" t="s">
        <v>6403</v>
      </c>
      <c r="C11646" s="178" t="s">
        <v>8339</v>
      </c>
      <c r="D11646" s="50">
        <v>0.3</v>
      </c>
      <c r="E11646" s="45" t="s">
        <v>72</v>
      </c>
      <c r="F11646" s="55">
        <v>82500</v>
      </c>
      <c r="G11646" s="41">
        <f t="shared" si="481"/>
        <v>24750</v>
      </c>
      <c r="H11646" s="84" t="s">
        <v>577</v>
      </c>
      <c r="I11646" s="294" t="s">
        <v>11720</v>
      </c>
    </row>
    <row r="11647" spans="1:9" x14ac:dyDescent="0.25">
      <c r="A11647" s="33" t="s">
        <v>5352</v>
      </c>
      <c r="B11647" s="33" t="s">
        <v>11718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81"/>
        <v>900000</v>
      </c>
      <c r="H11647" s="84" t="s">
        <v>1753</v>
      </c>
      <c r="I11647" s="294" t="s">
        <v>11721</v>
      </c>
    </row>
    <row r="11648" spans="1:9" x14ac:dyDescent="0.25">
      <c r="A11648" s="33" t="s">
        <v>5352</v>
      </c>
      <c r="B11648" s="52" t="s">
        <v>5353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81"/>
        <v>350000</v>
      </c>
      <c r="H11648" s="84" t="s">
        <v>2861</v>
      </c>
      <c r="I11648" s="294"/>
    </row>
    <row r="11649" spans="1:9" x14ac:dyDescent="0.25">
      <c r="A11649" s="33" t="s">
        <v>5352</v>
      </c>
      <c r="B11649" s="33" t="s">
        <v>5358</v>
      </c>
      <c r="C11649" s="33" t="s">
        <v>3059</v>
      </c>
      <c r="D11649" s="38">
        <v>2</v>
      </c>
      <c r="E11649" s="45" t="s">
        <v>24</v>
      </c>
      <c r="F11649" s="40">
        <v>250000</v>
      </c>
      <c r="G11649" s="41">
        <f t="shared" si="481"/>
        <v>500000</v>
      </c>
      <c r="H11649" s="84" t="s">
        <v>2861</v>
      </c>
      <c r="I11649" s="294"/>
    </row>
    <row r="11650" spans="1:9" x14ac:dyDescent="0.25">
      <c r="A11650" s="33" t="s">
        <v>5352</v>
      </c>
      <c r="B11650" s="33" t="s">
        <v>5359</v>
      </c>
      <c r="C11650" s="33" t="s">
        <v>3059</v>
      </c>
      <c r="D11650" s="38">
        <v>1</v>
      </c>
      <c r="E11650" s="45" t="s">
        <v>24</v>
      </c>
      <c r="F11650" s="40">
        <v>75000</v>
      </c>
      <c r="G11650" s="41">
        <f t="shared" si="481"/>
        <v>75000</v>
      </c>
      <c r="H11650" s="84" t="s">
        <v>2861</v>
      </c>
      <c r="I11650" s="294"/>
    </row>
    <row r="11651" spans="1:9" x14ac:dyDescent="0.25">
      <c r="A11651" s="33" t="s">
        <v>5352</v>
      </c>
      <c r="B11651" s="33" t="s">
        <v>5360</v>
      </c>
      <c r="C11651" s="33" t="s">
        <v>3059</v>
      </c>
      <c r="D11651" s="50">
        <v>1</v>
      </c>
      <c r="E11651" s="45" t="s">
        <v>83</v>
      </c>
      <c r="F11651" s="179">
        <v>75000</v>
      </c>
      <c r="G11651" s="41">
        <f t="shared" si="481"/>
        <v>75000</v>
      </c>
      <c r="H11651" s="84" t="s">
        <v>2861</v>
      </c>
      <c r="I11651" s="294"/>
    </row>
    <row r="11652" spans="1:9" x14ac:dyDescent="0.25">
      <c r="A11652" s="33" t="s">
        <v>5352</v>
      </c>
      <c r="B11652" s="33" t="s">
        <v>5361</v>
      </c>
      <c r="C11652" s="33" t="s">
        <v>3059</v>
      </c>
      <c r="D11652" s="38">
        <v>1</v>
      </c>
      <c r="E11652" s="45" t="s">
        <v>24</v>
      </c>
      <c r="F11652" s="40">
        <v>100000</v>
      </c>
      <c r="G11652" s="41">
        <f t="shared" si="481"/>
        <v>100000</v>
      </c>
      <c r="H11652" s="84" t="s">
        <v>2861</v>
      </c>
      <c r="I11652" s="33"/>
    </row>
    <row r="11653" spans="1:9" x14ac:dyDescent="0.25">
      <c r="A11653" s="33" t="s">
        <v>5352</v>
      </c>
      <c r="B11653" s="80" t="s">
        <v>5362</v>
      </c>
      <c r="C11653" s="33" t="s">
        <v>3059</v>
      </c>
      <c r="D11653" s="38">
        <v>1</v>
      </c>
      <c r="E11653" s="45" t="s">
        <v>24</v>
      </c>
      <c r="F11653" s="41">
        <v>100000</v>
      </c>
      <c r="G11653" s="41">
        <f t="shared" si="481"/>
        <v>100000</v>
      </c>
      <c r="H11653" s="84" t="s">
        <v>2861</v>
      </c>
      <c r="I11653" s="33"/>
    </row>
    <row r="11654" spans="1:9" x14ac:dyDescent="0.25">
      <c r="A11654" s="419">
        <v>44565</v>
      </c>
      <c r="B11654" s="33" t="s">
        <v>5631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81"/>
        <v>21250</v>
      </c>
      <c r="H11654" s="297" t="s">
        <v>930</v>
      </c>
      <c r="I11654" s="294"/>
    </row>
    <row r="11655" spans="1:9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81"/>
        <v>5000</v>
      </c>
      <c r="H11655" s="297" t="s">
        <v>930</v>
      </c>
      <c r="I11655" s="294"/>
    </row>
    <row r="11656" spans="1:9" x14ac:dyDescent="0.25">
      <c r="A11656" s="180">
        <v>44565</v>
      </c>
      <c r="B11656" s="33" t="s">
        <v>2924</v>
      </c>
      <c r="C11656" s="33" t="s">
        <v>3787</v>
      </c>
      <c r="D11656" s="50">
        <v>1</v>
      </c>
      <c r="E11656" s="45" t="s">
        <v>1470</v>
      </c>
      <c r="F11656" s="298">
        <v>1261000</v>
      </c>
      <c r="G11656" s="41">
        <f t="shared" si="481"/>
        <v>1261000</v>
      </c>
      <c r="H11656" s="297" t="s">
        <v>930</v>
      </c>
      <c r="I11656" s="294"/>
    </row>
    <row r="11657" spans="1:9" x14ac:dyDescent="0.25">
      <c r="A11657" s="180">
        <v>44565</v>
      </c>
      <c r="B11657" s="33" t="s">
        <v>4675</v>
      </c>
      <c r="C11657" s="33"/>
      <c r="D11657" s="38">
        <v>3</v>
      </c>
      <c r="E11657" s="45" t="s">
        <v>24</v>
      </c>
      <c r="F11657" s="40">
        <v>3000</v>
      </c>
      <c r="G11657" s="41">
        <f t="shared" si="481"/>
        <v>9000</v>
      </c>
      <c r="H11657" s="297" t="s">
        <v>930</v>
      </c>
      <c r="I11657" s="294"/>
    </row>
    <row r="11658" spans="1:9" x14ac:dyDescent="0.25">
      <c r="A11658" s="180">
        <v>44565</v>
      </c>
      <c r="B11658" s="33" t="s">
        <v>5184</v>
      </c>
      <c r="C11658" s="178" t="s">
        <v>5364</v>
      </c>
      <c r="D11658" s="38">
        <v>4</v>
      </c>
      <c r="E11658" s="45" t="s">
        <v>5365</v>
      </c>
      <c r="F11658" s="35">
        <v>7500</v>
      </c>
      <c r="G11658" s="41">
        <f t="shared" ref="G11658:G11703" si="482">F11658*D11658</f>
        <v>30000</v>
      </c>
      <c r="H11658" s="84" t="s">
        <v>930</v>
      </c>
      <c r="I11658" s="294"/>
    </row>
    <row r="11659" spans="1:9" x14ac:dyDescent="0.25">
      <c r="A11659" s="180">
        <v>44565</v>
      </c>
      <c r="B11659" s="33" t="s">
        <v>4466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82"/>
        <v>12000</v>
      </c>
      <c r="H11659" s="84" t="s">
        <v>930</v>
      </c>
      <c r="I11659" s="294"/>
    </row>
    <row r="11660" spans="1:9" x14ac:dyDescent="0.25">
      <c r="A11660" s="180">
        <v>44565</v>
      </c>
      <c r="B11660" s="33" t="s">
        <v>4008</v>
      </c>
      <c r="C11660" s="33" t="s">
        <v>4378</v>
      </c>
      <c r="D11660" s="38">
        <v>5</v>
      </c>
      <c r="E11660" s="45" t="s">
        <v>27</v>
      </c>
      <c r="F11660" s="40">
        <v>23000</v>
      </c>
      <c r="G11660" s="41">
        <f t="shared" si="482"/>
        <v>115000</v>
      </c>
      <c r="H11660" s="84" t="s">
        <v>28</v>
      </c>
      <c r="I11660" s="294"/>
    </row>
    <row r="11661" spans="1:9" x14ac:dyDescent="0.25">
      <c r="A11661" s="180">
        <v>44565</v>
      </c>
      <c r="B11661" s="109" t="s">
        <v>2847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82"/>
        <v>11250</v>
      </c>
      <c r="H11661" s="84" t="s">
        <v>2861</v>
      </c>
      <c r="I11661" s="294"/>
    </row>
    <row r="11662" spans="1:9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82"/>
        <v>170000</v>
      </c>
      <c r="H11662" s="84" t="s">
        <v>2861</v>
      </c>
      <c r="I11662" s="33"/>
    </row>
    <row r="11663" spans="1:9" x14ac:dyDescent="0.25">
      <c r="A11663" s="180">
        <v>44565</v>
      </c>
      <c r="B11663" s="49" t="s">
        <v>4730</v>
      </c>
      <c r="C11663" s="33" t="s">
        <v>755</v>
      </c>
      <c r="D11663" s="50">
        <v>1</v>
      </c>
      <c r="E11663" s="45" t="s">
        <v>2696</v>
      </c>
      <c r="F11663" s="179">
        <v>47500</v>
      </c>
      <c r="G11663" s="41">
        <f t="shared" si="482"/>
        <v>47500</v>
      </c>
      <c r="H11663" s="84" t="s">
        <v>2861</v>
      </c>
      <c r="I11663" s="33"/>
    </row>
    <row r="11664" spans="1:9" x14ac:dyDescent="0.25">
      <c r="A11664" s="180">
        <v>44565</v>
      </c>
      <c r="B11664" s="33" t="s">
        <v>5366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82"/>
        <v>350000</v>
      </c>
      <c r="H11664" s="84" t="s">
        <v>2861</v>
      </c>
      <c r="I11664" s="33"/>
    </row>
    <row r="11665" spans="1:9" x14ac:dyDescent="0.25">
      <c r="A11665" s="180">
        <v>44565</v>
      </c>
      <c r="B11665" s="49" t="s">
        <v>5222</v>
      </c>
      <c r="C11665" s="33" t="s">
        <v>2873</v>
      </c>
      <c r="D11665" s="50">
        <v>1</v>
      </c>
      <c r="E11665" s="45" t="s">
        <v>24</v>
      </c>
      <c r="F11665" s="179">
        <v>99000</v>
      </c>
      <c r="G11665" s="41">
        <f t="shared" si="482"/>
        <v>99000</v>
      </c>
      <c r="H11665" s="84" t="s">
        <v>2861</v>
      </c>
      <c r="I11665" s="33"/>
    </row>
    <row r="11666" spans="1:9" x14ac:dyDescent="0.25">
      <c r="A11666" s="180">
        <v>44565</v>
      </c>
      <c r="B11666" s="33" t="s">
        <v>4527</v>
      </c>
      <c r="C11666" s="33" t="s">
        <v>11722</v>
      </c>
      <c r="D11666" s="50">
        <v>1</v>
      </c>
      <c r="E11666" s="45" t="s">
        <v>24</v>
      </c>
      <c r="F11666" s="179">
        <v>1500000</v>
      </c>
      <c r="G11666" s="41">
        <f t="shared" si="482"/>
        <v>1500000</v>
      </c>
      <c r="H11666" s="84" t="s">
        <v>433</v>
      </c>
      <c r="I11666" s="33" t="s">
        <v>11723</v>
      </c>
    </row>
    <row r="11667" spans="1:9" x14ac:dyDescent="0.25">
      <c r="A11667" s="180">
        <v>44565</v>
      </c>
      <c r="B11667" s="33" t="s">
        <v>4527</v>
      </c>
      <c r="C11667" s="33" t="s">
        <v>11724</v>
      </c>
      <c r="D11667" s="50">
        <v>1</v>
      </c>
      <c r="E11667" s="45" t="s">
        <v>24</v>
      </c>
      <c r="F11667" s="179">
        <v>1500000</v>
      </c>
      <c r="G11667" s="41">
        <f t="shared" si="482"/>
        <v>1500000</v>
      </c>
      <c r="H11667" s="84" t="s">
        <v>433</v>
      </c>
      <c r="I11667" s="33" t="s">
        <v>11723</v>
      </c>
    </row>
    <row r="11668" spans="1:9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82"/>
        <v>1960000</v>
      </c>
      <c r="H11668" s="84" t="s">
        <v>11725</v>
      </c>
      <c r="I11668" s="294" t="s">
        <v>11723</v>
      </c>
    </row>
    <row r="11669" spans="1:9" x14ac:dyDescent="0.25">
      <c r="A11669" s="180">
        <v>44565</v>
      </c>
      <c r="B11669" s="33" t="s">
        <v>4384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82"/>
        <v>465000</v>
      </c>
      <c r="H11669" s="84" t="s">
        <v>577</v>
      </c>
      <c r="I11669" s="294" t="s">
        <v>11720</v>
      </c>
    </row>
    <row r="11670" spans="1:9" x14ac:dyDescent="0.25">
      <c r="A11670" s="180">
        <v>44565</v>
      </c>
      <c r="B11670" s="33" t="s">
        <v>4384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82"/>
        <v>465000</v>
      </c>
      <c r="H11670" s="84" t="s">
        <v>2672</v>
      </c>
      <c r="I11670" s="294" t="s">
        <v>11726</v>
      </c>
    </row>
    <row r="11671" spans="1:9" x14ac:dyDescent="0.25">
      <c r="A11671" s="180">
        <v>44565</v>
      </c>
      <c r="B11671" s="33" t="s">
        <v>4384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82"/>
        <v>465000</v>
      </c>
      <c r="H11671" s="84" t="s">
        <v>1106</v>
      </c>
      <c r="I11671" s="294" t="s">
        <v>11727</v>
      </c>
    </row>
    <row r="11672" spans="1:9" x14ac:dyDescent="0.25">
      <c r="A11672" s="180">
        <v>44565</v>
      </c>
      <c r="B11672" s="33" t="s">
        <v>4384</v>
      </c>
      <c r="C11672" s="33" t="s">
        <v>9331</v>
      </c>
      <c r="D11672" s="38">
        <v>1</v>
      </c>
      <c r="E11672" s="45" t="s">
        <v>24</v>
      </c>
      <c r="F11672" s="40">
        <v>475000</v>
      </c>
      <c r="G11672" s="41">
        <f t="shared" si="482"/>
        <v>475000</v>
      </c>
      <c r="H11672" s="84" t="s">
        <v>868</v>
      </c>
      <c r="I11672" s="294" t="s">
        <v>11728</v>
      </c>
    </row>
    <row r="11673" spans="1:9" x14ac:dyDescent="0.25">
      <c r="A11673" s="180">
        <v>44565</v>
      </c>
      <c r="B11673" s="33" t="s">
        <v>2690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82"/>
        <v>175000</v>
      </c>
      <c r="H11673" s="84" t="s">
        <v>868</v>
      </c>
      <c r="I11673" s="294" t="s">
        <v>11728</v>
      </c>
    </row>
    <row r="11674" spans="1:9" x14ac:dyDescent="0.25">
      <c r="A11674" s="180">
        <v>44565</v>
      </c>
      <c r="B11674" s="33" t="s">
        <v>5370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82"/>
        <v>85000</v>
      </c>
      <c r="H11674" s="84" t="s">
        <v>742</v>
      </c>
      <c r="I11674" s="294"/>
    </row>
    <row r="11675" spans="1:9" x14ac:dyDescent="0.25">
      <c r="A11675" s="180">
        <v>44565</v>
      </c>
      <c r="B11675" s="36" t="s">
        <v>2751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82"/>
        <v>60000</v>
      </c>
      <c r="H11675" s="84" t="s">
        <v>1756</v>
      </c>
      <c r="I11675" s="294" t="s">
        <v>11729</v>
      </c>
    </row>
    <row r="11676" spans="1:9" x14ac:dyDescent="0.25">
      <c r="A11676" s="180">
        <v>44565</v>
      </c>
      <c r="B11676" s="33" t="s">
        <v>4804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82"/>
        <v>20000</v>
      </c>
      <c r="H11676" s="84" t="s">
        <v>588</v>
      </c>
      <c r="I11676" s="294" t="s">
        <v>11730</v>
      </c>
    </row>
    <row r="11677" spans="1:9" x14ac:dyDescent="0.25">
      <c r="A11677" s="180">
        <v>44565</v>
      </c>
      <c r="B11677" s="36" t="s">
        <v>4804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82"/>
        <v>15000</v>
      </c>
      <c r="H11677" s="84" t="s">
        <v>588</v>
      </c>
      <c r="I11677" s="294" t="s">
        <v>11730</v>
      </c>
    </row>
    <row r="11678" spans="1:9" x14ac:dyDescent="0.25">
      <c r="A11678" s="180">
        <v>44565</v>
      </c>
      <c r="B11678" s="36" t="s">
        <v>11731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82"/>
        <v>10000</v>
      </c>
      <c r="H11678" s="84" t="s">
        <v>509</v>
      </c>
      <c r="I11678" s="294" t="s">
        <v>8493</v>
      </c>
    </row>
    <row r="11679" spans="1:9" x14ac:dyDescent="0.25">
      <c r="A11679" s="180">
        <v>44565</v>
      </c>
      <c r="B11679" s="33" t="s">
        <v>5376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82"/>
        <v>860000</v>
      </c>
      <c r="H11679" s="84" t="s">
        <v>509</v>
      </c>
      <c r="I11679" s="294" t="s">
        <v>8493</v>
      </c>
    </row>
    <row r="11680" spans="1:9" x14ac:dyDescent="0.25">
      <c r="A11680" s="180">
        <v>44565</v>
      </c>
      <c r="B11680" s="36" t="s">
        <v>4149</v>
      </c>
      <c r="C11680" s="33" t="s">
        <v>2752</v>
      </c>
      <c r="D11680" s="50">
        <v>1</v>
      </c>
      <c r="E11680" s="45" t="s">
        <v>24</v>
      </c>
      <c r="F11680" s="298">
        <v>31000</v>
      </c>
      <c r="G11680" s="41">
        <f t="shared" si="482"/>
        <v>31000</v>
      </c>
      <c r="H11680" s="84" t="s">
        <v>509</v>
      </c>
      <c r="I11680" s="294" t="s">
        <v>8493</v>
      </c>
    </row>
    <row r="11681" spans="1:9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82"/>
        <v>30000</v>
      </c>
      <c r="H11681" s="84" t="s">
        <v>509</v>
      </c>
      <c r="I11681" s="294" t="s">
        <v>8493</v>
      </c>
    </row>
    <row r="11682" spans="1:9" x14ac:dyDescent="0.25">
      <c r="A11682" s="180">
        <v>44565</v>
      </c>
      <c r="B11682" s="33" t="s">
        <v>6403</v>
      </c>
      <c r="C11682" s="33" t="s">
        <v>8339</v>
      </c>
      <c r="D11682" s="50">
        <v>0.6</v>
      </c>
      <c r="E11682" s="45" t="s">
        <v>27</v>
      </c>
      <c r="F11682" s="298">
        <v>82500</v>
      </c>
      <c r="G11682" s="41">
        <f t="shared" si="482"/>
        <v>49500</v>
      </c>
      <c r="H11682" s="84" t="s">
        <v>509</v>
      </c>
      <c r="I11682" s="294" t="s">
        <v>8493</v>
      </c>
    </row>
    <row r="11683" spans="1:9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82"/>
        <v>173445</v>
      </c>
      <c r="H11683" s="84" t="s">
        <v>509</v>
      </c>
      <c r="I11683" s="294" t="s">
        <v>8493</v>
      </c>
    </row>
    <row r="11684" spans="1:9" x14ac:dyDescent="0.25">
      <c r="A11684" s="180">
        <v>44565</v>
      </c>
      <c r="B11684" s="33" t="s">
        <v>114</v>
      </c>
      <c r="C11684" s="33" t="s">
        <v>11088</v>
      </c>
      <c r="D11684" s="50">
        <v>1</v>
      </c>
      <c r="E11684" s="45" t="s">
        <v>24</v>
      </c>
      <c r="F11684" s="55">
        <v>198550</v>
      </c>
      <c r="G11684" s="41">
        <f t="shared" si="482"/>
        <v>198550</v>
      </c>
      <c r="H11684" s="84" t="s">
        <v>1004</v>
      </c>
      <c r="I11684" s="294" t="s">
        <v>8493</v>
      </c>
    </row>
    <row r="11685" spans="1:9" x14ac:dyDescent="0.25">
      <c r="A11685" s="180">
        <v>44565</v>
      </c>
      <c r="B11685" s="63" t="s">
        <v>4772</v>
      </c>
      <c r="C11685" s="33" t="s">
        <v>2726</v>
      </c>
      <c r="D11685" s="38">
        <v>1</v>
      </c>
      <c r="E11685" s="45" t="s">
        <v>24</v>
      </c>
      <c r="F11685" s="40">
        <v>196350</v>
      </c>
      <c r="G11685" s="41">
        <f t="shared" si="482"/>
        <v>196350</v>
      </c>
      <c r="H11685" s="84" t="s">
        <v>1004</v>
      </c>
      <c r="I11685" s="294" t="s">
        <v>8493</v>
      </c>
    </row>
    <row r="11686" spans="1:9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82"/>
        <v>43000</v>
      </c>
      <c r="H11686" s="84" t="s">
        <v>1004</v>
      </c>
      <c r="I11686" s="294" t="s">
        <v>8493</v>
      </c>
    </row>
    <row r="11687" spans="1:9" x14ac:dyDescent="0.25">
      <c r="A11687" s="180">
        <v>44565</v>
      </c>
      <c r="B11687" s="33" t="s">
        <v>9411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82"/>
        <v>50000</v>
      </c>
      <c r="H11687" s="84" t="s">
        <v>1004</v>
      </c>
      <c r="I11687" s="294" t="s">
        <v>8493</v>
      </c>
    </row>
    <row r="11688" spans="1:9" x14ac:dyDescent="0.25">
      <c r="A11688" s="180">
        <v>44565</v>
      </c>
      <c r="B11688" s="33" t="s">
        <v>5345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82"/>
        <v>70000</v>
      </c>
      <c r="H11688" s="84" t="s">
        <v>520</v>
      </c>
      <c r="I11688" s="33" t="s">
        <v>11732</v>
      </c>
    </row>
    <row r="11689" spans="1:9" x14ac:dyDescent="0.25">
      <c r="A11689" s="180">
        <v>44565</v>
      </c>
      <c r="B11689" s="80" t="s">
        <v>5350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82"/>
        <v>832500</v>
      </c>
      <c r="H11689" s="84" t="s">
        <v>520</v>
      </c>
      <c r="I11689" s="33" t="s">
        <v>11732</v>
      </c>
    </row>
    <row r="11690" spans="1:9" x14ac:dyDescent="0.25">
      <c r="A11690" s="180">
        <v>44565</v>
      </c>
      <c r="B11690" s="33" t="s">
        <v>68</v>
      </c>
      <c r="C11690" s="33" t="s">
        <v>4827</v>
      </c>
      <c r="D11690" s="33">
        <v>1</v>
      </c>
      <c r="E11690" s="33" t="s">
        <v>72</v>
      </c>
      <c r="F11690" s="33">
        <v>1900000</v>
      </c>
      <c r="G11690" s="41">
        <f t="shared" si="482"/>
        <v>1900000</v>
      </c>
      <c r="H11690" s="33" t="s">
        <v>11733</v>
      </c>
      <c r="I11690" s="33" t="s">
        <v>11732</v>
      </c>
    </row>
    <row r="11691" spans="1:9" x14ac:dyDescent="0.25">
      <c r="A11691" s="180">
        <v>44565</v>
      </c>
      <c r="B11691" s="33" t="s">
        <v>68</v>
      </c>
      <c r="C11691" s="33" t="s">
        <v>11452</v>
      </c>
      <c r="D11691" s="33">
        <v>1</v>
      </c>
      <c r="E11691" s="33" t="s">
        <v>72</v>
      </c>
      <c r="F11691" s="33">
        <v>1900000</v>
      </c>
      <c r="G11691" s="41">
        <f t="shared" si="482"/>
        <v>1900000</v>
      </c>
      <c r="H11691" s="33" t="s">
        <v>11733</v>
      </c>
      <c r="I11691" s="33" t="s">
        <v>11732</v>
      </c>
    </row>
    <row r="11692" spans="1:9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82"/>
        <v>125000</v>
      </c>
      <c r="H11692" s="33" t="s">
        <v>2701</v>
      </c>
      <c r="I11692" s="33" t="s">
        <v>11734</v>
      </c>
    </row>
    <row r="11693" spans="1:9" x14ac:dyDescent="0.25">
      <c r="A11693" s="180">
        <v>44565</v>
      </c>
      <c r="B11693" s="49" t="s">
        <v>5372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82"/>
        <v>165000</v>
      </c>
      <c r="H11693" s="84" t="s">
        <v>3553</v>
      </c>
      <c r="I11693" s="33"/>
    </row>
    <row r="11694" spans="1:9" x14ac:dyDescent="0.25">
      <c r="A11694" s="180">
        <v>44565</v>
      </c>
      <c r="B11694" s="56" t="s">
        <v>5373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82"/>
        <v>250000</v>
      </c>
      <c r="H11694" s="84" t="s">
        <v>3553</v>
      </c>
      <c r="I11694" s="33"/>
    </row>
    <row r="11695" spans="1:9" x14ac:dyDescent="0.25">
      <c r="A11695" s="180">
        <v>44565</v>
      </c>
      <c r="B11695" s="33" t="s">
        <v>5381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82"/>
        <v>100000</v>
      </c>
      <c r="H11695" s="84" t="s">
        <v>509</v>
      </c>
      <c r="I11695" s="33"/>
    </row>
    <row r="11696" spans="1:9" x14ac:dyDescent="0.25">
      <c r="A11696" s="180">
        <v>44655</v>
      </c>
      <c r="B11696" s="33" t="s">
        <v>11735</v>
      </c>
      <c r="C11696" s="33"/>
      <c r="D11696" s="50">
        <v>1</v>
      </c>
      <c r="E11696" s="45" t="s">
        <v>24</v>
      </c>
      <c r="F11696" s="179">
        <v>3000</v>
      </c>
      <c r="G11696" s="41">
        <f t="shared" si="482"/>
        <v>3000</v>
      </c>
      <c r="H11696" s="297" t="s">
        <v>2240</v>
      </c>
      <c r="I11696" s="294" t="s">
        <v>11736</v>
      </c>
    </row>
    <row r="11697" spans="1:9" x14ac:dyDescent="0.25">
      <c r="A11697" s="180">
        <v>44655</v>
      </c>
      <c r="B11697" s="33" t="s">
        <v>11737</v>
      </c>
      <c r="C11697" s="33" t="s">
        <v>11738</v>
      </c>
      <c r="D11697" s="50">
        <v>10</v>
      </c>
      <c r="E11697" s="45" t="s">
        <v>24</v>
      </c>
      <c r="F11697" s="179">
        <v>850</v>
      </c>
      <c r="G11697" s="41">
        <f t="shared" si="482"/>
        <v>8500</v>
      </c>
      <c r="H11697" s="297" t="s">
        <v>2240</v>
      </c>
      <c r="I11697" s="294" t="s">
        <v>11736</v>
      </c>
    </row>
    <row r="11698" spans="1:9" x14ac:dyDescent="0.25">
      <c r="A11698" s="180">
        <v>44655</v>
      </c>
      <c r="B11698" s="63" t="s">
        <v>2826</v>
      </c>
      <c r="C11698" s="39" t="s">
        <v>5865</v>
      </c>
      <c r="D11698" s="50">
        <v>1</v>
      </c>
      <c r="E11698" s="45" t="s">
        <v>24</v>
      </c>
      <c r="F11698" s="55">
        <v>255000</v>
      </c>
      <c r="G11698" s="41">
        <f t="shared" si="482"/>
        <v>255000</v>
      </c>
      <c r="H11698" s="297" t="s">
        <v>2240</v>
      </c>
      <c r="I11698" s="294" t="s">
        <v>11736</v>
      </c>
    </row>
    <row r="11699" spans="1:9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82"/>
        <v>225000</v>
      </c>
      <c r="H11699" s="297" t="s">
        <v>2240</v>
      </c>
      <c r="I11699" s="294" t="s">
        <v>11736</v>
      </c>
    </row>
    <row r="11700" spans="1:9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82"/>
        <v>190000</v>
      </c>
      <c r="H11700" s="297" t="s">
        <v>2240</v>
      </c>
      <c r="I11700" s="294" t="s">
        <v>11736</v>
      </c>
    </row>
    <row r="11701" spans="1:9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82"/>
        <v>186000</v>
      </c>
      <c r="H11701" s="297" t="s">
        <v>2240</v>
      </c>
      <c r="I11701" s="294" t="s">
        <v>11736</v>
      </c>
    </row>
    <row r="11702" spans="1:9" x14ac:dyDescent="0.25">
      <c r="A11702" s="180">
        <v>44655</v>
      </c>
      <c r="B11702" s="33" t="s">
        <v>5319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82"/>
        <v>20000</v>
      </c>
      <c r="H11702" s="297" t="s">
        <v>2240</v>
      </c>
      <c r="I11702" s="294" t="s">
        <v>11736</v>
      </c>
    </row>
    <row r="11703" spans="1:9" x14ac:dyDescent="0.25">
      <c r="A11703" s="180">
        <v>44655</v>
      </c>
      <c r="B11703" s="33" t="s">
        <v>4268</v>
      </c>
      <c r="C11703" s="33" t="s">
        <v>10662</v>
      </c>
      <c r="D11703" s="50">
        <v>1</v>
      </c>
      <c r="E11703" s="45" t="s">
        <v>24</v>
      </c>
      <c r="F11703" s="298">
        <v>50000</v>
      </c>
      <c r="G11703" s="41">
        <f t="shared" si="482"/>
        <v>50000</v>
      </c>
      <c r="H11703" s="297" t="s">
        <v>2240</v>
      </c>
      <c r="I11703" s="294" t="s">
        <v>11736</v>
      </c>
    </row>
    <row r="11704" spans="1:9" x14ac:dyDescent="0.25">
      <c r="A11704" s="180">
        <v>44655</v>
      </c>
      <c r="B11704" s="36" t="s">
        <v>5391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11736</v>
      </c>
    </row>
    <row r="11705" spans="1:9" x14ac:dyDescent="0.25">
      <c r="A11705" s="180">
        <v>44655</v>
      </c>
      <c r="B11705" s="36" t="s">
        <v>2751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11739</v>
      </c>
    </row>
    <row r="11706" spans="1:9" x14ac:dyDescent="0.25">
      <c r="A11706" s="180">
        <v>44655</v>
      </c>
      <c r="B11706" s="33" t="s">
        <v>5237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11740</v>
      </c>
    </row>
    <row r="11707" spans="1:9" x14ac:dyDescent="0.25">
      <c r="A11707" s="180">
        <v>44655</v>
      </c>
      <c r="B11707" s="33" t="s">
        <v>4008</v>
      </c>
      <c r="C11707" s="178" t="s">
        <v>5363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3471</v>
      </c>
      <c r="I11707" s="294" t="s">
        <v>11741</v>
      </c>
    </row>
    <row r="11708" spans="1:9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3471</v>
      </c>
      <c r="I11708" s="294" t="s">
        <v>11741</v>
      </c>
    </row>
    <row r="11709" spans="1:9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83">F11709*D11709</f>
        <v>357000</v>
      </c>
      <c r="H11709" s="84" t="s">
        <v>3471</v>
      </c>
      <c r="I11709" s="294" t="s">
        <v>11741</v>
      </c>
    </row>
    <row r="11710" spans="1:9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83"/>
        <v>600000</v>
      </c>
      <c r="H11710" s="84" t="s">
        <v>3471</v>
      </c>
      <c r="I11710" s="294" t="s">
        <v>11741</v>
      </c>
    </row>
    <row r="11711" spans="1:9" x14ac:dyDescent="0.25">
      <c r="A11711" s="180">
        <v>44655</v>
      </c>
      <c r="B11711" s="33" t="s">
        <v>5108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83"/>
        <v>108000</v>
      </c>
      <c r="H11711" s="84" t="s">
        <v>3471</v>
      </c>
      <c r="I11711" s="294" t="s">
        <v>11741</v>
      </c>
    </row>
    <row r="11712" spans="1:9" x14ac:dyDescent="0.25">
      <c r="A11712" s="180">
        <v>44655</v>
      </c>
      <c r="B11712" s="33" t="s">
        <v>3235</v>
      </c>
      <c r="C11712" s="33" t="s">
        <v>3596</v>
      </c>
      <c r="D11712" s="38">
        <v>3</v>
      </c>
      <c r="E11712" s="45" t="s">
        <v>24</v>
      </c>
      <c r="F11712" s="40">
        <v>82000</v>
      </c>
      <c r="G11712" s="41">
        <f t="shared" si="483"/>
        <v>246000</v>
      </c>
      <c r="H11712" s="84" t="s">
        <v>3471</v>
      </c>
      <c r="I11712" s="294" t="s">
        <v>11741</v>
      </c>
    </row>
    <row r="11713" spans="1:9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83"/>
        <v>188000</v>
      </c>
      <c r="H11713" s="84" t="s">
        <v>509</v>
      </c>
      <c r="I11713" s="294" t="s">
        <v>11742</v>
      </c>
    </row>
    <row r="11714" spans="1:9" x14ac:dyDescent="0.25">
      <c r="A11714" s="180">
        <v>44655</v>
      </c>
      <c r="B11714" s="33" t="s">
        <v>5136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83"/>
        <v>300000</v>
      </c>
      <c r="H11714" s="84" t="s">
        <v>2672</v>
      </c>
      <c r="I11714" s="294" t="s">
        <v>11743</v>
      </c>
    </row>
    <row r="11715" spans="1:9" x14ac:dyDescent="0.25">
      <c r="A11715" s="180">
        <v>44655</v>
      </c>
      <c r="B11715" s="63" t="s">
        <v>4991</v>
      </c>
      <c r="C11715" s="56" t="s">
        <v>4860</v>
      </c>
      <c r="D11715" s="50">
        <v>1</v>
      </c>
      <c r="E11715" s="45" t="s">
        <v>24</v>
      </c>
      <c r="F11715" s="179">
        <v>348499</v>
      </c>
      <c r="G11715" s="41">
        <f t="shared" si="483"/>
        <v>348499</v>
      </c>
      <c r="H11715" s="84" t="s">
        <v>2672</v>
      </c>
      <c r="I11715" s="294" t="s">
        <v>11743</v>
      </c>
    </row>
    <row r="11716" spans="1:9" x14ac:dyDescent="0.25">
      <c r="A11716" s="180">
        <v>44655</v>
      </c>
      <c r="B11716" s="56" t="s">
        <v>5310</v>
      </c>
      <c r="C11716" s="178" t="s">
        <v>5306</v>
      </c>
      <c r="D11716" s="50">
        <v>1</v>
      </c>
      <c r="E11716" s="45" t="s">
        <v>24</v>
      </c>
      <c r="F11716" s="179">
        <v>118185</v>
      </c>
      <c r="G11716" s="179">
        <f t="shared" si="483"/>
        <v>118185</v>
      </c>
      <c r="H11716" s="84" t="s">
        <v>2672</v>
      </c>
      <c r="I11716" s="294" t="s">
        <v>11743</v>
      </c>
    </row>
    <row r="11717" spans="1:9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83"/>
        <v>110000</v>
      </c>
      <c r="H11717" s="84" t="s">
        <v>2096</v>
      </c>
      <c r="I11717" s="294" t="s">
        <v>11744</v>
      </c>
    </row>
    <row r="11718" spans="1:9" x14ac:dyDescent="0.25">
      <c r="A11718" s="180">
        <v>44655</v>
      </c>
      <c r="B11718" s="56" t="s">
        <v>5390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11744</v>
      </c>
    </row>
    <row r="11719" spans="1:9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83"/>
        <v>90000</v>
      </c>
      <c r="H11719" s="84" t="s">
        <v>486</v>
      </c>
      <c r="I11719" s="294"/>
    </row>
    <row r="11720" spans="1:9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83"/>
        <v>90000</v>
      </c>
      <c r="H11720" s="84" t="s">
        <v>868</v>
      </c>
      <c r="I11720" s="294"/>
    </row>
    <row r="11721" spans="1:9" x14ac:dyDescent="0.25">
      <c r="A11721" s="180">
        <v>44655</v>
      </c>
      <c r="B11721" s="33" t="s">
        <v>11737</v>
      </c>
      <c r="C11721" s="33" t="s">
        <v>11738</v>
      </c>
      <c r="D11721" s="50">
        <v>40</v>
      </c>
      <c r="E11721" s="45" t="s">
        <v>24</v>
      </c>
      <c r="F11721" s="179">
        <v>850</v>
      </c>
      <c r="G11721" s="41">
        <f t="shared" si="483"/>
        <v>34000</v>
      </c>
      <c r="H11721" s="84" t="s">
        <v>930</v>
      </c>
      <c r="I11721" s="294"/>
    </row>
    <row r="11722" spans="1:9" x14ac:dyDescent="0.25">
      <c r="A11722" s="180">
        <v>44655</v>
      </c>
      <c r="B11722" s="33" t="s">
        <v>11735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x14ac:dyDescent="0.25">
      <c r="A11723" s="180">
        <v>44655</v>
      </c>
      <c r="B11723" s="36" t="s">
        <v>11745</v>
      </c>
      <c r="C11723" s="39" t="s">
        <v>9302</v>
      </c>
      <c r="D11723" s="38">
        <v>1</v>
      </c>
      <c r="E11723" s="45" t="s">
        <v>24</v>
      </c>
      <c r="F11723" s="40">
        <v>12800</v>
      </c>
      <c r="G11723" s="41">
        <f t="shared" si="483"/>
        <v>12800</v>
      </c>
      <c r="H11723" s="84" t="s">
        <v>930</v>
      </c>
      <c r="I11723" s="294"/>
    </row>
    <row r="11724" spans="1:9" x14ac:dyDescent="0.25">
      <c r="A11724" s="180">
        <v>44655</v>
      </c>
      <c r="B11724" s="33" t="s">
        <v>5384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83"/>
        <v>45000</v>
      </c>
      <c r="H11724" s="84" t="s">
        <v>2861</v>
      </c>
      <c r="I11724" s="294"/>
    </row>
    <row r="11725" spans="1:9" x14ac:dyDescent="0.25">
      <c r="A11725" s="180">
        <v>44655</v>
      </c>
      <c r="B11725" s="33" t="s">
        <v>5385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83"/>
        <v>500000</v>
      </c>
      <c r="H11725" s="84" t="s">
        <v>2861</v>
      </c>
      <c r="I11725" s="43"/>
    </row>
    <row r="11726" spans="1:9" x14ac:dyDescent="0.25">
      <c r="A11726" s="180">
        <v>44655</v>
      </c>
      <c r="B11726" s="33" t="s">
        <v>11746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83"/>
        <v>75000</v>
      </c>
      <c r="H11726" s="84" t="s">
        <v>2861</v>
      </c>
      <c r="I11726" s="43"/>
    </row>
    <row r="11727" spans="1:9" x14ac:dyDescent="0.25">
      <c r="A11727" s="180">
        <v>44655</v>
      </c>
      <c r="B11727" s="33" t="s">
        <v>5386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83"/>
        <v>250000</v>
      </c>
      <c r="H11727" s="84" t="s">
        <v>509</v>
      </c>
      <c r="I11727" s="294"/>
    </row>
    <row r="11728" spans="1:9" x14ac:dyDescent="0.25">
      <c r="A11728" s="180">
        <v>44655</v>
      </c>
      <c r="B11728" s="33" t="s">
        <v>5387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83"/>
        <v>60000</v>
      </c>
      <c r="H11728" s="84" t="s">
        <v>509</v>
      </c>
      <c r="I11728" s="294"/>
    </row>
    <row r="11729" spans="1:9" x14ac:dyDescent="0.25">
      <c r="A11729" s="180">
        <v>44655</v>
      </c>
      <c r="B11729" s="80" t="s">
        <v>5388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83"/>
        <v>50000</v>
      </c>
      <c r="H11729" s="84" t="s">
        <v>509</v>
      </c>
      <c r="I11729" s="294"/>
    </row>
    <row r="11730" spans="1:9" x14ac:dyDescent="0.25">
      <c r="A11730" s="180">
        <v>44655</v>
      </c>
      <c r="B11730" s="49" t="s">
        <v>5389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83"/>
        <v>50000</v>
      </c>
      <c r="H11730" s="84" t="s">
        <v>509</v>
      </c>
      <c r="I11730" s="294"/>
    </row>
    <row r="11731" spans="1:9" x14ac:dyDescent="0.25">
      <c r="A11731" s="180">
        <v>44655</v>
      </c>
      <c r="B11731" s="80" t="s">
        <v>2800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83"/>
        <v>65000</v>
      </c>
      <c r="H11731" s="84" t="s">
        <v>748</v>
      </c>
      <c r="I11731" s="294" t="s">
        <v>11747</v>
      </c>
    </row>
    <row r="11732" spans="1:9" x14ac:dyDescent="0.25">
      <c r="A11732" s="180">
        <v>44685</v>
      </c>
      <c r="B11732" s="33" t="s">
        <v>4008</v>
      </c>
      <c r="C11732" s="33" t="s">
        <v>4378</v>
      </c>
      <c r="D11732" s="50">
        <v>5</v>
      </c>
      <c r="E11732" s="45" t="s">
        <v>27</v>
      </c>
      <c r="F11732" s="179">
        <v>23000</v>
      </c>
      <c r="G11732" s="41">
        <f t="shared" si="483"/>
        <v>115000</v>
      </c>
      <c r="H11732" s="297" t="s">
        <v>28</v>
      </c>
      <c r="I11732" s="294"/>
    </row>
    <row r="11733" spans="1:9" x14ac:dyDescent="0.25">
      <c r="A11733" s="180">
        <v>44685</v>
      </c>
      <c r="B11733" s="33" t="s">
        <v>11748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83"/>
        <v>82000</v>
      </c>
      <c r="H11733" s="297" t="s">
        <v>490</v>
      </c>
      <c r="I11733" s="294"/>
    </row>
    <row r="11734" spans="1:9" x14ac:dyDescent="0.25">
      <c r="A11734" s="180">
        <v>44685</v>
      </c>
      <c r="B11734" s="63" t="s">
        <v>11749</v>
      </c>
      <c r="C11734" s="39" t="s">
        <v>11750</v>
      </c>
      <c r="D11734" s="50">
        <v>1</v>
      </c>
      <c r="E11734" s="45" t="s">
        <v>24</v>
      </c>
      <c r="F11734" s="55">
        <v>1000000</v>
      </c>
      <c r="G11734" s="41">
        <f t="shared" si="483"/>
        <v>1000000</v>
      </c>
      <c r="H11734" s="297" t="s">
        <v>1004</v>
      </c>
      <c r="I11734" s="294" t="s">
        <v>11751</v>
      </c>
    </row>
    <row r="11735" spans="1:9" x14ac:dyDescent="0.25">
      <c r="A11735" s="180">
        <v>44685</v>
      </c>
      <c r="B11735" s="33" t="s">
        <v>5012</v>
      </c>
      <c r="C11735" s="178" t="s">
        <v>5400</v>
      </c>
      <c r="D11735" s="38">
        <v>1</v>
      </c>
      <c r="E11735" s="45" t="s">
        <v>24</v>
      </c>
      <c r="F11735" s="35">
        <v>30000</v>
      </c>
      <c r="G11735" s="41">
        <f t="shared" si="483"/>
        <v>30000</v>
      </c>
      <c r="H11735" s="84" t="s">
        <v>5401</v>
      </c>
      <c r="I11735" s="294"/>
    </row>
    <row r="11736" spans="1:9" x14ac:dyDescent="0.25">
      <c r="A11736" s="180">
        <v>44685</v>
      </c>
      <c r="B11736" s="56" t="s">
        <v>5318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83"/>
        <v>75000</v>
      </c>
      <c r="H11736" s="297" t="s">
        <v>2861</v>
      </c>
      <c r="I11736" s="294"/>
    </row>
    <row r="11737" spans="1:9" x14ac:dyDescent="0.25">
      <c r="A11737" s="180">
        <v>44685</v>
      </c>
      <c r="B11737" s="33" t="s">
        <v>5402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83"/>
        <v>175000</v>
      </c>
      <c r="H11737" s="84" t="s">
        <v>2861</v>
      </c>
      <c r="I11737" s="294"/>
    </row>
    <row r="11738" spans="1:9" x14ac:dyDescent="0.25">
      <c r="A11738" s="180">
        <v>44685</v>
      </c>
      <c r="B11738" s="33" t="s">
        <v>5403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83"/>
        <v>140000</v>
      </c>
      <c r="H11738" s="84" t="s">
        <v>2861</v>
      </c>
      <c r="I11738" s="294"/>
    </row>
    <row r="11739" spans="1:9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83"/>
        <v>99000</v>
      </c>
      <c r="H11739" s="297" t="s">
        <v>2861</v>
      </c>
      <c r="I11739" s="294"/>
    </row>
    <row r="11740" spans="1:9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83"/>
        <v>25000</v>
      </c>
      <c r="H11740" s="297" t="s">
        <v>2861</v>
      </c>
      <c r="I11740" s="294"/>
    </row>
    <row r="11741" spans="1:9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83"/>
        <v>56400</v>
      </c>
      <c r="H11741" s="297" t="s">
        <v>2861</v>
      </c>
      <c r="I11741" s="294"/>
    </row>
    <row r="11742" spans="1:9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5302</v>
      </c>
      <c r="I11742" s="294"/>
    </row>
    <row r="11743" spans="1:9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11752</v>
      </c>
    </row>
    <row r="11744" spans="1:9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11753</v>
      </c>
      <c r="I11744" s="294" t="s">
        <v>11754</v>
      </c>
    </row>
    <row r="11745" spans="1:10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84">F11745*D11745</f>
        <v>225600</v>
      </c>
      <c r="H11745" s="84" t="s">
        <v>882</v>
      </c>
      <c r="I11745" s="294" t="s">
        <v>11755</v>
      </c>
    </row>
    <row r="11746" spans="1:10" x14ac:dyDescent="0.25">
      <c r="A11746" s="180">
        <v>44685</v>
      </c>
      <c r="B11746" s="36" t="s">
        <v>3235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84"/>
        <v>105000</v>
      </c>
      <c r="H11746" s="84" t="s">
        <v>882</v>
      </c>
      <c r="I11746" s="294" t="s">
        <v>11755</v>
      </c>
    </row>
    <row r="11747" spans="1:10" x14ac:dyDescent="0.25">
      <c r="A11747" s="180">
        <v>44685</v>
      </c>
      <c r="B11747" s="33" t="s">
        <v>2780</v>
      </c>
      <c r="C11747" s="33" t="s">
        <v>2781</v>
      </c>
      <c r="D11747" s="38">
        <v>1</v>
      </c>
      <c r="E11747" s="45" t="s">
        <v>24</v>
      </c>
      <c r="F11747" s="40">
        <v>210000</v>
      </c>
      <c r="G11747" s="41">
        <f t="shared" si="484"/>
        <v>210000</v>
      </c>
      <c r="H11747" s="84" t="s">
        <v>882</v>
      </c>
      <c r="I11747" s="294" t="s">
        <v>11755</v>
      </c>
    </row>
    <row r="11748" spans="1:10" x14ac:dyDescent="0.25">
      <c r="A11748" s="180">
        <v>44685</v>
      </c>
      <c r="B11748" s="63" t="s">
        <v>2826</v>
      </c>
      <c r="C11748" s="39" t="s">
        <v>5865</v>
      </c>
      <c r="D11748" s="38">
        <v>1</v>
      </c>
      <c r="E11748" s="45" t="s">
        <v>24</v>
      </c>
      <c r="F11748" s="40">
        <v>250000</v>
      </c>
      <c r="G11748" s="179">
        <f t="shared" si="484"/>
        <v>250000</v>
      </c>
      <c r="H11748" s="84" t="s">
        <v>748</v>
      </c>
      <c r="I11748" s="294" t="s">
        <v>11747</v>
      </c>
    </row>
    <row r="11749" spans="1:10" x14ac:dyDescent="0.25">
      <c r="A11749" s="180">
        <v>44685</v>
      </c>
      <c r="B11749" s="68" t="s">
        <v>2749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84"/>
        <v>20000</v>
      </c>
      <c r="H11749" s="84" t="s">
        <v>748</v>
      </c>
      <c r="I11749" s="294" t="s">
        <v>11747</v>
      </c>
    </row>
    <row r="11750" spans="1:10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84"/>
        <v>253800</v>
      </c>
      <c r="H11750" s="84" t="s">
        <v>748</v>
      </c>
      <c r="I11750" s="294" t="s">
        <v>11747</v>
      </c>
    </row>
    <row r="11751" spans="1:10" x14ac:dyDescent="0.25">
      <c r="A11751" s="180">
        <v>44685</v>
      </c>
      <c r="B11751" s="33" t="s">
        <v>2852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84"/>
        <v>87500</v>
      </c>
      <c r="H11751" s="84" t="s">
        <v>748</v>
      </c>
      <c r="I11751" s="294" t="s">
        <v>11747</v>
      </c>
    </row>
    <row r="11752" spans="1:10" x14ac:dyDescent="0.25">
      <c r="A11752" s="180">
        <v>44685</v>
      </c>
      <c r="B11752" s="101" t="s">
        <v>4384</v>
      </c>
      <c r="C11752" s="109" t="s">
        <v>9331</v>
      </c>
      <c r="D11752" s="50">
        <v>1</v>
      </c>
      <c r="E11752" s="45" t="s">
        <v>24</v>
      </c>
      <c r="F11752" s="179">
        <v>475000</v>
      </c>
      <c r="G11752" s="179">
        <f t="shared" si="484"/>
        <v>475000</v>
      </c>
      <c r="H11752" s="84" t="s">
        <v>577</v>
      </c>
      <c r="I11752" s="294" t="s">
        <v>11720</v>
      </c>
    </row>
    <row r="11753" spans="1:10" x14ac:dyDescent="0.25">
      <c r="A11753" s="180">
        <v>44685</v>
      </c>
      <c r="B11753" s="101" t="s">
        <v>4384</v>
      </c>
      <c r="C11753" s="109" t="s">
        <v>9331</v>
      </c>
      <c r="D11753" s="50">
        <v>1</v>
      </c>
      <c r="E11753" s="45" t="s">
        <v>24</v>
      </c>
      <c r="F11753" s="179">
        <v>475000</v>
      </c>
      <c r="G11753" s="41">
        <f t="shared" si="484"/>
        <v>475000</v>
      </c>
      <c r="H11753" s="84" t="s">
        <v>2736</v>
      </c>
      <c r="I11753" s="294" t="s">
        <v>11756</v>
      </c>
    </row>
    <row r="11754" spans="1:10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84"/>
        <v>7500</v>
      </c>
      <c r="H11754" s="297" t="s">
        <v>930</v>
      </c>
      <c r="I11754" s="294"/>
      <c r="J11754"/>
    </row>
    <row r="11755" spans="1:10" x14ac:dyDescent="0.25">
      <c r="A11755" s="180">
        <v>44716</v>
      </c>
      <c r="B11755" s="63" t="s">
        <v>4982</v>
      </c>
      <c r="C11755" s="56" t="s">
        <v>4983</v>
      </c>
      <c r="D11755" s="38">
        <v>8</v>
      </c>
      <c r="E11755" s="45" t="s">
        <v>96</v>
      </c>
      <c r="F11755" s="40">
        <v>18500</v>
      </c>
      <c r="G11755" s="41">
        <f t="shared" si="484"/>
        <v>148000</v>
      </c>
      <c r="H11755" s="84" t="s">
        <v>930</v>
      </c>
      <c r="I11755" s="294"/>
      <c r="J11755"/>
    </row>
    <row r="11756" spans="1:10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5302</v>
      </c>
      <c r="I11756" s="294"/>
      <c r="J11756"/>
    </row>
    <row r="11757" spans="1:10" x14ac:dyDescent="0.25">
      <c r="A11757" s="180">
        <v>44716</v>
      </c>
      <c r="B11757" s="33" t="s">
        <v>5354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85">F11757*D11757</f>
        <v>14000</v>
      </c>
      <c r="H11757" s="84" t="s">
        <v>5302</v>
      </c>
      <c r="I11757" s="294"/>
      <c r="J11757"/>
    </row>
    <row r="11758" spans="1:10" x14ac:dyDescent="0.25">
      <c r="A11758" s="180">
        <v>44716</v>
      </c>
      <c r="B11758" s="33" t="s">
        <v>5404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85"/>
        <v>145000</v>
      </c>
      <c r="H11758" s="84" t="s">
        <v>2861</v>
      </c>
      <c r="I11758" s="294"/>
      <c r="J11758" s="61"/>
    </row>
    <row r="11759" spans="1:10" x14ac:dyDescent="0.25">
      <c r="A11759" s="180">
        <v>44716</v>
      </c>
      <c r="B11759" s="33" t="s">
        <v>5405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85"/>
        <v>60000</v>
      </c>
      <c r="H11759" s="84" t="s">
        <v>2861</v>
      </c>
      <c r="I11759" s="294"/>
      <c r="J11759" s="61"/>
    </row>
    <row r="11760" spans="1:10" x14ac:dyDescent="0.25">
      <c r="A11760" s="180">
        <v>44716</v>
      </c>
      <c r="B11760" s="33" t="s">
        <v>5406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85"/>
        <v>115000</v>
      </c>
      <c r="H11760" s="84" t="s">
        <v>2861</v>
      </c>
      <c r="I11760" s="294"/>
      <c r="J11760" s="61"/>
    </row>
    <row r="11761" spans="1:10" x14ac:dyDescent="0.25">
      <c r="A11761" s="180">
        <v>44716</v>
      </c>
      <c r="B11761" s="33" t="s">
        <v>5407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85"/>
        <v>35000</v>
      </c>
      <c r="H11761" s="84" t="s">
        <v>11757</v>
      </c>
      <c r="I11761" s="294"/>
      <c r="J11761"/>
    </row>
    <row r="11762" spans="1:10" x14ac:dyDescent="0.25">
      <c r="A11762" s="180">
        <v>44716</v>
      </c>
      <c r="B11762" s="33" t="s">
        <v>5409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85"/>
        <v>90000</v>
      </c>
      <c r="H11762" s="84" t="s">
        <v>11757</v>
      </c>
      <c r="I11762" s="294"/>
      <c r="J11762"/>
    </row>
    <row r="11763" spans="1:10" x14ac:dyDescent="0.25">
      <c r="A11763" s="180">
        <v>44716</v>
      </c>
      <c r="B11763" s="33" t="s">
        <v>5414</v>
      </c>
      <c r="C11763" s="33" t="s">
        <v>5415</v>
      </c>
      <c r="D11763" s="38">
        <v>1</v>
      </c>
      <c r="E11763" s="45" t="s">
        <v>24</v>
      </c>
      <c r="F11763" s="40">
        <v>6500000</v>
      </c>
      <c r="G11763" s="41">
        <f t="shared" si="485"/>
        <v>6500000</v>
      </c>
      <c r="H11763" s="84" t="s">
        <v>3471</v>
      </c>
      <c r="I11763" s="294" t="s">
        <v>11758</v>
      </c>
      <c r="J11763" t="s">
        <v>11759</v>
      </c>
    </row>
    <row r="11764" spans="1:10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11760</v>
      </c>
      <c r="J11764"/>
    </row>
    <row r="11765" spans="1:10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86">F11765*D11765</f>
        <v>49500</v>
      </c>
      <c r="H11765" s="84" t="s">
        <v>1268</v>
      </c>
      <c r="I11765" s="294" t="s">
        <v>11760</v>
      </c>
      <c r="J11765"/>
    </row>
    <row r="11766" spans="1:10" x14ac:dyDescent="0.25">
      <c r="A11766" s="180">
        <v>44716</v>
      </c>
      <c r="B11766" s="33" t="s">
        <v>11395</v>
      </c>
      <c r="C11766" s="33" t="s">
        <v>11761</v>
      </c>
      <c r="D11766" s="50">
        <v>1</v>
      </c>
      <c r="E11766" s="45" t="s">
        <v>24</v>
      </c>
      <c r="F11766" s="35">
        <v>1545000</v>
      </c>
      <c r="G11766" s="41">
        <f t="shared" si="486"/>
        <v>1545000</v>
      </c>
      <c r="H11766" s="84" t="s">
        <v>868</v>
      </c>
      <c r="I11766" s="294" t="s">
        <v>11762</v>
      </c>
      <c r="J11766"/>
    </row>
    <row r="11767" spans="1:10" x14ac:dyDescent="0.25">
      <c r="A11767" s="180">
        <v>44716</v>
      </c>
      <c r="B11767" s="33" t="s">
        <v>11395</v>
      </c>
      <c r="C11767" s="33" t="s">
        <v>11763</v>
      </c>
      <c r="D11767" s="38">
        <v>1</v>
      </c>
      <c r="E11767" s="45" t="s">
        <v>24</v>
      </c>
      <c r="F11767" s="35">
        <v>1545000</v>
      </c>
      <c r="G11767" s="41">
        <f t="shared" si="486"/>
        <v>1545000</v>
      </c>
      <c r="H11767" s="84" t="s">
        <v>868</v>
      </c>
      <c r="I11767" s="294" t="s">
        <v>11762</v>
      </c>
      <c r="J11767"/>
    </row>
    <row r="11768" spans="1:10" x14ac:dyDescent="0.25">
      <c r="A11768" s="180">
        <v>44716</v>
      </c>
      <c r="B11768" s="63" t="s">
        <v>11139</v>
      </c>
      <c r="C11768" s="39" t="s">
        <v>10563</v>
      </c>
      <c r="D11768" s="50">
        <v>2</v>
      </c>
      <c r="E11768" s="45" t="s">
        <v>24</v>
      </c>
      <c r="F11768" s="179">
        <v>160000</v>
      </c>
      <c r="G11768" s="41">
        <f t="shared" si="486"/>
        <v>320000</v>
      </c>
      <c r="H11768" s="84" t="s">
        <v>868</v>
      </c>
      <c r="I11768" s="294" t="s">
        <v>11762</v>
      </c>
      <c r="J11768"/>
    </row>
    <row r="11769" spans="1:10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86"/>
        <v>185000</v>
      </c>
      <c r="H11769" s="84" t="s">
        <v>868</v>
      </c>
      <c r="I11769" s="294" t="s">
        <v>11762</v>
      </c>
      <c r="J11769"/>
    </row>
    <row r="11770" spans="1:10" x14ac:dyDescent="0.25">
      <c r="A11770" s="180">
        <v>44716</v>
      </c>
      <c r="B11770" s="33" t="s">
        <v>3098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86"/>
        <v>115000</v>
      </c>
      <c r="H11770" s="84" t="s">
        <v>868</v>
      </c>
      <c r="I11770" s="294" t="s">
        <v>11762</v>
      </c>
      <c r="J11770"/>
    </row>
    <row r="11771" spans="1:10" x14ac:dyDescent="0.25">
      <c r="A11771" s="180">
        <v>44716</v>
      </c>
      <c r="B11771" s="33" t="s">
        <v>11605</v>
      </c>
      <c r="C11771" s="33" t="s">
        <v>4924</v>
      </c>
      <c r="D11771" s="50">
        <v>1</v>
      </c>
      <c r="E11771" s="45" t="s">
        <v>24</v>
      </c>
      <c r="F11771" s="179">
        <v>50000</v>
      </c>
      <c r="G11771" s="179">
        <f t="shared" si="486"/>
        <v>50000</v>
      </c>
      <c r="H11771" s="84" t="s">
        <v>868</v>
      </c>
      <c r="I11771" s="294" t="s">
        <v>11762</v>
      </c>
      <c r="J11771"/>
    </row>
    <row r="11772" spans="1:10" x14ac:dyDescent="0.25">
      <c r="A11772" s="180">
        <v>44716</v>
      </c>
      <c r="B11772" s="33" t="s">
        <v>114</v>
      </c>
      <c r="C11772" s="33" t="s">
        <v>11088</v>
      </c>
      <c r="D11772" s="50">
        <v>1</v>
      </c>
      <c r="E11772" s="45" t="s">
        <v>24</v>
      </c>
      <c r="F11772" s="179">
        <v>198550</v>
      </c>
      <c r="G11772" s="179">
        <f t="shared" si="486"/>
        <v>198550</v>
      </c>
      <c r="H11772" s="84" t="s">
        <v>413</v>
      </c>
      <c r="I11772" s="294" t="s">
        <v>11764</v>
      </c>
      <c r="J11772"/>
    </row>
    <row r="11773" spans="1:10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86"/>
        <v>43000</v>
      </c>
      <c r="H11773" s="84" t="s">
        <v>413</v>
      </c>
      <c r="I11773" s="294" t="s">
        <v>11764</v>
      </c>
      <c r="J11773"/>
    </row>
    <row r="11774" spans="1:10" x14ac:dyDescent="0.25">
      <c r="A11774" s="180">
        <v>44716</v>
      </c>
      <c r="B11774" s="33" t="s">
        <v>68</v>
      </c>
      <c r="C11774" s="33" t="s">
        <v>4825</v>
      </c>
      <c r="D11774" s="50">
        <v>1</v>
      </c>
      <c r="E11774" s="45" t="s">
        <v>72</v>
      </c>
      <c r="F11774" s="179">
        <v>1900000</v>
      </c>
      <c r="G11774" s="41">
        <f t="shared" si="486"/>
        <v>1900000</v>
      </c>
      <c r="H11774" s="84" t="s">
        <v>783</v>
      </c>
      <c r="I11774" s="294" t="s">
        <v>11765</v>
      </c>
      <c r="J11774"/>
    </row>
    <row r="11775" spans="1:10" x14ac:dyDescent="0.25">
      <c r="A11775" s="180">
        <v>44716</v>
      </c>
      <c r="B11775" s="33" t="s">
        <v>68</v>
      </c>
      <c r="C11775" s="33" t="s">
        <v>4825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11765</v>
      </c>
      <c r="J11775"/>
    </row>
    <row r="11776" spans="1:10" x14ac:dyDescent="0.25">
      <c r="A11776" s="180">
        <v>44746</v>
      </c>
      <c r="B11776" s="33" t="s">
        <v>4008</v>
      </c>
      <c r="C11776" s="33" t="s">
        <v>4378</v>
      </c>
      <c r="D11776" s="50">
        <v>7</v>
      </c>
      <c r="E11776" s="45" t="s">
        <v>27</v>
      </c>
      <c r="F11776" s="179">
        <v>23000</v>
      </c>
      <c r="G11776" s="41">
        <f t="shared" ref="G11776:G11790" si="487">F11776*D11776</f>
        <v>161000</v>
      </c>
      <c r="H11776" s="297" t="s">
        <v>28</v>
      </c>
      <c r="I11776" s="294"/>
    </row>
    <row r="11777" spans="1:9" x14ac:dyDescent="0.25">
      <c r="A11777" s="180">
        <v>44746</v>
      </c>
      <c r="B11777" s="33" t="s">
        <v>4008</v>
      </c>
      <c r="C11777" s="33" t="s">
        <v>4378</v>
      </c>
      <c r="D11777" s="38">
        <v>3</v>
      </c>
      <c r="E11777" s="45" t="s">
        <v>27</v>
      </c>
      <c r="F11777" s="40">
        <v>23000</v>
      </c>
      <c r="G11777" s="41">
        <f t="shared" si="487"/>
        <v>69000</v>
      </c>
      <c r="H11777" s="84" t="s">
        <v>2240</v>
      </c>
      <c r="I11777" s="294"/>
    </row>
    <row r="11778" spans="1:9" x14ac:dyDescent="0.25">
      <c r="A11778" s="180">
        <v>44746</v>
      </c>
      <c r="B11778" s="33" t="s">
        <v>4888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87"/>
        <v>75000</v>
      </c>
      <c r="H11778" s="84" t="s">
        <v>5431</v>
      </c>
      <c r="I11778" s="294"/>
    </row>
    <row r="11779" spans="1:9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87"/>
        <v>28200</v>
      </c>
      <c r="H11779" s="84" t="s">
        <v>1263</v>
      </c>
      <c r="I11779" s="294"/>
    </row>
    <row r="11780" spans="1:9" x14ac:dyDescent="0.25">
      <c r="A11780" s="180">
        <v>44746</v>
      </c>
      <c r="B11780" s="33" t="s">
        <v>11445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87"/>
        <v>48000</v>
      </c>
      <c r="H11780" s="84" t="s">
        <v>5302</v>
      </c>
      <c r="I11780" s="294"/>
    </row>
    <row r="11781" spans="1:9" x14ac:dyDescent="0.25">
      <c r="A11781" s="180">
        <v>44746</v>
      </c>
      <c r="B11781" s="33" t="s">
        <v>6742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87"/>
        <v>45000</v>
      </c>
      <c r="H11781" s="84" t="s">
        <v>5302</v>
      </c>
      <c r="I11781" s="294"/>
    </row>
    <row r="11782" spans="1:9" x14ac:dyDescent="0.25">
      <c r="A11782" s="180">
        <v>44746</v>
      </c>
      <c r="B11782" s="63" t="s">
        <v>11766</v>
      </c>
      <c r="C11782" s="33"/>
      <c r="D11782" s="38">
        <v>1</v>
      </c>
      <c r="E11782" s="45" t="s">
        <v>24</v>
      </c>
      <c r="F11782" s="58">
        <v>75000</v>
      </c>
      <c r="G11782" s="41">
        <f t="shared" si="487"/>
        <v>75000</v>
      </c>
      <c r="H11782" s="84" t="s">
        <v>5302</v>
      </c>
      <c r="I11782" s="294"/>
    </row>
    <row r="11783" spans="1:9" x14ac:dyDescent="0.25">
      <c r="A11783" s="180">
        <v>44746</v>
      </c>
      <c r="B11783" s="56" t="s">
        <v>5263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87"/>
        <v>58000</v>
      </c>
      <c r="H11783" s="84" t="s">
        <v>5302</v>
      </c>
      <c r="I11783" s="294"/>
    </row>
    <row r="11784" spans="1:9" x14ac:dyDescent="0.25">
      <c r="A11784" s="180">
        <v>44746</v>
      </c>
      <c r="B11784" s="258" t="s">
        <v>2805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87"/>
        <v>3000</v>
      </c>
      <c r="H11784" s="84" t="s">
        <v>5302</v>
      </c>
      <c r="I11784" s="294"/>
    </row>
    <row r="11785" spans="1:9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87"/>
        <v>40000</v>
      </c>
      <c r="H11785" s="84" t="s">
        <v>5432</v>
      </c>
      <c r="I11785" s="294"/>
    </row>
    <row r="11786" spans="1:9" x14ac:dyDescent="0.25">
      <c r="A11786" s="180">
        <v>44746</v>
      </c>
      <c r="B11786" s="33" t="s">
        <v>5433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87"/>
        <v>22500</v>
      </c>
      <c r="H11786" s="84" t="s">
        <v>5432</v>
      </c>
      <c r="I11786" s="294"/>
    </row>
    <row r="11787" spans="1:9" x14ac:dyDescent="0.25">
      <c r="A11787" s="180">
        <v>44746</v>
      </c>
      <c r="B11787" s="33" t="s">
        <v>5434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87"/>
        <v>22500</v>
      </c>
      <c r="H11787" s="84" t="s">
        <v>5432</v>
      </c>
      <c r="I11787" s="294"/>
    </row>
    <row r="11788" spans="1:9" x14ac:dyDescent="0.25">
      <c r="A11788" s="180">
        <v>44746</v>
      </c>
      <c r="B11788" s="63" t="s">
        <v>4802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87"/>
        <v>350000</v>
      </c>
      <c r="H11788" s="84" t="s">
        <v>2861</v>
      </c>
      <c r="I11788" s="294"/>
    </row>
    <row r="11789" spans="1:9" x14ac:dyDescent="0.25">
      <c r="A11789" s="180">
        <v>44746</v>
      </c>
      <c r="B11789" s="33" t="s">
        <v>5435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87"/>
        <v>68250</v>
      </c>
      <c r="H11789" s="84" t="s">
        <v>2861</v>
      </c>
      <c r="I11789" s="294"/>
    </row>
    <row r="11790" spans="1:9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87"/>
        <v>5890000</v>
      </c>
      <c r="H11790" s="236" t="s">
        <v>520</v>
      </c>
      <c r="I11790" s="294" t="s">
        <v>11767</v>
      </c>
    </row>
    <row r="11791" spans="1:9" x14ac:dyDescent="0.25">
      <c r="A11791" s="180">
        <v>44746</v>
      </c>
      <c r="B11791" s="33" t="s">
        <v>4211</v>
      </c>
      <c r="C11791" s="33" t="s">
        <v>11768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11767</v>
      </c>
    </row>
    <row r="11792" spans="1:9" x14ac:dyDescent="0.25">
      <c r="A11792" s="180">
        <v>44746</v>
      </c>
      <c r="B11792" s="33" t="s">
        <v>5284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88">F11792*D11792</f>
        <v>1000000</v>
      </c>
      <c r="H11792" s="236" t="s">
        <v>520</v>
      </c>
      <c r="I11792" s="294" t="s">
        <v>11767</v>
      </c>
    </row>
    <row r="11793" spans="1:9" x14ac:dyDescent="0.25">
      <c r="A11793" s="180">
        <v>44746</v>
      </c>
      <c r="B11793" s="33" t="s">
        <v>68</v>
      </c>
      <c r="C11793" s="33" t="s">
        <v>11769</v>
      </c>
      <c r="D11793" s="50">
        <v>1</v>
      </c>
      <c r="E11793" s="45" t="s">
        <v>24</v>
      </c>
      <c r="F11793" s="55">
        <v>1900000</v>
      </c>
      <c r="G11793" s="41">
        <f t="shared" si="488"/>
        <v>1900000</v>
      </c>
      <c r="H11793" s="84" t="s">
        <v>520</v>
      </c>
      <c r="I11793" s="294" t="s">
        <v>11767</v>
      </c>
    </row>
    <row r="11794" spans="1:9" x14ac:dyDescent="0.25">
      <c r="A11794" s="180">
        <v>44746</v>
      </c>
      <c r="B11794" s="33" t="s">
        <v>68</v>
      </c>
      <c r="C11794" s="33" t="s">
        <v>11585</v>
      </c>
      <c r="D11794" s="38">
        <v>1</v>
      </c>
      <c r="E11794" s="45" t="s">
        <v>24</v>
      </c>
      <c r="F11794" s="55">
        <v>1900000</v>
      </c>
      <c r="G11794" s="41">
        <f t="shared" si="488"/>
        <v>1900000</v>
      </c>
      <c r="H11794" s="84" t="s">
        <v>520</v>
      </c>
      <c r="I11794" s="294" t="s">
        <v>11767</v>
      </c>
    </row>
    <row r="11795" spans="1:9" x14ac:dyDescent="0.25">
      <c r="A11795" s="180">
        <v>44746</v>
      </c>
      <c r="B11795" s="80" t="s">
        <v>5416</v>
      </c>
      <c r="C11795" s="33" t="s">
        <v>5417</v>
      </c>
      <c r="D11795" s="38">
        <v>1</v>
      </c>
      <c r="E11795" s="45" t="s">
        <v>24</v>
      </c>
      <c r="F11795" s="41">
        <v>1</v>
      </c>
      <c r="G11795" s="41">
        <f t="shared" si="488"/>
        <v>1</v>
      </c>
      <c r="H11795" s="84" t="s">
        <v>520</v>
      </c>
      <c r="I11795" s="294" t="s">
        <v>11767</v>
      </c>
    </row>
    <row r="11796" spans="1:9" x14ac:dyDescent="0.25">
      <c r="A11796" s="180">
        <v>44746</v>
      </c>
      <c r="B11796" s="49" t="s">
        <v>5418</v>
      </c>
      <c r="C11796" s="33" t="s">
        <v>5417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11767</v>
      </c>
    </row>
    <row r="11797" spans="1:9" x14ac:dyDescent="0.25">
      <c r="A11797" s="180">
        <v>44746</v>
      </c>
      <c r="B11797" s="56" t="s">
        <v>5419</v>
      </c>
      <c r="C11797" s="33" t="s">
        <v>5417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11767</v>
      </c>
    </row>
    <row r="11798" spans="1:9" x14ac:dyDescent="0.25">
      <c r="A11798" s="180">
        <v>44746</v>
      </c>
      <c r="B11798" s="36" t="s">
        <v>5420</v>
      </c>
      <c r="C11798" s="33" t="s">
        <v>5417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11767</v>
      </c>
    </row>
    <row r="11799" spans="1:9" x14ac:dyDescent="0.25">
      <c r="A11799" s="180">
        <v>44746</v>
      </c>
      <c r="B11799" s="80" t="s">
        <v>5421</v>
      </c>
      <c r="C11799" s="33" t="s">
        <v>5417</v>
      </c>
      <c r="D11799" s="50">
        <v>1</v>
      </c>
      <c r="E11799" s="45" t="s">
        <v>24</v>
      </c>
      <c r="F11799" s="179">
        <v>1</v>
      </c>
      <c r="G11799" s="41">
        <f t="shared" si="488"/>
        <v>1</v>
      </c>
      <c r="H11799" s="84" t="s">
        <v>520</v>
      </c>
      <c r="I11799" s="294" t="s">
        <v>11767</v>
      </c>
    </row>
    <row r="11800" spans="1:9" x14ac:dyDescent="0.25">
      <c r="A11800" s="180">
        <v>44746</v>
      </c>
      <c r="B11800" s="36" t="s">
        <v>5422</v>
      </c>
      <c r="C11800" s="33" t="s">
        <v>5417</v>
      </c>
      <c r="D11800" s="50">
        <v>4</v>
      </c>
      <c r="E11800" s="45" t="s">
        <v>24</v>
      </c>
      <c r="F11800" s="179">
        <v>1</v>
      </c>
      <c r="G11800" s="179">
        <f t="shared" si="488"/>
        <v>4</v>
      </c>
      <c r="H11800" s="84" t="s">
        <v>520</v>
      </c>
      <c r="I11800" s="294" t="s">
        <v>11767</v>
      </c>
    </row>
    <row r="11801" spans="1:9" x14ac:dyDescent="0.25">
      <c r="A11801" s="180">
        <v>44746</v>
      </c>
      <c r="B11801" s="33" t="s">
        <v>5423</v>
      </c>
      <c r="C11801" s="33" t="s">
        <v>5417</v>
      </c>
      <c r="D11801" s="50">
        <v>1</v>
      </c>
      <c r="E11801" s="45" t="s">
        <v>24</v>
      </c>
      <c r="F11801" s="179">
        <v>1</v>
      </c>
      <c r="G11801" s="179">
        <f t="shared" si="488"/>
        <v>1</v>
      </c>
      <c r="H11801" s="84" t="s">
        <v>520</v>
      </c>
      <c r="I11801" s="294" t="s">
        <v>11767</v>
      </c>
    </row>
    <row r="11802" spans="1:9" x14ac:dyDescent="0.25">
      <c r="A11802" s="180">
        <v>44746</v>
      </c>
      <c r="B11802" s="33" t="s">
        <v>5424</v>
      </c>
      <c r="C11802" s="33" t="s">
        <v>5417</v>
      </c>
      <c r="D11802" s="50">
        <v>1</v>
      </c>
      <c r="E11802" s="45" t="s">
        <v>24</v>
      </c>
      <c r="F11802" s="179">
        <v>1</v>
      </c>
      <c r="G11802" s="179">
        <f t="shared" si="488"/>
        <v>1</v>
      </c>
      <c r="H11802" s="84" t="s">
        <v>520</v>
      </c>
      <c r="I11802" s="294" t="s">
        <v>11770</v>
      </c>
    </row>
    <row r="11803" spans="1:9" x14ac:dyDescent="0.25">
      <c r="A11803" s="180">
        <v>44746</v>
      </c>
      <c r="B11803" s="33" t="s">
        <v>5425</v>
      </c>
      <c r="C11803" s="33" t="s">
        <v>5417</v>
      </c>
      <c r="D11803" s="50">
        <v>1</v>
      </c>
      <c r="E11803" s="45" t="s">
        <v>24</v>
      </c>
      <c r="F11803" s="179">
        <v>1</v>
      </c>
      <c r="G11803" s="179">
        <f t="shared" si="488"/>
        <v>1</v>
      </c>
      <c r="H11803" s="84" t="s">
        <v>520</v>
      </c>
      <c r="I11803" s="294" t="s">
        <v>11770</v>
      </c>
    </row>
    <row r="11804" spans="1:9" x14ac:dyDescent="0.25">
      <c r="A11804" s="180">
        <v>44746</v>
      </c>
      <c r="B11804" s="33" t="s">
        <v>5426</v>
      </c>
      <c r="C11804" s="33" t="s">
        <v>5417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11770</v>
      </c>
    </row>
    <row r="11805" spans="1:9" x14ac:dyDescent="0.25">
      <c r="A11805" s="180">
        <v>44746</v>
      </c>
      <c r="B11805" s="33" t="s">
        <v>5427</v>
      </c>
      <c r="C11805" s="33" t="s">
        <v>5417</v>
      </c>
      <c r="D11805" s="50">
        <v>1</v>
      </c>
      <c r="E11805" s="45" t="s">
        <v>24</v>
      </c>
      <c r="F11805" s="179">
        <v>1</v>
      </c>
      <c r="G11805" s="179">
        <f t="shared" si="488"/>
        <v>1</v>
      </c>
      <c r="H11805" s="84" t="s">
        <v>520</v>
      </c>
      <c r="I11805" s="294" t="s">
        <v>11770</v>
      </c>
    </row>
    <row r="11806" spans="1:9" x14ac:dyDescent="0.25">
      <c r="A11806" s="180">
        <v>44746</v>
      </c>
      <c r="B11806" s="33" t="s">
        <v>5428</v>
      </c>
      <c r="C11806" s="33" t="s">
        <v>5417</v>
      </c>
      <c r="D11806" s="38">
        <v>1</v>
      </c>
      <c r="E11806" s="45" t="s">
        <v>23</v>
      </c>
      <c r="F11806" s="46">
        <v>1</v>
      </c>
      <c r="G11806" s="179">
        <f t="shared" si="488"/>
        <v>1</v>
      </c>
      <c r="H11806" s="84" t="s">
        <v>520</v>
      </c>
      <c r="I11806" s="294" t="s">
        <v>11770</v>
      </c>
    </row>
    <row r="11807" spans="1:9" x14ac:dyDescent="0.25">
      <c r="A11807" s="180">
        <v>44746</v>
      </c>
      <c r="B11807" s="33" t="s">
        <v>5429</v>
      </c>
      <c r="C11807" s="33" t="s">
        <v>5417</v>
      </c>
      <c r="D11807" s="38">
        <v>1</v>
      </c>
      <c r="E11807" s="45" t="s">
        <v>23</v>
      </c>
      <c r="F11807" s="46">
        <v>1</v>
      </c>
      <c r="G11807" s="179">
        <f t="shared" si="488"/>
        <v>1</v>
      </c>
      <c r="H11807" s="84" t="s">
        <v>520</v>
      </c>
      <c r="I11807" s="294" t="s">
        <v>11770</v>
      </c>
    </row>
    <row r="11808" spans="1:9" x14ac:dyDescent="0.25">
      <c r="A11808" s="180">
        <v>44746</v>
      </c>
      <c r="B11808" s="33" t="s">
        <v>5430</v>
      </c>
      <c r="C11808" s="33" t="s">
        <v>5417</v>
      </c>
      <c r="D11808" s="38">
        <v>1</v>
      </c>
      <c r="E11808" s="51" t="s">
        <v>23</v>
      </c>
      <c r="F11808" s="46">
        <v>1</v>
      </c>
      <c r="G11808" s="179">
        <f t="shared" si="488"/>
        <v>1</v>
      </c>
      <c r="H11808" s="84" t="s">
        <v>520</v>
      </c>
      <c r="I11808" s="294" t="s">
        <v>11770</v>
      </c>
    </row>
    <row r="11809" spans="1:9" x14ac:dyDescent="0.25">
      <c r="A11809" s="180">
        <v>44746</v>
      </c>
      <c r="B11809" s="49" t="s">
        <v>5430</v>
      </c>
      <c r="C11809" s="33" t="s">
        <v>5417</v>
      </c>
      <c r="D11809" s="38">
        <v>1</v>
      </c>
      <c r="E11809" s="51" t="s">
        <v>23</v>
      </c>
      <c r="F11809" s="46">
        <v>1</v>
      </c>
      <c r="G11809" s="179">
        <f t="shared" si="488"/>
        <v>1</v>
      </c>
      <c r="H11809" s="84" t="s">
        <v>520</v>
      </c>
      <c r="I11809" s="294" t="s">
        <v>11770</v>
      </c>
    </row>
    <row r="11810" spans="1:9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88"/>
        <v>60000</v>
      </c>
      <c r="H11810" s="84" t="s">
        <v>1263</v>
      </c>
      <c r="I11810" s="294" t="s">
        <v>11771</v>
      </c>
    </row>
    <row r="11811" spans="1:9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88"/>
        <v>40000</v>
      </c>
      <c r="H11811" s="84" t="s">
        <v>1263</v>
      </c>
      <c r="I11811" s="294" t="s">
        <v>11771</v>
      </c>
    </row>
    <row r="11812" spans="1:9" x14ac:dyDescent="0.25">
      <c r="A11812" s="180">
        <v>44746</v>
      </c>
      <c r="B11812" s="33" t="s">
        <v>4841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11771</v>
      </c>
    </row>
    <row r="11813" spans="1:9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88"/>
        <v>79000</v>
      </c>
      <c r="H11814" s="84" t="s">
        <v>28</v>
      </c>
      <c r="I11814" s="33"/>
    </row>
    <row r="11815" spans="1:9" x14ac:dyDescent="0.25">
      <c r="A11815" s="180">
        <v>44777</v>
      </c>
      <c r="B11815" s="33" t="s">
        <v>3349</v>
      </c>
      <c r="C11815" s="33" t="s">
        <v>3350</v>
      </c>
      <c r="D11815" s="38">
        <v>1</v>
      </c>
      <c r="E11815" s="45" t="s">
        <v>24</v>
      </c>
      <c r="F11815" s="46">
        <v>50000</v>
      </c>
      <c r="G11815" s="41">
        <f t="shared" si="488"/>
        <v>50000</v>
      </c>
      <c r="H11815" s="297" t="s">
        <v>28</v>
      </c>
      <c r="I11815" s="294"/>
    </row>
    <row r="11816" spans="1:9" x14ac:dyDescent="0.25">
      <c r="A11816" s="180">
        <v>44777</v>
      </c>
      <c r="B11816" s="33" t="s">
        <v>11772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88"/>
        <v>10000</v>
      </c>
      <c r="H11816" s="84" t="s">
        <v>538</v>
      </c>
      <c r="I11816" s="294"/>
    </row>
    <row r="11817" spans="1:9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88"/>
        <v>69378</v>
      </c>
      <c r="H11817" s="84" t="s">
        <v>490</v>
      </c>
      <c r="I11817" s="294"/>
    </row>
    <row r="11818" spans="1:9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88"/>
        <v>56400</v>
      </c>
      <c r="H11818" s="84" t="s">
        <v>2096</v>
      </c>
      <c r="I11818" s="294"/>
    </row>
    <row r="11819" spans="1:9" x14ac:dyDescent="0.25">
      <c r="A11819" s="180">
        <v>44777</v>
      </c>
      <c r="B11819" s="80" t="s">
        <v>5442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88"/>
        <v>200000</v>
      </c>
      <c r="H11819" s="84" t="s">
        <v>930</v>
      </c>
      <c r="I11819" s="294"/>
    </row>
    <row r="11820" spans="1:9" x14ac:dyDescent="0.25">
      <c r="A11820" s="180">
        <v>44777</v>
      </c>
      <c r="B11820" s="33" t="s">
        <v>5440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x14ac:dyDescent="0.25">
      <c r="A11821" s="180">
        <v>44777</v>
      </c>
      <c r="B11821" s="33" t="s">
        <v>5441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x14ac:dyDescent="0.25">
      <c r="A11822" s="180">
        <v>44777</v>
      </c>
      <c r="B11822" s="33" t="s">
        <v>5437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88"/>
        <v>123000</v>
      </c>
      <c r="H11822" s="84" t="s">
        <v>930</v>
      </c>
      <c r="I11822" s="294"/>
    </row>
    <row r="11823" spans="1:9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88"/>
        <v>25500</v>
      </c>
      <c r="H11823" s="84" t="s">
        <v>930</v>
      </c>
      <c r="I11823" s="294"/>
    </row>
    <row r="11824" spans="1:9" x14ac:dyDescent="0.25">
      <c r="A11824" s="180">
        <v>44777</v>
      </c>
      <c r="B11824" s="56" t="s">
        <v>4847</v>
      </c>
      <c r="C11824" s="33"/>
      <c r="D11824" s="38">
        <v>4</v>
      </c>
      <c r="E11824" s="45" t="s">
        <v>24</v>
      </c>
      <c r="F11824" s="58">
        <v>3000</v>
      </c>
      <c r="G11824" s="41">
        <f t="shared" si="488"/>
        <v>12000</v>
      </c>
      <c r="H11824" s="84" t="s">
        <v>930</v>
      </c>
      <c r="I11824" s="294"/>
    </row>
    <row r="11825" spans="1:9" x14ac:dyDescent="0.25">
      <c r="A11825" s="180">
        <v>44777</v>
      </c>
      <c r="B11825" s="33" t="s">
        <v>11773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88"/>
        <v>100000</v>
      </c>
      <c r="H11825" s="84" t="s">
        <v>930</v>
      </c>
      <c r="I11825" s="294"/>
    </row>
    <row r="11826" spans="1:9" x14ac:dyDescent="0.25">
      <c r="A11826" s="180">
        <v>44777</v>
      </c>
      <c r="B11826" s="33" t="s">
        <v>5438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88"/>
        <v>90000</v>
      </c>
      <c r="H11826" s="84" t="s">
        <v>930</v>
      </c>
      <c r="I11826" s="294"/>
    </row>
    <row r="11827" spans="1:9" x14ac:dyDescent="0.25">
      <c r="A11827" s="180">
        <v>44777</v>
      </c>
      <c r="B11827" s="63" t="s">
        <v>2968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88"/>
        <v>110000</v>
      </c>
      <c r="H11827" s="84" t="s">
        <v>5436</v>
      </c>
      <c r="I11827" s="294"/>
    </row>
    <row r="11828" spans="1:9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88"/>
        <v>289000</v>
      </c>
      <c r="H11828" s="84" t="s">
        <v>5436</v>
      </c>
      <c r="I11828" s="294"/>
    </row>
    <row r="11829" spans="1:9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88"/>
        <v>17000</v>
      </c>
      <c r="H11829" s="84" t="s">
        <v>5436</v>
      </c>
      <c r="I11829" s="294"/>
    </row>
    <row r="11830" spans="1:9" x14ac:dyDescent="0.25">
      <c r="A11830" s="180">
        <v>44777</v>
      </c>
      <c r="B11830" s="56" t="s">
        <v>5263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88"/>
        <v>464000</v>
      </c>
      <c r="H11830" s="84" t="s">
        <v>5436</v>
      </c>
      <c r="I11830" s="294"/>
    </row>
    <row r="11831" spans="1:9" x14ac:dyDescent="0.25">
      <c r="A11831" s="180">
        <v>44777</v>
      </c>
      <c r="B11831" s="33" t="s">
        <v>6403</v>
      </c>
      <c r="C11831" s="33" t="s">
        <v>8339</v>
      </c>
      <c r="D11831" s="38">
        <v>0.8</v>
      </c>
      <c r="E11831" s="45" t="s">
        <v>27</v>
      </c>
      <c r="F11831" s="40">
        <v>82500</v>
      </c>
      <c r="G11831" s="41">
        <f t="shared" si="488"/>
        <v>66000</v>
      </c>
      <c r="H11831" s="84" t="s">
        <v>868</v>
      </c>
      <c r="I11831" s="294"/>
    </row>
    <row r="11832" spans="1:9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88"/>
        <v>3100000</v>
      </c>
      <c r="H11832" s="84" t="s">
        <v>1881</v>
      </c>
      <c r="I11832" s="294" t="s">
        <v>11774</v>
      </c>
    </row>
    <row r="11833" spans="1:9" x14ac:dyDescent="0.25">
      <c r="A11833" s="180">
        <v>44777</v>
      </c>
      <c r="B11833" s="33" t="s">
        <v>4008</v>
      </c>
      <c r="C11833" s="33" t="s">
        <v>4378</v>
      </c>
      <c r="D11833" s="50">
        <v>5</v>
      </c>
      <c r="E11833" s="45" t="s">
        <v>27</v>
      </c>
      <c r="F11833" s="179">
        <v>23000</v>
      </c>
      <c r="G11833" s="41">
        <f t="shared" si="488"/>
        <v>115000</v>
      </c>
      <c r="H11833" s="297" t="s">
        <v>28</v>
      </c>
      <c r="I11833" s="294"/>
    </row>
    <row r="11834" spans="1:9" x14ac:dyDescent="0.25">
      <c r="A11834" s="180">
        <v>44777</v>
      </c>
      <c r="B11834" s="63" t="s">
        <v>11775</v>
      </c>
      <c r="C11834" s="33" t="s">
        <v>2745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3078</v>
      </c>
      <c r="I11834" s="294" t="s">
        <v>11776</v>
      </c>
    </row>
    <row r="11835" spans="1:9" x14ac:dyDescent="0.25">
      <c r="A11835" s="180">
        <v>44777</v>
      </c>
      <c r="B11835" s="63" t="s">
        <v>11775</v>
      </c>
      <c r="C11835" s="33" t="s">
        <v>2745</v>
      </c>
      <c r="D11835" s="50">
        <v>1</v>
      </c>
      <c r="E11835" s="45" t="s">
        <v>24</v>
      </c>
      <c r="F11835" s="179">
        <v>460000</v>
      </c>
      <c r="G11835" s="41">
        <f t="shared" ref="G11835:G11854" si="489">F11835*D11835</f>
        <v>460000</v>
      </c>
      <c r="H11835" s="236" t="s">
        <v>673</v>
      </c>
      <c r="I11835" s="294" t="s">
        <v>11777</v>
      </c>
    </row>
    <row r="11836" spans="1:9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89"/>
        <v>253800</v>
      </c>
      <c r="H11836" s="84" t="s">
        <v>1999</v>
      </c>
      <c r="I11836" s="294" t="s">
        <v>11778</v>
      </c>
    </row>
    <row r="11837" spans="1:9" x14ac:dyDescent="0.25">
      <c r="A11837" s="180">
        <v>44808</v>
      </c>
      <c r="B11837" s="33" t="s">
        <v>2852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89"/>
        <v>87500</v>
      </c>
      <c r="H11837" s="84" t="s">
        <v>1999</v>
      </c>
      <c r="I11837" s="294" t="s">
        <v>11778</v>
      </c>
    </row>
    <row r="11838" spans="1:9" x14ac:dyDescent="0.25">
      <c r="A11838" s="180">
        <v>44808</v>
      </c>
      <c r="B11838" s="80" t="s">
        <v>2800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89"/>
        <v>65000</v>
      </c>
      <c r="H11838" s="84" t="s">
        <v>465</v>
      </c>
      <c r="I11838" s="294" t="s">
        <v>11779</v>
      </c>
    </row>
    <row r="11839" spans="1:9" x14ac:dyDescent="0.25">
      <c r="A11839" s="180">
        <v>44808</v>
      </c>
      <c r="B11839" s="36" t="s">
        <v>2751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89"/>
        <v>60000</v>
      </c>
      <c r="H11839" s="84" t="s">
        <v>465</v>
      </c>
      <c r="I11839" s="294" t="s">
        <v>11779</v>
      </c>
    </row>
    <row r="11840" spans="1:9" x14ac:dyDescent="0.25">
      <c r="A11840" s="180">
        <v>44808</v>
      </c>
      <c r="B11840" s="80" t="s">
        <v>2800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89"/>
        <v>130000</v>
      </c>
      <c r="H11840" s="84" t="s">
        <v>488</v>
      </c>
      <c r="I11840" s="294" t="s">
        <v>11780</v>
      </c>
    </row>
    <row r="11841" spans="1:9" x14ac:dyDescent="0.25">
      <c r="A11841" s="180">
        <v>44808</v>
      </c>
      <c r="B11841" s="49" t="s">
        <v>5443</v>
      </c>
      <c r="C11841" s="33" t="s">
        <v>2745</v>
      </c>
      <c r="D11841" s="50">
        <v>1</v>
      </c>
      <c r="E11841" s="45" t="s">
        <v>24</v>
      </c>
      <c r="F11841" s="179">
        <v>475000</v>
      </c>
      <c r="G11841" s="41">
        <f t="shared" si="489"/>
        <v>475000</v>
      </c>
      <c r="H11841" s="84" t="s">
        <v>488</v>
      </c>
      <c r="I11841" s="294" t="s">
        <v>11780</v>
      </c>
    </row>
    <row r="11842" spans="1:9" x14ac:dyDescent="0.25">
      <c r="A11842" s="180">
        <v>44808</v>
      </c>
      <c r="B11842" s="33" t="s">
        <v>8509</v>
      </c>
      <c r="C11842" s="33" t="s">
        <v>8339</v>
      </c>
      <c r="D11842" s="38">
        <v>0.6</v>
      </c>
      <c r="E11842" s="45" t="s">
        <v>27</v>
      </c>
      <c r="F11842" s="35">
        <v>82500</v>
      </c>
      <c r="G11842" s="41">
        <f t="shared" si="489"/>
        <v>49500</v>
      </c>
      <c r="H11842" s="84" t="s">
        <v>488</v>
      </c>
      <c r="I11842" s="294" t="s">
        <v>11780</v>
      </c>
    </row>
    <row r="11843" spans="1:9" x14ac:dyDescent="0.25">
      <c r="A11843" s="180">
        <v>44808</v>
      </c>
      <c r="B11843" s="33" t="s">
        <v>118</v>
      </c>
      <c r="C11843" s="49" t="s">
        <v>9783</v>
      </c>
      <c r="D11843" s="38">
        <v>1</v>
      </c>
      <c r="E11843" s="45" t="s">
        <v>24</v>
      </c>
      <c r="F11843" s="58">
        <v>129999</v>
      </c>
      <c r="G11843" s="41">
        <f t="shared" si="489"/>
        <v>129999</v>
      </c>
      <c r="H11843" s="84" t="s">
        <v>551</v>
      </c>
      <c r="I11843" s="294" t="s">
        <v>11781</v>
      </c>
    </row>
    <row r="11844" spans="1:9" x14ac:dyDescent="0.25">
      <c r="A11844" s="180">
        <v>44808</v>
      </c>
      <c r="B11844" s="63" t="s">
        <v>4772</v>
      </c>
      <c r="C11844" s="33" t="s">
        <v>2726</v>
      </c>
      <c r="D11844" s="38">
        <v>2</v>
      </c>
      <c r="E11844" s="45" t="s">
        <v>24</v>
      </c>
      <c r="F11844" s="58">
        <v>196350</v>
      </c>
      <c r="G11844" s="41">
        <f t="shared" si="489"/>
        <v>392700</v>
      </c>
      <c r="H11844" s="84" t="s">
        <v>551</v>
      </c>
      <c r="I11844" s="294" t="s">
        <v>11781</v>
      </c>
    </row>
    <row r="11845" spans="1:9" x14ac:dyDescent="0.25">
      <c r="A11845" s="180">
        <v>44808</v>
      </c>
      <c r="B11845" s="33" t="s">
        <v>5176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89"/>
        <v>120000</v>
      </c>
      <c r="H11845" s="84" t="s">
        <v>551</v>
      </c>
      <c r="I11845" s="294" t="s">
        <v>11781</v>
      </c>
    </row>
    <row r="11846" spans="1:9" x14ac:dyDescent="0.25">
      <c r="A11846" s="180">
        <v>44808</v>
      </c>
      <c r="B11846" s="33" t="s">
        <v>8509</v>
      </c>
      <c r="C11846" s="33" t="s">
        <v>8339</v>
      </c>
      <c r="D11846" s="38">
        <v>0.6</v>
      </c>
      <c r="E11846" s="45" t="s">
        <v>27</v>
      </c>
      <c r="F11846" s="35">
        <v>82500</v>
      </c>
      <c r="G11846" s="41">
        <f t="shared" si="489"/>
        <v>49500</v>
      </c>
      <c r="H11846" s="84" t="s">
        <v>551</v>
      </c>
      <c r="I11846" s="294" t="s">
        <v>11781</v>
      </c>
    </row>
    <row r="11847" spans="1:9" x14ac:dyDescent="0.25">
      <c r="A11847" s="180">
        <v>44808</v>
      </c>
      <c r="B11847" s="33" t="s">
        <v>4841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89"/>
        <v>40000</v>
      </c>
      <c r="H11847" s="84" t="s">
        <v>551</v>
      </c>
      <c r="I11847" s="294" t="s">
        <v>11781</v>
      </c>
    </row>
    <row r="11848" spans="1:9" x14ac:dyDescent="0.25">
      <c r="A11848" s="180">
        <v>44808</v>
      </c>
      <c r="B11848" s="33" t="s">
        <v>114</v>
      </c>
      <c r="C11848" s="33" t="s">
        <v>11088</v>
      </c>
      <c r="D11848" s="38">
        <v>1</v>
      </c>
      <c r="E11848" s="45" t="s">
        <v>24</v>
      </c>
      <c r="F11848" s="40">
        <v>198550</v>
      </c>
      <c r="G11848" s="41">
        <f t="shared" si="489"/>
        <v>198550</v>
      </c>
      <c r="H11848" s="84" t="s">
        <v>551</v>
      </c>
      <c r="I11848" s="294" t="s">
        <v>11781</v>
      </c>
    </row>
    <row r="11849" spans="1:9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89"/>
        <v>43000</v>
      </c>
      <c r="H11849" s="84" t="s">
        <v>551</v>
      </c>
      <c r="I11849" s="294" t="s">
        <v>11781</v>
      </c>
    </row>
    <row r="11850" spans="1:9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89"/>
        <v>253800</v>
      </c>
      <c r="H11850" s="84" t="s">
        <v>2672</v>
      </c>
      <c r="I11850" s="294" t="s">
        <v>11782</v>
      </c>
    </row>
    <row r="11851" spans="1:9" x14ac:dyDescent="0.25">
      <c r="A11851" s="180">
        <v>44808</v>
      </c>
      <c r="B11851" s="33" t="s">
        <v>2852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89"/>
        <v>87500</v>
      </c>
      <c r="H11851" s="84" t="s">
        <v>2672</v>
      </c>
      <c r="I11851" s="294" t="s">
        <v>11782</v>
      </c>
    </row>
    <row r="11852" spans="1:9" x14ac:dyDescent="0.25">
      <c r="A11852" s="180">
        <v>44808</v>
      </c>
      <c r="B11852" s="33" t="s">
        <v>5108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89"/>
        <v>36000</v>
      </c>
      <c r="H11852" s="84" t="s">
        <v>2672</v>
      </c>
      <c r="I11852" s="294" t="s">
        <v>11782</v>
      </c>
    </row>
    <row r="11853" spans="1:9" x14ac:dyDescent="0.25">
      <c r="A11853" s="180">
        <v>44808</v>
      </c>
      <c r="B11853" s="33" t="s">
        <v>3235</v>
      </c>
      <c r="C11853" s="33" t="s">
        <v>3596</v>
      </c>
      <c r="D11853" s="38">
        <v>1</v>
      </c>
      <c r="E11853" s="45" t="s">
        <v>23</v>
      </c>
      <c r="F11853" s="40">
        <v>82000</v>
      </c>
      <c r="G11853" s="41">
        <f t="shared" si="489"/>
        <v>82000</v>
      </c>
      <c r="H11853" s="84" t="s">
        <v>2672</v>
      </c>
      <c r="I11853" s="294" t="s">
        <v>11782</v>
      </c>
    </row>
    <row r="11854" spans="1:9" x14ac:dyDescent="0.25">
      <c r="A11854" s="180">
        <v>44808</v>
      </c>
      <c r="B11854" s="33" t="s">
        <v>114</v>
      </c>
      <c r="C11854" s="33" t="s">
        <v>11088</v>
      </c>
      <c r="D11854" s="50">
        <v>1</v>
      </c>
      <c r="E11854" s="45" t="s">
        <v>24</v>
      </c>
      <c r="F11854" s="179">
        <v>198550</v>
      </c>
      <c r="G11854" s="41">
        <f t="shared" si="489"/>
        <v>198550</v>
      </c>
      <c r="H11854" s="297" t="s">
        <v>1753</v>
      </c>
      <c r="I11854" s="294" t="s">
        <v>11783</v>
      </c>
    </row>
    <row r="11855" spans="1:9" x14ac:dyDescent="0.25">
      <c r="A11855" s="180">
        <v>44808</v>
      </c>
      <c r="B11855" s="49" t="s">
        <v>5176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11783</v>
      </c>
    </row>
    <row r="11856" spans="1:9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90">F11856*D11856</f>
        <v>253800</v>
      </c>
      <c r="H11856" s="236" t="s">
        <v>1753</v>
      </c>
      <c r="I11856" s="294" t="s">
        <v>11783</v>
      </c>
    </row>
    <row r="11857" spans="1:9" x14ac:dyDescent="0.25">
      <c r="A11857" s="180">
        <v>44808</v>
      </c>
      <c r="B11857" s="33" t="s">
        <v>2852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90"/>
        <v>87500</v>
      </c>
      <c r="H11857" s="236" t="s">
        <v>1753</v>
      </c>
      <c r="I11857" s="294" t="s">
        <v>11783</v>
      </c>
    </row>
    <row r="11858" spans="1:9" x14ac:dyDescent="0.25">
      <c r="A11858" s="180">
        <v>44808</v>
      </c>
      <c r="B11858" s="33" t="s">
        <v>5108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90"/>
        <v>36000</v>
      </c>
      <c r="H11858" s="236" t="s">
        <v>1753</v>
      </c>
      <c r="I11858" s="294" t="s">
        <v>11783</v>
      </c>
    </row>
    <row r="11859" spans="1:9" x14ac:dyDescent="0.25">
      <c r="A11859" s="180">
        <v>44808</v>
      </c>
      <c r="B11859" s="33" t="s">
        <v>3235</v>
      </c>
      <c r="C11859" s="33" t="s">
        <v>3596</v>
      </c>
      <c r="D11859" s="38">
        <v>1</v>
      </c>
      <c r="E11859" s="45" t="s">
        <v>23</v>
      </c>
      <c r="F11859" s="40">
        <v>82000</v>
      </c>
      <c r="G11859" s="41">
        <f t="shared" si="490"/>
        <v>82000</v>
      </c>
      <c r="H11859" s="236" t="s">
        <v>1753</v>
      </c>
      <c r="I11859" s="294" t="s">
        <v>11783</v>
      </c>
    </row>
    <row r="11860" spans="1:9" x14ac:dyDescent="0.25">
      <c r="A11860" s="180">
        <v>44808</v>
      </c>
      <c r="B11860" s="33" t="s">
        <v>8509</v>
      </c>
      <c r="C11860" s="33" t="s">
        <v>8339</v>
      </c>
      <c r="D11860" s="38">
        <v>0.6</v>
      </c>
      <c r="E11860" s="45" t="s">
        <v>27</v>
      </c>
      <c r="F11860" s="35">
        <v>82500</v>
      </c>
      <c r="G11860" s="41">
        <f t="shared" si="490"/>
        <v>49500</v>
      </c>
      <c r="H11860" s="84" t="s">
        <v>1753</v>
      </c>
      <c r="I11860" s="294" t="s">
        <v>11783</v>
      </c>
    </row>
    <row r="11861" spans="1:9" x14ac:dyDescent="0.25">
      <c r="A11861" s="180">
        <v>44808</v>
      </c>
      <c r="B11861" s="33" t="s">
        <v>5188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90"/>
        <v>450000</v>
      </c>
      <c r="H11861" s="84" t="s">
        <v>5436</v>
      </c>
      <c r="I11861" s="294"/>
    </row>
    <row r="11862" spans="1:9" x14ac:dyDescent="0.25">
      <c r="A11862" s="180">
        <v>44808</v>
      </c>
      <c r="B11862" s="56" t="s">
        <v>5263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90"/>
        <v>58000</v>
      </c>
      <c r="H11862" s="84" t="s">
        <v>5436</v>
      </c>
      <c r="I11862" s="294"/>
    </row>
    <row r="11863" spans="1:9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90"/>
        <v>238000</v>
      </c>
      <c r="H11863" s="84" t="s">
        <v>5436</v>
      </c>
      <c r="I11863" s="294"/>
    </row>
    <row r="11864" spans="1:9" x14ac:dyDescent="0.25">
      <c r="A11864" s="180">
        <v>44808</v>
      </c>
      <c r="B11864" s="33" t="s">
        <v>3048</v>
      </c>
      <c r="C11864" s="33" t="s">
        <v>4873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5436</v>
      </c>
      <c r="I11864" s="294"/>
    </row>
    <row r="11865" spans="1:9" x14ac:dyDescent="0.25">
      <c r="A11865" s="180">
        <v>44808</v>
      </c>
      <c r="B11865" s="49" t="s">
        <v>5443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90"/>
        <v>465000</v>
      </c>
      <c r="H11865" s="84" t="s">
        <v>1065</v>
      </c>
      <c r="I11865" s="294" t="s">
        <v>11784</v>
      </c>
    </row>
    <row r="11866" spans="1:9" x14ac:dyDescent="0.25">
      <c r="A11866" s="180">
        <v>44808</v>
      </c>
      <c r="B11866" s="36" t="s">
        <v>2751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90"/>
        <v>60000</v>
      </c>
      <c r="H11866" s="84" t="s">
        <v>1065</v>
      </c>
      <c r="I11866" s="294" t="s">
        <v>11784</v>
      </c>
    </row>
    <row r="11867" spans="1:9" x14ac:dyDescent="0.25">
      <c r="A11867" s="180">
        <v>44808</v>
      </c>
      <c r="B11867" s="33" t="s">
        <v>11445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90"/>
        <v>12000</v>
      </c>
      <c r="H11867" s="84" t="s">
        <v>3553</v>
      </c>
      <c r="I11867" s="294"/>
    </row>
    <row r="11868" spans="1:9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x14ac:dyDescent="0.25">
      <c r="A11869" s="180">
        <v>44808</v>
      </c>
      <c r="B11869" s="33" t="s">
        <v>4008</v>
      </c>
      <c r="C11869" s="33" t="s">
        <v>4378</v>
      </c>
      <c r="D11869" s="50">
        <v>1.5</v>
      </c>
      <c r="E11869" s="45" t="s">
        <v>27</v>
      </c>
      <c r="F11869" s="179">
        <v>23000</v>
      </c>
      <c r="G11869" s="179">
        <f t="shared" si="490"/>
        <v>34500</v>
      </c>
      <c r="H11869" s="84" t="s">
        <v>509</v>
      </c>
      <c r="I11869" s="294"/>
    </row>
    <row r="11870" spans="1:9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90"/>
        <v>36975</v>
      </c>
      <c r="H11870" s="84" t="s">
        <v>509</v>
      </c>
      <c r="I11870" s="294"/>
    </row>
    <row r="11871" spans="1:9" x14ac:dyDescent="0.25">
      <c r="A11871" s="180">
        <v>44808</v>
      </c>
      <c r="B11871" s="63" t="s">
        <v>2826</v>
      </c>
      <c r="C11871" s="39" t="s">
        <v>5865</v>
      </c>
      <c r="D11871" s="38">
        <v>1</v>
      </c>
      <c r="E11871" s="51" t="s">
        <v>23</v>
      </c>
      <c r="F11871" s="46">
        <v>250000</v>
      </c>
      <c r="G11871" s="179">
        <f t="shared" si="490"/>
        <v>250000</v>
      </c>
      <c r="H11871" s="84" t="s">
        <v>631</v>
      </c>
      <c r="I11871" s="294" t="s">
        <v>11785</v>
      </c>
    </row>
    <row r="11872" spans="1:9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90"/>
        <v>180000</v>
      </c>
      <c r="H11872" s="84" t="s">
        <v>492</v>
      </c>
      <c r="I11872" s="294" t="s">
        <v>11786</v>
      </c>
    </row>
    <row r="11873" spans="1:9" x14ac:dyDescent="0.25">
      <c r="A11873" s="180">
        <v>44808</v>
      </c>
      <c r="B11873" s="33" t="s">
        <v>3098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90"/>
        <v>115000</v>
      </c>
      <c r="H11873" s="84" t="s">
        <v>492</v>
      </c>
      <c r="I11873" s="294" t="s">
        <v>11786</v>
      </c>
    </row>
    <row r="11874" spans="1:9" x14ac:dyDescent="0.25">
      <c r="A11874" s="180">
        <v>44808</v>
      </c>
      <c r="B11874" s="80" t="s">
        <v>2800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90"/>
        <v>130000</v>
      </c>
      <c r="H11874" s="84" t="s">
        <v>492</v>
      </c>
      <c r="I11874" s="294" t="s">
        <v>11786</v>
      </c>
    </row>
    <row r="11875" spans="1:9" x14ac:dyDescent="0.25">
      <c r="A11875" s="180">
        <v>44808</v>
      </c>
      <c r="B11875" s="49" t="s">
        <v>5443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11786</v>
      </c>
    </row>
    <row r="11876" spans="1:9" x14ac:dyDescent="0.25">
      <c r="A11876" s="180">
        <v>44808</v>
      </c>
      <c r="B11876" s="33" t="s">
        <v>11624</v>
      </c>
      <c r="C11876" s="33" t="s">
        <v>11787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11786</v>
      </c>
    </row>
    <row r="11877" spans="1:9" x14ac:dyDescent="0.25">
      <c r="A11877" s="180">
        <v>44808</v>
      </c>
      <c r="B11877" s="56" t="s">
        <v>353</v>
      </c>
      <c r="C11877" s="39" t="s">
        <v>4924</v>
      </c>
      <c r="D11877" s="50">
        <v>1</v>
      </c>
      <c r="E11877" s="45" t="s">
        <v>24</v>
      </c>
      <c r="F11877" s="179">
        <v>155000</v>
      </c>
      <c r="G11877" s="179">
        <f t="shared" si="490"/>
        <v>155000</v>
      </c>
      <c r="H11877" s="84" t="s">
        <v>492</v>
      </c>
      <c r="I11877" s="33" t="s">
        <v>11786</v>
      </c>
    </row>
    <row r="11878" spans="1:9" x14ac:dyDescent="0.25">
      <c r="A11878" s="180">
        <v>44808</v>
      </c>
      <c r="B11878" s="33" t="s">
        <v>4519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90"/>
        <v>150000</v>
      </c>
      <c r="H11878" s="84" t="s">
        <v>995</v>
      </c>
      <c r="I11878" s="33" t="s">
        <v>11788</v>
      </c>
    </row>
    <row r="11879" spans="1:9" x14ac:dyDescent="0.25">
      <c r="A11879" s="180">
        <v>44808</v>
      </c>
      <c r="B11879" s="33" t="s">
        <v>5176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90"/>
        <v>120000</v>
      </c>
      <c r="H11879" s="84" t="s">
        <v>995</v>
      </c>
      <c r="I11879" s="33" t="s">
        <v>11788</v>
      </c>
    </row>
    <row r="11880" spans="1:9" x14ac:dyDescent="0.25">
      <c r="A11880" s="180">
        <v>44808</v>
      </c>
      <c r="B11880" s="33" t="s">
        <v>8509</v>
      </c>
      <c r="C11880" s="33" t="s">
        <v>8339</v>
      </c>
      <c r="D11880" s="38">
        <v>0.3</v>
      </c>
      <c r="E11880" s="45" t="s">
        <v>27</v>
      </c>
      <c r="F11880" s="35">
        <v>82500</v>
      </c>
      <c r="G11880" s="41">
        <f t="shared" si="490"/>
        <v>24750</v>
      </c>
      <c r="H11880" s="84" t="s">
        <v>995</v>
      </c>
      <c r="I11880" s="33" t="s">
        <v>11788</v>
      </c>
    </row>
    <row r="11881" spans="1:9" x14ac:dyDescent="0.25">
      <c r="A11881" s="180">
        <v>44808</v>
      </c>
      <c r="B11881" s="33" t="s">
        <v>11395</v>
      </c>
      <c r="C11881" s="33" t="s">
        <v>11789</v>
      </c>
      <c r="D11881" s="33">
        <v>1</v>
      </c>
      <c r="E11881" s="33" t="s">
        <v>24</v>
      </c>
      <c r="F11881" s="33">
        <v>1545000</v>
      </c>
      <c r="G11881" s="41">
        <f t="shared" si="490"/>
        <v>1545000</v>
      </c>
      <c r="H11881" s="84" t="s">
        <v>627</v>
      </c>
      <c r="I11881" s="33" t="s">
        <v>11790</v>
      </c>
    </row>
    <row r="11882" spans="1:9" x14ac:dyDescent="0.25">
      <c r="A11882" s="180">
        <v>44808</v>
      </c>
      <c r="B11882" s="33" t="s">
        <v>11395</v>
      </c>
      <c r="C11882" s="33" t="s">
        <v>11791</v>
      </c>
      <c r="D11882" s="33">
        <v>1</v>
      </c>
      <c r="E11882" s="33" t="s">
        <v>24</v>
      </c>
      <c r="F11882" s="33">
        <v>1545000</v>
      </c>
      <c r="G11882" s="41">
        <f t="shared" si="490"/>
        <v>1545000</v>
      </c>
      <c r="H11882" s="84" t="s">
        <v>627</v>
      </c>
      <c r="I11882" s="33" t="s">
        <v>11790</v>
      </c>
    </row>
    <row r="11883" spans="1:9" x14ac:dyDescent="0.25">
      <c r="A11883" s="180">
        <v>44808</v>
      </c>
      <c r="B11883" s="63" t="s">
        <v>11139</v>
      </c>
      <c r="C11883" s="39" t="s">
        <v>10563</v>
      </c>
      <c r="D11883" s="33">
        <v>1</v>
      </c>
      <c r="E11883" s="33" t="s">
        <v>24</v>
      </c>
      <c r="F11883" s="33">
        <v>160000</v>
      </c>
      <c r="G11883" s="41">
        <f t="shared" si="490"/>
        <v>160000</v>
      </c>
      <c r="H11883" s="84" t="s">
        <v>627</v>
      </c>
      <c r="I11883" s="33" t="s">
        <v>11790</v>
      </c>
    </row>
    <row r="11884" spans="1:9" x14ac:dyDescent="0.25">
      <c r="A11884" s="180">
        <v>44808</v>
      </c>
      <c r="B11884" s="33" t="s">
        <v>11605</v>
      </c>
      <c r="C11884" s="33" t="s">
        <v>4924</v>
      </c>
      <c r="D11884" s="33">
        <v>1</v>
      </c>
      <c r="E11884" s="33" t="s">
        <v>24</v>
      </c>
      <c r="F11884" s="33">
        <v>50000</v>
      </c>
      <c r="G11884" s="41">
        <f t="shared" si="490"/>
        <v>50000</v>
      </c>
      <c r="H11884" s="84" t="s">
        <v>627</v>
      </c>
      <c r="I11884" s="33" t="s">
        <v>11790</v>
      </c>
    </row>
    <row r="11885" spans="1:9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90"/>
        <v>156100.5</v>
      </c>
      <c r="H11885" s="84" t="s">
        <v>588</v>
      </c>
      <c r="I11885" s="33" t="s">
        <v>8493</v>
      </c>
    </row>
    <row r="11886" spans="1:9" x14ac:dyDescent="0.25">
      <c r="A11886" s="180">
        <v>44808</v>
      </c>
      <c r="B11886" s="63" t="s">
        <v>4772</v>
      </c>
      <c r="C11886" s="33" t="s">
        <v>2726</v>
      </c>
      <c r="D11886" s="33">
        <v>1</v>
      </c>
      <c r="E11886" s="33" t="s">
        <v>24</v>
      </c>
      <c r="F11886" s="33">
        <v>196350</v>
      </c>
      <c r="G11886" s="41">
        <f t="shared" si="490"/>
        <v>196350</v>
      </c>
      <c r="H11886" s="84" t="s">
        <v>588</v>
      </c>
      <c r="I11886" s="33" t="s">
        <v>8493</v>
      </c>
    </row>
    <row r="11887" spans="1:9" x14ac:dyDescent="0.25">
      <c r="A11887" s="180">
        <v>44808</v>
      </c>
      <c r="B11887" s="33" t="s">
        <v>2801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90"/>
        <v>12500</v>
      </c>
      <c r="H11887" s="84" t="s">
        <v>588</v>
      </c>
      <c r="I11887" s="33" t="s">
        <v>8493</v>
      </c>
    </row>
    <row r="11888" spans="1:9" x14ac:dyDescent="0.25">
      <c r="A11888" s="180">
        <v>44808</v>
      </c>
      <c r="B11888" s="33" t="s">
        <v>5446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90"/>
        <v>750000</v>
      </c>
      <c r="H11888" s="84" t="s">
        <v>588</v>
      </c>
      <c r="I11888" s="33" t="s">
        <v>8493</v>
      </c>
    </row>
    <row r="11889" spans="1:9" x14ac:dyDescent="0.25">
      <c r="A11889" s="180">
        <v>44869</v>
      </c>
      <c r="B11889" s="49" t="s">
        <v>3025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90"/>
        <v>280000</v>
      </c>
      <c r="H11889" s="84" t="s">
        <v>5436</v>
      </c>
      <c r="I11889" s="294"/>
    </row>
    <row r="11890" spans="1:9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90"/>
        <v>255000</v>
      </c>
      <c r="H11890" s="84" t="s">
        <v>5436</v>
      </c>
      <c r="I11890" s="294"/>
    </row>
    <row r="11891" spans="1:9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90"/>
        <v>50000</v>
      </c>
      <c r="H11891" s="84" t="s">
        <v>588</v>
      </c>
      <c r="I11891" s="294" t="s">
        <v>11792</v>
      </c>
    </row>
    <row r="11892" spans="1:9" x14ac:dyDescent="0.25">
      <c r="A11892" s="180">
        <v>44869</v>
      </c>
      <c r="B11892" s="33" t="s">
        <v>5452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2861</v>
      </c>
      <c r="I11892" s="294"/>
    </row>
    <row r="11893" spans="1:9" x14ac:dyDescent="0.25">
      <c r="A11893" s="180">
        <v>44869</v>
      </c>
      <c r="B11893" s="49" t="s">
        <v>5443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90"/>
        <v>465000</v>
      </c>
      <c r="H11893" s="84" t="s">
        <v>520</v>
      </c>
      <c r="I11893" s="294" t="s">
        <v>11793</v>
      </c>
    </row>
    <row r="11894" spans="1:9" x14ac:dyDescent="0.25">
      <c r="A11894" s="180">
        <v>44869</v>
      </c>
      <c r="B11894" s="33" t="s">
        <v>2924</v>
      </c>
      <c r="C11894" s="33" t="s">
        <v>3787</v>
      </c>
      <c r="D11894" s="38">
        <v>1</v>
      </c>
      <c r="E11894" s="45" t="s">
        <v>24</v>
      </c>
      <c r="F11894" s="35">
        <v>1261000</v>
      </c>
      <c r="G11894" s="41">
        <f t="shared" si="490"/>
        <v>1261000</v>
      </c>
      <c r="H11894" s="84" t="s">
        <v>520</v>
      </c>
      <c r="I11894" s="294" t="s">
        <v>11793</v>
      </c>
    </row>
    <row r="11895" spans="1:9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90"/>
        <v>75000</v>
      </c>
      <c r="H11895" s="84" t="s">
        <v>930</v>
      </c>
      <c r="I11895" s="294"/>
    </row>
    <row r="11896" spans="1:9" x14ac:dyDescent="0.25">
      <c r="A11896" s="180">
        <v>44869</v>
      </c>
      <c r="B11896" s="33" t="s">
        <v>5449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90"/>
        <v>360000</v>
      </c>
      <c r="H11896" s="84" t="s">
        <v>5450</v>
      </c>
      <c r="I11896" s="294"/>
    </row>
    <row r="11897" spans="1:9" x14ac:dyDescent="0.25">
      <c r="A11897" s="180">
        <v>44869</v>
      </c>
      <c r="B11897" s="33" t="s">
        <v>5451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90"/>
        <v>12500</v>
      </c>
      <c r="H11897" s="84" t="s">
        <v>5450</v>
      </c>
      <c r="I11897" s="294"/>
    </row>
    <row r="11898" spans="1:9" x14ac:dyDescent="0.25">
      <c r="A11898" s="180">
        <v>44869</v>
      </c>
      <c r="B11898" s="33" t="s">
        <v>11794</v>
      </c>
      <c r="C11898" s="33" t="s">
        <v>11795</v>
      </c>
      <c r="D11898" s="38">
        <v>1</v>
      </c>
      <c r="E11898" s="45" t="s">
        <v>24</v>
      </c>
      <c r="F11898" s="40">
        <v>1550000</v>
      </c>
      <c r="G11898" s="41">
        <f t="shared" si="490"/>
        <v>1550000</v>
      </c>
      <c r="H11898" s="84" t="s">
        <v>433</v>
      </c>
      <c r="I11898" s="294" t="s">
        <v>11796</v>
      </c>
    </row>
    <row r="11899" spans="1:9" x14ac:dyDescent="0.25">
      <c r="A11899" s="180">
        <v>44869</v>
      </c>
      <c r="B11899" s="33" t="s">
        <v>11794</v>
      </c>
      <c r="C11899" s="33" t="s">
        <v>11797</v>
      </c>
      <c r="D11899" s="38">
        <v>1</v>
      </c>
      <c r="E11899" s="45" t="s">
        <v>24</v>
      </c>
      <c r="F11899" s="40">
        <v>1550000</v>
      </c>
      <c r="G11899" s="41">
        <f t="shared" si="490"/>
        <v>1550000</v>
      </c>
      <c r="H11899" s="84" t="s">
        <v>433</v>
      </c>
      <c r="I11899" s="294" t="s">
        <v>11796</v>
      </c>
    </row>
    <row r="11900" spans="1:9" x14ac:dyDescent="0.25">
      <c r="A11900" s="180">
        <v>44869</v>
      </c>
      <c r="B11900" s="33" t="s">
        <v>11794</v>
      </c>
      <c r="C11900" s="33" t="s">
        <v>11798</v>
      </c>
      <c r="D11900" s="38">
        <v>1</v>
      </c>
      <c r="E11900" s="45" t="s">
        <v>24</v>
      </c>
      <c r="F11900" s="40">
        <v>1550000</v>
      </c>
      <c r="G11900" s="41">
        <f t="shared" si="490"/>
        <v>1550000</v>
      </c>
      <c r="H11900" s="84" t="s">
        <v>433</v>
      </c>
      <c r="I11900" s="294" t="s">
        <v>11796</v>
      </c>
    </row>
    <row r="11901" spans="1:9" x14ac:dyDescent="0.25">
      <c r="A11901" s="180">
        <v>44869</v>
      </c>
      <c r="B11901" s="33" t="s">
        <v>11794</v>
      </c>
      <c r="C11901" s="33" t="s">
        <v>11799</v>
      </c>
      <c r="D11901" s="38">
        <v>1</v>
      </c>
      <c r="E11901" s="45" t="s">
        <v>24</v>
      </c>
      <c r="F11901" s="40">
        <v>1550000</v>
      </c>
      <c r="G11901" s="41">
        <f t="shared" si="490"/>
        <v>1550000</v>
      </c>
      <c r="H11901" s="84" t="s">
        <v>433</v>
      </c>
      <c r="I11901" s="294" t="s">
        <v>11796</v>
      </c>
    </row>
    <row r="11902" spans="1:9" x14ac:dyDescent="0.25">
      <c r="A11902" s="180">
        <v>44869</v>
      </c>
      <c r="B11902" s="33" t="s">
        <v>11794</v>
      </c>
      <c r="C11902" s="33" t="s">
        <v>11800</v>
      </c>
      <c r="D11902" s="38">
        <v>1</v>
      </c>
      <c r="E11902" s="45" t="s">
        <v>23</v>
      </c>
      <c r="F11902" s="40">
        <v>1550000</v>
      </c>
      <c r="G11902" s="41">
        <f t="shared" si="490"/>
        <v>1550000</v>
      </c>
      <c r="H11902" s="84" t="s">
        <v>433</v>
      </c>
      <c r="I11902" s="294" t="s">
        <v>11796</v>
      </c>
    </row>
    <row r="11903" spans="1:9" x14ac:dyDescent="0.25">
      <c r="A11903" s="180">
        <v>44869</v>
      </c>
      <c r="B11903" s="33" t="s">
        <v>11794</v>
      </c>
      <c r="C11903" s="33" t="s">
        <v>11801</v>
      </c>
      <c r="D11903" s="50">
        <v>1</v>
      </c>
      <c r="E11903" s="45" t="s">
        <v>24</v>
      </c>
      <c r="F11903" s="40">
        <v>1550000</v>
      </c>
      <c r="G11903" s="41">
        <f t="shared" si="490"/>
        <v>1550000</v>
      </c>
      <c r="H11903" s="84" t="s">
        <v>433</v>
      </c>
      <c r="I11903" s="294" t="s">
        <v>11796</v>
      </c>
    </row>
    <row r="11904" spans="1:9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11796</v>
      </c>
    </row>
    <row r="11905" spans="1:9" x14ac:dyDescent="0.25">
      <c r="A11905" s="180">
        <v>44869</v>
      </c>
      <c r="B11905" s="33" t="s">
        <v>3598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91">F11905*D11905</f>
        <v>3600000</v>
      </c>
      <c r="H11905" s="236" t="s">
        <v>509</v>
      </c>
      <c r="I11905" s="294" t="s">
        <v>8493</v>
      </c>
    </row>
    <row r="11906" spans="1:9" x14ac:dyDescent="0.25">
      <c r="A11906" s="180">
        <v>44869</v>
      </c>
      <c r="B11906" s="33" t="s">
        <v>3598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91"/>
        <v>3600000</v>
      </c>
      <c r="H11906" s="236" t="s">
        <v>588</v>
      </c>
      <c r="I11906" s="294" t="s">
        <v>8493</v>
      </c>
    </row>
    <row r="11907" spans="1:9" x14ac:dyDescent="0.25">
      <c r="A11907" s="180">
        <v>44869</v>
      </c>
      <c r="B11907" s="33" t="s">
        <v>5457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91"/>
        <v>2200000</v>
      </c>
      <c r="H11907" s="84" t="s">
        <v>1006</v>
      </c>
      <c r="I11907" s="294" t="s">
        <v>11802</v>
      </c>
    </row>
    <row r="11908" spans="1:9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91"/>
        <v>156100.5</v>
      </c>
      <c r="H11908" s="84" t="s">
        <v>1006</v>
      </c>
      <c r="I11908" s="294" t="s">
        <v>11802</v>
      </c>
    </row>
    <row r="11909" spans="1:9" x14ac:dyDescent="0.25">
      <c r="A11909" s="180">
        <v>44869</v>
      </c>
      <c r="B11909" s="33" t="s">
        <v>3416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91"/>
        <v>30000</v>
      </c>
      <c r="H11909" s="84" t="s">
        <v>1006</v>
      </c>
      <c r="I11909" s="294" t="s">
        <v>11802</v>
      </c>
    </row>
    <row r="11910" spans="1:9" x14ac:dyDescent="0.25">
      <c r="A11910" s="180">
        <v>44869</v>
      </c>
      <c r="B11910" s="56" t="s">
        <v>10342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91"/>
        <v>12500</v>
      </c>
      <c r="H11910" s="84" t="s">
        <v>1006</v>
      </c>
      <c r="I11910" s="294" t="s">
        <v>11802</v>
      </c>
    </row>
    <row r="11911" spans="1:9" x14ac:dyDescent="0.25">
      <c r="A11911" s="180">
        <v>44869</v>
      </c>
      <c r="B11911" s="63" t="s">
        <v>5003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91"/>
        <v>25000</v>
      </c>
      <c r="H11911" s="84" t="s">
        <v>1006</v>
      </c>
      <c r="I11911" s="294" t="s">
        <v>11802</v>
      </c>
    </row>
    <row r="11912" spans="1:9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11802</v>
      </c>
    </row>
    <row r="11913" spans="1:9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91"/>
        <v>30000</v>
      </c>
      <c r="H11913" s="84" t="s">
        <v>1006</v>
      </c>
      <c r="I11913" s="294" t="s">
        <v>11802</v>
      </c>
    </row>
    <row r="11914" spans="1:9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91"/>
        <v>253800</v>
      </c>
      <c r="H11914" s="84" t="s">
        <v>1006</v>
      </c>
      <c r="I11914" s="294" t="s">
        <v>11802</v>
      </c>
    </row>
    <row r="11915" spans="1:9" x14ac:dyDescent="0.25">
      <c r="A11915" s="180">
        <v>44869</v>
      </c>
      <c r="B11915" s="33" t="s">
        <v>2852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91"/>
        <v>87500</v>
      </c>
      <c r="H11915" s="84" t="s">
        <v>1006</v>
      </c>
      <c r="I11915" s="294" t="s">
        <v>11802</v>
      </c>
    </row>
    <row r="11916" spans="1:9" x14ac:dyDescent="0.25">
      <c r="A11916" s="180">
        <v>44869</v>
      </c>
      <c r="B11916" s="33" t="s">
        <v>2780</v>
      </c>
      <c r="C11916" s="33" t="s">
        <v>2781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11802</v>
      </c>
    </row>
    <row r="11917" spans="1:9" x14ac:dyDescent="0.25">
      <c r="A11917" s="180">
        <v>44869</v>
      </c>
      <c r="B11917" s="56" t="s">
        <v>5454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11803</v>
      </c>
    </row>
    <row r="11918" spans="1:9" x14ac:dyDescent="0.25">
      <c r="A11918" s="180">
        <v>44869</v>
      </c>
      <c r="B11918" s="33" t="s">
        <v>5447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11803</v>
      </c>
    </row>
    <row r="11919" spans="1:9" x14ac:dyDescent="0.25">
      <c r="A11919" s="180">
        <v>44869</v>
      </c>
      <c r="B11919" s="36" t="s">
        <v>5455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11803</v>
      </c>
    </row>
    <row r="11920" spans="1:9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91"/>
        <v>200000</v>
      </c>
      <c r="H11920" s="84" t="s">
        <v>472</v>
      </c>
      <c r="I11920" s="294" t="s">
        <v>11803</v>
      </c>
    </row>
    <row r="11921" spans="1:9" x14ac:dyDescent="0.25">
      <c r="A11921" s="180">
        <v>44869</v>
      </c>
      <c r="B11921" s="33" t="s">
        <v>2851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91"/>
        <v>205000</v>
      </c>
      <c r="H11921" s="84" t="s">
        <v>472</v>
      </c>
      <c r="I11921" s="294" t="s">
        <v>11803</v>
      </c>
    </row>
    <row r="11922" spans="1:9" x14ac:dyDescent="0.25">
      <c r="A11922" s="180">
        <v>44869</v>
      </c>
      <c r="B11922" s="33" t="s">
        <v>11395</v>
      </c>
      <c r="C11922" s="33" t="s">
        <v>11804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11805</v>
      </c>
    </row>
    <row r="11923" spans="1:9" x14ac:dyDescent="0.25">
      <c r="A11923" s="180">
        <v>44869</v>
      </c>
      <c r="B11923" s="33" t="s">
        <v>11395</v>
      </c>
      <c r="C11923" s="33" t="s">
        <v>11652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11805</v>
      </c>
    </row>
    <row r="11924" spans="1:9" x14ac:dyDescent="0.25">
      <c r="A11924" s="180">
        <v>44869</v>
      </c>
      <c r="B11924" s="33" t="s">
        <v>4579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91"/>
        <v>350000</v>
      </c>
      <c r="H11924" s="84" t="s">
        <v>472</v>
      </c>
      <c r="I11924" s="33" t="s">
        <v>11806</v>
      </c>
    </row>
    <row r="11925" spans="1:9" x14ac:dyDescent="0.25">
      <c r="A11925" s="180">
        <v>44869</v>
      </c>
      <c r="B11925" s="33" t="s">
        <v>11605</v>
      </c>
      <c r="C11925" s="33" t="s">
        <v>4924</v>
      </c>
      <c r="D11925" s="50">
        <v>1</v>
      </c>
      <c r="E11925" s="45" t="s">
        <v>24</v>
      </c>
      <c r="F11925" s="179">
        <v>50000</v>
      </c>
      <c r="G11925" s="41">
        <f t="shared" si="491"/>
        <v>50000</v>
      </c>
      <c r="H11925" s="84" t="s">
        <v>472</v>
      </c>
      <c r="I11925" s="33" t="s">
        <v>11805</v>
      </c>
    </row>
    <row r="11926" spans="1:9" x14ac:dyDescent="0.25">
      <c r="A11926" s="180">
        <v>44899</v>
      </c>
      <c r="B11926" s="49" t="s">
        <v>6383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91"/>
        <v>42500</v>
      </c>
      <c r="H11926" s="84" t="s">
        <v>930</v>
      </c>
      <c r="I11926" s="294"/>
    </row>
    <row r="11927" spans="1:9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91"/>
        <v>22500</v>
      </c>
      <c r="H11927" s="84" t="s">
        <v>930</v>
      </c>
      <c r="I11927" s="294"/>
    </row>
    <row r="11928" spans="1:9" x14ac:dyDescent="0.25">
      <c r="A11928" s="180">
        <v>44899</v>
      </c>
      <c r="B11928" s="36" t="s">
        <v>11735</v>
      </c>
      <c r="C11928" s="36" t="s">
        <v>9317</v>
      </c>
      <c r="D11928" s="38">
        <v>1</v>
      </c>
      <c r="E11928" s="45" t="s">
        <v>24</v>
      </c>
      <c r="F11928" s="40">
        <v>3000</v>
      </c>
      <c r="G11928" s="41">
        <f t="shared" si="491"/>
        <v>3000</v>
      </c>
      <c r="H11928" s="84" t="s">
        <v>2861</v>
      </c>
      <c r="I11928" s="294"/>
    </row>
    <row r="11929" spans="1:9" x14ac:dyDescent="0.25">
      <c r="A11929" s="180">
        <v>44899</v>
      </c>
      <c r="B11929" s="33" t="s">
        <v>4008</v>
      </c>
      <c r="C11929" s="33" t="s">
        <v>4378</v>
      </c>
      <c r="D11929" s="50">
        <v>5</v>
      </c>
      <c r="E11929" s="45" t="s">
        <v>27</v>
      </c>
      <c r="F11929" s="179">
        <v>23000</v>
      </c>
      <c r="G11929" s="41">
        <f t="shared" si="491"/>
        <v>115000</v>
      </c>
      <c r="H11929" s="84" t="s">
        <v>28</v>
      </c>
      <c r="I11929" s="294"/>
    </row>
    <row r="11930" spans="1:9" x14ac:dyDescent="0.25">
      <c r="A11930" s="180">
        <v>44899</v>
      </c>
      <c r="B11930" s="49" t="s">
        <v>3025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91"/>
        <v>210000</v>
      </c>
      <c r="H11930" s="84" t="s">
        <v>5436</v>
      </c>
      <c r="I11930" s="294"/>
    </row>
    <row r="11931" spans="1:9" x14ac:dyDescent="0.25">
      <c r="A11931" s="180">
        <v>44899</v>
      </c>
      <c r="B11931" s="33" t="s">
        <v>5188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91"/>
        <v>90000</v>
      </c>
      <c r="H11931" s="84" t="s">
        <v>5436</v>
      </c>
      <c r="I11931" s="294"/>
    </row>
    <row r="11932" spans="1:9" x14ac:dyDescent="0.25">
      <c r="A11932" s="180">
        <v>44899</v>
      </c>
      <c r="B11932" s="33" t="s">
        <v>3048</v>
      </c>
      <c r="C11932" s="33" t="s">
        <v>4873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5436</v>
      </c>
      <c r="I11932" s="294"/>
    </row>
    <row r="11933" spans="1:9" x14ac:dyDescent="0.25">
      <c r="A11933" s="180">
        <v>44899</v>
      </c>
      <c r="B11933" s="33" t="s">
        <v>5354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91"/>
        <v>28000</v>
      </c>
      <c r="H11933" s="84" t="s">
        <v>5436</v>
      </c>
      <c r="I11933" s="294"/>
    </row>
    <row r="11934" spans="1:9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91"/>
        <v>255000</v>
      </c>
      <c r="H11934" s="84" t="s">
        <v>5436</v>
      </c>
      <c r="I11934" s="294"/>
    </row>
    <row r="11935" spans="1:9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91"/>
        <v>680000</v>
      </c>
      <c r="H11935" s="84" t="s">
        <v>5436</v>
      </c>
      <c r="I11935" s="294"/>
    </row>
    <row r="11936" spans="1:9" x14ac:dyDescent="0.25">
      <c r="A11936" s="180">
        <v>44899</v>
      </c>
      <c r="B11936" s="49" t="s">
        <v>4730</v>
      </c>
      <c r="C11936" s="33" t="s">
        <v>755</v>
      </c>
      <c r="D11936" s="50">
        <v>4</v>
      </c>
      <c r="E11936" s="45" t="s">
        <v>2696</v>
      </c>
      <c r="F11936" s="179">
        <v>47500</v>
      </c>
      <c r="G11936" s="41">
        <f>F11936*D11936</f>
        <v>190000</v>
      </c>
      <c r="H11936" s="84" t="s">
        <v>5436</v>
      </c>
      <c r="I11936" s="294"/>
    </row>
    <row r="11937" spans="1:9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5436</v>
      </c>
      <c r="I11937" s="294"/>
    </row>
    <row r="11938" spans="1:9" x14ac:dyDescent="0.25">
      <c r="A11938" s="180">
        <v>44899</v>
      </c>
      <c r="B11938" s="49" t="s">
        <v>4730</v>
      </c>
      <c r="C11938" s="33" t="s">
        <v>755</v>
      </c>
      <c r="D11938" s="50">
        <v>1</v>
      </c>
      <c r="E11938" s="45" t="s">
        <v>2696</v>
      </c>
      <c r="F11938" s="179">
        <v>52500</v>
      </c>
      <c r="G11938" s="41">
        <f>F11938*D11938</f>
        <v>52500</v>
      </c>
      <c r="H11938" s="84" t="s">
        <v>5436</v>
      </c>
      <c r="I11938" s="294"/>
    </row>
    <row r="11939" spans="1:9" x14ac:dyDescent="0.25">
      <c r="A11939" s="180">
        <v>44899</v>
      </c>
      <c r="B11939" s="33" t="s">
        <v>11735</v>
      </c>
      <c r="C11939" s="33" t="s">
        <v>9302</v>
      </c>
      <c r="D11939" s="38">
        <v>2</v>
      </c>
      <c r="E11939" s="45" t="s">
        <v>24</v>
      </c>
      <c r="F11939" s="40">
        <v>3000</v>
      </c>
      <c r="G11939" s="41">
        <f t="shared" si="491"/>
        <v>6000</v>
      </c>
      <c r="H11939" s="84" t="s">
        <v>2917</v>
      </c>
      <c r="I11939" s="294"/>
    </row>
    <row r="11940" spans="1:9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91"/>
        <v>25000</v>
      </c>
      <c r="H11940" s="84" t="s">
        <v>2917</v>
      </c>
      <c r="I11940" s="294"/>
    </row>
    <row r="11941" spans="1:9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91"/>
        <v>185000</v>
      </c>
      <c r="H11941" s="84" t="s">
        <v>2917</v>
      </c>
      <c r="I11941" s="294"/>
    </row>
    <row r="11942" spans="1:9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2917</v>
      </c>
      <c r="I11942" s="294"/>
    </row>
    <row r="11943" spans="1:9" x14ac:dyDescent="0.25">
      <c r="A11943" s="180">
        <v>44899</v>
      </c>
      <c r="B11943" s="33" t="s">
        <v>5463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2917</v>
      </c>
      <c r="I11943" s="294"/>
    </row>
    <row r="11944" spans="1:9" x14ac:dyDescent="0.25">
      <c r="A11944" s="180">
        <v>44899</v>
      </c>
      <c r="B11944" s="33" t="s">
        <v>4579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92">F11944*D11944</f>
        <v>175000</v>
      </c>
      <c r="H11944" s="84" t="s">
        <v>748</v>
      </c>
      <c r="I11944" s="294" t="s">
        <v>11807</v>
      </c>
    </row>
    <row r="11945" spans="1:9" x14ac:dyDescent="0.25">
      <c r="A11945" s="180">
        <v>44899</v>
      </c>
      <c r="B11945" s="33" t="s">
        <v>11808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92"/>
        <v>360000</v>
      </c>
      <c r="H11945" s="84" t="s">
        <v>748</v>
      </c>
      <c r="I11945" s="294" t="s">
        <v>11807</v>
      </c>
    </row>
    <row r="11946" spans="1:9" x14ac:dyDescent="0.25">
      <c r="A11946" s="180">
        <v>44899</v>
      </c>
      <c r="B11946" s="63" t="s">
        <v>4772</v>
      </c>
      <c r="C11946" s="33" t="s">
        <v>2726</v>
      </c>
      <c r="D11946" s="38">
        <v>1</v>
      </c>
      <c r="E11946" s="45" t="s">
        <v>24</v>
      </c>
      <c r="F11946" s="58">
        <v>196350</v>
      </c>
      <c r="G11946" s="41">
        <f t="shared" si="492"/>
        <v>196350</v>
      </c>
      <c r="H11946" s="84" t="s">
        <v>783</v>
      </c>
      <c r="I11946" s="294" t="s">
        <v>11809</v>
      </c>
    </row>
    <row r="11947" spans="1:9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92"/>
        <v>43000</v>
      </c>
      <c r="H11947" s="84" t="s">
        <v>783</v>
      </c>
      <c r="I11947" s="294" t="s">
        <v>11809</v>
      </c>
    </row>
    <row r="11948" spans="1:9" x14ac:dyDescent="0.25">
      <c r="A11948" s="180">
        <v>44899</v>
      </c>
      <c r="B11948" s="33" t="s">
        <v>8509</v>
      </c>
      <c r="C11948" s="33" t="s">
        <v>8339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11809</v>
      </c>
    </row>
    <row r="11949" spans="1:9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92"/>
        <v>43000</v>
      </c>
      <c r="H11949" s="84" t="s">
        <v>577</v>
      </c>
      <c r="I11949" s="294" t="s">
        <v>11810</v>
      </c>
    </row>
    <row r="11950" spans="1:9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92"/>
        <v>40000</v>
      </c>
      <c r="H11950" s="84" t="s">
        <v>1106</v>
      </c>
      <c r="I11950" s="294" t="s">
        <v>11811</v>
      </c>
    </row>
    <row r="11951" spans="1:9" x14ac:dyDescent="0.25">
      <c r="A11951" s="180">
        <v>44899</v>
      </c>
      <c r="B11951" s="33" t="s">
        <v>4841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92"/>
        <v>20000</v>
      </c>
      <c r="H11951" s="84" t="s">
        <v>1106</v>
      </c>
      <c r="I11951" s="294" t="s">
        <v>11811</v>
      </c>
    </row>
    <row r="11952" spans="1:9" x14ac:dyDescent="0.25">
      <c r="A11952" s="180">
        <v>44899</v>
      </c>
      <c r="B11952" s="33" t="s">
        <v>8509</v>
      </c>
      <c r="C11952" s="33" t="s">
        <v>8339</v>
      </c>
      <c r="D11952" s="38">
        <v>0.3</v>
      </c>
      <c r="E11952" s="45" t="s">
        <v>27</v>
      </c>
      <c r="F11952" s="35">
        <v>82500</v>
      </c>
      <c r="G11952" s="41">
        <f t="shared" si="492"/>
        <v>24750</v>
      </c>
      <c r="H11952" s="84" t="s">
        <v>1106</v>
      </c>
      <c r="I11952" s="294" t="s">
        <v>11811</v>
      </c>
    </row>
    <row r="11953" spans="1:9" x14ac:dyDescent="0.25">
      <c r="A11953" s="180">
        <v>44899</v>
      </c>
      <c r="B11953" s="80" t="s">
        <v>5465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92"/>
        <v>175000</v>
      </c>
      <c r="H11953" s="84" t="s">
        <v>1006</v>
      </c>
      <c r="I11953" s="294"/>
    </row>
    <row r="11954" spans="1:9" x14ac:dyDescent="0.25">
      <c r="A11954" s="180">
        <v>44899</v>
      </c>
      <c r="B11954" s="49" t="s">
        <v>2746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92"/>
        <v>50000</v>
      </c>
      <c r="H11954" s="84" t="s">
        <v>1006</v>
      </c>
      <c r="I11954" s="294"/>
    </row>
    <row r="11955" spans="1:9" x14ac:dyDescent="0.25">
      <c r="A11955" s="180">
        <v>44899</v>
      </c>
      <c r="B11955" s="56" t="s">
        <v>2886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92"/>
        <v>75000</v>
      </c>
      <c r="H11955" s="84" t="s">
        <v>1006</v>
      </c>
      <c r="I11955" s="294"/>
    </row>
    <row r="11956" spans="1:9" x14ac:dyDescent="0.25">
      <c r="A11956" s="180">
        <v>44899</v>
      </c>
      <c r="B11956" s="36" t="s">
        <v>2801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92"/>
        <v>15000</v>
      </c>
      <c r="H11956" s="84" t="s">
        <v>1006</v>
      </c>
      <c r="I11956" s="294"/>
    </row>
    <row r="11957" spans="1:9" x14ac:dyDescent="0.25">
      <c r="A11957" s="180">
        <v>44899</v>
      </c>
      <c r="B11957" s="80" t="s">
        <v>2891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92"/>
        <v>40000</v>
      </c>
      <c r="H11957" s="84" t="s">
        <v>1006</v>
      </c>
      <c r="I11957" s="294"/>
    </row>
    <row r="11958" spans="1:9" x14ac:dyDescent="0.25">
      <c r="A11958" s="33" t="s">
        <v>5466</v>
      </c>
      <c r="B11958" s="33" t="s">
        <v>4008</v>
      </c>
      <c r="C11958" s="33" t="s">
        <v>4378</v>
      </c>
      <c r="D11958" s="38">
        <v>5</v>
      </c>
      <c r="E11958" s="45" t="s">
        <v>27</v>
      </c>
      <c r="F11958" s="35">
        <v>23000</v>
      </c>
      <c r="G11958" s="41">
        <f t="shared" si="492"/>
        <v>115000</v>
      </c>
      <c r="H11958" s="84" t="s">
        <v>28</v>
      </c>
      <c r="I11958" s="294"/>
    </row>
    <row r="11959" spans="1:9" x14ac:dyDescent="0.25">
      <c r="A11959" s="33" t="s">
        <v>5466</v>
      </c>
      <c r="B11959" s="33" t="s">
        <v>4008</v>
      </c>
      <c r="C11959" s="33" t="s">
        <v>4378</v>
      </c>
      <c r="D11959" s="38">
        <v>3</v>
      </c>
      <c r="E11959" s="45" t="s">
        <v>27</v>
      </c>
      <c r="F11959" s="40">
        <v>23000</v>
      </c>
      <c r="G11959" s="41">
        <f t="shared" si="492"/>
        <v>69000</v>
      </c>
      <c r="H11959" s="84" t="s">
        <v>2240</v>
      </c>
      <c r="I11959" s="294"/>
    </row>
    <row r="11960" spans="1:9" x14ac:dyDescent="0.25">
      <c r="A11960" s="33" t="s">
        <v>5466</v>
      </c>
      <c r="B11960" s="49" t="s">
        <v>5631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92"/>
        <v>12750</v>
      </c>
      <c r="H11960" s="84" t="s">
        <v>2724</v>
      </c>
      <c r="I11960" s="294"/>
    </row>
    <row r="11961" spans="1:9" x14ac:dyDescent="0.25">
      <c r="A11961" s="33" t="s">
        <v>5466</v>
      </c>
      <c r="B11961" s="33" t="s">
        <v>2805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92"/>
        <v>3000</v>
      </c>
      <c r="H11961" s="84" t="s">
        <v>2724</v>
      </c>
      <c r="I11961" s="294"/>
    </row>
    <row r="11962" spans="1:9" x14ac:dyDescent="0.25">
      <c r="A11962" s="33" t="s">
        <v>5466</v>
      </c>
      <c r="B11962" s="49" t="s">
        <v>5443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11812</v>
      </c>
      <c r="I11962" s="294" t="s">
        <v>11813</v>
      </c>
    </row>
    <row r="11963" spans="1:9" x14ac:dyDescent="0.25">
      <c r="A11963" s="33" t="s">
        <v>5466</v>
      </c>
      <c r="B11963" s="33" t="s">
        <v>11814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92"/>
        <v>200000</v>
      </c>
      <c r="H11963" s="84" t="s">
        <v>1004</v>
      </c>
      <c r="I11963" s="294" t="s">
        <v>11813</v>
      </c>
    </row>
    <row r="11964" spans="1:9" x14ac:dyDescent="0.25">
      <c r="A11964" s="33" t="s">
        <v>5466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92"/>
        <v>40000</v>
      </c>
      <c r="H11964" s="84" t="s">
        <v>1004</v>
      </c>
      <c r="I11964" s="294" t="s">
        <v>11813</v>
      </c>
    </row>
    <row r="11965" spans="1:9" x14ac:dyDescent="0.25">
      <c r="A11965" s="33" t="s">
        <v>5466</v>
      </c>
      <c r="B11965" s="33" t="s">
        <v>8509</v>
      </c>
      <c r="C11965" s="33" t="s">
        <v>8339</v>
      </c>
      <c r="D11965" s="38">
        <v>0.6</v>
      </c>
      <c r="E11965" s="45" t="s">
        <v>27</v>
      </c>
      <c r="F11965" s="35">
        <v>82500</v>
      </c>
      <c r="G11965" s="41">
        <f t="shared" si="492"/>
        <v>49500</v>
      </c>
      <c r="H11965" s="84" t="s">
        <v>1004</v>
      </c>
      <c r="I11965" s="294" t="s">
        <v>11813</v>
      </c>
    </row>
    <row r="11966" spans="1:9" x14ac:dyDescent="0.25">
      <c r="A11966" s="33" t="s">
        <v>5466</v>
      </c>
      <c r="B11966" s="33" t="s">
        <v>2805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2917</v>
      </c>
      <c r="I11966" s="294"/>
    </row>
    <row r="11967" spans="1:9" x14ac:dyDescent="0.25">
      <c r="A11967" s="33" t="s">
        <v>5466</v>
      </c>
      <c r="B11967" s="63" t="s">
        <v>63</v>
      </c>
      <c r="C11967" s="33" t="s">
        <v>11815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11816</v>
      </c>
      <c r="I11967" s="294" t="s">
        <v>11817</v>
      </c>
    </row>
    <row r="11968" spans="1:9" x14ac:dyDescent="0.25">
      <c r="A11968" s="33" t="s">
        <v>5466</v>
      </c>
      <c r="B11968" s="63" t="s">
        <v>63</v>
      </c>
      <c r="C11968" s="33" t="s">
        <v>11818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11816</v>
      </c>
      <c r="I11968" s="294" t="s">
        <v>11817</v>
      </c>
    </row>
    <row r="11969" spans="1:9" x14ac:dyDescent="0.25">
      <c r="A11969" s="33" t="s">
        <v>5466</v>
      </c>
      <c r="B11969" s="33" t="s">
        <v>5468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5436</v>
      </c>
      <c r="I11969" s="294"/>
    </row>
    <row r="11970" spans="1:9" x14ac:dyDescent="0.25">
      <c r="A11970" s="33" t="s">
        <v>5466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x14ac:dyDescent="0.25">
      <c r="A11971" s="33" t="s">
        <v>5466</v>
      </c>
      <c r="B11971" s="49" t="s">
        <v>5443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92"/>
        <v>465000</v>
      </c>
      <c r="H11971" s="84" t="s">
        <v>2096</v>
      </c>
      <c r="I11971" s="294" t="s">
        <v>11819</v>
      </c>
    </row>
    <row r="11972" spans="1:9" x14ac:dyDescent="0.25">
      <c r="A11972" s="33" t="s">
        <v>5466</v>
      </c>
      <c r="B11972" s="63" t="s">
        <v>5467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92"/>
        <v>600000</v>
      </c>
      <c r="H11972" s="84" t="s">
        <v>2096</v>
      </c>
      <c r="I11972" s="294" t="s">
        <v>11819</v>
      </c>
    </row>
    <row r="11973" spans="1:9" x14ac:dyDescent="0.25">
      <c r="A11973" s="33" t="s">
        <v>5466</v>
      </c>
      <c r="B11973" s="33" t="s">
        <v>4466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92"/>
        <v>24000</v>
      </c>
      <c r="H11973" s="236" t="s">
        <v>5504</v>
      </c>
      <c r="I11973" s="294"/>
    </row>
    <row r="11974" spans="1:9" x14ac:dyDescent="0.25">
      <c r="A11974" s="33" t="s">
        <v>5466</v>
      </c>
      <c r="B11974" s="33" t="s">
        <v>5469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92"/>
        <v>922500</v>
      </c>
      <c r="H11974" s="84" t="s">
        <v>5095</v>
      </c>
      <c r="I11974" s="294" t="s">
        <v>11817</v>
      </c>
    </row>
    <row r="11975" spans="1:9" x14ac:dyDescent="0.25">
      <c r="A11975" s="33" t="s">
        <v>5466</v>
      </c>
      <c r="B11975" s="80" t="s">
        <v>5472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92"/>
        <v>7500</v>
      </c>
      <c r="H11975" s="84" t="s">
        <v>2861</v>
      </c>
      <c r="I11975" s="294"/>
    </row>
    <row r="11976" spans="1:9" x14ac:dyDescent="0.25">
      <c r="A11976" s="33" t="s">
        <v>5466</v>
      </c>
      <c r="B11976" s="33" t="s">
        <v>3598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92"/>
        <v>1800000</v>
      </c>
      <c r="H11976" s="84" t="s">
        <v>882</v>
      </c>
      <c r="I11976" s="294"/>
    </row>
    <row r="11977" spans="1:9" x14ac:dyDescent="0.25">
      <c r="A11977" s="33" t="s">
        <v>5466</v>
      </c>
      <c r="B11977" s="33" t="s">
        <v>114</v>
      </c>
      <c r="C11977" s="33" t="s">
        <v>11088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11820</v>
      </c>
    </row>
    <row r="11978" spans="1:9" x14ac:dyDescent="0.25">
      <c r="A11978" s="33" t="s">
        <v>5466</v>
      </c>
      <c r="B11978" s="63" t="s">
        <v>4772</v>
      </c>
      <c r="C11978" s="33" t="s">
        <v>2726</v>
      </c>
      <c r="D11978" s="38">
        <v>1</v>
      </c>
      <c r="E11978" s="45" t="s">
        <v>24</v>
      </c>
      <c r="F11978" s="40">
        <v>196350</v>
      </c>
      <c r="G11978" s="41">
        <f t="shared" si="492"/>
        <v>196350</v>
      </c>
      <c r="H11978" s="84" t="s">
        <v>748</v>
      </c>
      <c r="I11978" s="294" t="s">
        <v>11820</v>
      </c>
    </row>
    <row r="11979" spans="1:9" x14ac:dyDescent="0.25">
      <c r="A11979" s="33" t="s">
        <v>5466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92"/>
        <v>22500</v>
      </c>
      <c r="H11979" s="84" t="s">
        <v>748</v>
      </c>
      <c r="I11979" s="294" t="s">
        <v>11820</v>
      </c>
    </row>
    <row r="11980" spans="1:9" x14ac:dyDescent="0.25">
      <c r="A11980" s="33" t="s">
        <v>5466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92"/>
        <v>43000</v>
      </c>
      <c r="H11980" s="84" t="s">
        <v>748</v>
      </c>
      <c r="I11980" s="294" t="s">
        <v>11820</v>
      </c>
    </row>
    <row r="11981" spans="1:9" x14ac:dyDescent="0.25">
      <c r="A11981" s="33" t="s">
        <v>5466</v>
      </c>
      <c r="B11981" s="33" t="s">
        <v>8509</v>
      </c>
      <c r="C11981" s="33" t="s">
        <v>8339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11820</v>
      </c>
    </row>
    <row r="11982" spans="1:9" x14ac:dyDescent="0.25">
      <c r="A11982" s="33" t="s">
        <v>5466</v>
      </c>
      <c r="B11982" s="49" t="s">
        <v>5473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11807</v>
      </c>
    </row>
    <row r="11983" spans="1:9" x14ac:dyDescent="0.25">
      <c r="A11983" s="33" t="s">
        <v>5474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93">F11983*D11983</f>
        <v>10000</v>
      </c>
      <c r="H11983" s="84" t="s">
        <v>538</v>
      </c>
      <c r="I11983" s="294"/>
    </row>
    <row r="11984" spans="1:9" x14ac:dyDescent="0.25">
      <c r="A11984" s="33" t="s">
        <v>5474</v>
      </c>
      <c r="B11984" s="49" t="s">
        <v>5631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93"/>
        <v>12750</v>
      </c>
      <c r="H11984" s="84" t="s">
        <v>930</v>
      </c>
      <c r="I11984" s="294"/>
    </row>
    <row r="11985" spans="1:9" x14ac:dyDescent="0.25">
      <c r="A11985" s="33" t="s">
        <v>5474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x14ac:dyDescent="0.25">
      <c r="A11986" s="33" t="s">
        <v>5474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93"/>
        <v>28200</v>
      </c>
      <c r="H11986" s="84" t="s">
        <v>2240</v>
      </c>
      <c r="I11986" s="294"/>
    </row>
    <row r="11987" spans="1:9" x14ac:dyDescent="0.25">
      <c r="A11987" s="33" t="s">
        <v>5474</v>
      </c>
      <c r="B11987" s="33" t="s">
        <v>5161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93"/>
        <v>110000</v>
      </c>
      <c r="H11987" s="236" t="s">
        <v>5504</v>
      </c>
      <c r="I11987" s="294"/>
    </row>
    <row r="11988" spans="1:9" x14ac:dyDescent="0.25">
      <c r="A11988" s="33" t="s">
        <v>5474</v>
      </c>
      <c r="B11988" s="63" t="s">
        <v>5475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93"/>
        <v>275000</v>
      </c>
      <c r="H11988" s="84" t="s">
        <v>5476</v>
      </c>
      <c r="I11988" s="294"/>
    </row>
    <row r="11989" spans="1:9" x14ac:dyDescent="0.25">
      <c r="A11989" s="33" t="s">
        <v>5474</v>
      </c>
      <c r="B11989" s="49" t="s">
        <v>5483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11821</v>
      </c>
    </row>
    <row r="11990" spans="1:9" x14ac:dyDescent="0.25">
      <c r="A11990" s="33" t="s">
        <v>5474</v>
      </c>
      <c r="B11990" s="49" t="s">
        <v>5483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11821</v>
      </c>
    </row>
    <row r="11991" spans="1:9" x14ac:dyDescent="0.25">
      <c r="A11991" s="33" t="s">
        <v>5474</v>
      </c>
      <c r="B11991" s="63" t="s">
        <v>4772</v>
      </c>
      <c r="C11991" s="33" t="s">
        <v>2726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11821</v>
      </c>
    </row>
    <row r="11992" spans="1:9" x14ac:dyDescent="0.25">
      <c r="A11992" s="33" t="s">
        <v>5474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11821</v>
      </c>
    </row>
    <row r="11993" spans="1:9" x14ac:dyDescent="0.25">
      <c r="A11993" s="33" t="s">
        <v>5474</v>
      </c>
      <c r="B11993" s="33" t="s">
        <v>5139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93"/>
        <v>79000</v>
      </c>
      <c r="H11993" s="84" t="s">
        <v>2861</v>
      </c>
      <c r="I11993" s="294"/>
    </row>
    <row r="11994" spans="1:9" x14ac:dyDescent="0.25">
      <c r="A11994" s="33" t="s">
        <v>5474</v>
      </c>
      <c r="B11994" s="49" t="s">
        <v>5481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x14ac:dyDescent="0.25">
      <c r="A11995" s="33" t="s">
        <v>5474</v>
      </c>
      <c r="B11995" s="33" t="s">
        <v>5399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93"/>
        <v>3928000</v>
      </c>
      <c r="H11995" s="84" t="s">
        <v>11822</v>
      </c>
      <c r="I11995" s="294" t="s">
        <v>11770</v>
      </c>
    </row>
    <row r="11996" spans="1:9" x14ac:dyDescent="0.25">
      <c r="A11996" s="33" t="s">
        <v>5474</v>
      </c>
      <c r="B11996" s="33" t="s">
        <v>5399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93"/>
        <v>3928000</v>
      </c>
      <c r="H11996" s="84" t="s">
        <v>3230</v>
      </c>
      <c r="I11996" s="294" t="s">
        <v>11770</v>
      </c>
    </row>
    <row r="11997" spans="1:9" x14ac:dyDescent="0.25">
      <c r="A11997" s="33" t="s">
        <v>5474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93"/>
        <v>25000</v>
      </c>
      <c r="H11997" s="84" t="s">
        <v>3230</v>
      </c>
      <c r="I11997" s="294" t="s">
        <v>11770</v>
      </c>
    </row>
    <row r="11998" spans="1:9" x14ac:dyDescent="0.25">
      <c r="A11998" s="33" t="s">
        <v>5474</v>
      </c>
      <c r="B11998" s="49" t="s">
        <v>5479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93"/>
        <v>125000</v>
      </c>
      <c r="H11998" s="84" t="s">
        <v>1756</v>
      </c>
      <c r="I11998" s="294"/>
    </row>
    <row r="11999" spans="1:9" x14ac:dyDescent="0.25">
      <c r="A11999" s="33" t="s">
        <v>5474</v>
      </c>
      <c r="B11999" s="33" t="s">
        <v>5478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93"/>
        <v>300000</v>
      </c>
      <c r="H11999" s="84" t="s">
        <v>5476</v>
      </c>
      <c r="I11999" s="43"/>
    </row>
    <row r="12000" spans="1:9" x14ac:dyDescent="0.25">
      <c r="A12000" s="33" t="s">
        <v>5474</v>
      </c>
      <c r="B12000" s="63" t="s">
        <v>2826</v>
      </c>
      <c r="C12000" s="39" t="s">
        <v>5865</v>
      </c>
      <c r="D12000" s="50">
        <v>1</v>
      </c>
      <c r="E12000" s="45" t="s">
        <v>24</v>
      </c>
      <c r="F12000" s="179">
        <v>265000</v>
      </c>
      <c r="G12000" s="41">
        <f t="shared" si="493"/>
        <v>265000</v>
      </c>
      <c r="H12000" s="84" t="s">
        <v>588</v>
      </c>
      <c r="I12000" s="294" t="s">
        <v>11823</v>
      </c>
    </row>
    <row r="12001" spans="1:9" x14ac:dyDescent="0.25">
      <c r="A12001" s="33" t="s">
        <v>5474</v>
      </c>
      <c r="B12001" s="68" t="s">
        <v>2749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93"/>
        <v>20000</v>
      </c>
      <c r="H12001" s="84" t="s">
        <v>588</v>
      </c>
      <c r="I12001" s="294" t="s">
        <v>11823</v>
      </c>
    </row>
    <row r="12002" spans="1:9" x14ac:dyDescent="0.25">
      <c r="A12002" s="33" t="s">
        <v>5474</v>
      </c>
      <c r="B12002" s="33" t="s">
        <v>5194</v>
      </c>
      <c r="C12002" s="33" t="s">
        <v>5485</v>
      </c>
      <c r="D12002" s="50">
        <v>1</v>
      </c>
      <c r="E12002" s="45" t="s">
        <v>601</v>
      </c>
      <c r="F12002" s="296">
        <v>5555000</v>
      </c>
      <c r="G12002" s="41">
        <f t="shared" si="493"/>
        <v>5555000</v>
      </c>
      <c r="H12002" s="84" t="s">
        <v>433</v>
      </c>
      <c r="I12002" s="294" t="s">
        <v>11824</v>
      </c>
    </row>
    <row r="12003" spans="1:9" x14ac:dyDescent="0.25">
      <c r="A12003" s="33" t="s">
        <v>5474</v>
      </c>
      <c r="B12003" s="33" t="s">
        <v>41</v>
      </c>
      <c r="C12003" s="33" t="s">
        <v>5485</v>
      </c>
      <c r="D12003" s="50">
        <v>1</v>
      </c>
      <c r="E12003" s="45" t="s">
        <v>601</v>
      </c>
      <c r="F12003" s="179">
        <v>5950000</v>
      </c>
      <c r="G12003" s="41">
        <f t="shared" si="493"/>
        <v>5950000</v>
      </c>
      <c r="H12003" s="84" t="s">
        <v>433</v>
      </c>
      <c r="I12003" s="294" t="s">
        <v>11824</v>
      </c>
    </row>
    <row r="12004" spans="1:9" x14ac:dyDescent="0.25">
      <c r="A12004" s="33" t="s">
        <v>5474</v>
      </c>
      <c r="B12004" s="63" t="s">
        <v>2826</v>
      </c>
      <c r="C12004" s="39" t="s">
        <v>5865</v>
      </c>
      <c r="D12004" s="50">
        <v>1</v>
      </c>
      <c r="E12004" s="45" t="s">
        <v>24</v>
      </c>
      <c r="F12004" s="179">
        <v>265000</v>
      </c>
      <c r="G12004" s="41">
        <f t="shared" si="493"/>
        <v>265000</v>
      </c>
      <c r="H12004" s="84" t="s">
        <v>1106</v>
      </c>
      <c r="I12004" s="294" t="s">
        <v>11825</v>
      </c>
    </row>
    <row r="12005" spans="1:9" x14ac:dyDescent="0.25">
      <c r="A12005" s="33" t="s">
        <v>5474</v>
      </c>
      <c r="B12005" s="68" t="s">
        <v>2749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93"/>
        <v>20000</v>
      </c>
      <c r="H12005" s="84" t="s">
        <v>1106</v>
      </c>
      <c r="I12005" s="294" t="s">
        <v>11825</v>
      </c>
    </row>
    <row r="12006" spans="1:9" x14ac:dyDescent="0.25">
      <c r="A12006" s="33" t="s">
        <v>5474</v>
      </c>
      <c r="B12006" s="63" t="s">
        <v>2706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93"/>
        <v>250000</v>
      </c>
      <c r="H12006" s="84" t="s">
        <v>486</v>
      </c>
      <c r="I12006" s="294"/>
    </row>
    <row r="12007" spans="1:9" x14ac:dyDescent="0.25">
      <c r="A12007" s="33" t="s">
        <v>5474</v>
      </c>
      <c r="B12007" s="33" t="s">
        <v>5487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x14ac:dyDescent="0.25">
      <c r="A12008" s="33" t="s">
        <v>5474</v>
      </c>
      <c r="B12008" s="33" t="s">
        <v>2886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94">F12008*D12008</f>
        <v>75000</v>
      </c>
      <c r="H12008" s="84" t="s">
        <v>748</v>
      </c>
      <c r="I12008" s="294"/>
    </row>
    <row r="12009" spans="1:9" x14ac:dyDescent="0.25">
      <c r="A12009" s="33" t="s">
        <v>5474</v>
      </c>
      <c r="B12009" s="33" t="s">
        <v>5488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94"/>
        <v>50000</v>
      </c>
      <c r="H12009" s="84" t="s">
        <v>748</v>
      </c>
      <c r="I12009" s="294"/>
    </row>
    <row r="12010" spans="1:9" x14ac:dyDescent="0.25">
      <c r="A12010" s="33" t="s">
        <v>5474</v>
      </c>
      <c r="B12010" s="33" t="s">
        <v>3733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94"/>
        <v>100000</v>
      </c>
      <c r="H12010" s="84" t="s">
        <v>748</v>
      </c>
      <c r="I12010" s="294"/>
    </row>
    <row r="12011" spans="1:9" x14ac:dyDescent="0.25">
      <c r="A12011" s="33" t="s">
        <v>5474</v>
      </c>
      <c r="B12011" s="33" t="s">
        <v>5489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94"/>
        <v>15000</v>
      </c>
      <c r="H12011" s="84" t="s">
        <v>748</v>
      </c>
      <c r="I12011" s="294"/>
    </row>
    <row r="12012" spans="1:9" x14ac:dyDescent="0.25">
      <c r="A12012" s="33" t="s">
        <v>5474</v>
      </c>
      <c r="B12012" s="49" t="s">
        <v>5490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94"/>
        <v>25000</v>
      </c>
      <c r="H12012" s="84" t="s">
        <v>748</v>
      </c>
      <c r="I12012" s="294"/>
    </row>
    <row r="12013" spans="1:9" x14ac:dyDescent="0.25">
      <c r="A12013" s="33" t="s">
        <v>5491</v>
      </c>
      <c r="B12013" s="49" t="s">
        <v>5443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94"/>
        <v>465000</v>
      </c>
      <c r="H12013" s="84" t="s">
        <v>520</v>
      </c>
      <c r="I12013" s="294" t="s">
        <v>11826</v>
      </c>
    </row>
    <row r="12014" spans="1:9" x14ac:dyDescent="0.25">
      <c r="A12014" s="33" t="s">
        <v>5491</v>
      </c>
      <c r="B12014" s="80" t="s">
        <v>5482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94"/>
        <v>2400000</v>
      </c>
      <c r="H12014" s="84" t="s">
        <v>520</v>
      </c>
      <c r="I12014" s="294" t="s">
        <v>11826</v>
      </c>
    </row>
    <row r="12015" spans="1:9" x14ac:dyDescent="0.25">
      <c r="A12015" s="33" t="s">
        <v>5491</v>
      </c>
      <c r="B12015" s="33" t="s">
        <v>4001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94"/>
        <v>2070000</v>
      </c>
      <c r="H12015" s="84" t="s">
        <v>2861</v>
      </c>
      <c r="I12015" s="294"/>
    </row>
    <row r="12016" spans="1:9" x14ac:dyDescent="0.25">
      <c r="A12016" s="33" t="s">
        <v>5491</v>
      </c>
      <c r="B12016" s="33" t="s">
        <v>5493</v>
      </c>
      <c r="C12016" s="33" t="s">
        <v>5364</v>
      </c>
      <c r="D12016" s="38">
        <v>1</v>
      </c>
      <c r="E12016" s="45" t="s">
        <v>24</v>
      </c>
      <c r="F12016" s="40">
        <v>78000</v>
      </c>
      <c r="G12016" s="41">
        <f t="shared" si="494"/>
        <v>78000</v>
      </c>
      <c r="H12016" s="84" t="s">
        <v>606</v>
      </c>
      <c r="I12016" s="294"/>
    </row>
    <row r="12017" spans="1:9" x14ac:dyDescent="0.25">
      <c r="A12017" s="33" t="s">
        <v>5491</v>
      </c>
      <c r="B12017" s="33" t="s">
        <v>6129</v>
      </c>
      <c r="C12017" s="33"/>
      <c r="D12017" s="38">
        <v>2</v>
      </c>
      <c r="E12017" s="45" t="s">
        <v>24</v>
      </c>
      <c r="F12017" s="35">
        <v>3000</v>
      </c>
      <c r="G12017" s="41">
        <f t="shared" si="494"/>
        <v>6000</v>
      </c>
      <c r="H12017" s="236" t="s">
        <v>5504</v>
      </c>
      <c r="I12017" s="294"/>
    </row>
    <row r="12018" spans="1:9" x14ac:dyDescent="0.25">
      <c r="A12018" s="33" t="s">
        <v>5491</v>
      </c>
      <c r="B12018" s="33" t="s">
        <v>4008</v>
      </c>
      <c r="C12018" s="33" t="s">
        <v>4378</v>
      </c>
      <c r="D12018" s="38">
        <v>5</v>
      </c>
      <c r="E12018" s="45" t="s">
        <v>27</v>
      </c>
      <c r="F12018" s="40">
        <v>23000</v>
      </c>
      <c r="G12018" s="41">
        <f t="shared" si="494"/>
        <v>115000</v>
      </c>
      <c r="H12018" s="84" t="s">
        <v>28</v>
      </c>
      <c r="I12018" s="294"/>
    </row>
    <row r="12019" spans="1:9" x14ac:dyDescent="0.25">
      <c r="A12019" s="33" t="s">
        <v>5491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x14ac:dyDescent="0.25">
      <c r="A12020" s="33" t="s">
        <v>5491</v>
      </c>
      <c r="B12020" s="33" t="s">
        <v>2847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5504</v>
      </c>
      <c r="I12020" s="294"/>
    </row>
    <row r="12021" spans="1:9" x14ac:dyDescent="0.25">
      <c r="A12021" s="33" t="s">
        <v>5491</v>
      </c>
      <c r="B12021" s="33" t="s">
        <v>5494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8493</v>
      </c>
    </row>
    <row r="12022" spans="1:9" x14ac:dyDescent="0.25">
      <c r="A12022" s="33" t="s">
        <v>5491</v>
      </c>
      <c r="B12022" s="49" t="s">
        <v>5494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8493</v>
      </c>
    </row>
    <row r="12023" spans="1:9" x14ac:dyDescent="0.25">
      <c r="A12023" s="33" t="s">
        <v>5491</v>
      </c>
      <c r="B12023" s="80" t="s">
        <v>3920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8493</v>
      </c>
    </row>
    <row r="12024" spans="1:9" x14ac:dyDescent="0.25">
      <c r="A12024" s="33" t="s">
        <v>5491</v>
      </c>
      <c r="B12024" s="63" t="s">
        <v>5492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94"/>
        <v>7500</v>
      </c>
      <c r="H12024" s="84" t="s">
        <v>708</v>
      </c>
      <c r="I12024" s="294"/>
    </row>
    <row r="12025" spans="1:9" x14ac:dyDescent="0.25">
      <c r="A12025" s="33" t="s">
        <v>5491</v>
      </c>
      <c r="B12025" s="33" t="s">
        <v>3349</v>
      </c>
      <c r="C12025" s="33" t="s">
        <v>3350</v>
      </c>
      <c r="D12025" s="38">
        <v>1</v>
      </c>
      <c r="E12025" s="45" t="s">
        <v>24</v>
      </c>
      <c r="F12025" s="40">
        <v>50000</v>
      </c>
      <c r="G12025" s="41">
        <f t="shared" si="494"/>
        <v>50000</v>
      </c>
      <c r="H12025" s="84" t="s">
        <v>708</v>
      </c>
      <c r="I12025" s="294"/>
    </row>
    <row r="12026" spans="1:9" x14ac:dyDescent="0.25">
      <c r="A12026" s="33" t="s">
        <v>5491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94"/>
        <v>141000</v>
      </c>
      <c r="H12026" s="84" t="s">
        <v>968</v>
      </c>
      <c r="I12026" s="539" t="s">
        <v>11827</v>
      </c>
    </row>
    <row r="12027" spans="1:9" x14ac:dyDescent="0.25">
      <c r="A12027" s="33" t="s">
        <v>5491</v>
      </c>
      <c r="B12027" s="33" t="s">
        <v>3235</v>
      </c>
      <c r="C12027" s="33" t="s">
        <v>3596</v>
      </c>
      <c r="D12027" s="50">
        <v>1</v>
      </c>
      <c r="E12027" s="45" t="s">
        <v>23</v>
      </c>
      <c r="F12027" s="287">
        <v>81500</v>
      </c>
      <c r="G12027" s="41">
        <f t="shared" si="494"/>
        <v>81500</v>
      </c>
      <c r="H12027" s="84" t="s">
        <v>968</v>
      </c>
      <c r="I12027" s="539" t="s">
        <v>11827</v>
      </c>
    </row>
    <row r="12028" spans="1:9" x14ac:dyDescent="0.25">
      <c r="A12028" s="33" t="s">
        <v>5491</v>
      </c>
      <c r="B12028" s="80" t="s">
        <v>5392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94"/>
        <v>60000</v>
      </c>
      <c r="H12028" s="84" t="s">
        <v>968</v>
      </c>
      <c r="I12028" s="539" t="s">
        <v>11827</v>
      </c>
    </row>
    <row r="12029" spans="1:9" x14ac:dyDescent="0.25">
      <c r="A12029" s="33" t="s">
        <v>5491</v>
      </c>
      <c r="B12029" s="49" t="s">
        <v>5495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3944</v>
      </c>
      <c r="I12029" s="294"/>
    </row>
    <row r="12030" spans="1:9" x14ac:dyDescent="0.25">
      <c r="A12030" s="33" t="s">
        <v>5491</v>
      </c>
      <c r="B12030" s="33" t="s">
        <v>5496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3944</v>
      </c>
      <c r="I12030" s="294"/>
    </row>
    <row r="12031" spans="1:9" x14ac:dyDescent="0.25">
      <c r="A12031" s="33" t="s">
        <v>5491</v>
      </c>
      <c r="B12031" s="80" t="s">
        <v>2800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95">F12031*D12031</f>
        <v>130000</v>
      </c>
      <c r="H12031" s="236" t="s">
        <v>783</v>
      </c>
      <c r="I12031" s="294" t="s">
        <v>11828</v>
      </c>
    </row>
    <row r="12032" spans="1:9" x14ac:dyDescent="0.25">
      <c r="A12032" s="33" t="s">
        <v>5491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95"/>
        <v>43000</v>
      </c>
      <c r="H12032" s="84" t="s">
        <v>783</v>
      </c>
      <c r="I12032" s="294" t="s">
        <v>11828</v>
      </c>
    </row>
    <row r="12033" spans="1:9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95"/>
        <v>24650</v>
      </c>
      <c r="H12033" s="84" t="s">
        <v>2701</v>
      </c>
      <c r="I12033" s="294"/>
    </row>
    <row r="12034" spans="1:9" x14ac:dyDescent="0.25">
      <c r="A12034" s="33" t="s">
        <v>393</v>
      </c>
      <c r="B12034" s="33" t="s">
        <v>5498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95"/>
        <v>6</v>
      </c>
      <c r="H12034" s="84" t="s">
        <v>433</v>
      </c>
      <c r="I12034" s="294" t="s">
        <v>11829</v>
      </c>
    </row>
    <row r="12035" spans="1:9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95"/>
        <v>56400</v>
      </c>
      <c r="H12035" s="84" t="s">
        <v>28</v>
      </c>
      <c r="I12035" s="294"/>
    </row>
    <row r="12036" spans="1:9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95"/>
        <v>220000</v>
      </c>
      <c r="H12036" s="236" t="s">
        <v>995</v>
      </c>
      <c r="I12036" s="294" t="s">
        <v>11830</v>
      </c>
    </row>
    <row r="12037" spans="1:9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95"/>
        <v>900000</v>
      </c>
      <c r="H12037" s="236" t="s">
        <v>995</v>
      </c>
      <c r="I12037" s="294" t="s">
        <v>11830</v>
      </c>
    </row>
    <row r="12038" spans="1:9" x14ac:dyDescent="0.25">
      <c r="A12038" s="33" t="s">
        <v>393</v>
      </c>
      <c r="B12038" s="33" t="s">
        <v>4008</v>
      </c>
      <c r="C12038" s="33" t="s">
        <v>4378</v>
      </c>
      <c r="D12038" s="38">
        <v>3</v>
      </c>
      <c r="E12038" s="45" t="s">
        <v>27</v>
      </c>
      <c r="F12038" s="40">
        <v>23000</v>
      </c>
      <c r="G12038" s="41">
        <f t="shared" si="495"/>
        <v>69000</v>
      </c>
      <c r="H12038" s="84" t="s">
        <v>465</v>
      </c>
      <c r="I12038" s="294"/>
    </row>
    <row r="12039" spans="1:9" x14ac:dyDescent="0.25">
      <c r="A12039" s="33" t="s">
        <v>393</v>
      </c>
      <c r="B12039" s="49" t="s">
        <v>11445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5504</v>
      </c>
      <c r="I12039" s="294"/>
    </row>
    <row r="12040" spans="1:9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11831</v>
      </c>
    </row>
    <row r="12041" spans="1:9" x14ac:dyDescent="0.25">
      <c r="A12041" s="33" t="s">
        <v>393</v>
      </c>
      <c r="B12041" s="63" t="s">
        <v>5176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96">F12041*D12041</f>
        <v>40000</v>
      </c>
      <c r="H12041" s="84" t="s">
        <v>1065</v>
      </c>
      <c r="I12041" s="294" t="s">
        <v>11832</v>
      </c>
    </row>
    <row r="12042" spans="1:9" x14ac:dyDescent="0.25">
      <c r="A12042" s="33" t="s">
        <v>393</v>
      </c>
      <c r="B12042" s="33" t="s">
        <v>8509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96"/>
        <v>49500</v>
      </c>
      <c r="H12042" s="84" t="s">
        <v>1065</v>
      </c>
      <c r="I12042" s="294" t="s">
        <v>11832</v>
      </c>
    </row>
    <row r="12043" spans="1:9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96"/>
        <v>94000</v>
      </c>
      <c r="H12043" s="84" t="s">
        <v>1065</v>
      </c>
      <c r="I12043" s="294" t="s">
        <v>11832</v>
      </c>
    </row>
    <row r="12044" spans="1:9" x14ac:dyDescent="0.25">
      <c r="A12044" s="33" t="s">
        <v>393</v>
      </c>
      <c r="B12044" s="33" t="s">
        <v>68</v>
      </c>
      <c r="C12044" s="33" t="s">
        <v>11833</v>
      </c>
      <c r="D12044" s="38">
        <v>1</v>
      </c>
      <c r="E12044" s="45" t="s">
        <v>24</v>
      </c>
      <c r="F12044" s="40">
        <v>1900000</v>
      </c>
      <c r="G12044" s="41">
        <f t="shared" si="496"/>
        <v>1900000</v>
      </c>
      <c r="H12044" s="84" t="s">
        <v>1065</v>
      </c>
      <c r="I12044" s="294" t="s">
        <v>11832</v>
      </c>
    </row>
    <row r="12045" spans="1:9" x14ac:dyDescent="0.25">
      <c r="A12045" s="33" t="s">
        <v>393</v>
      </c>
      <c r="B12045" s="33" t="s">
        <v>68</v>
      </c>
      <c r="C12045" s="33" t="s">
        <v>11834</v>
      </c>
      <c r="D12045" s="38">
        <v>1</v>
      </c>
      <c r="E12045" s="45" t="s">
        <v>24</v>
      </c>
      <c r="F12045" s="40">
        <v>1900000</v>
      </c>
      <c r="G12045" s="41">
        <f t="shared" si="496"/>
        <v>1900000</v>
      </c>
      <c r="H12045" s="84" t="s">
        <v>1065</v>
      </c>
      <c r="I12045" s="294" t="s">
        <v>11832</v>
      </c>
    </row>
    <row r="12046" spans="1:9" x14ac:dyDescent="0.25">
      <c r="A12046" s="33" t="s">
        <v>393</v>
      </c>
      <c r="B12046" s="63" t="s">
        <v>5161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96"/>
        <v>110000</v>
      </c>
      <c r="H12046" s="84" t="s">
        <v>5536</v>
      </c>
      <c r="I12046" s="294"/>
    </row>
    <row r="12047" spans="1:9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95"/>
        <v>900000</v>
      </c>
      <c r="H12047" s="84" t="s">
        <v>1106</v>
      </c>
      <c r="I12047" s="294" t="s">
        <v>11835</v>
      </c>
    </row>
    <row r="12048" spans="1:9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95"/>
        <v>75000</v>
      </c>
      <c r="H12048" s="84" t="s">
        <v>433</v>
      </c>
      <c r="I12048" s="294" t="s">
        <v>11836</v>
      </c>
    </row>
    <row r="12049" spans="1:9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95"/>
        <v>200000</v>
      </c>
      <c r="H12049" s="84" t="s">
        <v>3230</v>
      </c>
      <c r="I12049" s="294" t="s">
        <v>11836</v>
      </c>
    </row>
    <row r="12050" spans="1:9" x14ac:dyDescent="0.25">
      <c r="A12050" s="33" t="s">
        <v>393</v>
      </c>
      <c r="B12050" s="36" t="s">
        <v>160</v>
      </c>
      <c r="C12050" s="36" t="s">
        <v>11287</v>
      </c>
      <c r="D12050" s="38">
        <v>3</v>
      </c>
      <c r="E12050" s="45" t="s">
        <v>24</v>
      </c>
      <c r="F12050" s="35">
        <v>270000</v>
      </c>
      <c r="G12050" s="41">
        <f t="shared" si="495"/>
        <v>810000</v>
      </c>
      <c r="H12050" s="84" t="s">
        <v>11837</v>
      </c>
      <c r="I12050" s="294" t="s">
        <v>11836</v>
      </c>
    </row>
    <row r="12051" spans="1:9" x14ac:dyDescent="0.25">
      <c r="A12051" s="33" t="s">
        <v>393</v>
      </c>
      <c r="B12051" s="33" t="s">
        <v>5497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95"/>
        <v>1150000</v>
      </c>
      <c r="H12051" s="84" t="s">
        <v>33</v>
      </c>
      <c r="I12051" s="294" t="s">
        <v>11836</v>
      </c>
    </row>
    <row r="12052" spans="1:9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95"/>
        <v>34689</v>
      </c>
      <c r="H12052" s="84" t="s">
        <v>1065</v>
      </c>
      <c r="I12052" s="540"/>
    </row>
    <row r="12053" spans="1:9" x14ac:dyDescent="0.25">
      <c r="A12053" s="33" t="s">
        <v>5499</v>
      </c>
      <c r="B12053" s="33" t="s">
        <v>4008</v>
      </c>
      <c r="C12053" s="33" t="s">
        <v>4378</v>
      </c>
      <c r="D12053" s="50">
        <v>7</v>
      </c>
      <c r="E12053" s="45" t="s">
        <v>27</v>
      </c>
      <c r="F12053" s="179">
        <v>23000</v>
      </c>
      <c r="G12053" s="41">
        <f t="shared" si="495"/>
        <v>161000</v>
      </c>
      <c r="H12053" s="84" t="s">
        <v>28</v>
      </c>
      <c r="I12053" s="294"/>
    </row>
    <row r="12054" spans="1:9" x14ac:dyDescent="0.25">
      <c r="A12054" s="33" t="s">
        <v>5499</v>
      </c>
      <c r="B12054" s="33" t="s">
        <v>2805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95"/>
        <v>6000</v>
      </c>
      <c r="H12054" s="84" t="s">
        <v>930</v>
      </c>
      <c r="I12054" s="294"/>
    </row>
    <row r="12055" spans="1:9" x14ac:dyDescent="0.25">
      <c r="A12055" s="33" t="s">
        <v>5499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95"/>
        <v>225600</v>
      </c>
      <c r="H12055" s="84" t="s">
        <v>472</v>
      </c>
      <c r="I12055" s="294"/>
    </row>
    <row r="12056" spans="1:9" x14ac:dyDescent="0.25">
      <c r="A12056" s="33" t="s">
        <v>5499</v>
      </c>
      <c r="B12056" s="33" t="s">
        <v>3278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95"/>
        <v>200000</v>
      </c>
      <c r="H12056" s="236" t="s">
        <v>2018</v>
      </c>
      <c r="I12056" s="294" t="s">
        <v>11838</v>
      </c>
    </row>
    <row r="12057" spans="1:9" x14ac:dyDescent="0.25">
      <c r="A12057" s="33" t="s">
        <v>5499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95"/>
        <v>253800</v>
      </c>
      <c r="H12057" s="236" t="s">
        <v>2018</v>
      </c>
      <c r="I12057" s="294" t="s">
        <v>11838</v>
      </c>
    </row>
    <row r="12058" spans="1:9" x14ac:dyDescent="0.25">
      <c r="A12058" s="33" t="s">
        <v>5499</v>
      </c>
      <c r="B12058" s="33" t="s">
        <v>2852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95"/>
        <v>87500</v>
      </c>
      <c r="H12058" s="84" t="s">
        <v>2018</v>
      </c>
      <c r="I12058" s="294" t="s">
        <v>11838</v>
      </c>
    </row>
    <row r="12059" spans="1:9" x14ac:dyDescent="0.25">
      <c r="A12059" s="33" t="s">
        <v>5499</v>
      </c>
      <c r="B12059" s="33" t="s">
        <v>68</v>
      </c>
      <c r="C12059" s="33" t="s">
        <v>11839</v>
      </c>
      <c r="D12059" s="50">
        <v>1</v>
      </c>
      <c r="E12059" s="45" t="s">
        <v>72</v>
      </c>
      <c r="F12059" s="179">
        <v>1900000</v>
      </c>
      <c r="G12059" s="41">
        <f t="shared" si="495"/>
        <v>1900000</v>
      </c>
      <c r="H12059" s="236" t="s">
        <v>2018</v>
      </c>
      <c r="I12059" s="294" t="s">
        <v>11840</v>
      </c>
    </row>
    <row r="12060" spans="1:9" x14ac:dyDescent="0.25">
      <c r="A12060" s="33" t="s">
        <v>5499</v>
      </c>
      <c r="B12060" s="33" t="s">
        <v>68</v>
      </c>
      <c r="C12060" s="56" t="s">
        <v>4829</v>
      </c>
      <c r="D12060" s="38">
        <v>1</v>
      </c>
      <c r="E12060" s="45" t="s">
        <v>72</v>
      </c>
      <c r="F12060" s="41">
        <v>1900000</v>
      </c>
      <c r="G12060" s="41">
        <f t="shared" si="495"/>
        <v>1900000</v>
      </c>
      <c r="H12060" s="84" t="s">
        <v>2018</v>
      </c>
      <c r="I12060" s="294" t="s">
        <v>11840</v>
      </c>
    </row>
    <row r="12061" spans="1:9" x14ac:dyDescent="0.25">
      <c r="A12061" s="33" t="s">
        <v>5499</v>
      </c>
      <c r="B12061" s="33" t="s">
        <v>68</v>
      </c>
      <c r="C12061" s="33" t="s">
        <v>11841</v>
      </c>
      <c r="D12061" s="50">
        <v>1</v>
      </c>
      <c r="E12061" s="45" t="s">
        <v>72</v>
      </c>
      <c r="F12061" s="298">
        <v>1900000</v>
      </c>
      <c r="G12061" s="41">
        <f t="shared" si="495"/>
        <v>1900000</v>
      </c>
      <c r="H12061" s="84" t="s">
        <v>827</v>
      </c>
      <c r="I12061" s="294" t="s">
        <v>11842</v>
      </c>
    </row>
    <row r="12062" spans="1:9" x14ac:dyDescent="0.25">
      <c r="A12062" s="33" t="s">
        <v>5499</v>
      </c>
      <c r="B12062" s="33" t="s">
        <v>68</v>
      </c>
      <c r="C12062" s="33" t="s">
        <v>11452</v>
      </c>
      <c r="D12062" s="50">
        <v>1</v>
      </c>
      <c r="E12062" s="45" t="s">
        <v>72</v>
      </c>
      <c r="F12062" s="298">
        <v>1900000</v>
      </c>
      <c r="G12062" s="41">
        <f t="shared" si="495"/>
        <v>1900000</v>
      </c>
      <c r="H12062" s="84" t="s">
        <v>827</v>
      </c>
      <c r="I12062" s="294" t="s">
        <v>11842</v>
      </c>
    </row>
    <row r="12063" spans="1:9" x14ac:dyDescent="0.25">
      <c r="A12063" s="33" t="s">
        <v>5499</v>
      </c>
      <c r="B12063" s="49" t="s">
        <v>5506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95"/>
        <v>1000000</v>
      </c>
      <c r="H12063" s="84" t="s">
        <v>882</v>
      </c>
      <c r="I12063" s="294"/>
    </row>
    <row r="12064" spans="1:9" x14ac:dyDescent="0.25">
      <c r="A12064" s="33" t="s">
        <v>5499</v>
      </c>
      <c r="B12064" s="33" t="s">
        <v>3920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95"/>
        <v>75000</v>
      </c>
      <c r="H12064" s="84" t="s">
        <v>882</v>
      </c>
      <c r="I12064" s="294"/>
    </row>
    <row r="12065" spans="1:9" x14ac:dyDescent="0.25">
      <c r="A12065" s="33" t="s">
        <v>5499</v>
      </c>
      <c r="B12065" s="33" t="s">
        <v>2801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95"/>
        <v>12500</v>
      </c>
      <c r="H12065" s="84" t="s">
        <v>1006</v>
      </c>
      <c r="I12065" s="294"/>
    </row>
    <row r="12066" spans="1:9" x14ac:dyDescent="0.25">
      <c r="A12066" s="33" t="s">
        <v>5499</v>
      </c>
      <c r="B12066" s="49" t="s">
        <v>2805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95"/>
        <v>6000</v>
      </c>
      <c r="H12066" s="236" t="s">
        <v>5504</v>
      </c>
      <c r="I12066" s="294"/>
    </row>
    <row r="12067" spans="1:9" x14ac:dyDescent="0.25">
      <c r="A12067" s="33" t="s">
        <v>5499</v>
      </c>
      <c r="B12067" s="49" t="s">
        <v>11843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95"/>
        <v>175000</v>
      </c>
      <c r="H12067" s="236" t="s">
        <v>5504</v>
      </c>
      <c r="I12067" s="294"/>
    </row>
    <row r="12068" spans="1:9" x14ac:dyDescent="0.25">
      <c r="A12068" s="33" t="s">
        <v>5499</v>
      </c>
      <c r="B12068" s="63" t="s">
        <v>5500</v>
      </c>
      <c r="C12068" s="56" t="s">
        <v>9331</v>
      </c>
      <c r="D12068" s="38">
        <v>1</v>
      </c>
      <c r="E12068" s="45" t="s">
        <v>24</v>
      </c>
      <c r="F12068" s="40">
        <v>150000</v>
      </c>
      <c r="G12068" s="41">
        <f t="shared" si="495"/>
        <v>150000</v>
      </c>
      <c r="H12068" s="84" t="s">
        <v>465</v>
      </c>
      <c r="I12068" s="294" t="s">
        <v>11844</v>
      </c>
    </row>
    <row r="12069" spans="1:9" x14ac:dyDescent="0.25">
      <c r="A12069" s="33" t="s">
        <v>5499</v>
      </c>
      <c r="B12069" s="33" t="s">
        <v>1478</v>
      </c>
      <c r="C12069" s="33" t="s">
        <v>9331</v>
      </c>
      <c r="D12069" s="38">
        <v>1</v>
      </c>
      <c r="E12069" s="45" t="s">
        <v>24</v>
      </c>
      <c r="F12069" s="40">
        <v>475000</v>
      </c>
      <c r="G12069" s="41">
        <f t="shared" si="495"/>
        <v>475000</v>
      </c>
      <c r="H12069" s="84" t="s">
        <v>465</v>
      </c>
      <c r="I12069" s="294" t="s">
        <v>11844</v>
      </c>
    </row>
    <row r="12070" spans="1:9" x14ac:dyDescent="0.25">
      <c r="A12070" s="33" t="s">
        <v>5499</v>
      </c>
      <c r="B12070" s="33" t="s">
        <v>68</v>
      </c>
      <c r="C12070" s="36" t="s">
        <v>11839</v>
      </c>
      <c r="D12070" s="38">
        <v>1</v>
      </c>
      <c r="E12070" s="45" t="s">
        <v>72</v>
      </c>
      <c r="F12070" s="35">
        <v>1900000</v>
      </c>
      <c r="G12070" s="41">
        <f t="shared" si="495"/>
        <v>1900000</v>
      </c>
      <c r="H12070" s="84" t="s">
        <v>465</v>
      </c>
      <c r="I12070" s="294" t="s">
        <v>11844</v>
      </c>
    </row>
    <row r="12071" spans="1:9" x14ac:dyDescent="0.25">
      <c r="A12071" s="33" t="s">
        <v>5499</v>
      </c>
      <c r="B12071" s="33" t="s">
        <v>68</v>
      </c>
      <c r="C12071" s="33" t="s">
        <v>11336</v>
      </c>
      <c r="D12071" s="38">
        <v>1</v>
      </c>
      <c r="E12071" s="45" t="s">
        <v>72</v>
      </c>
      <c r="F12071" s="40">
        <v>1900000</v>
      </c>
      <c r="G12071" s="41">
        <f t="shared" si="495"/>
        <v>1900000</v>
      </c>
      <c r="H12071" s="84" t="s">
        <v>465</v>
      </c>
      <c r="I12071" s="294" t="s">
        <v>11844</v>
      </c>
    </row>
    <row r="12072" spans="1:9" x14ac:dyDescent="0.25">
      <c r="A12072" s="33" t="s">
        <v>5499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95"/>
        <v>253800</v>
      </c>
      <c r="H12072" s="84" t="s">
        <v>488</v>
      </c>
      <c r="I12072" s="294"/>
    </row>
    <row r="12073" spans="1:9" x14ac:dyDescent="0.25">
      <c r="A12073" s="33" t="s">
        <v>5499</v>
      </c>
      <c r="B12073" s="33" t="s">
        <v>2852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x14ac:dyDescent="0.25">
      <c r="A12074" s="33" t="s">
        <v>5499</v>
      </c>
      <c r="B12074" s="68" t="s">
        <v>2749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x14ac:dyDescent="0.25">
      <c r="A12075" s="33" t="s">
        <v>5499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95"/>
        <v>50000</v>
      </c>
      <c r="H12075" s="84" t="s">
        <v>488</v>
      </c>
      <c r="I12075" s="294"/>
    </row>
    <row r="12076" spans="1:9" x14ac:dyDescent="0.25">
      <c r="A12076" s="33" t="s">
        <v>5499</v>
      </c>
      <c r="B12076" s="33" t="s">
        <v>11845</v>
      </c>
      <c r="C12076" s="33" t="s">
        <v>11846</v>
      </c>
      <c r="D12076" s="38">
        <v>1</v>
      </c>
      <c r="E12076" s="45" t="s">
        <v>24</v>
      </c>
      <c r="F12076" s="40">
        <v>900000</v>
      </c>
      <c r="G12076" s="41">
        <f t="shared" si="495"/>
        <v>900000</v>
      </c>
      <c r="H12076" s="84" t="s">
        <v>488</v>
      </c>
      <c r="I12076" s="294"/>
    </row>
    <row r="12077" spans="1:9" x14ac:dyDescent="0.25">
      <c r="A12077" s="33" t="s">
        <v>5499</v>
      </c>
      <c r="B12077" s="33" t="s">
        <v>5108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95"/>
        <v>36000</v>
      </c>
      <c r="H12077" s="84" t="s">
        <v>488</v>
      </c>
      <c r="I12077" s="294"/>
    </row>
    <row r="12078" spans="1:9" x14ac:dyDescent="0.25">
      <c r="A12078" s="33" t="s">
        <v>5499</v>
      </c>
      <c r="B12078" s="33" t="s">
        <v>3235</v>
      </c>
      <c r="C12078" s="33" t="s">
        <v>3596</v>
      </c>
      <c r="D12078" s="38">
        <v>1</v>
      </c>
      <c r="E12078" s="45" t="s">
        <v>23</v>
      </c>
      <c r="F12078" s="41">
        <v>82000</v>
      </c>
      <c r="G12078" s="41">
        <f t="shared" si="495"/>
        <v>82000</v>
      </c>
      <c r="H12078" s="84" t="s">
        <v>488</v>
      </c>
      <c r="I12078" s="294"/>
    </row>
    <row r="12079" spans="1:9" x14ac:dyDescent="0.25">
      <c r="A12079" s="33" t="s">
        <v>5499</v>
      </c>
      <c r="B12079" s="33" t="s">
        <v>1478</v>
      </c>
      <c r="C12079" s="33" t="s">
        <v>9331</v>
      </c>
      <c r="D12079" s="38">
        <v>1</v>
      </c>
      <c r="E12079" s="45" t="s">
        <v>24</v>
      </c>
      <c r="F12079" s="40">
        <v>475000</v>
      </c>
      <c r="G12079" s="41">
        <f t="shared" si="495"/>
        <v>475000</v>
      </c>
      <c r="H12079" s="84" t="s">
        <v>468</v>
      </c>
      <c r="I12079" s="294" t="s">
        <v>11847</v>
      </c>
    </row>
    <row r="12080" spans="1:9" x14ac:dyDescent="0.25">
      <c r="A12080" s="33" t="s">
        <v>5499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95"/>
        <v>225600</v>
      </c>
      <c r="H12080" s="84" t="s">
        <v>468</v>
      </c>
      <c r="I12080" s="294" t="s">
        <v>11847</v>
      </c>
    </row>
    <row r="12081" spans="1:9" x14ac:dyDescent="0.25">
      <c r="A12081" s="33" t="s">
        <v>5499</v>
      </c>
      <c r="B12081" s="33" t="s">
        <v>2851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95"/>
        <v>205000</v>
      </c>
      <c r="H12081" s="84" t="s">
        <v>468</v>
      </c>
      <c r="I12081" s="294" t="s">
        <v>11847</v>
      </c>
    </row>
    <row r="12082" spans="1:9" x14ac:dyDescent="0.25">
      <c r="A12082" s="33" t="s">
        <v>5499</v>
      </c>
      <c r="B12082" s="33" t="s">
        <v>5505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11848</v>
      </c>
    </row>
    <row r="12083" spans="1:9" x14ac:dyDescent="0.25">
      <c r="A12083" s="33" t="s">
        <v>5499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11848</v>
      </c>
    </row>
    <row r="12084" spans="1:9" x14ac:dyDescent="0.25">
      <c r="A12084" s="33" t="s">
        <v>5499</v>
      </c>
      <c r="B12084" s="33" t="s">
        <v>2852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11848</v>
      </c>
    </row>
    <row r="12085" spans="1:9" x14ac:dyDescent="0.25">
      <c r="A12085" s="33" t="s">
        <v>5499</v>
      </c>
      <c r="B12085" s="33" t="s">
        <v>4008</v>
      </c>
      <c r="C12085" s="33" t="s">
        <v>4378</v>
      </c>
      <c r="D12085" s="50">
        <v>1</v>
      </c>
      <c r="E12085" s="45" t="s">
        <v>27</v>
      </c>
      <c r="F12085" s="179">
        <v>23000</v>
      </c>
      <c r="G12085" s="41">
        <f t="shared" si="495"/>
        <v>23000</v>
      </c>
      <c r="H12085" s="84" t="s">
        <v>551</v>
      </c>
      <c r="I12085" s="294" t="s">
        <v>11848</v>
      </c>
    </row>
    <row r="12086" spans="1:9" x14ac:dyDescent="0.25">
      <c r="A12086" s="33" t="s">
        <v>5499</v>
      </c>
      <c r="B12086" s="33" t="s">
        <v>2805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95"/>
        <v>9000</v>
      </c>
      <c r="H12086" s="84" t="s">
        <v>1263</v>
      </c>
      <c r="I12086" s="294"/>
    </row>
    <row r="12087" spans="1:9" x14ac:dyDescent="0.25">
      <c r="A12087" s="33" t="s">
        <v>5499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x14ac:dyDescent="0.25">
      <c r="A12088" s="33" t="s">
        <v>5499</v>
      </c>
      <c r="B12088" s="33" t="s">
        <v>2891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x14ac:dyDescent="0.25">
      <c r="A12089" s="33" t="s">
        <v>5499</v>
      </c>
      <c r="B12089" s="33" t="s">
        <v>5507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x14ac:dyDescent="0.25">
      <c r="A12090" s="33" t="s">
        <v>5499</v>
      </c>
      <c r="B12090" s="33" t="s">
        <v>5508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x14ac:dyDescent="0.25">
      <c r="A12091" s="33" t="s">
        <v>5499</v>
      </c>
      <c r="B12091" s="33" t="s">
        <v>2891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97">F12091*D12091</f>
        <v>45000</v>
      </c>
      <c r="H12091" s="84" t="s">
        <v>509</v>
      </c>
      <c r="I12091" s="33"/>
    </row>
    <row r="12092" spans="1:9" x14ac:dyDescent="0.25">
      <c r="A12092" s="33" t="s">
        <v>5499</v>
      </c>
      <c r="B12092" s="33" t="s">
        <v>5509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97"/>
        <v>100000</v>
      </c>
      <c r="H12092" s="84" t="s">
        <v>509</v>
      </c>
      <c r="I12092" s="33"/>
    </row>
    <row r="12093" spans="1:9" x14ac:dyDescent="0.25">
      <c r="A12093" s="33" t="s">
        <v>5510</v>
      </c>
      <c r="B12093" s="33" t="s">
        <v>4466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97"/>
        <v>12000</v>
      </c>
      <c r="H12093" s="84" t="s">
        <v>930</v>
      </c>
      <c r="I12093" s="294"/>
    </row>
    <row r="12094" spans="1:9" x14ac:dyDescent="0.25">
      <c r="A12094" s="33" t="s">
        <v>5510</v>
      </c>
      <c r="B12094" s="33" t="s">
        <v>6741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97"/>
        <v>8500</v>
      </c>
      <c r="H12094" s="84" t="s">
        <v>930</v>
      </c>
      <c r="I12094" s="294"/>
    </row>
    <row r="12095" spans="1:9" x14ac:dyDescent="0.25">
      <c r="A12095" s="33" t="s">
        <v>5510</v>
      </c>
      <c r="B12095" s="36" t="s">
        <v>235</v>
      </c>
      <c r="C12095" s="33" t="s">
        <v>11849</v>
      </c>
      <c r="D12095" s="50">
        <v>21</v>
      </c>
      <c r="E12095" s="45" t="s">
        <v>27</v>
      </c>
      <c r="F12095" s="179">
        <v>32300</v>
      </c>
      <c r="G12095" s="41">
        <f t="shared" si="497"/>
        <v>678300</v>
      </c>
      <c r="H12095" s="84" t="s">
        <v>430</v>
      </c>
      <c r="I12095" s="294" t="s">
        <v>11850</v>
      </c>
    </row>
    <row r="12096" spans="1:9" x14ac:dyDescent="0.25">
      <c r="A12096" s="33" t="s">
        <v>5510</v>
      </c>
      <c r="B12096" s="33" t="s">
        <v>8953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97"/>
        <v>150000</v>
      </c>
      <c r="H12096" s="236" t="s">
        <v>433</v>
      </c>
      <c r="I12096" s="294" t="s">
        <v>11850</v>
      </c>
    </row>
    <row r="12097" spans="1:9" x14ac:dyDescent="0.25">
      <c r="A12097" s="33" t="s">
        <v>5510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97"/>
        <v>28200</v>
      </c>
      <c r="H12097" s="236" t="s">
        <v>2096</v>
      </c>
      <c r="I12097" s="294"/>
    </row>
    <row r="12098" spans="1:9" x14ac:dyDescent="0.25">
      <c r="A12098" s="33" t="s">
        <v>5510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97"/>
        <v>4500</v>
      </c>
      <c r="H12098" s="84" t="s">
        <v>3101</v>
      </c>
      <c r="I12098" s="294"/>
    </row>
    <row r="12099" spans="1:9" x14ac:dyDescent="0.25">
      <c r="A12099" s="33" t="s">
        <v>5510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97"/>
        <v>11250</v>
      </c>
      <c r="H12099" s="84" t="s">
        <v>5536</v>
      </c>
      <c r="I12099" s="294"/>
    </row>
    <row r="12100" spans="1:9" x14ac:dyDescent="0.25">
      <c r="A12100" s="33" t="s">
        <v>5510</v>
      </c>
      <c r="B12100" s="33" t="s">
        <v>2968</v>
      </c>
      <c r="C12100" s="33" t="s">
        <v>5514</v>
      </c>
      <c r="D12100" s="50">
        <v>1</v>
      </c>
      <c r="E12100" s="45" t="s">
        <v>727</v>
      </c>
      <c r="F12100" s="298">
        <v>110000</v>
      </c>
      <c r="G12100" s="41">
        <f t="shared" si="497"/>
        <v>110000</v>
      </c>
      <c r="H12100" s="84" t="s">
        <v>5536</v>
      </c>
      <c r="I12100" s="294"/>
    </row>
    <row r="12101" spans="1:9" x14ac:dyDescent="0.25">
      <c r="A12101" s="33" t="s">
        <v>5510</v>
      </c>
      <c r="B12101" s="33" t="s">
        <v>5354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97"/>
        <v>14000</v>
      </c>
      <c r="H12101" s="84" t="s">
        <v>5536</v>
      </c>
      <c r="I12101" s="294"/>
    </row>
    <row r="12102" spans="1:9" x14ac:dyDescent="0.25">
      <c r="A12102" s="33" t="s">
        <v>5510</v>
      </c>
      <c r="B12102" s="63" t="s">
        <v>5511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97"/>
        <v>130000</v>
      </c>
      <c r="H12102" s="84" t="s">
        <v>5512</v>
      </c>
      <c r="I12102" s="294"/>
    </row>
    <row r="12103" spans="1:9" x14ac:dyDescent="0.25">
      <c r="A12103" s="33" t="s">
        <v>5510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97"/>
        <v>225600</v>
      </c>
      <c r="H12103" s="84" t="s">
        <v>1756</v>
      </c>
      <c r="I12103" s="294" t="s">
        <v>11851</v>
      </c>
    </row>
    <row r="12104" spans="1:9" x14ac:dyDescent="0.25">
      <c r="A12104" s="33" t="s">
        <v>5510</v>
      </c>
      <c r="B12104" s="33" t="s">
        <v>4821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97"/>
        <v>227000</v>
      </c>
      <c r="H12104" s="84" t="s">
        <v>708</v>
      </c>
      <c r="I12104" s="294"/>
    </row>
    <row r="12105" spans="1:9" x14ac:dyDescent="0.25">
      <c r="A12105" s="33" t="s">
        <v>5510</v>
      </c>
      <c r="B12105" s="33" t="s">
        <v>5459</v>
      </c>
      <c r="C12105" s="33" t="s">
        <v>5331</v>
      </c>
      <c r="D12105" s="38">
        <v>1</v>
      </c>
      <c r="E12105" s="45" t="s">
        <v>23</v>
      </c>
      <c r="F12105" s="46">
        <v>105000</v>
      </c>
      <c r="G12105" s="179">
        <f t="shared" si="497"/>
        <v>105000</v>
      </c>
      <c r="H12105" s="84" t="s">
        <v>2908</v>
      </c>
      <c r="I12105" s="294" t="s">
        <v>11852</v>
      </c>
    </row>
    <row r="12106" spans="1:9" x14ac:dyDescent="0.25">
      <c r="A12106" s="33" t="s">
        <v>5510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97"/>
        <v>50000</v>
      </c>
      <c r="H12106" s="84" t="s">
        <v>2908</v>
      </c>
      <c r="I12106" s="294" t="s">
        <v>11852</v>
      </c>
    </row>
    <row r="12107" spans="1:9" x14ac:dyDescent="0.25">
      <c r="A12107" s="33" t="s">
        <v>5510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97"/>
        <v>4500</v>
      </c>
      <c r="H12107" s="236" t="s">
        <v>2908</v>
      </c>
      <c r="I12107" s="294"/>
    </row>
    <row r="12108" spans="1:9" x14ac:dyDescent="0.25">
      <c r="A12108" s="33" t="s">
        <v>5510</v>
      </c>
      <c r="B12108" s="33" t="s">
        <v>1478</v>
      </c>
      <c r="C12108" s="33" t="s">
        <v>9331</v>
      </c>
      <c r="D12108" s="38">
        <v>1</v>
      </c>
      <c r="E12108" s="45" t="s">
        <v>24</v>
      </c>
      <c r="F12108" s="40">
        <v>475000</v>
      </c>
      <c r="G12108" s="41">
        <f t="shared" si="497"/>
        <v>475000</v>
      </c>
      <c r="H12108" s="84" t="s">
        <v>413</v>
      </c>
      <c r="I12108" s="541" t="s">
        <v>11853</v>
      </c>
    </row>
    <row r="12109" spans="1:9" x14ac:dyDescent="0.25">
      <c r="A12109" s="33" t="s">
        <v>5510</v>
      </c>
      <c r="B12109" s="33" t="s">
        <v>5513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97"/>
        <v>1260000</v>
      </c>
      <c r="H12109" s="84" t="s">
        <v>930</v>
      </c>
      <c r="I12109" s="294"/>
    </row>
    <row r="12110" spans="1:9" x14ac:dyDescent="0.25">
      <c r="A12110" s="33" t="s">
        <v>5510</v>
      </c>
      <c r="B12110" s="56" t="s">
        <v>5318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97"/>
        <v>75000</v>
      </c>
      <c r="H12110" s="84" t="s">
        <v>708</v>
      </c>
      <c r="I12110" s="294"/>
    </row>
    <row r="12111" spans="1:9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97"/>
        <v>28200</v>
      </c>
      <c r="H12111" s="84" t="s">
        <v>1263</v>
      </c>
      <c r="I12111" s="294"/>
    </row>
    <row r="12112" spans="1:9" x14ac:dyDescent="0.25">
      <c r="A12112" s="33" t="s">
        <v>137</v>
      </c>
      <c r="B12112" s="63" t="s">
        <v>2826</v>
      </c>
      <c r="C12112" s="39" t="s">
        <v>5865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2908</v>
      </c>
      <c r="I12112" s="294" t="s">
        <v>11852</v>
      </c>
    </row>
    <row r="12113" spans="1:9" x14ac:dyDescent="0.25">
      <c r="A12113" s="33" t="s">
        <v>137</v>
      </c>
      <c r="B12113" s="33" t="s">
        <v>4008</v>
      </c>
      <c r="C12113" s="33" t="s">
        <v>4378</v>
      </c>
      <c r="D12113" s="50">
        <v>5</v>
      </c>
      <c r="E12113" s="45" t="s">
        <v>27</v>
      </c>
      <c r="F12113" s="179">
        <v>23000</v>
      </c>
      <c r="G12113" s="41">
        <f t="shared" si="497"/>
        <v>115000</v>
      </c>
      <c r="H12113" s="84" t="s">
        <v>28</v>
      </c>
      <c r="I12113" s="294"/>
    </row>
    <row r="12114" spans="1:9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97"/>
        <v>40000</v>
      </c>
      <c r="H12114" s="236" t="s">
        <v>2736</v>
      </c>
      <c r="I12114" s="294" t="s">
        <v>11854</v>
      </c>
    </row>
    <row r="12115" spans="1:9" x14ac:dyDescent="0.25">
      <c r="A12115" s="33" t="s">
        <v>137</v>
      </c>
      <c r="B12115" s="33" t="s">
        <v>5515</v>
      </c>
      <c r="C12115" s="33" t="s">
        <v>4669</v>
      </c>
      <c r="D12115" s="38">
        <v>1</v>
      </c>
      <c r="E12115" s="45" t="s">
        <v>24</v>
      </c>
      <c r="F12115" s="40">
        <v>135000</v>
      </c>
      <c r="G12115" s="41">
        <f t="shared" si="497"/>
        <v>135000</v>
      </c>
      <c r="H12115" s="84" t="s">
        <v>511</v>
      </c>
      <c r="I12115" s="294" t="s">
        <v>11855</v>
      </c>
    </row>
    <row r="12116" spans="1:9" x14ac:dyDescent="0.25">
      <c r="A12116" s="33" t="s">
        <v>137</v>
      </c>
      <c r="B12116" s="63" t="s">
        <v>2968</v>
      </c>
      <c r="C12116" s="56" t="s">
        <v>5514</v>
      </c>
      <c r="D12116" s="38">
        <v>1</v>
      </c>
      <c r="E12116" s="45" t="s">
        <v>72</v>
      </c>
      <c r="F12116" s="40">
        <v>110000</v>
      </c>
      <c r="G12116" s="41">
        <f t="shared" si="497"/>
        <v>110000</v>
      </c>
      <c r="H12116" s="84" t="s">
        <v>5536</v>
      </c>
      <c r="I12116" s="294"/>
    </row>
    <row r="12117" spans="1:9" x14ac:dyDescent="0.25">
      <c r="A12117" s="33" t="s">
        <v>137</v>
      </c>
      <c r="B12117" s="33" t="s">
        <v>8509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97"/>
        <v>49500</v>
      </c>
      <c r="H12117" s="236" t="s">
        <v>3078</v>
      </c>
      <c r="I12117" s="294"/>
    </row>
    <row r="12118" spans="1:9" x14ac:dyDescent="0.25">
      <c r="A12118" s="33" t="s">
        <v>137</v>
      </c>
      <c r="B12118" s="63" t="s">
        <v>2826</v>
      </c>
      <c r="C12118" s="39" t="s">
        <v>5865</v>
      </c>
      <c r="D12118" s="38">
        <v>1</v>
      </c>
      <c r="E12118" s="45" t="s">
        <v>24</v>
      </c>
      <c r="F12118" s="40">
        <v>270000</v>
      </c>
      <c r="G12118" s="41">
        <f t="shared" si="497"/>
        <v>270000</v>
      </c>
      <c r="H12118" s="84" t="s">
        <v>2701</v>
      </c>
      <c r="I12118" s="294" t="s">
        <v>11856</v>
      </c>
    </row>
    <row r="12119" spans="1:9" x14ac:dyDescent="0.25">
      <c r="A12119" s="33" t="s">
        <v>137</v>
      </c>
      <c r="B12119" s="68" t="s">
        <v>2749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97"/>
        <v>20000</v>
      </c>
      <c r="H12119" s="84" t="s">
        <v>2701</v>
      </c>
      <c r="I12119" s="294" t="s">
        <v>11856</v>
      </c>
    </row>
    <row r="12120" spans="1:9" x14ac:dyDescent="0.25">
      <c r="A12120" s="33" t="s">
        <v>137</v>
      </c>
      <c r="B12120" s="33" t="s">
        <v>68</v>
      </c>
      <c r="C12120" s="178" t="s">
        <v>4828</v>
      </c>
      <c r="D12120" s="38">
        <v>1</v>
      </c>
      <c r="E12120" s="45" t="s">
        <v>72</v>
      </c>
      <c r="F12120" s="41">
        <v>1900000</v>
      </c>
      <c r="G12120" s="41">
        <f t="shared" si="497"/>
        <v>1900000</v>
      </c>
      <c r="H12120" s="84" t="s">
        <v>1268</v>
      </c>
      <c r="I12120" s="294" t="s">
        <v>11857</v>
      </c>
    </row>
    <row r="12121" spans="1:9" x14ac:dyDescent="0.25">
      <c r="A12121" s="33" t="s">
        <v>137</v>
      </c>
      <c r="B12121" s="33" t="s">
        <v>68</v>
      </c>
      <c r="C12121" s="33" t="s">
        <v>11841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11857</v>
      </c>
    </row>
    <row r="12122" spans="1:9" x14ac:dyDescent="0.25">
      <c r="A12122" s="33" t="s">
        <v>137</v>
      </c>
      <c r="B12122" s="109" t="s">
        <v>2548</v>
      </c>
      <c r="C12122" s="44" t="s">
        <v>5520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x14ac:dyDescent="0.25">
      <c r="A12123" s="33" t="s">
        <v>137</v>
      </c>
      <c r="B12123" s="56" t="s">
        <v>5530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5531</v>
      </c>
      <c r="I12123" s="294" t="s">
        <v>11858</v>
      </c>
    </row>
    <row r="12124" spans="1:9" x14ac:dyDescent="0.25">
      <c r="A12124" s="33" t="s">
        <v>137</v>
      </c>
      <c r="B12124" s="33" t="s">
        <v>2785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97"/>
        <v>102000</v>
      </c>
      <c r="H12124" s="84" t="s">
        <v>708</v>
      </c>
      <c r="I12124" s="294"/>
    </row>
    <row r="12125" spans="1:9" x14ac:dyDescent="0.25">
      <c r="A12125" s="33" t="s">
        <v>137</v>
      </c>
      <c r="B12125" s="49" t="s">
        <v>5516</v>
      </c>
      <c r="C12125" s="33" t="s">
        <v>2812</v>
      </c>
      <c r="D12125" s="38">
        <v>1</v>
      </c>
      <c r="E12125" s="45" t="s">
        <v>24</v>
      </c>
      <c r="F12125" s="40">
        <v>125000</v>
      </c>
      <c r="G12125" s="41">
        <f t="shared" si="497"/>
        <v>125000</v>
      </c>
      <c r="H12125" s="84" t="s">
        <v>708</v>
      </c>
      <c r="I12125" s="294"/>
    </row>
    <row r="12126" spans="1:9" x14ac:dyDescent="0.25">
      <c r="A12126" s="33" t="s">
        <v>137</v>
      </c>
      <c r="B12126" s="33" t="s">
        <v>5519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97"/>
        <v>350000</v>
      </c>
      <c r="H12126" s="84" t="s">
        <v>708</v>
      </c>
      <c r="I12126" s="294"/>
    </row>
    <row r="12127" spans="1:9" x14ac:dyDescent="0.25">
      <c r="A12127" s="33" t="s">
        <v>137</v>
      </c>
      <c r="B12127" s="36" t="s">
        <v>2751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11859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97"/>
        <v>100000</v>
      </c>
      <c r="H12128" s="84" t="s">
        <v>577</v>
      </c>
      <c r="I12128" s="294" t="s">
        <v>11859</v>
      </c>
    </row>
    <row r="12129" spans="1:9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97"/>
        <v>225600</v>
      </c>
      <c r="H12129" s="84" t="s">
        <v>2237</v>
      </c>
      <c r="I12129" s="541" t="s">
        <v>11860</v>
      </c>
    </row>
    <row r="12130" spans="1:9" x14ac:dyDescent="0.25">
      <c r="A12130" s="33" t="s">
        <v>137</v>
      </c>
      <c r="B12130" s="33" t="s">
        <v>3235</v>
      </c>
      <c r="C12130" s="33" t="s">
        <v>3596</v>
      </c>
      <c r="D12130" s="50">
        <v>1</v>
      </c>
      <c r="E12130" s="45" t="s">
        <v>24</v>
      </c>
      <c r="F12130" s="179">
        <v>82000</v>
      </c>
      <c r="G12130" s="41">
        <f t="shared" si="497"/>
        <v>82000</v>
      </c>
      <c r="H12130" s="84" t="s">
        <v>2237</v>
      </c>
      <c r="I12130" s="541" t="s">
        <v>11860</v>
      </c>
    </row>
    <row r="12131" spans="1:9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11860</v>
      </c>
    </row>
    <row r="12132" spans="1:9" x14ac:dyDescent="0.25">
      <c r="A12132" s="33" t="s">
        <v>137</v>
      </c>
      <c r="B12132" s="33" t="s">
        <v>8509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11860</v>
      </c>
    </row>
    <row r="12133" spans="1:9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97"/>
        <v>40000</v>
      </c>
      <c r="H12133" s="84" t="s">
        <v>2237</v>
      </c>
      <c r="I12133" s="541" t="s">
        <v>11860</v>
      </c>
    </row>
    <row r="12134" spans="1:9" x14ac:dyDescent="0.25">
      <c r="A12134" s="33" t="s">
        <v>5532</v>
      </c>
      <c r="B12134" s="33" t="s">
        <v>4008</v>
      </c>
      <c r="C12134" s="33" t="s">
        <v>4378</v>
      </c>
      <c r="D12134" s="50">
        <v>5</v>
      </c>
      <c r="E12134" s="45" t="s">
        <v>27</v>
      </c>
      <c r="F12134" s="179">
        <v>23000</v>
      </c>
      <c r="G12134" s="41">
        <f t="shared" si="497"/>
        <v>115000</v>
      </c>
      <c r="H12134" s="84" t="s">
        <v>2240</v>
      </c>
      <c r="I12134" s="294"/>
    </row>
    <row r="12135" spans="1:9" x14ac:dyDescent="0.25">
      <c r="A12135" s="33" t="s">
        <v>5532</v>
      </c>
      <c r="B12135" s="33" t="s">
        <v>5535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97"/>
        <v>100000</v>
      </c>
      <c r="H12135" s="84" t="s">
        <v>742</v>
      </c>
      <c r="I12135" s="33"/>
    </row>
    <row r="12136" spans="1:9" x14ac:dyDescent="0.25">
      <c r="A12136" s="33" t="s">
        <v>5532</v>
      </c>
      <c r="B12136" s="49" t="s">
        <v>5543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5544</v>
      </c>
      <c r="I12136" s="33"/>
    </row>
    <row r="12137" spans="1:9" x14ac:dyDescent="0.25">
      <c r="A12137" s="33" t="s">
        <v>5532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97"/>
        <v>3310484</v>
      </c>
      <c r="H12137" s="236" t="s">
        <v>8605</v>
      </c>
      <c r="I12137" s="294" t="s">
        <v>11861</v>
      </c>
    </row>
    <row r="12138" spans="1:9" x14ac:dyDescent="0.25">
      <c r="A12138" s="33" t="s">
        <v>5532</v>
      </c>
      <c r="B12138" s="63" t="s">
        <v>63</v>
      </c>
      <c r="C12138" s="33" t="s">
        <v>11862</v>
      </c>
      <c r="D12138" s="38">
        <v>1</v>
      </c>
      <c r="E12138" s="45" t="s">
        <v>24</v>
      </c>
      <c r="F12138" s="40">
        <v>3699999</v>
      </c>
      <c r="G12138" s="41">
        <f t="shared" si="497"/>
        <v>3699999</v>
      </c>
      <c r="H12138" s="84" t="s">
        <v>3941</v>
      </c>
      <c r="I12138" s="294" t="s">
        <v>11863</v>
      </c>
    </row>
    <row r="12139" spans="1:9" x14ac:dyDescent="0.25">
      <c r="A12139" s="33" t="s">
        <v>5532</v>
      </c>
      <c r="B12139" s="63" t="s">
        <v>63</v>
      </c>
      <c r="C12139" s="56" t="s">
        <v>11864</v>
      </c>
      <c r="D12139" s="38">
        <v>1</v>
      </c>
      <c r="E12139" s="45" t="s">
        <v>24</v>
      </c>
      <c r="F12139" s="40">
        <v>3699999</v>
      </c>
      <c r="G12139" s="41">
        <f t="shared" si="497"/>
        <v>3699999</v>
      </c>
      <c r="H12139" s="84" t="s">
        <v>3941</v>
      </c>
      <c r="I12139" s="294" t="s">
        <v>11863</v>
      </c>
    </row>
    <row r="12140" spans="1:9" x14ac:dyDescent="0.25">
      <c r="A12140" s="33" t="s">
        <v>5532</v>
      </c>
      <c r="B12140" s="33" t="s">
        <v>11865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97"/>
        <v>490000</v>
      </c>
      <c r="H12140" s="236" t="s">
        <v>3941</v>
      </c>
      <c r="I12140" s="294" t="s">
        <v>11863</v>
      </c>
    </row>
    <row r="12141" spans="1:9" x14ac:dyDescent="0.25">
      <c r="A12141" s="33" t="s">
        <v>5532</v>
      </c>
      <c r="B12141" s="33" t="s">
        <v>5501</v>
      </c>
      <c r="C12141" s="33" t="s">
        <v>9331</v>
      </c>
      <c r="D12141" s="38">
        <v>1</v>
      </c>
      <c r="E12141" s="45" t="s">
        <v>24</v>
      </c>
      <c r="F12141" s="40">
        <v>850000</v>
      </c>
      <c r="G12141" s="41">
        <f t="shared" si="497"/>
        <v>850000</v>
      </c>
      <c r="H12141" s="84" t="s">
        <v>3941</v>
      </c>
      <c r="I12141" s="294" t="s">
        <v>11863</v>
      </c>
    </row>
    <row r="12142" spans="1:9" x14ac:dyDescent="0.25">
      <c r="A12142" s="33" t="s">
        <v>5532</v>
      </c>
      <c r="B12142" s="33" t="s">
        <v>2852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97"/>
        <v>175000</v>
      </c>
      <c r="H12142" s="84" t="s">
        <v>3941</v>
      </c>
      <c r="I12142" s="294" t="s">
        <v>11863</v>
      </c>
    </row>
    <row r="12143" spans="1:9" x14ac:dyDescent="0.25">
      <c r="A12143" s="33" t="s">
        <v>5532</v>
      </c>
      <c r="B12143" s="36" t="s">
        <v>3235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97"/>
        <v>210000</v>
      </c>
      <c r="H12143" s="84" t="s">
        <v>3941</v>
      </c>
      <c r="I12143" s="294" t="s">
        <v>11863</v>
      </c>
    </row>
    <row r="12144" spans="1:9" x14ac:dyDescent="0.25">
      <c r="A12144" s="33" t="s">
        <v>5532</v>
      </c>
      <c r="B12144" s="33" t="s">
        <v>11608</v>
      </c>
      <c r="C12144" s="33" t="s">
        <v>4924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3941</v>
      </c>
      <c r="I12144" s="294" t="s">
        <v>11863</v>
      </c>
    </row>
    <row r="12145" spans="1:9" x14ac:dyDescent="0.25">
      <c r="A12145" s="33" t="s">
        <v>5532</v>
      </c>
      <c r="B12145" s="33" t="s">
        <v>68</v>
      </c>
      <c r="C12145" s="44" t="s">
        <v>11866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3471</v>
      </c>
      <c r="I12145" s="294" t="s">
        <v>11867</v>
      </c>
    </row>
    <row r="12146" spans="1:9" x14ac:dyDescent="0.25">
      <c r="A12146" s="33" t="s">
        <v>5532</v>
      </c>
      <c r="B12146" s="33" t="s">
        <v>68</v>
      </c>
      <c r="C12146" s="33" t="s">
        <v>4825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3471</v>
      </c>
      <c r="I12146" s="294" t="s">
        <v>11867</v>
      </c>
    </row>
    <row r="12147" spans="1:9" x14ac:dyDescent="0.25">
      <c r="A12147" s="33" t="s">
        <v>5532</v>
      </c>
      <c r="B12147" s="33" t="s">
        <v>68</v>
      </c>
      <c r="C12147" s="33" t="s">
        <v>11868</v>
      </c>
      <c r="D12147" s="38">
        <v>1</v>
      </c>
      <c r="E12147" s="45" t="s">
        <v>72</v>
      </c>
      <c r="F12147" s="41">
        <v>1900000</v>
      </c>
      <c r="G12147" s="41">
        <f t="shared" si="497"/>
        <v>1900000</v>
      </c>
      <c r="H12147" s="84" t="s">
        <v>3471</v>
      </c>
      <c r="I12147" s="294" t="s">
        <v>11867</v>
      </c>
    </row>
    <row r="12148" spans="1:9" x14ac:dyDescent="0.25">
      <c r="A12148" s="33" t="s">
        <v>5532</v>
      </c>
      <c r="B12148" s="33" t="s">
        <v>68</v>
      </c>
      <c r="C12148" s="33" t="s">
        <v>11869</v>
      </c>
      <c r="D12148" s="50">
        <v>1</v>
      </c>
      <c r="E12148" s="45" t="s">
        <v>72</v>
      </c>
      <c r="F12148" s="41">
        <v>1900000</v>
      </c>
      <c r="G12148" s="179">
        <f t="shared" si="497"/>
        <v>1900000</v>
      </c>
      <c r="H12148" s="84" t="s">
        <v>3471</v>
      </c>
      <c r="I12148" s="294" t="s">
        <v>11867</v>
      </c>
    </row>
    <row r="12149" spans="1:9" x14ac:dyDescent="0.25">
      <c r="A12149" s="33" t="s">
        <v>5532</v>
      </c>
      <c r="B12149" s="33" t="s">
        <v>11395</v>
      </c>
      <c r="C12149" s="33" t="s">
        <v>11870</v>
      </c>
      <c r="D12149" s="38">
        <v>1</v>
      </c>
      <c r="E12149" s="45" t="s">
        <v>24</v>
      </c>
      <c r="F12149" s="179">
        <v>1545000</v>
      </c>
      <c r="G12149" s="41">
        <f t="shared" si="497"/>
        <v>1545000</v>
      </c>
      <c r="H12149" s="84" t="s">
        <v>3471</v>
      </c>
      <c r="I12149" s="294" t="s">
        <v>11867</v>
      </c>
    </row>
    <row r="12150" spans="1:9" x14ac:dyDescent="0.25">
      <c r="A12150" s="33" t="s">
        <v>5532</v>
      </c>
      <c r="B12150" s="33" t="s">
        <v>11395</v>
      </c>
      <c r="C12150" s="44" t="s">
        <v>11871</v>
      </c>
      <c r="D12150" s="38">
        <v>1</v>
      </c>
      <c r="E12150" s="45" t="s">
        <v>24</v>
      </c>
      <c r="F12150" s="179">
        <v>1545000</v>
      </c>
      <c r="G12150" s="41">
        <f t="shared" si="497"/>
        <v>1545000</v>
      </c>
      <c r="H12150" s="84" t="s">
        <v>3471</v>
      </c>
      <c r="I12150" s="294" t="s">
        <v>11867</v>
      </c>
    </row>
    <row r="12151" spans="1:9" x14ac:dyDescent="0.25">
      <c r="A12151" s="33" t="s">
        <v>5532</v>
      </c>
      <c r="B12151" s="33" t="s">
        <v>11395</v>
      </c>
      <c r="C12151" s="36" t="s">
        <v>11872</v>
      </c>
      <c r="D12151" s="38">
        <v>1</v>
      </c>
      <c r="E12151" s="45" t="s">
        <v>24</v>
      </c>
      <c r="F12151" s="179">
        <v>1545000</v>
      </c>
      <c r="G12151" s="41">
        <f t="shared" si="497"/>
        <v>1545000</v>
      </c>
      <c r="H12151" s="84" t="s">
        <v>3471</v>
      </c>
      <c r="I12151" s="294" t="s">
        <v>11867</v>
      </c>
    </row>
    <row r="12152" spans="1:9" x14ac:dyDescent="0.25">
      <c r="A12152" s="33" t="s">
        <v>5532</v>
      </c>
      <c r="B12152" s="33" t="s">
        <v>11395</v>
      </c>
      <c r="C12152" s="39" t="s">
        <v>11873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3471</v>
      </c>
      <c r="I12152" s="294" t="s">
        <v>11867</v>
      </c>
    </row>
    <row r="12153" spans="1:9" x14ac:dyDescent="0.25">
      <c r="A12153" s="33" t="s">
        <v>5532</v>
      </c>
      <c r="B12153" s="33" t="s">
        <v>11395</v>
      </c>
      <c r="C12153" s="33" t="s">
        <v>11874</v>
      </c>
      <c r="D12153" s="38">
        <v>1</v>
      </c>
      <c r="E12153" s="51" t="s">
        <v>24</v>
      </c>
      <c r="F12153" s="179">
        <v>1545000</v>
      </c>
      <c r="G12153" s="41">
        <f t="shared" si="497"/>
        <v>1545000</v>
      </c>
      <c r="H12153" s="84" t="s">
        <v>3471</v>
      </c>
      <c r="I12153" s="294" t="s">
        <v>11867</v>
      </c>
    </row>
    <row r="12154" spans="1:9" x14ac:dyDescent="0.25">
      <c r="A12154" s="33" t="s">
        <v>5532</v>
      </c>
      <c r="B12154" s="33" t="s">
        <v>11395</v>
      </c>
      <c r="C12154" s="33" t="s">
        <v>11875</v>
      </c>
      <c r="D12154" s="50">
        <v>1</v>
      </c>
      <c r="E12154" s="45" t="s">
        <v>24</v>
      </c>
      <c r="F12154" s="179">
        <v>1545000</v>
      </c>
      <c r="G12154" s="41">
        <f t="shared" si="497"/>
        <v>1545000</v>
      </c>
      <c r="H12154" s="84" t="s">
        <v>3471</v>
      </c>
      <c r="I12154" s="294" t="s">
        <v>11867</v>
      </c>
    </row>
    <row r="12155" spans="1:9" x14ac:dyDescent="0.25">
      <c r="A12155" s="33" t="s">
        <v>5532</v>
      </c>
      <c r="B12155" s="33" t="s">
        <v>11624</v>
      </c>
      <c r="C12155" s="33" t="s">
        <v>11876</v>
      </c>
      <c r="D12155" s="50">
        <v>1</v>
      </c>
      <c r="E12155" s="45" t="s">
        <v>24</v>
      </c>
      <c r="F12155" s="179">
        <v>1275000</v>
      </c>
      <c r="G12155" s="41">
        <f t="shared" ref="G12155:G12175" si="498">F12155*D12155</f>
        <v>1275000</v>
      </c>
      <c r="H12155" s="84" t="s">
        <v>3471</v>
      </c>
      <c r="I12155" s="541" t="s">
        <v>11867</v>
      </c>
    </row>
    <row r="12156" spans="1:9" x14ac:dyDescent="0.25">
      <c r="A12156" s="33" t="s">
        <v>5532</v>
      </c>
      <c r="B12156" s="33" t="s">
        <v>11624</v>
      </c>
      <c r="C12156" s="33" t="s">
        <v>11877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3471</v>
      </c>
      <c r="I12156" s="541" t="s">
        <v>11867</v>
      </c>
    </row>
    <row r="12157" spans="1:9" x14ac:dyDescent="0.25">
      <c r="A12157" s="33" t="s">
        <v>5532</v>
      </c>
      <c r="B12157" s="33" t="s">
        <v>11624</v>
      </c>
      <c r="C12157" s="33" t="s">
        <v>11878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3471</v>
      </c>
      <c r="I12157" s="541" t="s">
        <v>11879</v>
      </c>
    </row>
    <row r="12158" spans="1:9" x14ac:dyDescent="0.25">
      <c r="A12158" s="33" t="s">
        <v>5532</v>
      </c>
      <c r="B12158" s="33" t="s">
        <v>11624</v>
      </c>
      <c r="C12158" s="167" t="s">
        <v>11880</v>
      </c>
      <c r="D12158" s="38">
        <v>1</v>
      </c>
      <c r="E12158" s="45" t="s">
        <v>24</v>
      </c>
      <c r="F12158" s="179">
        <v>1275000</v>
      </c>
      <c r="G12158" s="41">
        <f t="shared" si="498"/>
        <v>1275000</v>
      </c>
      <c r="H12158" s="84" t="s">
        <v>3471</v>
      </c>
      <c r="I12158" s="541" t="s">
        <v>11879</v>
      </c>
    </row>
    <row r="12159" spans="1:9" x14ac:dyDescent="0.25">
      <c r="A12159" s="33" t="s">
        <v>5532</v>
      </c>
      <c r="B12159" s="33" t="s">
        <v>11624</v>
      </c>
      <c r="C12159" s="33" t="s">
        <v>11881</v>
      </c>
      <c r="D12159" s="38">
        <v>1</v>
      </c>
      <c r="E12159" s="45" t="s">
        <v>24</v>
      </c>
      <c r="F12159" s="179">
        <v>1275000</v>
      </c>
      <c r="G12159" s="41">
        <f t="shared" si="498"/>
        <v>1275000</v>
      </c>
      <c r="H12159" s="84" t="s">
        <v>3471</v>
      </c>
      <c r="I12159" s="541" t="s">
        <v>11879</v>
      </c>
    </row>
    <row r="12160" spans="1:9" x14ac:dyDescent="0.25">
      <c r="A12160" s="33" t="s">
        <v>5532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98"/>
        <v>1110000</v>
      </c>
      <c r="H12160" s="84" t="s">
        <v>3471</v>
      </c>
      <c r="I12160" s="541" t="s">
        <v>11879</v>
      </c>
    </row>
    <row r="12161" spans="1:9" x14ac:dyDescent="0.25">
      <c r="A12161" s="33" t="s">
        <v>5532</v>
      </c>
      <c r="B12161" s="33" t="s">
        <v>6000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98"/>
        <v>825000</v>
      </c>
      <c r="H12161" s="84" t="s">
        <v>3471</v>
      </c>
      <c r="I12161" s="541" t="s">
        <v>11879</v>
      </c>
    </row>
    <row r="12162" spans="1:9" x14ac:dyDescent="0.25">
      <c r="A12162" s="33" t="s">
        <v>5532</v>
      </c>
      <c r="B12162" s="33" t="s">
        <v>11605</v>
      </c>
      <c r="C12162" s="33" t="s">
        <v>4924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3471</v>
      </c>
      <c r="I12162" s="541" t="s">
        <v>11879</v>
      </c>
    </row>
    <row r="12163" spans="1:9" x14ac:dyDescent="0.25">
      <c r="A12163" s="33" t="s">
        <v>5532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98"/>
        <v>12750</v>
      </c>
      <c r="H12163" s="84" t="s">
        <v>930</v>
      </c>
      <c r="I12163" s="294"/>
    </row>
    <row r="12164" spans="1:9" x14ac:dyDescent="0.25">
      <c r="A12164" s="33" t="s">
        <v>5532</v>
      </c>
      <c r="B12164" s="63" t="s">
        <v>5533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98"/>
        <v>620000</v>
      </c>
      <c r="H12164" s="84" t="s">
        <v>2724</v>
      </c>
      <c r="I12164" s="294"/>
    </row>
    <row r="12165" spans="1:9" x14ac:dyDescent="0.25">
      <c r="A12165" s="33" t="s">
        <v>5532</v>
      </c>
      <c r="B12165" s="33" t="s">
        <v>5534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98"/>
        <v>140000</v>
      </c>
      <c r="H12165" s="84" t="s">
        <v>2724</v>
      </c>
      <c r="I12165" s="294"/>
    </row>
    <row r="12166" spans="1:9" x14ac:dyDescent="0.25">
      <c r="A12166" s="33" t="s">
        <v>5532</v>
      </c>
      <c r="B12166" s="63" t="s">
        <v>4675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5536</v>
      </c>
      <c r="I12166" s="294"/>
    </row>
    <row r="12167" spans="1:9" x14ac:dyDescent="0.25">
      <c r="A12167" s="33" t="s">
        <v>5532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5536</v>
      </c>
      <c r="I12167" s="294"/>
    </row>
    <row r="12168" spans="1:9" x14ac:dyDescent="0.25">
      <c r="A12168" s="33" t="s">
        <v>5532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5536</v>
      </c>
      <c r="I12168" s="294"/>
    </row>
    <row r="12169" spans="1:9" x14ac:dyDescent="0.25">
      <c r="A12169" s="33" t="s">
        <v>5532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5536</v>
      </c>
      <c r="I12169" s="294"/>
    </row>
    <row r="12170" spans="1:9" x14ac:dyDescent="0.25">
      <c r="A12170" s="33" t="s">
        <v>5532</v>
      </c>
      <c r="B12170" s="33" t="s">
        <v>5539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98"/>
        <v>32000</v>
      </c>
      <c r="H12170" s="84" t="s">
        <v>5540</v>
      </c>
      <c r="I12170" s="294"/>
    </row>
    <row r="12171" spans="1:9" x14ac:dyDescent="0.25">
      <c r="A12171" s="33" t="s">
        <v>5532</v>
      </c>
      <c r="B12171" s="109" t="s">
        <v>5541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98"/>
        <v>5000</v>
      </c>
      <c r="H12171" s="84" t="s">
        <v>5540</v>
      </c>
      <c r="I12171" s="294"/>
    </row>
    <row r="12172" spans="1:9" x14ac:dyDescent="0.25">
      <c r="A12172" s="33" t="s">
        <v>5532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11882</v>
      </c>
    </row>
    <row r="12173" spans="1:9" x14ac:dyDescent="0.25">
      <c r="A12173" s="33" t="s">
        <v>5532</v>
      </c>
      <c r="B12173" s="33" t="s">
        <v>2852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98"/>
        <v>87500</v>
      </c>
      <c r="H12173" s="84" t="s">
        <v>673</v>
      </c>
      <c r="I12173" s="33" t="s">
        <v>11882</v>
      </c>
    </row>
    <row r="12174" spans="1:9" x14ac:dyDescent="0.25">
      <c r="A12174" s="33" t="s">
        <v>5532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98"/>
        <v>100000</v>
      </c>
      <c r="H12174" s="84" t="s">
        <v>783</v>
      </c>
      <c r="I12174" s="33" t="s">
        <v>11883</v>
      </c>
    </row>
    <row r="12175" spans="1:9" x14ac:dyDescent="0.25">
      <c r="A12175" s="33" t="s">
        <v>5532</v>
      </c>
      <c r="B12175" s="49" t="s">
        <v>5542</v>
      </c>
      <c r="C12175" s="33" t="s">
        <v>9331</v>
      </c>
      <c r="D12175" s="50">
        <v>1</v>
      </c>
      <c r="E12175" s="45" t="s">
        <v>24</v>
      </c>
      <c r="F12175" s="179">
        <v>475000</v>
      </c>
      <c r="G12175" s="41">
        <f t="shared" si="498"/>
        <v>475000</v>
      </c>
      <c r="H12175" s="84" t="s">
        <v>783</v>
      </c>
      <c r="I12175" s="33" t="s">
        <v>11883</v>
      </c>
    </row>
    <row r="12176" spans="1:9" x14ac:dyDescent="0.25">
      <c r="A12176" s="33" t="s">
        <v>5532</v>
      </c>
      <c r="B12176" s="33" t="s">
        <v>5545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x14ac:dyDescent="0.25">
      <c r="A12177" s="33" t="s">
        <v>5549</v>
      </c>
      <c r="B12177" s="33" t="s">
        <v>4008</v>
      </c>
      <c r="C12177" s="33" t="s">
        <v>4378</v>
      </c>
      <c r="D12177" s="50">
        <v>5</v>
      </c>
      <c r="E12177" s="45" t="s">
        <v>27</v>
      </c>
      <c r="F12177" s="179">
        <v>23000</v>
      </c>
      <c r="G12177" s="41">
        <f t="shared" ref="G12177:G12240" si="499">F12177*D12177</f>
        <v>115000</v>
      </c>
      <c r="H12177" s="84" t="s">
        <v>28</v>
      </c>
      <c r="I12177" s="294"/>
    </row>
    <row r="12178" spans="1:9" x14ac:dyDescent="0.25">
      <c r="A12178" s="33" t="s">
        <v>5549</v>
      </c>
      <c r="B12178" s="33" t="s">
        <v>2801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99"/>
        <v>12500</v>
      </c>
      <c r="H12178" s="84" t="s">
        <v>1065</v>
      </c>
      <c r="I12178" s="33"/>
    </row>
    <row r="12179" spans="1:9" x14ac:dyDescent="0.25">
      <c r="A12179" s="33" t="s">
        <v>5549</v>
      </c>
      <c r="B12179" s="49" t="s">
        <v>5552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99"/>
        <v>18000</v>
      </c>
      <c r="H12179" s="84" t="s">
        <v>606</v>
      </c>
      <c r="I12179" s="33"/>
    </row>
    <row r="12180" spans="1:9" x14ac:dyDescent="0.25">
      <c r="A12180" s="33" t="s">
        <v>5549</v>
      </c>
      <c r="B12180" s="33" t="s">
        <v>2805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99"/>
        <v>3000</v>
      </c>
      <c r="H12180" s="84" t="s">
        <v>5536</v>
      </c>
      <c r="I12180" s="33"/>
    </row>
    <row r="12181" spans="1:9" x14ac:dyDescent="0.25">
      <c r="A12181" s="33" t="s">
        <v>5549</v>
      </c>
      <c r="B12181" s="33" t="s">
        <v>3163</v>
      </c>
      <c r="C12181" s="33" t="s">
        <v>4873</v>
      </c>
      <c r="D12181" s="38">
        <v>2</v>
      </c>
      <c r="E12181" s="45" t="s">
        <v>96</v>
      </c>
      <c r="F12181" s="40">
        <v>58000</v>
      </c>
      <c r="G12181" s="41">
        <f t="shared" si="499"/>
        <v>116000</v>
      </c>
      <c r="H12181" s="84" t="s">
        <v>5536</v>
      </c>
      <c r="I12181" s="294"/>
    </row>
    <row r="12182" spans="1:9" x14ac:dyDescent="0.25">
      <c r="A12182" s="33" t="s">
        <v>5549</v>
      </c>
      <c r="B12182" s="63" t="s">
        <v>2968</v>
      </c>
      <c r="C12182" s="56" t="s">
        <v>5514</v>
      </c>
      <c r="D12182" s="38">
        <v>1</v>
      </c>
      <c r="E12182" s="45" t="s">
        <v>72</v>
      </c>
      <c r="F12182" s="40">
        <v>110000</v>
      </c>
      <c r="G12182" s="41">
        <f t="shared" si="499"/>
        <v>110000</v>
      </c>
      <c r="H12182" s="84" t="s">
        <v>5536</v>
      </c>
      <c r="I12182" s="294"/>
    </row>
    <row r="12183" spans="1:9" x14ac:dyDescent="0.25">
      <c r="A12183" s="33" t="s">
        <v>5549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99"/>
        <v>11250</v>
      </c>
      <c r="H12183" s="84" t="s">
        <v>5536</v>
      </c>
      <c r="I12183" s="294"/>
    </row>
    <row r="12184" spans="1:9" x14ac:dyDescent="0.25">
      <c r="A12184" s="33" t="s">
        <v>5549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99"/>
        <v>42300</v>
      </c>
      <c r="H12184" s="84" t="s">
        <v>2096</v>
      </c>
      <c r="I12184" s="294"/>
    </row>
    <row r="12185" spans="1:9" x14ac:dyDescent="0.25">
      <c r="A12185" s="33" t="s">
        <v>5549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99"/>
        <v>225600</v>
      </c>
      <c r="H12185" s="236" t="s">
        <v>5567</v>
      </c>
      <c r="I12185" s="294"/>
    </row>
    <row r="12186" spans="1:9" x14ac:dyDescent="0.25">
      <c r="A12186" s="33" t="s">
        <v>5549</v>
      </c>
      <c r="B12186" s="33" t="s">
        <v>3235</v>
      </c>
      <c r="C12186" s="33" t="s">
        <v>3596</v>
      </c>
      <c r="D12186" s="38">
        <v>1</v>
      </c>
      <c r="E12186" s="45" t="s">
        <v>24</v>
      </c>
      <c r="F12186" s="40">
        <v>82000</v>
      </c>
      <c r="G12186" s="41">
        <f t="shared" si="499"/>
        <v>82000</v>
      </c>
      <c r="H12186" s="84" t="s">
        <v>995</v>
      </c>
      <c r="I12186" s="294" t="s">
        <v>11884</v>
      </c>
    </row>
    <row r="12187" spans="1:9" x14ac:dyDescent="0.25">
      <c r="A12187" s="33" t="s">
        <v>5549</v>
      </c>
      <c r="B12187" s="33" t="s">
        <v>5108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99"/>
        <v>36000</v>
      </c>
      <c r="H12187" s="84" t="s">
        <v>995</v>
      </c>
      <c r="I12187" s="294" t="s">
        <v>11884</v>
      </c>
    </row>
    <row r="12188" spans="1:9" x14ac:dyDescent="0.25">
      <c r="A12188" s="33" t="s">
        <v>5549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99"/>
        <v>225600</v>
      </c>
      <c r="H12188" s="84" t="s">
        <v>995</v>
      </c>
      <c r="I12188" s="294" t="s">
        <v>11884</v>
      </c>
    </row>
    <row r="12189" spans="1:9" x14ac:dyDescent="0.25">
      <c r="A12189" s="33" t="s">
        <v>5549</v>
      </c>
      <c r="B12189" s="33" t="s">
        <v>5546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99"/>
        <v>40000</v>
      </c>
      <c r="H12189" s="84" t="s">
        <v>708</v>
      </c>
      <c r="I12189" s="294"/>
    </row>
    <row r="12190" spans="1:9" x14ac:dyDescent="0.25">
      <c r="A12190" s="33" t="s">
        <v>5549</v>
      </c>
      <c r="B12190" s="63" t="s">
        <v>5550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99"/>
        <v>970000</v>
      </c>
      <c r="H12190" s="84" t="s">
        <v>1006</v>
      </c>
      <c r="I12190" s="294" t="s">
        <v>11885</v>
      </c>
    </row>
    <row r="12191" spans="1:9" x14ac:dyDescent="0.25">
      <c r="A12191" s="33" t="s">
        <v>5549</v>
      </c>
      <c r="B12191" s="63" t="s">
        <v>5550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99"/>
        <v>485000</v>
      </c>
      <c r="H12191" s="84" t="s">
        <v>551</v>
      </c>
      <c r="I12191" s="294" t="s">
        <v>11886</v>
      </c>
    </row>
    <row r="12192" spans="1:9" x14ac:dyDescent="0.25">
      <c r="A12192" s="33" t="s">
        <v>5549</v>
      </c>
      <c r="B12192" s="33" t="s">
        <v>11794</v>
      </c>
      <c r="C12192" s="33" t="s">
        <v>11887</v>
      </c>
      <c r="D12192" s="38">
        <v>1</v>
      </c>
      <c r="E12192" s="45" t="s">
        <v>24</v>
      </c>
      <c r="F12192" s="179">
        <v>1550000</v>
      </c>
      <c r="G12192" s="41">
        <f t="shared" si="499"/>
        <v>1550000</v>
      </c>
      <c r="H12192" s="84" t="s">
        <v>433</v>
      </c>
      <c r="I12192" s="294" t="s">
        <v>11888</v>
      </c>
    </row>
    <row r="12193" spans="1:9" x14ac:dyDescent="0.25">
      <c r="A12193" s="33" t="s">
        <v>5549</v>
      </c>
      <c r="B12193" s="33" t="s">
        <v>11794</v>
      </c>
      <c r="C12193" s="44" t="s">
        <v>11889</v>
      </c>
      <c r="D12193" s="38">
        <v>1</v>
      </c>
      <c r="E12193" s="45" t="s">
        <v>24</v>
      </c>
      <c r="F12193" s="179">
        <v>1550000</v>
      </c>
      <c r="G12193" s="41">
        <f t="shared" si="499"/>
        <v>1550000</v>
      </c>
      <c r="H12193" s="84" t="s">
        <v>433</v>
      </c>
      <c r="I12193" s="294" t="s">
        <v>11888</v>
      </c>
    </row>
    <row r="12194" spans="1:9" x14ac:dyDescent="0.25">
      <c r="A12194" s="33" t="s">
        <v>5549</v>
      </c>
      <c r="B12194" s="33" t="s">
        <v>11794</v>
      </c>
      <c r="C12194" s="36" t="s">
        <v>11890</v>
      </c>
      <c r="D12194" s="38">
        <v>1</v>
      </c>
      <c r="E12194" s="45" t="s">
        <v>24</v>
      </c>
      <c r="F12194" s="179">
        <v>1550000</v>
      </c>
      <c r="G12194" s="41">
        <f t="shared" si="499"/>
        <v>1550000</v>
      </c>
      <c r="H12194" s="84" t="s">
        <v>433</v>
      </c>
      <c r="I12194" s="294" t="s">
        <v>11888</v>
      </c>
    </row>
    <row r="12195" spans="1:9" x14ac:dyDescent="0.25">
      <c r="A12195" s="33" t="s">
        <v>5549</v>
      </c>
      <c r="B12195" s="33" t="s">
        <v>11794</v>
      </c>
      <c r="C12195" s="39" t="s">
        <v>11891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11888</v>
      </c>
    </row>
    <row r="12196" spans="1:9" x14ac:dyDescent="0.25">
      <c r="A12196" s="33" t="s">
        <v>5549</v>
      </c>
      <c r="B12196" s="56" t="s">
        <v>4145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99"/>
        <v>275000</v>
      </c>
      <c r="H12196" s="84" t="s">
        <v>627</v>
      </c>
      <c r="I12196" s="294" t="s">
        <v>11892</v>
      </c>
    </row>
    <row r="12197" spans="1:9" x14ac:dyDescent="0.25">
      <c r="A12197" s="33" t="s">
        <v>5549</v>
      </c>
      <c r="B12197" s="33" t="s">
        <v>3674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99"/>
        <v>420000</v>
      </c>
      <c r="H12197" s="84" t="s">
        <v>627</v>
      </c>
      <c r="I12197" s="294" t="s">
        <v>11892</v>
      </c>
    </row>
    <row r="12198" spans="1:9" x14ac:dyDescent="0.25">
      <c r="A12198" s="33" t="s">
        <v>5549</v>
      </c>
      <c r="B12198" s="33" t="s">
        <v>2801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11892</v>
      </c>
    </row>
    <row r="12199" spans="1:9" x14ac:dyDescent="0.25">
      <c r="A12199" s="33" t="s">
        <v>5549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11892</v>
      </c>
    </row>
    <row r="12200" spans="1:9" x14ac:dyDescent="0.25">
      <c r="A12200" s="33" t="s">
        <v>5549</v>
      </c>
      <c r="B12200" s="33" t="s">
        <v>2805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99"/>
        <v>3000</v>
      </c>
      <c r="H12200" s="84" t="s">
        <v>492</v>
      </c>
      <c r="I12200" s="541" t="s">
        <v>11893</v>
      </c>
    </row>
    <row r="12201" spans="1:9" x14ac:dyDescent="0.25">
      <c r="A12201" s="33" t="s">
        <v>5549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99"/>
        <v>225600</v>
      </c>
      <c r="H12201" s="84" t="s">
        <v>492</v>
      </c>
      <c r="I12201" s="541" t="s">
        <v>11893</v>
      </c>
    </row>
    <row r="12202" spans="1:9" x14ac:dyDescent="0.25">
      <c r="A12202" s="33" t="s">
        <v>5549</v>
      </c>
      <c r="B12202" s="33" t="s">
        <v>2851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99"/>
        <v>205000</v>
      </c>
      <c r="H12202" s="84" t="s">
        <v>492</v>
      </c>
      <c r="I12202" s="541" t="s">
        <v>11893</v>
      </c>
    </row>
    <row r="12203" spans="1:9" x14ac:dyDescent="0.25">
      <c r="A12203" s="33" t="s">
        <v>5549</v>
      </c>
      <c r="B12203" s="63" t="s">
        <v>2826</v>
      </c>
      <c r="C12203" s="39" t="s">
        <v>5865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11894</v>
      </c>
    </row>
    <row r="12204" spans="1:9" x14ac:dyDescent="0.25">
      <c r="A12204" s="33" t="s">
        <v>5549</v>
      </c>
      <c r="B12204" s="68" t="s">
        <v>2749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99"/>
        <v>20000</v>
      </c>
      <c r="H12204" s="84" t="s">
        <v>2177</v>
      </c>
      <c r="I12204" s="294" t="s">
        <v>11894</v>
      </c>
    </row>
    <row r="12205" spans="1:9" x14ac:dyDescent="0.25">
      <c r="A12205" s="33" t="s">
        <v>5549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99"/>
        <v>11250</v>
      </c>
      <c r="H12205" s="84" t="s">
        <v>930</v>
      </c>
      <c r="I12205" s="294"/>
    </row>
    <row r="12206" spans="1:9" x14ac:dyDescent="0.25">
      <c r="A12206" s="33" t="s">
        <v>5549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x14ac:dyDescent="0.25">
      <c r="A12207" s="33" t="s">
        <v>5549</v>
      </c>
      <c r="B12207" s="33" t="s">
        <v>5547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11895</v>
      </c>
    </row>
    <row r="12208" spans="1:9" x14ac:dyDescent="0.25">
      <c r="A12208" s="33" t="s">
        <v>5549</v>
      </c>
      <c r="B12208" s="63" t="s">
        <v>5550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11896</v>
      </c>
    </row>
    <row r="12209" spans="1:9" x14ac:dyDescent="0.25">
      <c r="A12209" s="33" t="s">
        <v>5549</v>
      </c>
      <c r="B12209" s="33" t="s">
        <v>11897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x14ac:dyDescent="0.25">
      <c r="A12210" s="33" t="s">
        <v>5549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11898</v>
      </c>
    </row>
    <row r="12211" spans="1:9" x14ac:dyDescent="0.25">
      <c r="A12211" s="33" t="s">
        <v>5549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99"/>
        <v>225000</v>
      </c>
      <c r="H12211" s="84" t="s">
        <v>520</v>
      </c>
      <c r="I12211" s="84" t="s">
        <v>11898</v>
      </c>
    </row>
    <row r="12212" spans="1:9" x14ac:dyDescent="0.25">
      <c r="A12212" s="33" t="s">
        <v>5549</v>
      </c>
      <c r="B12212" s="80" t="s">
        <v>5553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99"/>
        <v>250000</v>
      </c>
      <c r="H12212" s="84" t="s">
        <v>1106</v>
      </c>
      <c r="I12212" s="33"/>
    </row>
    <row r="12213" spans="1:9" x14ac:dyDescent="0.25">
      <c r="A12213" s="33" t="s">
        <v>5549</v>
      </c>
      <c r="B12213" s="33" t="s">
        <v>5554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99"/>
        <v>75000</v>
      </c>
      <c r="H12213" s="84" t="s">
        <v>1106</v>
      </c>
      <c r="I12213" s="33"/>
    </row>
    <row r="12214" spans="1:9" x14ac:dyDescent="0.25">
      <c r="A12214" s="33" t="s">
        <v>5549</v>
      </c>
      <c r="B12214" s="33" t="s">
        <v>5555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99"/>
        <v>60000</v>
      </c>
      <c r="H12214" s="84" t="s">
        <v>1106</v>
      </c>
      <c r="I12214" s="33"/>
    </row>
    <row r="12215" spans="1:9" x14ac:dyDescent="0.25">
      <c r="A12215" s="33" t="s">
        <v>5556</v>
      </c>
      <c r="B12215" s="33" t="s">
        <v>11899</v>
      </c>
      <c r="C12215" s="33"/>
      <c r="D12215" s="50">
        <v>15</v>
      </c>
      <c r="E12215" s="45" t="s">
        <v>24</v>
      </c>
      <c r="F12215" s="179">
        <v>850</v>
      </c>
      <c r="G12215" s="41">
        <f t="shared" si="499"/>
        <v>12750</v>
      </c>
      <c r="H12215" s="84" t="s">
        <v>5536</v>
      </c>
      <c r="I12215" s="294"/>
    </row>
    <row r="12216" spans="1:9" x14ac:dyDescent="0.25">
      <c r="A12216" s="33" t="s">
        <v>5556</v>
      </c>
      <c r="B12216" s="33" t="s">
        <v>3163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99"/>
        <v>174000</v>
      </c>
      <c r="H12216" s="84" t="s">
        <v>5536</v>
      </c>
      <c r="I12216" s="33"/>
    </row>
    <row r="12217" spans="1:9" x14ac:dyDescent="0.25">
      <c r="A12217" s="33" t="s">
        <v>5556</v>
      </c>
      <c r="B12217" s="33" t="s">
        <v>4330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99"/>
        <v>255000</v>
      </c>
      <c r="H12217" s="84" t="s">
        <v>5536</v>
      </c>
      <c r="I12217" s="33"/>
    </row>
    <row r="12218" spans="1:9" x14ac:dyDescent="0.25">
      <c r="A12218" s="33" t="s">
        <v>5556</v>
      </c>
      <c r="B12218" s="33" t="s">
        <v>3048</v>
      </c>
      <c r="C12218" s="33" t="s">
        <v>4873</v>
      </c>
      <c r="D12218" s="38">
        <v>1</v>
      </c>
      <c r="E12218" s="45" t="s">
        <v>96</v>
      </c>
      <c r="F12218" s="40">
        <v>72000</v>
      </c>
      <c r="G12218" s="41">
        <f t="shared" si="499"/>
        <v>72000</v>
      </c>
      <c r="H12218" s="84" t="s">
        <v>5536</v>
      </c>
      <c r="I12218" s="33"/>
    </row>
    <row r="12219" spans="1:9" x14ac:dyDescent="0.25">
      <c r="A12219" s="33" t="s">
        <v>5556</v>
      </c>
      <c r="B12219" s="33" t="s">
        <v>5354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99"/>
        <v>14000</v>
      </c>
      <c r="H12219" s="84" t="s">
        <v>5536</v>
      </c>
      <c r="I12219" s="33"/>
    </row>
    <row r="12220" spans="1:9" x14ac:dyDescent="0.25">
      <c r="A12220" s="33" t="s">
        <v>5556</v>
      </c>
      <c r="B12220" s="33" t="s">
        <v>11794</v>
      </c>
      <c r="C12220" s="542" t="s">
        <v>11900</v>
      </c>
      <c r="D12220" s="38">
        <v>1</v>
      </c>
      <c r="E12220" s="45" t="s">
        <v>24</v>
      </c>
      <c r="F12220" s="40">
        <v>1550000</v>
      </c>
      <c r="G12220" s="41">
        <f t="shared" si="499"/>
        <v>1550000</v>
      </c>
      <c r="H12220" s="84" t="s">
        <v>433</v>
      </c>
      <c r="I12220" s="294" t="s">
        <v>11901</v>
      </c>
    </row>
    <row r="12221" spans="1:9" x14ac:dyDescent="0.25">
      <c r="A12221" s="33" t="s">
        <v>5556</v>
      </c>
      <c r="B12221" s="33" t="s">
        <v>11794</v>
      </c>
      <c r="C12221" s="542" t="s">
        <v>11902</v>
      </c>
      <c r="D12221" s="38">
        <v>1</v>
      </c>
      <c r="E12221" s="45" t="s">
        <v>24</v>
      </c>
      <c r="F12221" s="40">
        <v>1550000</v>
      </c>
      <c r="G12221" s="41">
        <f t="shared" si="499"/>
        <v>1550000</v>
      </c>
      <c r="H12221" s="84" t="s">
        <v>433</v>
      </c>
      <c r="I12221" s="294" t="s">
        <v>11901</v>
      </c>
    </row>
    <row r="12222" spans="1:9" x14ac:dyDescent="0.25">
      <c r="A12222" s="33" t="s">
        <v>5556</v>
      </c>
      <c r="B12222" s="33" t="s">
        <v>11794</v>
      </c>
      <c r="C12222" s="542" t="s">
        <v>11903</v>
      </c>
      <c r="D12222" s="38">
        <v>1</v>
      </c>
      <c r="E12222" s="45" t="s">
        <v>24</v>
      </c>
      <c r="F12222" s="40">
        <v>1550000</v>
      </c>
      <c r="G12222" s="41">
        <f t="shared" si="499"/>
        <v>1550000</v>
      </c>
      <c r="H12222" s="84" t="s">
        <v>433</v>
      </c>
      <c r="I12222" s="294" t="s">
        <v>11901</v>
      </c>
    </row>
    <row r="12223" spans="1:9" x14ac:dyDescent="0.25">
      <c r="A12223" s="33" t="s">
        <v>5556</v>
      </c>
      <c r="B12223" s="33" t="s">
        <v>11794</v>
      </c>
      <c r="C12223" s="542" t="s">
        <v>11904</v>
      </c>
      <c r="D12223" s="38">
        <v>1</v>
      </c>
      <c r="E12223" s="45" t="s">
        <v>24</v>
      </c>
      <c r="F12223" s="40">
        <v>1550000</v>
      </c>
      <c r="G12223" s="41">
        <f t="shared" si="499"/>
        <v>1550000</v>
      </c>
      <c r="H12223" s="84" t="s">
        <v>433</v>
      </c>
      <c r="I12223" s="294" t="s">
        <v>11901</v>
      </c>
    </row>
    <row r="12224" spans="1:9" x14ac:dyDescent="0.25">
      <c r="A12224" s="33" t="s">
        <v>5556</v>
      </c>
      <c r="B12224" s="33" t="s">
        <v>2801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99"/>
        <v>13500</v>
      </c>
      <c r="H12224" s="236" t="s">
        <v>28</v>
      </c>
      <c r="I12224" s="294"/>
    </row>
    <row r="12225" spans="1:9" x14ac:dyDescent="0.25">
      <c r="A12225" s="33" t="s">
        <v>5556</v>
      </c>
      <c r="B12225" s="33" t="s">
        <v>6129</v>
      </c>
      <c r="C12225" s="33"/>
      <c r="D12225" s="50">
        <v>1</v>
      </c>
      <c r="E12225" s="45" t="s">
        <v>24</v>
      </c>
      <c r="F12225" s="41">
        <v>3000</v>
      </c>
      <c r="G12225" s="179">
        <f t="shared" si="499"/>
        <v>3000</v>
      </c>
      <c r="H12225" s="84" t="s">
        <v>28</v>
      </c>
      <c r="I12225" s="294"/>
    </row>
    <row r="12226" spans="1:9" x14ac:dyDescent="0.25">
      <c r="A12226" s="33" t="s">
        <v>5556</v>
      </c>
      <c r="B12226" s="33" t="s">
        <v>4384</v>
      </c>
      <c r="C12226" s="33" t="s">
        <v>9331</v>
      </c>
      <c r="D12226" s="50">
        <v>1</v>
      </c>
      <c r="E12226" s="45" t="s">
        <v>24</v>
      </c>
      <c r="F12226" s="298">
        <v>475000</v>
      </c>
      <c r="G12226" s="41">
        <f t="shared" si="499"/>
        <v>475000</v>
      </c>
      <c r="H12226" s="84" t="s">
        <v>1268</v>
      </c>
      <c r="I12226" s="294" t="s">
        <v>11857</v>
      </c>
    </row>
    <row r="12227" spans="1:9" x14ac:dyDescent="0.25">
      <c r="A12227" s="33" t="s">
        <v>5556</v>
      </c>
      <c r="B12227" s="49" t="s">
        <v>5558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99"/>
        <v>135000</v>
      </c>
      <c r="H12227" s="84" t="s">
        <v>5559</v>
      </c>
      <c r="I12227" s="294"/>
    </row>
    <row r="12228" spans="1:9" x14ac:dyDescent="0.25">
      <c r="A12228" s="33" t="s">
        <v>5556</v>
      </c>
      <c r="B12228" s="80" t="s">
        <v>5560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99"/>
        <v>24000</v>
      </c>
      <c r="H12228" s="84" t="s">
        <v>5559</v>
      </c>
      <c r="I12228" s="294"/>
    </row>
    <row r="12229" spans="1:9" x14ac:dyDescent="0.25">
      <c r="A12229" s="33" t="s">
        <v>5556</v>
      </c>
      <c r="B12229" s="33" t="s">
        <v>5561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5559</v>
      </c>
      <c r="I12229" s="294"/>
    </row>
    <row r="12230" spans="1:9" x14ac:dyDescent="0.25">
      <c r="A12230" s="33" t="s">
        <v>5556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99"/>
        <v>253800</v>
      </c>
      <c r="H12230" s="84" t="s">
        <v>1004</v>
      </c>
      <c r="I12230" s="294" t="s">
        <v>11905</v>
      </c>
    </row>
    <row r="12231" spans="1:9" x14ac:dyDescent="0.25">
      <c r="A12231" s="33" t="s">
        <v>5556</v>
      </c>
      <c r="B12231" s="33" t="s">
        <v>3235</v>
      </c>
      <c r="C12231" s="33" t="s">
        <v>3596</v>
      </c>
      <c r="D12231" s="50">
        <v>1</v>
      </c>
      <c r="E12231" s="45" t="s">
        <v>24</v>
      </c>
      <c r="F12231" s="179">
        <v>82000</v>
      </c>
      <c r="G12231" s="41">
        <f t="shared" si="499"/>
        <v>82000</v>
      </c>
      <c r="H12231" s="84" t="s">
        <v>1004</v>
      </c>
      <c r="I12231" s="294" t="s">
        <v>11905</v>
      </c>
    </row>
    <row r="12232" spans="1:9" x14ac:dyDescent="0.25">
      <c r="A12232" s="33" t="s">
        <v>5556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99"/>
        <v>38000</v>
      </c>
      <c r="H12232" s="84" t="s">
        <v>1004</v>
      </c>
      <c r="I12232" s="294" t="s">
        <v>11905</v>
      </c>
    </row>
    <row r="12233" spans="1:9" x14ac:dyDescent="0.25">
      <c r="A12233" s="33" t="s">
        <v>5556</v>
      </c>
      <c r="B12233" s="33" t="s">
        <v>2852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11905</v>
      </c>
    </row>
    <row r="12234" spans="1:9" x14ac:dyDescent="0.25">
      <c r="A12234" s="33" t="s">
        <v>5556</v>
      </c>
      <c r="B12234" s="63" t="s">
        <v>5550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99"/>
        <v>485000</v>
      </c>
      <c r="H12234" s="84" t="s">
        <v>1106</v>
      </c>
      <c r="I12234" s="294" t="s">
        <v>11906</v>
      </c>
    </row>
    <row r="12235" spans="1:9" x14ac:dyDescent="0.25">
      <c r="A12235" s="33" t="s">
        <v>5556</v>
      </c>
      <c r="B12235" s="33" t="s">
        <v>5562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99"/>
        <v>900000</v>
      </c>
      <c r="H12235" s="84" t="s">
        <v>5563</v>
      </c>
      <c r="I12235" s="294" t="s">
        <v>11907</v>
      </c>
    </row>
    <row r="12236" spans="1:9" x14ac:dyDescent="0.25">
      <c r="A12236" s="33" t="s">
        <v>5556</v>
      </c>
      <c r="B12236" s="109" t="s">
        <v>5564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99"/>
        <v>137500</v>
      </c>
      <c r="H12236" s="84" t="s">
        <v>5565</v>
      </c>
      <c r="I12236" s="294" t="s">
        <v>11907</v>
      </c>
    </row>
    <row r="12237" spans="1:9" x14ac:dyDescent="0.25">
      <c r="A12237" s="33" t="s">
        <v>5556</v>
      </c>
      <c r="B12237" s="33" t="s">
        <v>5569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11907</v>
      </c>
    </row>
    <row r="12238" spans="1:9" x14ac:dyDescent="0.25">
      <c r="A12238" s="33" t="s">
        <v>5556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99"/>
        <v>40000</v>
      </c>
      <c r="H12238" s="84" t="s">
        <v>3078</v>
      </c>
      <c r="I12238" s="541" t="s">
        <v>11908</v>
      </c>
    </row>
    <row r="12239" spans="1:9" x14ac:dyDescent="0.25">
      <c r="A12239" s="33" t="s">
        <v>5556</v>
      </c>
      <c r="B12239" s="33" t="s">
        <v>4841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99"/>
        <v>20000</v>
      </c>
      <c r="H12239" s="84" t="s">
        <v>3078</v>
      </c>
      <c r="I12239" s="541" t="s">
        <v>11908</v>
      </c>
    </row>
    <row r="12240" spans="1:9" x14ac:dyDescent="0.25">
      <c r="A12240" s="33" t="s">
        <v>5556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99"/>
        <v>49500</v>
      </c>
      <c r="H12240" s="84" t="s">
        <v>3078</v>
      </c>
      <c r="I12240" s="541" t="s">
        <v>11908</v>
      </c>
    </row>
    <row r="12241" spans="1:9" x14ac:dyDescent="0.25">
      <c r="A12241" s="33" t="s">
        <v>5556</v>
      </c>
      <c r="B12241" s="49" t="s">
        <v>5566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5567</v>
      </c>
      <c r="I12241" s="541"/>
    </row>
    <row r="12242" spans="1:9" x14ac:dyDescent="0.25">
      <c r="A12242" s="33" t="s">
        <v>5556</v>
      </c>
      <c r="B12242" s="49" t="s">
        <v>5568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5567</v>
      </c>
      <c r="I12242" s="541"/>
    </row>
    <row r="12243" spans="1:9" x14ac:dyDescent="0.25">
      <c r="A12243" s="33" t="s">
        <v>5570</v>
      </c>
      <c r="B12243" s="33" t="s">
        <v>4008</v>
      </c>
      <c r="C12243" s="33" t="s">
        <v>4378</v>
      </c>
      <c r="D12243" s="50">
        <v>5</v>
      </c>
      <c r="E12243" s="45" t="s">
        <v>27</v>
      </c>
      <c r="F12243" s="179">
        <v>23000</v>
      </c>
      <c r="G12243" s="41">
        <f t="shared" ref="G12243:G12306" si="500">F12243*D12243</f>
        <v>115000</v>
      </c>
      <c r="H12243" s="84" t="s">
        <v>28</v>
      </c>
      <c r="I12243" s="294"/>
    </row>
    <row r="12244" spans="1:9" x14ac:dyDescent="0.25">
      <c r="A12244" s="33" t="s">
        <v>5570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500"/>
        <v>28200</v>
      </c>
      <c r="H12244" s="84" t="s">
        <v>538</v>
      </c>
      <c r="I12244" s="33"/>
    </row>
    <row r="12245" spans="1:9" x14ac:dyDescent="0.25">
      <c r="A12245" s="33" t="s">
        <v>5570</v>
      </c>
      <c r="B12245" s="33" t="s">
        <v>4008</v>
      </c>
      <c r="C12245" s="33" t="s">
        <v>4378</v>
      </c>
      <c r="D12245" s="50">
        <v>35</v>
      </c>
      <c r="E12245" s="45" t="s">
        <v>27</v>
      </c>
      <c r="F12245" s="179">
        <v>23000</v>
      </c>
      <c r="G12245" s="41">
        <f t="shared" si="500"/>
        <v>805000</v>
      </c>
      <c r="H12245" s="84" t="s">
        <v>5639</v>
      </c>
      <c r="I12245" s="33"/>
    </row>
    <row r="12246" spans="1:9" x14ac:dyDescent="0.25">
      <c r="A12246" s="33" t="s">
        <v>5570</v>
      </c>
      <c r="B12246" s="33" t="s">
        <v>5518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500"/>
        <v>61750</v>
      </c>
      <c r="H12246" s="84" t="s">
        <v>490</v>
      </c>
      <c r="I12246" s="33"/>
    </row>
    <row r="12247" spans="1:9" x14ac:dyDescent="0.25">
      <c r="A12247" s="33" t="s">
        <v>5570</v>
      </c>
      <c r="B12247" s="33" t="s">
        <v>2805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500"/>
        <v>9000</v>
      </c>
      <c r="H12247" s="84" t="s">
        <v>5536</v>
      </c>
      <c r="I12247" s="33"/>
    </row>
    <row r="12248" spans="1:9" x14ac:dyDescent="0.25">
      <c r="A12248" s="33" t="s">
        <v>5570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500"/>
        <v>24750</v>
      </c>
      <c r="H12248" s="84" t="s">
        <v>577</v>
      </c>
      <c r="I12248" s="294"/>
    </row>
    <row r="12249" spans="1:9" x14ac:dyDescent="0.25">
      <c r="A12249" s="33" t="s">
        <v>5570</v>
      </c>
      <c r="B12249" s="33" t="s">
        <v>5571</v>
      </c>
      <c r="C12249" s="33" t="s">
        <v>5572</v>
      </c>
      <c r="D12249" s="38">
        <v>2</v>
      </c>
      <c r="E12249" s="45" t="s">
        <v>24</v>
      </c>
      <c r="F12249" s="40">
        <v>15000</v>
      </c>
      <c r="G12249" s="41">
        <f t="shared" si="500"/>
        <v>30000</v>
      </c>
      <c r="H12249" s="84" t="s">
        <v>606</v>
      </c>
      <c r="I12249" s="294"/>
    </row>
    <row r="12250" spans="1:9" x14ac:dyDescent="0.25">
      <c r="A12250" s="33" t="s">
        <v>5570</v>
      </c>
      <c r="B12250" s="33" t="s">
        <v>5573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500"/>
        <v>48000</v>
      </c>
      <c r="H12250" s="84" t="s">
        <v>606</v>
      </c>
      <c r="I12250" s="294"/>
    </row>
    <row r="12251" spans="1:9" x14ac:dyDescent="0.25">
      <c r="A12251" s="33" t="s">
        <v>5570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500"/>
        <v>30000</v>
      </c>
      <c r="H12251" s="84" t="s">
        <v>606</v>
      </c>
      <c r="I12251" s="294"/>
    </row>
    <row r="12252" spans="1:9" x14ac:dyDescent="0.25">
      <c r="A12252" s="33" t="s">
        <v>5570</v>
      </c>
      <c r="B12252" s="49" t="s">
        <v>5574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500"/>
        <v>33000</v>
      </c>
      <c r="H12252" s="84" t="s">
        <v>1279</v>
      </c>
      <c r="I12252" s="294"/>
    </row>
    <row r="12253" spans="1:9" x14ac:dyDescent="0.25">
      <c r="A12253" s="33" t="s">
        <v>5570</v>
      </c>
      <c r="B12253" s="49" t="s">
        <v>3024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500"/>
        <v>150000</v>
      </c>
      <c r="H12253" s="84" t="s">
        <v>413</v>
      </c>
      <c r="I12253" s="294" t="s">
        <v>11909</v>
      </c>
    </row>
    <row r="12254" spans="1:9" x14ac:dyDescent="0.25">
      <c r="A12254" s="33" t="s">
        <v>5570</v>
      </c>
      <c r="B12254" s="33" t="s">
        <v>5575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5576</v>
      </c>
      <c r="I12254" s="294"/>
    </row>
    <row r="12255" spans="1:9" x14ac:dyDescent="0.25">
      <c r="A12255" s="33" t="s">
        <v>5570</v>
      </c>
      <c r="B12255" s="33" t="s">
        <v>5577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5576</v>
      </c>
      <c r="I12255" s="294"/>
    </row>
    <row r="12256" spans="1:9" x14ac:dyDescent="0.25">
      <c r="A12256" s="33" t="s">
        <v>5570</v>
      </c>
      <c r="B12256" s="109" t="s">
        <v>5578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5576</v>
      </c>
      <c r="I12256" s="294"/>
    </row>
    <row r="12257" spans="1:9" x14ac:dyDescent="0.25">
      <c r="A12257" s="33" t="s">
        <v>5570</v>
      </c>
      <c r="B12257" s="49" t="s">
        <v>5579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5576</v>
      </c>
      <c r="I12257" s="294"/>
    </row>
    <row r="12258" spans="1:9" x14ac:dyDescent="0.25">
      <c r="A12258" s="33" t="s">
        <v>5570</v>
      </c>
      <c r="B12258" s="433" t="s">
        <v>5550</v>
      </c>
      <c r="C12258" s="543" t="s">
        <v>2745</v>
      </c>
      <c r="D12258" s="435">
        <v>1</v>
      </c>
      <c r="E12258" s="440" t="s">
        <v>24</v>
      </c>
      <c r="F12258" s="544">
        <v>495000</v>
      </c>
      <c r="G12258" s="437">
        <f t="shared" si="500"/>
        <v>495000</v>
      </c>
      <c r="H12258" s="450" t="s">
        <v>3078</v>
      </c>
      <c r="I12258" s="450" t="s">
        <v>11908</v>
      </c>
    </row>
    <row r="12259" spans="1:9" x14ac:dyDescent="0.25">
      <c r="A12259" s="33" t="s">
        <v>5581</v>
      </c>
      <c r="B12259" s="33" t="s">
        <v>4008</v>
      </c>
      <c r="C12259" s="33" t="s">
        <v>4378</v>
      </c>
      <c r="D12259" s="50">
        <v>5</v>
      </c>
      <c r="E12259" s="45" t="s">
        <v>27</v>
      </c>
      <c r="F12259" s="179">
        <v>23000</v>
      </c>
      <c r="G12259" s="41">
        <f t="shared" si="500"/>
        <v>115000</v>
      </c>
      <c r="H12259" s="84" t="s">
        <v>5639</v>
      </c>
      <c r="I12259" s="33"/>
    </row>
    <row r="12260" spans="1:9" x14ac:dyDescent="0.25">
      <c r="A12260" s="33" t="s">
        <v>5581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500"/>
        <v>28200</v>
      </c>
      <c r="H12260" s="84" t="s">
        <v>1268</v>
      </c>
      <c r="I12260" s="33"/>
    </row>
    <row r="12261" spans="1:9" x14ac:dyDescent="0.25">
      <c r="A12261" s="33" t="s">
        <v>5581</v>
      </c>
      <c r="B12261" s="49" t="s">
        <v>5590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x14ac:dyDescent="0.25">
      <c r="A12262" s="33" t="s">
        <v>5581</v>
      </c>
      <c r="B12262" s="33" t="s">
        <v>4865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500"/>
        <v>12600</v>
      </c>
      <c r="H12262" s="84" t="s">
        <v>5536</v>
      </c>
      <c r="I12262" s="33"/>
    </row>
    <row r="12263" spans="1:9" x14ac:dyDescent="0.25">
      <c r="A12263" s="33" t="s">
        <v>5581</v>
      </c>
      <c r="B12263" s="33" t="s">
        <v>5582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500"/>
        <v>3600</v>
      </c>
      <c r="H12263" s="84" t="s">
        <v>5536</v>
      </c>
      <c r="I12263" s="33"/>
    </row>
    <row r="12264" spans="1:9" x14ac:dyDescent="0.25">
      <c r="A12264" s="33" t="s">
        <v>5581</v>
      </c>
      <c r="B12264" s="33" t="s">
        <v>11910</v>
      </c>
      <c r="C12264" s="33" t="s">
        <v>9302</v>
      </c>
      <c r="D12264" s="38">
        <v>1</v>
      </c>
      <c r="E12264" s="45" t="s">
        <v>24</v>
      </c>
      <c r="F12264" s="41">
        <v>12000</v>
      </c>
      <c r="G12264" s="41">
        <f t="shared" si="500"/>
        <v>12000</v>
      </c>
      <c r="H12264" s="84" t="s">
        <v>5536</v>
      </c>
      <c r="I12264" s="33"/>
    </row>
    <row r="12265" spans="1:9" x14ac:dyDescent="0.25">
      <c r="A12265" s="33" t="s">
        <v>5581</v>
      </c>
      <c r="B12265" s="33" t="s">
        <v>2805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500"/>
        <v>3000</v>
      </c>
      <c r="H12265" s="84" t="s">
        <v>5536</v>
      </c>
      <c r="I12265" s="33"/>
    </row>
    <row r="12266" spans="1:9" x14ac:dyDescent="0.25">
      <c r="A12266" s="33" t="s">
        <v>5581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500"/>
        <v>45000</v>
      </c>
      <c r="H12266" s="84" t="s">
        <v>930</v>
      </c>
      <c r="I12266" s="33"/>
    </row>
    <row r="12267" spans="1:9" x14ac:dyDescent="0.25">
      <c r="A12267" s="33" t="s">
        <v>5581</v>
      </c>
      <c r="B12267" s="33" t="s">
        <v>5583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500"/>
        <v>27500</v>
      </c>
      <c r="H12267" s="84" t="s">
        <v>5576</v>
      </c>
      <c r="I12267" s="33"/>
    </row>
    <row r="12268" spans="1:9" x14ac:dyDescent="0.25">
      <c r="A12268" s="33" t="s">
        <v>5581</v>
      </c>
      <c r="B12268" s="49" t="s">
        <v>5584</v>
      </c>
      <c r="C12268" s="33" t="s">
        <v>5585</v>
      </c>
      <c r="D12268" s="38">
        <v>1</v>
      </c>
      <c r="E12268" s="45" t="s">
        <v>24</v>
      </c>
      <c r="F12268" s="40">
        <v>165000</v>
      </c>
      <c r="G12268" s="41">
        <f t="shared" si="500"/>
        <v>165000</v>
      </c>
      <c r="H12268" s="84" t="s">
        <v>606</v>
      </c>
      <c r="I12268" s="33"/>
    </row>
    <row r="12269" spans="1:9" x14ac:dyDescent="0.25">
      <c r="A12269" s="33" t="s">
        <v>5581</v>
      </c>
      <c r="B12269" s="33" t="s">
        <v>5586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500"/>
        <v>200000</v>
      </c>
      <c r="H12269" s="84" t="s">
        <v>1633</v>
      </c>
      <c r="I12269" s="33"/>
    </row>
    <row r="12270" spans="1:9" x14ac:dyDescent="0.25">
      <c r="A12270" s="33" t="s">
        <v>5581</v>
      </c>
      <c r="B12270" s="33" t="s">
        <v>5588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500"/>
        <v>20000</v>
      </c>
      <c r="H12270" s="84" t="s">
        <v>1279</v>
      </c>
      <c r="I12270" s="33"/>
    </row>
    <row r="12271" spans="1:9" x14ac:dyDescent="0.25">
      <c r="A12271" s="33" t="s">
        <v>5581</v>
      </c>
      <c r="B12271" s="109" t="s">
        <v>2682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500"/>
        <v>110000</v>
      </c>
      <c r="H12271" s="84" t="s">
        <v>5589</v>
      </c>
      <c r="I12271" s="33"/>
    </row>
    <row r="12272" spans="1:9" x14ac:dyDescent="0.25">
      <c r="A12272" s="33" t="s">
        <v>5581</v>
      </c>
      <c r="B12272" s="33" t="s">
        <v>4008</v>
      </c>
      <c r="C12272" s="33" t="s">
        <v>4378</v>
      </c>
      <c r="D12272" s="50">
        <v>5</v>
      </c>
      <c r="E12272" s="45" t="s">
        <v>27</v>
      </c>
      <c r="F12272" s="179">
        <v>23000</v>
      </c>
      <c r="G12272" s="41">
        <f t="shared" si="500"/>
        <v>115000</v>
      </c>
      <c r="H12272" s="84" t="s">
        <v>28</v>
      </c>
      <c r="I12272" s="33"/>
    </row>
    <row r="12273" spans="1:9" x14ac:dyDescent="0.25">
      <c r="A12273" s="33" t="s">
        <v>5591</v>
      </c>
      <c r="B12273" s="33" t="s">
        <v>4008</v>
      </c>
      <c r="C12273" s="33" t="s">
        <v>4378</v>
      </c>
      <c r="D12273" s="50">
        <v>6</v>
      </c>
      <c r="E12273" s="45" t="s">
        <v>27</v>
      </c>
      <c r="F12273" s="179">
        <v>23000</v>
      </c>
      <c r="G12273" s="41">
        <f t="shared" si="500"/>
        <v>138000</v>
      </c>
      <c r="H12273" s="84" t="s">
        <v>2240</v>
      </c>
      <c r="I12273" s="294"/>
    </row>
    <row r="12274" spans="1:9" x14ac:dyDescent="0.25">
      <c r="A12274" s="33" t="s">
        <v>5591</v>
      </c>
      <c r="B12274" s="33" t="s">
        <v>4008</v>
      </c>
      <c r="C12274" s="33" t="s">
        <v>4378</v>
      </c>
      <c r="D12274" s="50">
        <v>2</v>
      </c>
      <c r="E12274" s="45" t="s">
        <v>27</v>
      </c>
      <c r="F12274" s="179">
        <v>23000</v>
      </c>
      <c r="G12274" s="41">
        <f t="shared" si="500"/>
        <v>46000</v>
      </c>
      <c r="H12274" s="84" t="s">
        <v>1263</v>
      </c>
      <c r="I12274" s="33"/>
    </row>
    <row r="12275" spans="1:9" x14ac:dyDescent="0.25">
      <c r="A12275" s="33" t="s">
        <v>5591</v>
      </c>
      <c r="B12275" s="49" t="s">
        <v>11911</v>
      </c>
      <c r="C12275" s="44" t="s">
        <v>2745</v>
      </c>
      <c r="D12275" s="50">
        <v>1</v>
      </c>
      <c r="E12275" s="45" t="s">
        <v>24</v>
      </c>
      <c r="F12275" s="179">
        <v>850000</v>
      </c>
      <c r="G12275" s="41">
        <f t="shared" si="500"/>
        <v>850000</v>
      </c>
      <c r="H12275" s="84" t="s">
        <v>520</v>
      </c>
      <c r="I12275" s="84" t="s">
        <v>11912</v>
      </c>
    </row>
    <row r="12276" spans="1:9" x14ac:dyDescent="0.25">
      <c r="A12276" s="33" t="s">
        <v>5591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500"/>
        <v>450000</v>
      </c>
      <c r="H12276" s="84" t="s">
        <v>520</v>
      </c>
      <c r="I12276" s="84" t="s">
        <v>11912</v>
      </c>
    </row>
    <row r="12277" spans="1:9" x14ac:dyDescent="0.25">
      <c r="A12277" s="33" t="s">
        <v>5591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500"/>
        <v>185000</v>
      </c>
      <c r="H12277" s="84" t="s">
        <v>520</v>
      </c>
      <c r="I12277" s="84" t="s">
        <v>11912</v>
      </c>
    </row>
    <row r="12278" spans="1:9" x14ac:dyDescent="0.25">
      <c r="A12278" s="33" t="s">
        <v>5591</v>
      </c>
      <c r="B12278" s="63" t="s">
        <v>2706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8493</v>
      </c>
    </row>
    <row r="12279" spans="1:9" x14ac:dyDescent="0.25">
      <c r="A12279" s="33" t="s">
        <v>5591</v>
      </c>
      <c r="B12279" s="33" t="s">
        <v>5107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501">F12279*D12279</f>
        <v>60000</v>
      </c>
      <c r="H12279" s="84" t="s">
        <v>1006</v>
      </c>
      <c r="I12279" s="294" t="s">
        <v>8493</v>
      </c>
    </row>
    <row r="12280" spans="1:9" x14ac:dyDescent="0.25">
      <c r="A12280" s="33" t="s">
        <v>5591</v>
      </c>
      <c r="B12280" s="33" t="s">
        <v>5593</v>
      </c>
      <c r="C12280" s="33" t="s">
        <v>5364</v>
      </c>
      <c r="D12280" s="38">
        <v>1</v>
      </c>
      <c r="E12280" s="45" t="s">
        <v>24</v>
      </c>
      <c r="F12280" s="40">
        <v>42000</v>
      </c>
      <c r="G12280" s="41">
        <f t="shared" si="501"/>
        <v>42000</v>
      </c>
      <c r="H12280" s="84" t="s">
        <v>5594</v>
      </c>
      <c r="I12280" s="43"/>
    </row>
    <row r="12281" spans="1:9" x14ac:dyDescent="0.25">
      <c r="A12281" s="33" t="s">
        <v>5591</v>
      </c>
      <c r="B12281" s="33" t="s">
        <v>3778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501"/>
        <v>58000</v>
      </c>
      <c r="H12281" s="84" t="s">
        <v>5594</v>
      </c>
      <c r="I12281" s="294"/>
    </row>
    <row r="12282" spans="1:9" x14ac:dyDescent="0.25">
      <c r="A12282" s="33" t="s">
        <v>5591</v>
      </c>
      <c r="B12282" s="33" t="s">
        <v>11913</v>
      </c>
      <c r="C12282" s="33" t="s">
        <v>2694</v>
      </c>
      <c r="D12282" s="38">
        <v>2</v>
      </c>
      <c r="E12282" s="45" t="s">
        <v>601</v>
      </c>
      <c r="F12282" s="40">
        <v>5555000</v>
      </c>
      <c r="G12282" s="41">
        <f t="shared" si="501"/>
        <v>11110000</v>
      </c>
      <c r="H12282" s="84" t="s">
        <v>433</v>
      </c>
      <c r="I12282" s="294" t="s">
        <v>11914</v>
      </c>
    </row>
    <row r="12283" spans="1:9" x14ac:dyDescent="0.25">
      <c r="A12283" s="33" t="s">
        <v>5591</v>
      </c>
      <c r="B12283" s="49" t="s">
        <v>5595</v>
      </c>
      <c r="C12283" s="33" t="s">
        <v>5596</v>
      </c>
      <c r="D12283" s="38">
        <v>1</v>
      </c>
      <c r="E12283" s="45" t="s">
        <v>24</v>
      </c>
      <c r="F12283" s="40">
        <v>12000</v>
      </c>
      <c r="G12283" s="41">
        <f t="shared" si="501"/>
        <v>12000</v>
      </c>
      <c r="H12283" s="84" t="s">
        <v>1279</v>
      </c>
      <c r="I12283" s="294"/>
    </row>
    <row r="12284" spans="1:9" x14ac:dyDescent="0.25">
      <c r="A12284" s="33" t="s">
        <v>5591</v>
      </c>
      <c r="B12284" s="33" t="s">
        <v>5597</v>
      </c>
      <c r="C12284" s="33" t="s">
        <v>5598</v>
      </c>
      <c r="D12284" s="38">
        <v>1</v>
      </c>
      <c r="E12284" s="45" t="s">
        <v>24</v>
      </c>
      <c r="F12284" s="41">
        <v>15000</v>
      </c>
      <c r="G12284" s="41">
        <f t="shared" si="501"/>
        <v>15000</v>
      </c>
      <c r="H12284" s="84" t="s">
        <v>1279</v>
      </c>
      <c r="I12284" s="294"/>
    </row>
    <row r="12285" spans="1:9" x14ac:dyDescent="0.25">
      <c r="A12285" s="33" t="s">
        <v>5591</v>
      </c>
      <c r="B12285" s="33" t="s">
        <v>5599</v>
      </c>
      <c r="C12285" s="44" t="s">
        <v>5598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x14ac:dyDescent="0.25">
      <c r="A12286" s="33" t="s">
        <v>5591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3897</v>
      </c>
      <c r="I12286" s="294" t="s">
        <v>11915</v>
      </c>
    </row>
    <row r="12287" spans="1:9" x14ac:dyDescent="0.25">
      <c r="A12287" s="33" t="s">
        <v>5591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500"/>
        <v>370000</v>
      </c>
      <c r="H12287" s="84" t="s">
        <v>3897</v>
      </c>
      <c r="I12287" s="294" t="s">
        <v>11915</v>
      </c>
    </row>
    <row r="12288" spans="1:9" x14ac:dyDescent="0.25">
      <c r="A12288" s="33" t="s">
        <v>5591</v>
      </c>
      <c r="B12288" s="109" t="s">
        <v>3739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500"/>
        <v>70000</v>
      </c>
      <c r="H12288" s="84" t="s">
        <v>3897</v>
      </c>
      <c r="I12288" s="294" t="s">
        <v>11915</v>
      </c>
    </row>
    <row r="12289" spans="1:9" x14ac:dyDescent="0.25">
      <c r="A12289" s="33" t="s">
        <v>5591</v>
      </c>
      <c r="B12289" s="109" t="s">
        <v>3873</v>
      </c>
      <c r="C12289" s="56" t="s">
        <v>3871</v>
      </c>
      <c r="D12289" s="50">
        <v>3</v>
      </c>
      <c r="E12289" s="56" t="s">
        <v>23</v>
      </c>
      <c r="F12289" s="179">
        <v>81000</v>
      </c>
      <c r="G12289" s="41">
        <f t="shared" si="500"/>
        <v>243000</v>
      </c>
      <c r="H12289" s="84" t="s">
        <v>3897</v>
      </c>
      <c r="I12289" s="294" t="s">
        <v>11915</v>
      </c>
    </row>
    <row r="12290" spans="1:9" x14ac:dyDescent="0.25">
      <c r="A12290" s="33" t="s">
        <v>5591</v>
      </c>
      <c r="B12290" s="36" t="s">
        <v>3799</v>
      </c>
      <c r="C12290" s="44" t="s">
        <v>3798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3897</v>
      </c>
      <c r="I12290" s="294" t="s">
        <v>11915</v>
      </c>
    </row>
    <row r="12291" spans="1:9" x14ac:dyDescent="0.25">
      <c r="A12291" s="33" t="s">
        <v>5591</v>
      </c>
      <c r="B12291" s="33" t="s">
        <v>4689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500"/>
        <v>297000</v>
      </c>
      <c r="H12291" s="84" t="s">
        <v>3897</v>
      </c>
      <c r="I12291" s="294" t="s">
        <v>11915</v>
      </c>
    </row>
    <row r="12292" spans="1:9" x14ac:dyDescent="0.25">
      <c r="A12292" s="33" t="s">
        <v>5591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500"/>
        <v>297000</v>
      </c>
      <c r="H12292" s="84" t="s">
        <v>3897</v>
      </c>
      <c r="I12292" s="294" t="s">
        <v>11915</v>
      </c>
    </row>
    <row r="12293" spans="1:9" x14ac:dyDescent="0.25">
      <c r="A12293" s="33" t="s">
        <v>5591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500"/>
        <v>357000</v>
      </c>
      <c r="H12293" s="84" t="s">
        <v>3897</v>
      </c>
      <c r="I12293" s="294" t="s">
        <v>11915</v>
      </c>
    </row>
    <row r="12294" spans="1:9" x14ac:dyDescent="0.25">
      <c r="A12294" s="33" t="s">
        <v>5591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500"/>
        <v>450000</v>
      </c>
      <c r="H12294" s="84" t="s">
        <v>3897</v>
      </c>
      <c r="I12294" s="294" t="s">
        <v>11915</v>
      </c>
    </row>
    <row r="12295" spans="1:9" x14ac:dyDescent="0.25">
      <c r="A12295" s="33" t="s">
        <v>5591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3897</v>
      </c>
      <c r="I12295" s="294" t="s">
        <v>11915</v>
      </c>
    </row>
    <row r="12296" spans="1:9" x14ac:dyDescent="0.25">
      <c r="A12296" s="33" t="s">
        <v>5591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500"/>
        <v>158000</v>
      </c>
      <c r="H12296" s="84" t="s">
        <v>3897</v>
      </c>
      <c r="I12296" s="294" t="s">
        <v>11915</v>
      </c>
    </row>
    <row r="12297" spans="1:9" x14ac:dyDescent="0.25">
      <c r="A12297" s="33" t="s">
        <v>5591</v>
      </c>
      <c r="B12297" s="33" t="s">
        <v>4775</v>
      </c>
      <c r="C12297" s="33" t="s">
        <v>4776</v>
      </c>
      <c r="D12297" s="38">
        <v>5</v>
      </c>
      <c r="E12297" s="45" t="s">
        <v>24</v>
      </c>
      <c r="F12297" s="40">
        <v>170000</v>
      </c>
      <c r="G12297" s="41">
        <f t="shared" si="500"/>
        <v>850000</v>
      </c>
      <c r="H12297" s="84" t="s">
        <v>3897</v>
      </c>
      <c r="I12297" s="294" t="s">
        <v>11915</v>
      </c>
    </row>
    <row r="12298" spans="1:9" x14ac:dyDescent="0.25">
      <c r="A12298" s="33" t="s">
        <v>5591</v>
      </c>
      <c r="B12298" s="33" t="s">
        <v>11916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500"/>
        <v>1</v>
      </c>
      <c r="H12298" s="84" t="s">
        <v>3897</v>
      </c>
      <c r="I12298" s="294" t="s">
        <v>11915</v>
      </c>
    </row>
    <row r="12299" spans="1:9" x14ac:dyDescent="0.25">
      <c r="A12299" s="33" t="s">
        <v>5591</v>
      </c>
      <c r="B12299" s="33" t="s">
        <v>5587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500"/>
        <v>130000</v>
      </c>
      <c r="H12299" s="84" t="s">
        <v>3897</v>
      </c>
      <c r="I12299" s="294" t="s">
        <v>11915</v>
      </c>
    </row>
    <row r="12300" spans="1:9" x14ac:dyDescent="0.25">
      <c r="A12300" s="33" t="s">
        <v>5591</v>
      </c>
      <c r="B12300" s="33" t="s">
        <v>11917</v>
      </c>
      <c r="C12300" s="33" t="s">
        <v>11918</v>
      </c>
      <c r="D12300" s="50">
        <v>2</v>
      </c>
      <c r="E12300" s="45" t="s">
        <v>24</v>
      </c>
      <c r="F12300" s="179">
        <v>1</v>
      </c>
      <c r="G12300" s="41">
        <f t="shared" si="500"/>
        <v>2</v>
      </c>
      <c r="H12300" s="84" t="s">
        <v>3897</v>
      </c>
      <c r="I12300" s="294" t="s">
        <v>11919</v>
      </c>
    </row>
    <row r="12301" spans="1:9" x14ac:dyDescent="0.25">
      <c r="A12301" s="33" t="s">
        <v>5600</v>
      </c>
      <c r="B12301" s="33" t="s">
        <v>5601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500"/>
        <v>1195000</v>
      </c>
      <c r="H12301" s="84" t="s">
        <v>908</v>
      </c>
      <c r="I12301" s="294"/>
    </row>
    <row r="12302" spans="1:9" x14ac:dyDescent="0.25">
      <c r="A12302" s="33" t="s">
        <v>5600</v>
      </c>
      <c r="B12302" s="33" t="s">
        <v>5602</v>
      </c>
      <c r="C12302" s="33" t="s">
        <v>5603</v>
      </c>
      <c r="D12302" s="38">
        <v>1</v>
      </c>
      <c r="E12302" s="45" t="s">
        <v>24</v>
      </c>
      <c r="F12302" s="40">
        <v>5000</v>
      </c>
      <c r="G12302" s="41">
        <f t="shared" si="500"/>
        <v>5000</v>
      </c>
      <c r="H12302" s="84" t="s">
        <v>490</v>
      </c>
      <c r="I12302" s="33"/>
    </row>
    <row r="12303" spans="1:9" x14ac:dyDescent="0.25">
      <c r="A12303" s="33" t="s">
        <v>5600</v>
      </c>
      <c r="B12303" s="33" t="s">
        <v>5602</v>
      </c>
      <c r="C12303" s="33" t="s">
        <v>5603</v>
      </c>
      <c r="D12303" s="38">
        <v>1</v>
      </c>
      <c r="E12303" s="45" t="s">
        <v>24</v>
      </c>
      <c r="F12303" s="40">
        <v>5000</v>
      </c>
      <c r="G12303" s="41">
        <f t="shared" si="500"/>
        <v>5000</v>
      </c>
      <c r="H12303" s="84" t="s">
        <v>11423</v>
      </c>
      <c r="I12303" s="84"/>
    </row>
    <row r="12304" spans="1:9" x14ac:dyDescent="0.25">
      <c r="A12304" s="33" t="s">
        <v>5600</v>
      </c>
      <c r="B12304" s="33" t="s">
        <v>5602</v>
      </c>
      <c r="C12304" s="33" t="s">
        <v>5603</v>
      </c>
      <c r="D12304" s="38">
        <v>1</v>
      </c>
      <c r="E12304" s="45" t="s">
        <v>24</v>
      </c>
      <c r="F12304" s="40">
        <v>5000</v>
      </c>
      <c r="G12304" s="41">
        <f t="shared" si="500"/>
        <v>5000</v>
      </c>
      <c r="H12304" s="84" t="s">
        <v>4550</v>
      </c>
      <c r="I12304" s="84"/>
    </row>
    <row r="12305" spans="1:9" x14ac:dyDescent="0.25">
      <c r="A12305" s="33" t="s">
        <v>5600</v>
      </c>
      <c r="B12305" s="33" t="s">
        <v>4008</v>
      </c>
      <c r="C12305" s="33" t="s">
        <v>4378</v>
      </c>
      <c r="D12305" s="50">
        <v>5</v>
      </c>
      <c r="E12305" s="45" t="s">
        <v>27</v>
      </c>
      <c r="F12305" s="179">
        <v>23000</v>
      </c>
      <c r="G12305" s="41">
        <f t="shared" si="500"/>
        <v>115000</v>
      </c>
      <c r="H12305" s="84" t="s">
        <v>28</v>
      </c>
      <c r="I12305" s="84"/>
    </row>
    <row r="12306" spans="1:9" x14ac:dyDescent="0.25">
      <c r="A12306" s="33" t="s">
        <v>5600</v>
      </c>
      <c r="B12306" s="33" t="s">
        <v>5604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500"/>
        <v>3150000</v>
      </c>
      <c r="H12306" s="84" t="s">
        <v>908</v>
      </c>
      <c r="I12306" s="294"/>
    </row>
    <row r="12307" spans="1:9" x14ac:dyDescent="0.25">
      <c r="A12307" s="331">
        <v>44809</v>
      </c>
      <c r="B12307" s="33" t="s">
        <v>4008</v>
      </c>
      <c r="C12307" s="33" t="s">
        <v>4378</v>
      </c>
      <c r="D12307" s="38">
        <v>5</v>
      </c>
      <c r="E12307" s="45" t="s">
        <v>27</v>
      </c>
      <c r="F12307" s="40">
        <v>23000</v>
      </c>
      <c r="G12307" s="41">
        <f t="shared" ref="G12307:G12350" si="502">F12307*D12307</f>
        <v>115000</v>
      </c>
      <c r="H12307" s="84" t="s">
        <v>5639</v>
      </c>
      <c r="I12307" s="294"/>
    </row>
    <row r="12308" spans="1:9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502"/>
        <v>56400</v>
      </c>
      <c r="H12308" s="84" t="s">
        <v>5639</v>
      </c>
      <c r="I12308" s="84"/>
    </row>
    <row r="12309" spans="1:9" x14ac:dyDescent="0.25">
      <c r="A12309" s="180">
        <v>44809</v>
      </c>
      <c r="B12309" s="33" t="s">
        <v>5607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502"/>
        <v>195000</v>
      </c>
      <c r="H12309" s="84" t="s">
        <v>4550</v>
      </c>
      <c r="I12309" s="84"/>
    </row>
    <row r="12310" spans="1:9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502"/>
        <v>253800</v>
      </c>
      <c r="H12310" s="84" t="s">
        <v>2701</v>
      </c>
      <c r="I12310" s="84" t="s">
        <v>11920</v>
      </c>
    </row>
    <row r="12311" spans="1:9" x14ac:dyDescent="0.25">
      <c r="A12311" s="180">
        <v>44809</v>
      </c>
      <c r="B12311" s="33" t="s">
        <v>2852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502"/>
        <v>87500</v>
      </c>
      <c r="H12311" s="84" t="s">
        <v>2701</v>
      </c>
      <c r="I12311" s="294" t="s">
        <v>11920</v>
      </c>
    </row>
    <row r="12312" spans="1:9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502"/>
        <v>225600</v>
      </c>
      <c r="H12312" s="84" t="s">
        <v>1263</v>
      </c>
      <c r="I12312" s="43" t="s">
        <v>11921</v>
      </c>
    </row>
    <row r="12313" spans="1:9" x14ac:dyDescent="0.25">
      <c r="A12313" s="180">
        <v>44809</v>
      </c>
      <c r="B12313" s="80" t="s">
        <v>11922</v>
      </c>
      <c r="C12313" s="81" t="s">
        <v>52</v>
      </c>
      <c r="D12313" s="235">
        <v>2</v>
      </c>
      <c r="E12313" s="218" t="s">
        <v>11923</v>
      </c>
      <c r="F12313" s="46">
        <v>10000</v>
      </c>
      <c r="G12313" s="41">
        <f t="shared" si="502"/>
        <v>20000</v>
      </c>
      <c r="H12313" s="84" t="s">
        <v>28</v>
      </c>
      <c r="I12313" s="294"/>
    </row>
    <row r="12314" spans="1:9" x14ac:dyDescent="0.25">
      <c r="A12314" s="180">
        <v>44809</v>
      </c>
      <c r="B12314" s="63" t="s">
        <v>5550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502"/>
        <v>485000</v>
      </c>
      <c r="H12314" s="84" t="s">
        <v>1065</v>
      </c>
      <c r="I12314" s="294" t="s">
        <v>11924</v>
      </c>
    </row>
    <row r="12315" spans="1:9" x14ac:dyDescent="0.25">
      <c r="A12315" s="180">
        <v>44809</v>
      </c>
      <c r="B12315" s="63" t="s">
        <v>5500</v>
      </c>
      <c r="C12315" s="56" t="s">
        <v>9331</v>
      </c>
      <c r="D12315" s="38">
        <v>1</v>
      </c>
      <c r="E12315" s="45" t="s">
        <v>24</v>
      </c>
      <c r="F12315" s="40">
        <v>150000</v>
      </c>
      <c r="G12315" s="41">
        <f t="shared" si="502"/>
        <v>150000</v>
      </c>
      <c r="H12315" s="84" t="s">
        <v>995</v>
      </c>
      <c r="I12315" s="294" t="s">
        <v>11925</v>
      </c>
    </row>
    <row r="12316" spans="1:9" x14ac:dyDescent="0.25">
      <c r="A12316" s="180">
        <v>44809</v>
      </c>
      <c r="B12316" s="36" t="s">
        <v>4150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502"/>
        <v>21000</v>
      </c>
      <c r="H12316" s="84" t="s">
        <v>1006</v>
      </c>
      <c r="I12316" s="294" t="s">
        <v>11926</v>
      </c>
    </row>
    <row r="12317" spans="1:9" x14ac:dyDescent="0.25">
      <c r="A12317" s="180">
        <v>44809</v>
      </c>
      <c r="B12317" s="33" t="s">
        <v>118</v>
      </c>
      <c r="C12317" s="49" t="s">
        <v>11927</v>
      </c>
      <c r="D12317" s="38">
        <v>2</v>
      </c>
      <c r="E12317" s="45" t="s">
        <v>24</v>
      </c>
      <c r="F12317" s="40">
        <v>134500</v>
      </c>
      <c r="G12317" s="41">
        <f t="shared" si="502"/>
        <v>269000</v>
      </c>
      <c r="H12317" s="84" t="s">
        <v>1006</v>
      </c>
      <c r="I12317" s="294" t="s">
        <v>11926</v>
      </c>
    </row>
    <row r="12318" spans="1:9" x14ac:dyDescent="0.25">
      <c r="A12318" s="180">
        <v>44809</v>
      </c>
      <c r="B12318" s="33" t="s">
        <v>120</v>
      </c>
      <c r="C12318" s="33" t="s">
        <v>10435</v>
      </c>
      <c r="D12318" s="50">
        <v>2</v>
      </c>
      <c r="E12318" s="45" t="s">
        <v>24</v>
      </c>
      <c r="F12318" s="179">
        <v>60000</v>
      </c>
      <c r="G12318" s="41">
        <f t="shared" si="502"/>
        <v>120000</v>
      </c>
      <c r="H12318" s="84" t="s">
        <v>1006</v>
      </c>
      <c r="I12318" s="294" t="s">
        <v>11926</v>
      </c>
    </row>
    <row r="12319" spans="1:9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502"/>
        <v>15000</v>
      </c>
      <c r="H12319" s="84" t="s">
        <v>1006</v>
      </c>
      <c r="I12319" s="294" t="s">
        <v>11926</v>
      </c>
    </row>
    <row r="12320" spans="1:9" x14ac:dyDescent="0.25">
      <c r="A12320" s="180">
        <v>44809</v>
      </c>
      <c r="B12320" s="33" t="s">
        <v>2832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502"/>
        <v>400000</v>
      </c>
      <c r="H12320" s="84" t="s">
        <v>1006</v>
      </c>
      <c r="I12320" s="294" t="s">
        <v>11926</v>
      </c>
    </row>
    <row r="12321" spans="1:9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502"/>
        <v>20000</v>
      </c>
      <c r="H12321" s="84" t="s">
        <v>465</v>
      </c>
      <c r="I12321" s="294" t="s">
        <v>11928</v>
      </c>
    </row>
    <row r="12322" spans="1:9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11928</v>
      </c>
    </row>
    <row r="12323" spans="1:9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11928</v>
      </c>
    </row>
    <row r="12324" spans="1:9" x14ac:dyDescent="0.25">
      <c r="A12324" s="180">
        <v>44809</v>
      </c>
      <c r="B12324" s="33" t="s">
        <v>11929</v>
      </c>
      <c r="C12324" s="33" t="s">
        <v>11930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11928</v>
      </c>
    </row>
    <row r="12325" spans="1:9" x14ac:dyDescent="0.25">
      <c r="A12325" s="180">
        <v>44809</v>
      </c>
      <c r="B12325" s="33" t="s">
        <v>5354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502"/>
        <v>14000</v>
      </c>
      <c r="H12325" s="84" t="s">
        <v>5536</v>
      </c>
      <c r="I12325" s="294"/>
    </row>
    <row r="12326" spans="1:9" x14ac:dyDescent="0.25">
      <c r="A12326" s="180">
        <v>44809</v>
      </c>
      <c r="B12326" s="33" t="s">
        <v>11931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502"/>
        <v>3750</v>
      </c>
      <c r="H12326" s="84" t="s">
        <v>5536</v>
      </c>
      <c r="I12326" s="294"/>
    </row>
    <row r="12327" spans="1:9" x14ac:dyDescent="0.25">
      <c r="A12327" s="180">
        <v>44809</v>
      </c>
      <c r="B12327" s="33" t="s">
        <v>5557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502"/>
        <v>115000</v>
      </c>
      <c r="H12327" s="84" t="s">
        <v>5536</v>
      </c>
      <c r="I12327" s="294"/>
    </row>
    <row r="12328" spans="1:9" x14ac:dyDescent="0.25">
      <c r="A12328" s="180">
        <v>44809</v>
      </c>
      <c r="B12328" s="49" t="s">
        <v>4330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502"/>
        <v>340000</v>
      </c>
      <c r="H12328" s="84" t="s">
        <v>5536</v>
      </c>
      <c r="I12328" s="294"/>
    </row>
    <row r="12329" spans="1:9" x14ac:dyDescent="0.25">
      <c r="A12329" s="180">
        <v>44809</v>
      </c>
      <c r="B12329" s="33" t="s">
        <v>11395</v>
      </c>
      <c r="C12329" s="33" t="s">
        <v>11932</v>
      </c>
      <c r="D12329" s="50">
        <v>1</v>
      </c>
      <c r="E12329" s="45" t="s">
        <v>24</v>
      </c>
      <c r="F12329" s="179">
        <v>1545000</v>
      </c>
      <c r="G12329" s="41">
        <f t="shared" si="502"/>
        <v>1545000</v>
      </c>
      <c r="H12329" s="84" t="s">
        <v>2908</v>
      </c>
      <c r="I12329" s="294" t="s">
        <v>11933</v>
      </c>
    </row>
    <row r="12330" spans="1:9" x14ac:dyDescent="0.25">
      <c r="A12330" s="180">
        <v>44809</v>
      </c>
      <c r="B12330" s="33" t="s">
        <v>11395</v>
      </c>
      <c r="C12330" s="33" t="s">
        <v>11934</v>
      </c>
      <c r="D12330" s="38">
        <v>1</v>
      </c>
      <c r="E12330" s="45" t="s">
        <v>24</v>
      </c>
      <c r="F12330" s="40">
        <v>1545000</v>
      </c>
      <c r="G12330" s="41">
        <f t="shared" si="502"/>
        <v>1545000</v>
      </c>
      <c r="H12330" s="84" t="s">
        <v>2908</v>
      </c>
      <c r="I12330" s="294" t="s">
        <v>11933</v>
      </c>
    </row>
    <row r="12331" spans="1:9" x14ac:dyDescent="0.25">
      <c r="A12331" s="180">
        <v>44809</v>
      </c>
      <c r="B12331" s="63" t="s">
        <v>5550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502"/>
        <v>485000</v>
      </c>
      <c r="H12331" s="84" t="s">
        <v>2908</v>
      </c>
      <c r="I12331" s="294" t="s">
        <v>11933</v>
      </c>
    </row>
    <row r="12332" spans="1:9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502"/>
        <v>370000</v>
      </c>
      <c r="H12332" s="84" t="s">
        <v>2908</v>
      </c>
      <c r="I12332" s="294" t="s">
        <v>11933</v>
      </c>
    </row>
    <row r="12333" spans="1:9" x14ac:dyDescent="0.25">
      <c r="A12333" s="180">
        <v>44809</v>
      </c>
      <c r="B12333" s="33" t="s">
        <v>11605</v>
      </c>
      <c r="C12333" s="33" t="s">
        <v>4924</v>
      </c>
      <c r="D12333" s="50">
        <v>2</v>
      </c>
      <c r="E12333" s="45" t="s">
        <v>24</v>
      </c>
      <c r="F12333" s="179">
        <v>50000</v>
      </c>
      <c r="G12333" s="41">
        <f t="shared" si="502"/>
        <v>100000</v>
      </c>
      <c r="H12333" s="84" t="s">
        <v>2908</v>
      </c>
      <c r="I12333" s="294" t="s">
        <v>11933</v>
      </c>
    </row>
    <row r="12334" spans="1:9" x14ac:dyDescent="0.25">
      <c r="A12334" s="180">
        <v>44809</v>
      </c>
      <c r="B12334" s="33" t="s">
        <v>2801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502"/>
        <v>12500</v>
      </c>
      <c r="H12334" s="84" t="s">
        <v>2908</v>
      </c>
      <c r="I12334" s="294" t="s">
        <v>11933</v>
      </c>
    </row>
    <row r="12335" spans="1:9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502"/>
        <v>138756</v>
      </c>
      <c r="H12335" s="84" t="s">
        <v>2908</v>
      </c>
      <c r="I12335" s="294" t="s">
        <v>11933</v>
      </c>
    </row>
    <row r="12336" spans="1:9" x14ac:dyDescent="0.25">
      <c r="A12336" s="448">
        <v>44809</v>
      </c>
      <c r="B12336" s="433" t="s">
        <v>5550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502"/>
        <v>485000</v>
      </c>
      <c r="H12336" s="450" t="s">
        <v>509</v>
      </c>
      <c r="I12336" s="450" t="s">
        <v>11935</v>
      </c>
    </row>
    <row r="12337" spans="1:9" x14ac:dyDescent="0.25">
      <c r="A12337" s="180">
        <v>44809</v>
      </c>
      <c r="B12337" s="33" t="s">
        <v>11395</v>
      </c>
      <c r="C12337" s="33" t="s">
        <v>11936</v>
      </c>
      <c r="D12337" s="38">
        <v>1</v>
      </c>
      <c r="E12337" s="45" t="s">
        <v>24</v>
      </c>
      <c r="F12337" s="41">
        <v>1545000</v>
      </c>
      <c r="G12337" s="41">
        <f t="shared" si="502"/>
        <v>1545000</v>
      </c>
      <c r="H12337" s="84" t="s">
        <v>509</v>
      </c>
      <c r="I12337" s="294" t="s">
        <v>11935</v>
      </c>
    </row>
    <row r="12338" spans="1:9" x14ac:dyDescent="0.25">
      <c r="A12338" s="180">
        <v>44809</v>
      </c>
      <c r="B12338" s="33" t="s">
        <v>11395</v>
      </c>
      <c r="C12338" s="33" t="s">
        <v>11937</v>
      </c>
      <c r="D12338" s="50">
        <v>1</v>
      </c>
      <c r="E12338" s="45" t="s">
        <v>24</v>
      </c>
      <c r="F12338" s="179">
        <v>1545000</v>
      </c>
      <c r="G12338" s="179">
        <f t="shared" si="502"/>
        <v>1545000</v>
      </c>
      <c r="H12338" s="84" t="s">
        <v>509</v>
      </c>
      <c r="I12338" s="33" t="s">
        <v>11935</v>
      </c>
    </row>
    <row r="12339" spans="1:9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502"/>
        <v>370000</v>
      </c>
      <c r="H12339" s="84" t="s">
        <v>509</v>
      </c>
      <c r="I12339" s="33" t="s">
        <v>11935</v>
      </c>
    </row>
    <row r="12340" spans="1:9" x14ac:dyDescent="0.25">
      <c r="A12340" s="180">
        <v>44809</v>
      </c>
      <c r="B12340" s="33" t="s">
        <v>11605</v>
      </c>
      <c r="C12340" s="33" t="s">
        <v>4924</v>
      </c>
      <c r="D12340" s="38">
        <v>2</v>
      </c>
      <c r="E12340" s="45" t="s">
        <v>24</v>
      </c>
      <c r="F12340" s="40">
        <v>50000</v>
      </c>
      <c r="G12340" s="41">
        <f t="shared" si="502"/>
        <v>100000</v>
      </c>
      <c r="H12340" s="84" t="s">
        <v>509</v>
      </c>
      <c r="I12340" s="33" t="s">
        <v>11935</v>
      </c>
    </row>
    <row r="12341" spans="1:9" x14ac:dyDescent="0.25">
      <c r="A12341" s="180">
        <v>44809</v>
      </c>
      <c r="B12341" s="36" t="s">
        <v>4150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502"/>
        <v>21000</v>
      </c>
      <c r="H12341" s="84" t="s">
        <v>748</v>
      </c>
      <c r="I12341" s="33" t="s">
        <v>11938</v>
      </c>
    </row>
    <row r="12342" spans="1:9" x14ac:dyDescent="0.25">
      <c r="A12342" s="180">
        <v>44809</v>
      </c>
      <c r="B12342" s="33" t="s">
        <v>120</v>
      </c>
      <c r="C12342" s="33" t="s">
        <v>10435</v>
      </c>
      <c r="D12342" s="50">
        <v>1</v>
      </c>
      <c r="E12342" s="45" t="s">
        <v>24</v>
      </c>
      <c r="F12342" s="179">
        <v>60000</v>
      </c>
      <c r="G12342" s="41">
        <f t="shared" si="502"/>
        <v>60000</v>
      </c>
      <c r="H12342" s="84" t="s">
        <v>748</v>
      </c>
      <c r="I12342" s="33" t="s">
        <v>11938</v>
      </c>
    </row>
    <row r="12343" spans="1:9" x14ac:dyDescent="0.25">
      <c r="A12343" s="180">
        <v>44809</v>
      </c>
      <c r="B12343" s="33" t="s">
        <v>118</v>
      </c>
      <c r="C12343" s="49" t="s">
        <v>11927</v>
      </c>
      <c r="D12343" s="33">
        <v>2</v>
      </c>
      <c r="E12343" s="33" t="s">
        <v>24</v>
      </c>
      <c r="F12343" s="33">
        <v>134500</v>
      </c>
      <c r="G12343" s="41">
        <f t="shared" si="502"/>
        <v>269000</v>
      </c>
      <c r="H12343" s="84" t="s">
        <v>748</v>
      </c>
      <c r="I12343" s="33" t="s">
        <v>11938</v>
      </c>
    </row>
    <row r="12344" spans="1:9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502"/>
        <v>110000</v>
      </c>
      <c r="H12344" s="84" t="s">
        <v>748</v>
      </c>
      <c r="I12344" s="33" t="s">
        <v>11938</v>
      </c>
    </row>
    <row r="12345" spans="1:9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502"/>
        <v>20000</v>
      </c>
      <c r="H12345" s="84" t="s">
        <v>748</v>
      </c>
      <c r="I12345" s="33" t="s">
        <v>11938</v>
      </c>
    </row>
    <row r="12346" spans="1:9" x14ac:dyDescent="0.25">
      <c r="A12346" s="180">
        <v>44809</v>
      </c>
      <c r="B12346" s="33" t="s">
        <v>11939</v>
      </c>
      <c r="C12346" s="33" t="s">
        <v>11940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11941</v>
      </c>
    </row>
    <row r="12347" spans="1:9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502"/>
        <v>55000</v>
      </c>
      <c r="H12347" s="84" t="s">
        <v>588</v>
      </c>
      <c r="I12347" s="33" t="s">
        <v>11941</v>
      </c>
    </row>
    <row r="12348" spans="1:9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502"/>
        <v>36975</v>
      </c>
      <c r="H12348" s="84" t="s">
        <v>588</v>
      </c>
      <c r="I12348" s="33" t="s">
        <v>11941</v>
      </c>
    </row>
    <row r="12349" spans="1:9" x14ac:dyDescent="0.25">
      <c r="A12349" s="180">
        <v>44809</v>
      </c>
      <c r="B12349" s="33" t="s">
        <v>2739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502"/>
        <v>10000</v>
      </c>
      <c r="H12349" s="84" t="s">
        <v>588</v>
      </c>
      <c r="I12349" s="33" t="s">
        <v>11941</v>
      </c>
    </row>
    <row r="12350" spans="1:9" x14ac:dyDescent="0.25">
      <c r="A12350" s="180">
        <v>44809</v>
      </c>
      <c r="B12350" s="33" t="s">
        <v>5618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502"/>
        <v>100000</v>
      </c>
      <c r="H12350" s="84" t="s">
        <v>2018</v>
      </c>
      <c r="I12350" s="33" t="s">
        <v>11942</v>
      </c>
    </row>
    <row r="12351" spans="1:9" x14ac:dyDescent="0.25">
      <c r="A12351" s="180">
        <v>44839</v>
      </c>
      <c r="B12351" s="33" t="s">
        <v>4008</v>
      </c>
      <c r="C12351" s="33" t="s">
        <v>4378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5536</v>
      </c>
      <c r="I12352" s="84"/>
    </row>
    <row r="12353" spans="1:9" x14ac:dyDescent="0.25">
      <c r="A12353" s="180">
        <v>44839</v>
      </c>
      <c r="B12353" s="49" t="s">
        <v>4730</v>
      </c>
      <c r="C12353" s="33" t="s">
        <v>755</v>
      </c>
      <c r="D12353" s="50">
        <v>1</v>
      </c>
      <c r="E12353" s="45" t="s">
        <v>2696</v>
      </c>
      <c r="F12353" s="179">
        <v>52500</v>
      </c>
      <c r="G12353" s="41">
        <f>F12353*D12353</f>
        <v>52500</v>
      </c>
      <c r="H12353" s="84" t="s">
        <v>5536</v>
      </c>
      <c r="I12353" s="84"/>
    </row>
    <row r="12354" spans="1:9" x14ac:dyDescent="0.25">
      <c r="A12354" s="180">
        <v>44839</v>
      </c>
      <c r="B12354" s="33" t="s">
        <v>5354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503">F12354*D12354</f>
        <v>14000</v>
      </c>
      <c r="H12354" s="84" t="s">
        <v>5536</v>
      </c>
      <c r="I12354" s="84"/>
    </row>
    <row r="12355" spans="1:9" x14ac:dyDescent="0.25">
      <c r="A12355" s="180">
        <v>44839</v>
      </c>
      <c r="B12355" s="33" t="s">
        <v>5619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503"/>
        <v>400000</v>
      </c>
      <c r="H12355" s="84" t="s">
        <v>5620</v>
      </c>
      <c r="I12355" s="294"/>
    </row>
    <row r="12356" spans="1:9" x14ac:dyDescent="0.25">
      <c r="A12356" s="180">
        <v>44839</v>
      </c>
      <c r="B12356" s="33" t="s">
        <v>4008</v>
      </c>
      <c r="C12356" s="33" t="s">
        <v>4378</v>
      </c>
      <c r="D12356" s="38">
        <v>3</v>
      </c>
      <c r="E12356" s="45" t="s">
        <v>27</v>
      </c>
      <c r="F12356" s="40">
        <v>23206</v>
      </c>
      <c r="G12356" s="41">
        <f t="shared" si="503"/>
        <v>69618</v>
      </c>
      <c r="H12356" s="84" t="s">
        <v>2240</v>
      </c>
      <c r="I12356" s="43"/>
    </row>
    <row r="12357" spans="1:9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503"/>
        <v>24750</v>
      </c>
      <c r="H12357" s="84" t="s">
        <v>2240</v>
      </c>
      <c r="I12357" s="294"/>
    </row>
    <row r="12358" spans="1:9" x14ac:dyDescent="0.25">
      <c r="A12358" s="180">
        <v>44839</v>
      </c>
      <c r="B12358" s="33" t="s">
        <v>5108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503"/>
        <v>36000</v>
      </c>
      <c r="H12358" s="84" t="s">
        <v>3078</v>
      </c>
      <c r="I12358" s="294" t="s">
        <v>11943</v>
      </c>
    </row>
    <row r="12359" spans="1:9" x14ac:dyDescent="0.25">
      <c r="A12359" s="180">
        <v>44839</v>
      </c>
      <c r="B12359" s="33" t="s">
        <v>3235</v>
      </c>
      <c r="C12359" s="33" t="s">
        <v>3596</v>
      </c>
      <c r="D12359" s="38">
        <v>1</v>
      </c>
      <c r="E12359" s="45" t="s">
        <v>24</v>
      </c>
      <c r="F12359" s="40">
        <v>82000</v>
      </c>
      <c r="G12359" s="41">
        <f t="shared" si="503"/>
        <v>82000</v>
      </c>
      <c r="H12359" s="84" t="s">
        <v>3078</v>
      </c>
      <c r="I12359" s="294" t="s">
        <v>11943</v>
      </c>
    </row>
    <row r="12360" spans="1:9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503"/>
        <v>75000</v>
      </c>
      <c r="H12360" s="84" t="s">
        <v>930</v>
      </c>
      <c r="I12360" s="294"/>
    </row>
    <row r="12361" spans="1:9" x14ac:dyDescent="0.25">
      <c r="A12361" s="180">
        <v>44839</v>
      </c>
      <c r="B12361" s="33" t="s">
        <v>5622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503"/>
        <v>200000</v>
      </c>
      <c r="H12361" s="236" t="s">
        <v>930</v>
      </c>
      <c r="I12361" s="294"/>
    </row>
    <row r="12362" spans="1:9" x14ac:dyDescent="0.25">
      <c r="A12362" s="180">
        <v>44839</v>
      </c>
      <c r="B12362" s="33" t="s">
        <v>5623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503"/>
        <v>220000</v>
      </c>
      <c r="H12362" s="236" t="s">
        <v>930</v>
      </c>
      <c r="I12362" s="294"/>
    </row>
    <row r="12363" spans="1:9" x14ac:dyDescent="0.25">
      <c r="A12363" s="180">
        <v>44839</v>
      </c>
      <c r="B12363" s="33" t="s">
        <v>11944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503"/>
        <v>490000</v>
      </c>
      <c r="H12363" s="236" t="s">
        <v>930</v>
      </c>
      <c r="I12363" s="294"/>
    </row>
    <row r="12364" spans="1:9" x14ac:dyDescent="0.25">
      <c r="A12364" s="180">
        <v>44839</v>
      </c>
      <c r="B12364" s="109" t="s">
        <v>5625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503"/>
        <v>30000</v>
      </c>
      <c r="H12364" s="236" t="s">
        <v>930</v>
      </c>
      <c r="I12364" s="294"/>
    </row>
    <row r="12365" spans="1:9" x14ac:dyDescent="0.25">
      <c r="A12365" s="180">
        <v>44839</v>
      </c>
      <c r="B12365" s="49" t="s">
        <v>11945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503"/>
        <v>264000</v>
      </c>
      <c r="H12365" s="236" t="s">
        <v>930</v>
      </c>
      <c r="I12365" s="294"/>
    </row>
    <row r="12366" spans="1:9" x14ac:dyDescent="0.25">
      <c r="A12366" s="180">
        <v>44839</v>
      </c>
      <c r="B12366" s="49" t="s">
        <v>5627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503"/>
        <v>465500</v>
      </c>
      <c r="H12366" s="236" t="s">
        <v>930</v>
      </c>
      <c r="I12366" s="294"/>
    </row>
    <row r="12367" spans="1:9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503"/>
        <v>22500</v>
      </c>
      <c r="H12367" s="84" t="s">
        <v>930</v>
      </c>
      <c r="I12367" s="294"/>
    </row>
    <row r="12368" spans="1:9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503"/>
        <v>15000</v>
      </c>
      <c r="H12368" s="84" t="s">
        <v>1263</v>
      </c>
      <c r="I12368" s="294" t="s">
        <v>11946</v>
      </c>
    </row>
    <row r="12369" spans="1:9" x14ac:dyDescent="0.25">
      <c r="A12369" s="180">
        <v>44839</v>
      </c>
      <c r="B12369" s="33" t="s">
        <v>5203</v>
      </c>
      <c r="C12369" s="44"/>
      <c r="D12369" s="38">
        <v>1</v>
      </c>
      <c r="E12369" s="45" t="s">
        <v>24</v>
      </c>
      <c r="F12369" s="46">
        <v>20000</v>
      </c>
      <c r="G12369" s="41">
        <f t="shared" si="503"/>
        <v>20000</v>
      </c>
      <c r="H12369" s="84" t="s">
        <v>1263</v>
      </c>
      <c r="I12369" s="294" t="s">
        <v>11946</v>
      </c>
    </row>
    <row r="12370" spans="1:9" x14ac:dyDescent="0.25">
      <c r="A12370" s="180">
        <v>44839</v>
      </c>
      <c r="B12370" s="33" t="s">
        <v>3563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503"/>
        <v>275000</v>
      </c>
      <c r="H12370" s="84" t="s">
        <v>1263</v>
      </c>
      <c r="I12370" s="294" t="s">
        <v>11946</v>
      </c>
    </row>
    <row r="12371" spans="1:9" x14ac:dyDescent="0.25">
      <c r="A12371" s="180">
        <v>44839</v>
      </c>
      <c r="B12371" s="63" t="s">
        <v>2706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503"/>
        <v>350000</v>
      </c>
      <c r="H12371" s="84" t="s">
        <v>1263</v>
      </c>
      <c r="I12371" s="294" t="s">
        <v>11946</v>
      </c>
    </row>
    <row r="12372" spans="1:9" x14ac:dyDescent="0.25">
      <c r="A12372" s="180">
        <v>44839</v>
      </c>
      <c r="B12372" s="33" t="s">
        <v>11947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503"/>
        <v>90000</v>
      </c>
      <c r="H12372" s="84" t="s">
        <v>1263</v>
      </c>
      <c r="I12372" s="294" t="s">
        <v>11946</v>
      </c>
    </row>
    <row r="12373" spans="1:9" x14ac:dyDescent="0.25">
      <c r="A12373" s="180">
        <v>44839</v>
      </c>
      <c r="B12373" s="33" t="s">
        <v>11948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503"/>
        <v>100000</v>
      </c>
      <c r="H12373" s="84" t="s">
        <v>1263</v>
      </c>
      <c r="I12373" s="294" t="s">
        <v>11946</v>
      </c>
    </row>
    <row r="12374" spans="1:9" x14ac:dyDescent="0.25">
      <c r="A12374" s="180">
        <v>44839</v>
      </c>
      <c r="B12374" s="33" t="s">
        <v>7326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503"/>
        <v>40000</v>
      </c>
      <c r="H12374" s="84" t="s">
        <v>1263</v>
      </c>
      <c r="I12374" s="294" t="s">
        <v>11946</v>
      </c>
    </row>
    <row r="12375" spans="1:9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503"/>
        <v>253800</v>
      </c>
      <c r="H12375" s="84" t="s">
        <v>507</v>
      </c>
      <c r="I12375" s="294" t="s">
        <v>11949</v>
      </c>
    </row>
    <row r="12376" spans="1:9" x14ac:dyDescent="0.25">
      <c r="A12376" s="180">
        <v>44839</v>
      </c>
      <c r="B12376" s="33" t="s">
        <v>2852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503"/>
        <v>87500</v>
      </c>
      <c r="H12376" s="84" t="s">
        <v>507</v>
      </c>
      <c r="I12376" s="294" t="s">
        <v>11949</v>
      </c>
    </row>
    <row r="12377" spans="1:9" x14ac:dyDescent="0.25">
      <c r="A12377" s="180">
        <v>44839</v>
      </c>
      <c r="B12377" s="33" t="s">
        <v>5108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503"/>
        <v>36000</v>
      </c>
      <c r="H12377" s="84" t="s">
        <v>507</v>
      </c>
      <c r="I12377" s="294" t="s">
        <v>11949</v>
      </c>
    </row>
    <row r="12378" spans="1:9" x14ac:dyDescent="0.25">
      <c r="A12378" s="180">
        <v>44839</v>
      </c>
      <c r="B12378" s="33" t="s">
        <v>3235</v>
      </c>
      <c r="C12378" s="33" t="s">
        <v>3596</v>
      </c>
      <c r="D12378" s="38">
        <v>1</v>
      </c>
      <c r="E12378" s="45" t="s">
        <v>24</v>
      </c>
      <c r="F12378" s="40">
        <v>82000</v>
      </c>
      <c r="G12378" s="41">
        <f t="shared" si="503"/>
        <v>82000</v>
      </c>
      <c r="H12378" s="84" t="s">
        <v>507</v>
      </c>
      <c r="I12378" s="294" t="s">
        <v>11949</v>
      </c>
    </row>
    <row r="12379" spans="1:9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503"/>
        <v>3750</v>
      </c>
      <c r="H12379" s="84" t="s">
        <v>742</v>
      </c>
      <c r="I12379" s="294"/>
    </row>
    <row r="12380" spans="1:9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503"/>
        <v>7500</v>
      </c>
      <c r="H12380" s="84" t="s">
        <v>742</v>
      </c>
      <c r="I12380" s="294"/>
    </row>
    <row r="12381" spans="1:9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503"/>
        <v>43000</v>
      </c>
      <c r="H12381" s="84" t="s">
        <v>488</v>
      </c>
      <c r="I12381" s="294" t="s">
        <v>11950</v>
      </c>
    </row>
    <row r="12382" spans="1:9" x14ac:dyDescent="0.25">
      <c r="A12382" s="180">
        <v>44839</v>
      </c>
      <c r="B12382" s="33" t="s">
        <v>5375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503"/>
        <v>150000</v>
      </c>
      <c r="H12382" s="84" t="s">
        <v>488</v>
      </c>
      <c r="I12382" s="294" t="s">
        <v>11950</v>
      </c>
    </row>
    <row r="12383" spans="1:9" x14ac:dyDescent="0.25">
      <c r="A12383" s="180">
        <v>44839</v>
      </c>
      <c r="B12383" s="33" t="s">
        <v>4008</v>
      </c>
      <c r="C12383" s="33" t="s">
        <v>4378</v>
      </c>
      <c r="D12383" s="38">
        <v>2</v>
      </c>
      <c r="E12383" s="45" t="s">
        <v>27</v>
      </c>
      <c r="F12383" s="40">
        <v>23206</v>
      </c>
      <c r="G12383" s="41">
        <f t="shared" si="503"/>
        <v>46412</v>
      </c>
      <c r="H12383" s="84" t="s">
        <v>488</v>
      </c>
      <c r="I12383" s="294" t="s">
        <v>11950</v>
      </c>
    </row>
    <row r="12384" spans="1:9" x14ac:dyDescent="0.25">
      <c r="A12384" s="180">
        <v>44839</v>
      </c>
      <c r="B12384" s="80" t="s">
        <v>2800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503"/>
        <v>130000</v>
      </c>
      <c r="H12384" s="84" t="s">
        <v>488</v>
      </c>
      <c r="I12384" s="294" t="s">
        <v>11950</v>
      </c>
    </row>
    <row r="12385" spans="1:9" x14ac:dyDescent="0.25">
      <c r="A12385" s="180">
        <v>44839</v>
      </c>
      <c r="B12385" s="33" t="s">
        <v>114</v>
      </c>
      <c r="C12385" s="33" t="s">
        <v>11088</v>
      </c>
      <c r="D12385" s="50">
        <v>1</v>
      </c>
      <c r="E12385" s="45" t="s">
        <v>24</v>
      </c>
      <c r="F12385" s="179">
        <v>198550</v>
      </c>
      <c r="G12385" s="179">
        <f t="shared" si="503"/>
        <v>198550</v>
      </c>
      <c r="H12385" s="84" t="s">
        <v>488</v>
      </c>
      <c r="I12385" s="33" t="s">
        <v>11950</v>
      </c>
    </row>
    <row r="12386" spans="1:9" x14ac:dyDescent="0.25">
      <c r="A12386" s="180">
        <v>44839</v>
      </c>
      <c r="B12386" s="33" t="s">
        <v>4008</v>
      </c>
      <c r="C12386" s="33" t="s">
        <v>4378</v>
      </c>
      <c r="D12386" s="38">
        <v>1.5</v>
      </c>
      <c r="E12386" s="45" t="s">
        <v>27</v>
      </c>
      <c r="F12386" s="40">
        <v>23206</v>
      </c>
      <c r="G12386" s="41">
        <f t="shared" si="503"/>
        <v>34809</v>
      </c>
      <c r="H12386" s="84" t="s">
        <v>2701</v>
      </c>
      <c r="I12386" s="33"/>
    </row>
    <row r="12387" spans="1:9" x14ac:dyDescent="0.25">
      <c r="A12387" s="180">
        <v>44839</v>
      </c>
      <c r="B12387" s="80" t="s">
        <v>2800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503"/>
        <v>130000</v>
      </c>
      <c r="H12387" s="84" t="s">
        <v>1065</v>
      </c>
      <c r="I12387" s="33"/>
    </row>
    <row r="12388" spans="1:9" x14ac:dyDescent="0.25">
      <c r="A12388" s="180">
        <v>44839</v>
      </c>
      <c r="B12388" s="33" t="s">
        <v>5108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503"/>
        <v>36000</v>
      </c>
      <c r="H12388" s="84" t="s">
        <v>2177</v>
      </c>
      <c r="I12388" s="33" t="s">
        <v>11951</v>
      </c>
    </row>
    <row r="12389" spans="1:9" x14ac:dyDescent="0.25">
      <c r="A12389" s="180">
        <v>44839</v>
      </c>
      <c r="B12389" s="33" t="s">
        <v>3235</v>
      </c>
      <c r="C12389" s="33" t="s">
        <v>3596</v>
      </c>
      <c r="D12389" s="38">
        <v>1</v>
      </c>
      <c r="E12389" s="45" t="s">
        <v>24</v>
      </c>
      <c r="F12389" s="40">
        <v>82000</v>
      </c>
      <c r="G12389" s="41">
        <f t="shared" si="503"/>
        <v>82000</v>
      </c>
      <c r="H12389" s="84" t="s">
        <v>2177</v>
      </c>
      <c r="I12389" s="33" t="s">
        <v>11951</v>
      </c>
    </row>
    <row r="12390" spans="1:9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503"/>
        <v>253800</v>
      </c>
      <c r="H12390" s="84" t="s">
        <v>2177</v>
      </c>
      <c r="I12390" s="33" t="s">
        <v>11951</v>
      </c>
    </row>
    <row r="12391" spans="1:9" x14ac:dyDescent="0.25">
      <c r="A12391" s="180">
        <v>44839</v>
      </c>
      <c r="B12391" s="33" t="s">
        <v>2852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503"/>
        <v>87500</v>
      </c>
      <c r="H12391" s="84" t="s">
        <v>2177</v>
      </c>
      <c r="I12391" s="33" t="s">
        <v>11951</v>
      </c>
    </row>
    <row r="12392" spans="1:9" x14ac:dyDescent="0.25">
      <c r="A12392" s="180">
        <v>44839</v>
      </c>
      <c r="B12392" s="33" t="s">
        <v>4008</v>
      </c>
      <c r="C12392" s="33" t="s">
        <v>4378</v>
      </c>
      <c r="D12392" s="38">
        <v>2</v>
      </c>
      <c r="E12392" s="45" t="s">
        <v>27</v>
      </c>
      <c r="F12392" s="40">
        <v>23206</v>
      </c>
      <c r="G12392" s="41">
        <f t="shared" si="503"/>
        <v>46412</v>
      </c>
      <c r="H12392" s="84" t="s">
        <v>2177</v>
      </c>
      <c r="I12392" s="33" t="s">
        <v>11951</v>
      </c>
    </row>
    <row r="12393" spans="1:9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503"/>
        <v>1776158</v>
      </c>
      <c r="H12393" s="84" t="s">
        <v>2177</v>
      </c>
      <c r="I12393" s="33" t="s">
        <v>11951</v>
      </c>
    </row>
    <row r="12394" spans="1:9" x14ac:dyDescent="0.25">
      <c r="A12394" s="180">
        <v>44839</v>
      </c>
      <c r="B12394" s="33" t="s">
        <v>5108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503"/>
        <v>36000</v>
      </c>
      <c r="H12394" s="84" t="s">
        <v>1604</v>
      </c>
      <c r="I12394" s="33" t="s">
        <v>11952</v>
      </c>
    </row>
    <row r="12395" spans="1:9" x14ac:dyDescent="0.25">
      <c r="A12395" s="180">
        <v>44839</v>
      </c>
      <c r="B12395" s="33" t="s">
        <v>3235</v>
      </c>
      <c r="C12395" s="33" t="s">
        <v>3596</v>
      </c>
      <c r="D12395" s="38">
        <v>1</v>
      </c>
      <c r="E12395" s="45" t="s">
        <v>24</v>
      </c>
      <c r="F12395" s="40">
        <v>82000</v>
      </c>
      <c r="G12395" s="41">
        <f t="shared" si="503"/>
        <v>82000</v>
      </c>
      <c r="H12395" s="84" t="s">
        <v>1604</v>
      </c>
      <c r="I12395" s="33" t="s">
        <v>11952</v>
      </c>
    </row>
    <row r="12396" spans="1:9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503"/>
        <v>225600</v>
      </c>
      <c r="H12396" s="84" t="s">
        <v>1604</v>
      </c>
      <c r="I12396" s="33" t="s">
        <v>11952</v>
      </c>
    </row>
    <row r="12397" spans="1:9" x14ac:dyDescent="0.25">
      <c r="A12397" s="180">
        <v>44839</v>
      </c>
      <c r="B12397" s="33" t="s">
        <v>5628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503"/>
        <v>175000</v>
      </c>
      <c r="H12397" s="84" t="s">
        <v>488</v>
      </c>
      <c r="I12397" s="33"/>
    </row>
    <row r="12398" spans="1:9" x14ac:dyDescent="0.25">
      <c r="A12398" s="180">
        <v>44839</v>
      </c>
      <c r="B12398" s="33" t="s">
        <v>5629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503"/>
        <v>75000</v>
      </c>
      <c r="H12398" s="84" t="s">
        <v>488</v>
      </c>
      <c r="I12398" s="33"/>
    </row>
    <row r="12399" spans="1:9" x14ac:dyDescent="0.25">
      <c r="A12399" s="180">
        <v>44870</v>
      </c>
      <c r="B12399" s="33" t="s">
        <v>4008</v>
      </c>
      <c r="C12399" s="33" t="s">
        <v>4378</v>
      </c>
      <c r="D12399" s="38">
        <v>14</v>
      </c>
      <c r="E12399" s="45" t="s">
        <v>27</v>
      </c>
      <c r="F12399" s="40">
        <v>23206</v>
      </c>
      <c r="G12399" s="41">
        <f t="shared" si="503"/>
        <v>324884</v>
      </c>
      <c r="H12399" s="84" t="s">
        <v>5639</v>
      </c>
      <c r="I12399" s="294"/>
    </row>
    <row r="12400" spans="1:9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503"/>
        <v>20625</v>
      </c>
      <c r="H12400" s="84" t="s">
        <v>5639</v>
      </c>
      <c r="I12400" s="84"/>
    </row>
    <row r="12401" spans="1:9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503"/>
        <v>75000</v>
      </c>
      <c r="H12401" s="84" t="s">
        <v>5639</v>
      </c>
      <c r="I12401" s="84"/>
    </row>
    <row r="12402" spans="1:9" x14ac:dyDescent="0.25">
      <c r="A12402" s="180">
        <v>44870</v>
      </c>
      <c r="B12402" s="49" t="s">
        <v>11953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503"/>
        <v>12000</v>
      </c>
      <c r="H12402" s="84" t="s">
        <v>930</v>
      </c>
      <c r="I12402" s="84"/>
    </row>
    <row r="12403" spans="1:9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503"/>
        <v>31300</v>
      </c>
      <c r="H12403" s="84" t="s">
        <v>930</v>
      </c>
      <c r="I12403" s="84"/>
    </row>
    <row r="12404" spans="1:9" x14ac:dyDescent="0.25">
      <c r="A12404" s="180">
        <v>44870</v>
      </c>
      <c r="B12404" s="33" t="s">
        <v>11954</v>
      </c>
      <c r="C12404" s="33" t="s">
        <v>3213</v>
      </c>
      <c r="D12404" s="38">
        <v>2</v>
      </c>
      <c r="E12404" s="45" t="s">
        <v>24</v>
      </c>
      <c r="F12404" s="40">
        <v>60000</v>
      </c>
      <c r="G12404" s="41">
        <f t="shared" si="503"/>
        <v>120000</v>
      </c>
      <c r="H12404" s="84" t="s">
        <v>930</v>
      </c>
      <c r="I12404" s="294"/>
    </row>
    <row r="12405" spans="1:9" x14ac:dyDescent="0.25">
      <c r="A12405" s="180">
        <v>44870</v>
      </c>
      <c r="B12405" s="49" t="s">
        <v>2805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503"/>
        <v>3000</v>
      </c>
      <c r="H12405" s="84" t="s">
        <v>930</v>
      </c>
      <c r="I12405" s="43"/>
    </row>
    <row r="12406" spans="1:9" x14ac:dyDescent="0.25">
      <c r="A12406" s="180">
        <v>44870</v>
      </c>
      <c r="B12406" s="33" t="s">
        <v>11624</v>
      </c>
      <c r="C12406" s="545" t="s">
        <v>11955</v>
      </c>
      <c r="D12406" s="38">
        <v>1</v>
      </c>
      <c r="E12406" s="45" t="s">
        <v>24</v>
      </c>
      <c r="F12406" s="179">
        <v>1275000</v>
      </c>
      <c r="G12406" s="41">
        <f t="shared" si="503"/>
        <v>1275000</v>
      </c>
      <c r="H12406" s="84" t="s">
        <v>868</v>
      </c>
      <c r="I12406" s="294" t="s">
        <v>11956</v>
      </c>
    </row>
    <row r="12407" spans="1:9" x14ac:dyDescent="0.25">
      <c r="A12407" s="180">
        <v>44870</v>
      </c>
      <c r="B12407" s="33" t="s">
        <v>5108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503"/>
        <v>36000</v>
      </c>
      <c r="H12407" s="84" t="s">
        <v>868</v>
      </c>
      <c r="I12407" s="294" t="s">
        <v>11956</v>
      </c>
    </row>
    <row r="12408" spans="1:9" x14ac:dyDescent="0.25">
      <c r="A12408" s="180">
        <v>44870</v>
      </c>
      <c r="B12408" s="33" t="s">
        <v>3235</v>
      </c>
      <c r="C12408" s="33" t="s">
        <v>3596</v>
      </c>
      <c r="D12408" s="38">
        <v>1</v>
      </c>
      <c r="E12408" s="45" t="s">
        <v>24</v>
      </c>
      <c r="F12408" s="40">
        <v>82000</v>
      </c>
      <c r="G12408" s="41">
        <f t="shared" si="503"/>
        <v>82000</v>
      </c>
      <c r="H12408" s="84" t="s">
        <v>868</v>
      </c>
      <c r="I12408" s="294" t="s">
        <v>11956</v>
      </c>
    </row>
    <row r="12409" spans="1:9" x14ac:dyDescent="0.25">
      <c r="A12409" s="180">
        <v>44870</v>
      </c>
      <c r="B12409" s="36" t="s">
        <v>2751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503"/>
        <v>60000</v>
      </c>
      <c r="H12409" s="84" t="s">
        <v>868</v>
      </c>
      <c r="I12409" s="294" t="s">
        <v>11956</v>
      </c>
    </row>
    <row r="12410" spans="1:9" x14ac:dyDescent="0.25">
      <c r="A12410" s="180">
        <v>44870</v>
      </c>
      <c r="B12410" s="33" t="s">
        <v>5354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503"/>
        <v>14000</v>
      </c>
      <c r="H12410" s="84" t="s">
        <v>5536</v>
      </c>
      <c r="I12410" s="294"/>
    </row>
    <row r="12411" spans="1:9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503"/>
        <v>15650</v>
      </c>
      <c r="H12411" s="236" t="s">
        <v>2724</v>
      </c>
      <c r="I12411" s="294"/>
    </row>
    <row r="12412" spans="1:9" x14ac:dyDescent="0.25">
      <c r="A12412" s="180">
        <v>44870</v>
      </c>
      <c r="B12412" s="49" t="s">
        <v>2805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503"/>
        <v>3000</v>
      </c>
      <c r="H12412" s="236" t="s">
        <v>2724</v>
      </c>
      <c r="I12412" s="294"/>
    </row>
    <row r="12413" spans="1:9" x14ac:dyDescent="0.25">
      <c r="A12413" s="180">
        <v>44870</v>
      </c>
      <c r="B12413" s="80" t="s">
        <v>5632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503"/>
        <v>300000</v>
      </c>
      <c r="H12413" s="84" t="s">
        <v>2018</v>
      </c>
      <c r="I12413" s="294" t="s">
        <v>11957</v>
      </c>
    </row>
    <row r="12414" spans="1:9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503"/>
        <v>375000</v>
      </c>
      <c r="H12414" s="84" t="s">
        <v>2018</v>
      </c>
      <c r="I12414" s="294" t="s">
        <v>11957</v>
      </c>
    </row>
    <row r="12415" spans="1:9" x14ac:dyDescent="0.25">
      <c r="A12415" s="180">
        <v>44870</v>
      </c>
      <c r="B12415" s="33" t="s">
        <v>11958</v>
      </c>
      <c r="C12415" s="33" t="s">
        <v>9199</v>
      </c>
      <c r="D12415" s="38">
        <v>2</v>
      </c>
      <c r="E12415" s="33" t="s">
        <v>23</v>
      </c>
      <c r="F12415" s="46">
        <v>30000</v>
      </c>
      <c r="G12415" s="41">
        <f t="shared" si="503"/>
        <v>60000</v>
      </c>
      <c r="H12415" s="84" t="s">
        <v>3078</v>
      </c>
      <c r="I12415" s="294"/>
    </row>
    <row r="12416" spans="1:9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503"/>
        <v>40000</v>
      </c>
      <c r="H12416" s="84" t="s">
        <v>3078</v>
      </c>
      <c r="I12416" s="294"/>
    </row>
    <row r="12417" spans="1:9" x14ac:dyDescent="0.25">
      <c r="A12417" s="180">
        <v>44870</v>
      </c>
      <c r="B12417" s="33" t="s">
        <v>4841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503"/>
        <v>20000</v>
      </c>
      <c r="H12417" s="84" t="s">
        <v>3078</v>
      </c>
      <c r="I12417" s="294"/>
    </row>
    <row r="12418" spans="1:9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504">F12418*D12418</f>
        <v>45000</v>
      </c>
      <c r="H12418" s="84" t="s">
        <v>551</v>
      </c>
      <c r="I12418" s="294"/>
    </row>
    <row r="12419" spans="1:9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504"/>
        <v>225600</v>
      </c>
      <c r="H12419" s="84" t="s">
        <v>1065</v>
      </c>
      <c r="I12419" s="294" t="s">
        <v>11959</v>
      </c>
    </row>
    <row r="12420" spans="1:9" x14ac:dyDescent="0.25">
      <c r="A12420" s="180">
        <v>44870</v>
      </c>
      <c r="B12420" s="33" t="s">
        <v>5200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504"/>
        <v>500000</v>
      </c>
      <c r="H12420" s="84" t="s">
        <v>1065</v>
      </c>
      <c r="I12420" s="294" t="s">
        <v>11959</v>
      </c>
    </row>
    <row r="12421" spans="1:9" x14ac:dyDescent="0.25">
      <c r="A12421" s="180">
        <v>44870</v>
      </c>
      <c r="B12421" s="33" t="s">
        <v>3708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504"/>
        <v>2070000</v>
      </c>
      <c r="H12421" s="84" t="s">
        <v>995</v>
      </c>
      <c r="I12421" s="294" t="s">
        <v>11960</v>
      </c>
    </row>
    <row r="12422" spans="1:9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504"/>
        <v>130000</v>
      </c>
      <c r="H12422" s="84" t="s">
        <v>2701</v>
      </c>
      <c r="I12422" s="294" t="s">
        <v>11961</v>
      </c>
    </row>
    <row r="12423" spans="1:9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504"/>
        <v>253800</v>
      </c>
      <c r="H12423" s="84" t="s">
        <v>627</v>
      </c>
      <c r="I12423" s="294" t="s">
        <v>11962</v>
      </c>
    </row>
    <row r="12424" spans="1:9" x14ac:dyDescent="0.25">
      <c r="A12424" s="180">
        <v>44870</v>
      </c>
      <c r="B12424" s="33" t="s">
        <v>2852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504"/>
        <v>87500</v>
      </c>
      <c r="H12424" s="84" t="s">
        <v>627</v>
      </c>
      <c r="I12424" s="294" t="s">
        <v>11962</v>
      </c>
    </row>
    <row r="12425" spans="1:9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504"/>
        <v>45000</v>
      </c>
      <c r="H12425" s="84" t="s">
        <v>627</v>
      </c>
      <c r="I12425" s="294" t="s">
        <v>11962</v>
      </c>
    </row>
    <row r="12426" spans="1:9" x14ac:dyDescent="0.25">
      <c r="A12426" s="180">
        <v>44870</v>
      </c>
      <c r="B12426" s="33" t="s">
        <v>11624</v>
      </c>
      <c r="C12426" s="33" t="s">
        <v>11963</v>
      </c>
      <c r="D12426" s="50">
        <v>1</v>
      </c>
      <c r="E12426" s="45" t="s">
        <v>24</v>
      </c>
      <c r="F12426" s="179">
        <v>1275000</v>
      </c>
      <c r="G12426" s="179">
        <f t="shared" si="504"/>
        <v>1275000</v>
      </c>
      <c r="H12426" s="84" t="s">
        <v>627</v>
      </c>
      <c r="I12426" s="294" t="s">
        <v>11962</v>
      </c>
    </row>
    <row r="12427" spans="1:9" x14ac:dyDescent="0.25">
      <c r="A12427" s="180">
        <v>44870</v>
      </c>
      <c r="B12427" s="33" t="s">
        <v>6000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504"/>
        <v>165000</v>
      </c>
      <c r="H12427" s="84" t="s">
        <v>627</v>
      </c>
      <c r="I12427" s="294" t="s">
        <v>11962</v>
      </c>
    </row>
    <row r="12428" spans="1:9" x14ac:dyDescent="0.25">
      <c r="A12428" s="180">
        <v>44870</v>
      </c>
      <c r="B12428" s="80" t="s">
        <v>2800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504"/>
        <v>65000</v>
      </c>
      <c r="H12428" s="84" t="s">
        <v>783</v>
      </c>
      <c r="I12428" s="33" t="s">
        <v>11964</v>
      </c>
    </row>
    <row r="12429" spans="1:9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504"/>
        <v>253800</v>
      </c>
      <c r="H12429" s="84" t="s">
        <v>413</v>
      </c>
      <c r="I12429" s="33" t="s">
        <v>11965</v>
      </c>
    </row>
    <row r="12430" spans="1:9" x14ac:dyDescent="0.25">
      <c r="A12430" s="180">
        <v>44870</v>
      </c>
      <c r="B12430" s="33" t="s">
        <v>3235</v>
      </c>
      <c r="C12430" s="33" t="s">
        <v>3596</v>
      </c>
      <c r="D12430" s="38">
        <v>1</v>
      </c>
      <c r="E12430" s="45" t="s">
        <v>24</v>
      </c>
      <c r="F12430" s="40">
        <v>82000</v>
      </c>
      <c r="G12430" s="41">
        <f t="shared" si="504"/>
        <v>82000</v>
      </c>
      <c r="H12430" s="84" t="s">
        <v>413</v>
      </c>
      <c r="I12430" s="33" t="s">
        <v>11965</v>
      </c>
    </row>
    <row r="12431" spans="1:9" x14ac:dyDescent="0.25">
      <c r="A12431" s="180">
        <v>44870</v>
      </c>
      <c r="B12431" s="36" t="s">
        <v>3235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504"/>
        <v>35000</v>
      </c>
      <c r="H12431" s="84" t="s">
        <v>413</v>
      </c>
      <c r="I12431" s="33" t="s">
        <v>11965</v>
      </c>
    </row>
    <row r="12432" spans="1:9" x14ac:dyDescent="0.25">
      <c r="A12432" s="180">
        <v>44870</v>
      </c>
      <c r="B12432" s="49" t="s">
        <v>5633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504"/>
        <v>606000</v>
      </c>
      <c r="H12432" s="84" t="s">
        <v>5634</v>
      </c>
      <c r="I12432" s="33"/>
    </row>
    <row r="12433" spans="1:9" x14ac:dyDescent="0.25">
      <c r="A12433" s="180">
        <v>44870</v>
      </c>
      <c r="B12433" s="269" t="s">
        <v>11966</v>
      </c>
      <c r="C12433" s="33" t="s">
        <v>11967</v>
      </c>
      <c r="D12433" s="33">
        <v>2</v>
      </c>
      <c r="E12433" s="33" t="s">
        <v>24</v>
      </c>
      <c r="F12433" s="40">
        <v>10000</v>
      </c>
      <c r="G12433" s="41">
        <f t="shared" si="504"/>
        <v>20000</v>
      </c>
      <c r="H12433" s="84" t="s">
        <v>490</v>
      </c>
      <c r="I12433" s="33"/>
    </row>
    <row r="12434" spans="1:9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x14ac:dyDescent="0.25">
      <c r="A12435" s="180">
        <v>44870</v>
      </c>
      <c r="B12435" s="33" t="s">
        <v>2801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504"/>
        <v>12500</v>
      </c>
      <c r="H12435" s="84" t="s">
        <v>490</v>
      </c>
      <c r="I12435" s="33"/>
    </row>
    <row r="12436" spans="1:9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504"/>
        <v>222499</v>
      </c>
      <c r="H12436" s="84" t="s">
        <v>2908</v>
      </c>
      <c r="I12436" s="33"/>
    </row>
    <row r="12437" spans="1:9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x14ac:dyDescent="0.25">
      <c r="A12439" s="180">
        <v>44900</v>
      </c>
      <c r="B12439" s="33" t="s">
        <v>4008</v>
      </c>
      <c r="C12439" s="33" t="s">
        <v>4378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4608</v>
      </c>
      <c r="I12439" s="84"/>
    </row>
    <row r="12440" spans="1:9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x14ac:dyDescent="0.25">
      <c r="A12441" s="180">
        <v>44900</v>
      </c>
      <c r="B12441" s="33" t="s">
        <v>5636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x14ac:dyDescent="0.25">
      <c r="A12442" s="180">
        <v>44900</v>
      </c>
      <c r="B12442" s="33" t="s">
        <v>6403</v>
      </c>
      <c r="C12442" s="33" t="s">
        <v>8339</v>
      </c>
      <c r="D12442" s="38">
        <v>0.5</v>
      </c>
      <c r="E12442" s="45" t="s">
        <v>27</v>
      </c>
      <c r="F12442" s="179">
        <v>82500</v>
      </c>
      <c r="G12442" s="41">
        <f t="shared" ref="G12442:G12505" si="505">F12442*D12442</f>
        <v>41250</v>
      </c>
      <c r="H12442" s="84" t="s">
        <v>2701</v>
      </c>
      <c r="I12442" s="294"/>
    </row>
    <row r="12443" spans="1:9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505"/>
        <v>77000</v>
      </c>
      <c r="H12443" s="84" t="s">
        <v>4608</v>
      </c>
      <c r="I12443" s="43"/>
    </row>
    <row r="12444" spans="1:9" x14ac:dyDescent="0.25">
      <c r="A12444" s="180">
        <v>44900</v>
      </c>
      <c r="B12444" s="49" t="s">
        <v>5642</v>
      </c>
      <c r="C12444" s="44" t="s">
        <v>9331</v>
      </c>
      <c r="D12444" s="50">
        <v>1</v>
      </c>
      <c r="E12444" s="45" t="s">
        <v>24</v>
      </c>
      <c r="F12444" s="179">
        <v>175000</v>
      </c>
      <c r="G12444" s="41">
        <f t="shared" si="505"/>
        <v>175000</v>
      </c>
      <c r="H12444" s="84" t="s">
        <v>507</v>
      </c>
      <c r="I12444" s="294" t="s">
        <v>11949</v>
      </c>
    </row>
    <row r="12445" spans="1:9" x14ac:dyDescent="0.25">
      <c r="A12445" s="180">
        <v>44900</v>
      </c>
      <c r="B12445" s="33" t="s">
        <v>4401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505"/>
        <v>921000</v>
      </c>
      <c r="H12445" s="236" t="s">
        <v>5639</v>
      </c>
      <c r="I12445" s="294"/>
    </row>
    <row r="12446" spans="1:9" x14ac:dyDescent="0.25">
      <c r="A12446" s="180">
        <v>44900</v>
      </c>
      <c r="B12446" s="80" t="s">
        <v>2800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505"/>
        <v>65000</v>
      </c>
      <c r="H12446" s="84" t="s">
        <v>551</v>
      </c>
      <c r="I12446" s="294" t="s">
        <v>11968</v>
      </c>
    </row>
    <row r="12447" spans="1:9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505"/>
        <v>225600</v>
      </c>
      <c r="H12447" s="84" t="s">
        <v>631</v>
      </c>
      <c r="I12447" s="294" t="s">
        <v>11969</v>
      </c>
    </row>
    <row r="12448" spans="1:9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505"/>
        <v>173445</v>
      </c>
      <c r="H12448" s="84" t="s">
        <v>631</v>
      </c>
      <c r="I12448" s="294" t="s">
        <v>11969</v>
      </c>
    </row>
    <row r="12449" spans="1:9" x14ac:dyDescent="0.25">
      <c r="A12449" s="180">
        <v>44900</v>
      </c>
      <c r="B12449" s="80" t="s">
        <v>5507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505"/>
        <v>25000</v>
      </c>
      <c r="H12449" s="236" t="s">
        <v>631</v>
      </c>
      <c r="I12449" s="294" t="s">
        <v>11969</v>
      </c>
    </row>
    <row r="12450" spans="1:9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505"/>
        <v>24650</v>
      </c>
      <c r="H12450" s="84" t="s">
        <v>1006</v>
      </c>
      <c r="I12450" s="294"/>
    </row>
    <row r="12451" spans="1:9" x14ac:dyDescent="0.25">
      <c r="A12451" s="180">
        <v>44900</v>
      </c>
      <c r="B12451" s="109" t="s">
        <v>11970</v>
      </c>
      <c r="C12451" s="44" t="s">
        <v>9331</v>
      </c>
      <c r="D12451" s="38">
        <v>1</v>
      </c>
      <c r="E12451" s="45" t="s">
        <v>24</v>
      </c>
      <c r="F12451" s="41">
        <v>520000</v>
      </c>
      <c r="G12451" s="41">
        <f t="shared" si="505"/>
        <v>520000</v>
      </c>
      <c r="H12451" s="236" t="s">
        <v>488</v>
      </c>
      <c r="I12451" s="294" t="s">
        <v>11971</v>
      </c>
    </row>
    <row r="12452" spans="1:9" x14ac:dyDescent="0.25">
      <c r="A12452" s="180">
        <v>44900</v>
      </c>
      <c r="B12452" s="33" t="s">
        <v>11605</v>
      </c>
      <c r="C12452" s="33" t="s">
        <v>4924</v>
      </c>
      <c r="D12452" s="38">
        <v>1</v>
      </c>
      <c r="E12452" s="45" t="s">
        <v>24</v>
      </c>
      <c r="F12452" s="40">
        <v>50000</v>
      </c>
      <c r="G12452" s="41">
        <f t="shared" si="505"/>
        <v>50000</v>
      </c>
      <c r="H12452" s="236" t="s">
        <v>488</v>
      </c>
      <c r="I12452" s="294" t="s">
        <v>11971</v>
      </c>
    </row>
    <row r="12453" spans="1:9" x14ac:dyDescent="0.25">
      <c r="A12453" s="180">
        <v>44900</v>
      </c>
      <c r="B12453" s="33" t="s">
        <v>6000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505"/>
        <v>165000</v>
      </c>
      <c r="H12453" s="236" t="s">
        <v>488</v>
      </c>
      <c r="I12453" s="294" t="s">
        <v>11971</v>
      </c>
    </row>
    <row r="12454" spans="1:9" x14ac:dyDescent="0.25">
      <c r="A12454" s="180">
        <v>44900</v>
      </c>
      <c r="B12454" s="80" t="s">
        <v>11953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505"/>
        <v>12000</v>
      </c>
      <c r="H12454" s="84" t="s">
        <v>5536</v>
      </c>
      <c r="I12454" s="294"/>
    </row>
    <row r="12455" spans="1:9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505"/>
        <v>75000</v>
      </c>
      <c r="H12455" s="84" t="s">
        <v>433</v>
      </c>
      <c r="I12455" s="294" t="s">
        <v>11972</v>
      </c>
    </row>
    <row r="12456" spans="1:9" x14ac:dyDescent="0.25">
      <c r="A12456" s="180">
        <v>44900</v>
      </c>
      <c r="B12456" s="63" t="s">
        <v>2826</v>
      </c>
      <c r="C12456" s="39" t="s">
        <v>5865</v>
      </c>
      <c r="D12456" s="38">
        <v>1</v>
      </c>
      <c r="E12456" s="33" t="s">
        <v>23</v>
      </c>
      <c r="F12456" s="46">
        <v>255000</v>
      </c>
      <c r="G12456" s="41">
        <f t="shared" si="505"/>
        <v>255000</v>
      </c>
      <c r="H12456" s="84" t="s">
        <v>11973</v>
      </c>
      <c r="I12456" s="294" t="s">
        <v>11974</v>
      </c>
    </row>
    <row r="12457" spans="1:9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505"/>
        <v>185000</v>
      </c>
      <c r="H12457" s="84" t="s">
        <v>11973</v>
      </c>
      <c r="I12457" s="294" t="s">
        <v>11974</v>
      </c>
    </row>
    <row r="12458" spans="1:9" x14ac:dyDescent="0.25">
      <c r="A12458" s="180">
        <v>44900</v>
      </c>
      <c r="B12458" s="33" t="s">
        <v>3098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505"/>
        <v>120000</v>
      </c>
      <c r="H12458" s="84" t="s">
        <v>11973</v>
      </c>
      <c r="I12458" s="294" t="s">
        <v>11974</v>
      </c>
    </row>
    <row r="12459" spans="1:9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505"/>
        <v>225600</v>
      </c>
      <c r="H12459" s="84" t="s">
        <v>2736</v>
      </c>
      <c r="I12459" s="294" t="s">
        <v>11975</v>
      </c>
    </row>
    <row r="12460" spans="1:9" x14ac:dyDescent="0.25">
      <c r="A12460" s="180">
        <v>44900</v>
      </c>
      <c r="B12460" s="33" t="s">
        <v>5612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505"/>
        <v>75000</v>
      </c>
      <c r="H12460" s="84" t="s">
        <v>1999</v>
      </c>
      <c r="I12460" s="294" t="s">
        <v>11976</v>
      </c>
    </row>
    <row r="12461" spans="1:9" x14ac:dyDescent="0.25">
      <c r="A12461" s="180">
        <v>44900</v>
      </c>
      <c r="B12461" s="33" t="s">
        <v>5611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505"/>
        <v>140000</v>
      </c>
      <c r="H12461" s="84" t="s">
        <v>1999</v>
      </c>
      <c r="I12461" s="294" t="s">
        <v>11976</v>
      </c>
    </row>
    <row r="12462" spans="1:9" x14ac:dyDescent="0.25">
      <c r="A12462" s="180">
        <v>44900</v>
      </c>
      <c r="B12462" s="33" t="s">
        <v>5006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505"/>
        <v>160000</v>
      </c>
      <c r="H12462" s="84" t="s">
        <v>1106</v>
      </c>
      <c r="I12462" s="294" t="s">
        <v>11977</v>
      </c>
    </row>
    <row r="12463" spans="1:9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505"/>
        <v>90000</v>
      </c>
      <c r="H12463" s="84" t="s">
        <v>1106</v>
      </c>
      <c r="I12463" s="294" t="s">
        <v>11977</v>
      </c>
    </row>
    <row r="12464" spans="1:9" x14ac:dyDescent="0.25">
      <c r="A12464" s="33" t="s">
        <v>5653</v>
      </c>
      <c r="B12464" s="33" t="s">
        <v>4008</v>
      </c>
      <c r="C12464" s="33" t="s">
        <v>4378</v>
      </c>
      <c r="D12464" s="38">
        <v>5</v>
      </c>
      <c r="E12464" s="45" t="s">
        <v>27</v>
      </c>
      <c r="F12464" s="40">
        <v>23206</v>
      </c>
      <c r="G12464" s="41">
        <f t="shared" si="505"/>
        <v>116030</v>
      </c>
      <c r="H12464" s="84" t="s">
        <v>4608</v>
      </c>
      <c r="I12464" s="84"/>
    </row>
    <row r="12465" spans="1:9" x14ac:dyDescent="0.25">
      <c r="A12465" s="33" t="s">
        <v>5653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505"/>
        <v>42300</v>
      </c>
      <c r="H12465" s="84" t="s">
        <v>2096</v>
      </c>
      <c r="I12465" s="84"/>
    </row>
    <row r="12466" spans="1:9" x14ac:dyDescent="0.25">
      <c r="A12466" s="33" t="s">
        <v>5653</v>
      </c>
      <c r="B12466" s="33" t="s">
        <v>2816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505"/>
        <v>65000</v>
      </c>
      <c r="H12466" s="84" t="s">
        <v>930</v>
      </c>
      <c r="I12466" s="84"/>
    </row>
    <row r="12467" spans="1:9" x14ac:dyDescent="0.25">
      <c r="A12467" s="33" t="s">
        <v>5653</v>
      </c>
      <c r="B12467" s="49" t="s">
        <v>5655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505"/>
        <v>195000</v>
      </c>
      <c r="H12467" s="84" t="s">
        <v>930</v>
      </c>
      <c r="I12467" s="294"/>
    </row>
    <row r="12468" spans="1:9" x14ac:dyDescent="0.25">
      <c r="A12468" s="33" t="s">
        <v>5653</v>
      </c>
      <c r="B12468" s="33" t="s">
        <v>5656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505"/>
        <v>9000</v>
      </c>
      <c r="H12468" s="236" t="s">
        <v>930</v>
      </c>
      <c r="I12468" s="294"/>
    </row>
    <row r="12469" spans="1:9" x14ac:dyDescent="0.25">
      <c r="A12469" s="33" t="s">
        <v>5653</v>
      </c>
      <c r="B12469" s="33" t="s">
        <v>5657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505"/>
        <v>24000</v>
      </c>
      <c r="H12469" s="236" t="s">
        <v>930</v>
      </c>
      <c r="I12469" s="294"/>
    </row>
    <row r="12470" spans="1:9" x14ac:dyDescent="0.25">
      <c r="A12470" s="33" t="s">
        <v>5653</v>
      </c>
      <c r="B12470" s="109" t="s">
        <v>5631</v>
      </c>
      <c r="C12470" s="44"/>
      <c r="D12470" s="38">
        <v>25</v>
      </c>
      <c r="E12470" s="45" t="s">
        <v>24</v>
      </c>
      <c r="F12470" s="179">
        <v>1000</v>
      </c>
      <c r="G12470" s="41">
        <f t="shared" si="505"/>
        <v>25000</v>
      </c>
      <c r="H12470" s="236" t="s">
        <v>930</v>
      </c>
      <c r="I12470" s="43"/>
    </row>
    <row r="12471" spans="1:9" x14ac:dyDescent="0.25">
      <c r="A12471" s="33" t="s">
        <v>5653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505"/>
        <v>101725</v>
      </c>
      <c r="H12471" s="236" t="s">
        <v>930</v>
      </c>
      <c r="I12471" s="43"/>
    </row>
    <row r="12472" spans="1:9" x14ac:dyDescent="0.25">
      <c r="A12472" s="33" t="s">
        <v>5653</v>
      </c>
      <c r="B12472" s="49" t="s">
        <v>5658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x14ac:dyDescent="0.25">
      <c r="A12473" s="33" t="s">
        <v>5653</v>
      </c>
      <c r="B12473" s="33" t="s">
        <v>5659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x14ac:dyDescent="0.25">
      <c r="A12474" s="33" t="s">
        <v>5653</v>
      </c>
      <c r="B12474" s="33" t="s">
        <v>5660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x14ac:dyDescent="0.25">
      <c r="A12475" s="33" t="s">
        <v>5653</v>
      </c>
      <c r="B12475" s="33" t="s">
        <v>5657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x14ac:dyDescent="0.25">
      <c r="A12476" s="33" t="s">
        <v>5653</v>
      </c>
      <c r="B12476" s="33" t="s">
        <v>5656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x14ac:dyDescent="0.25">
      <c r="A12477" s="33" t="s">
        <v>5653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505"/>
        <v>7500</v>
      </c>
      <c r="H12477" s="84" t="s">
        <v>5536</v>
      </c>
      <c r="I12477" s="294"/>
    </row>
    <row r="12478" spans="1:9" x14ac:dyDescent="0.25">
      <c r="A12478" s="33" t="s">
        <v>5653</v>
      </c>
      <c r="B12478" s="80" t="s">
        <v>11953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505"/>
        <v>12000</v>
      </c>
      <c r="H12478" s="84" t="s">
        <v>5536</v>
      </c>
      <c r="I12478" s="294"/>
    </row>
    <row r="12479" spans="1:9" x14ac:dyDescent="0.25">
      <c r="A12479" s="33" t="s">
        <v>5653</v>
      </c>
      <c r="B12479" s="33" t="s">
        <v>5654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505"/>
        <v>35000</v>
      </c>
      <c r="H12479" s="84" t="s">
        <v>5536</v>
      </c>
      <c r="I12479" s="294"/>
    </row>
    <row r="12480" spans="1:9" x14ac:dyDescent="0.25">
      <c r="A12480" s="33" t="s">
        <v>5653</v>
      </c>
      <c r="B12480" s="33" t="s">
        <v>2780</v>
      </c>
      <c r="C12480" s="33" t="s">
        <v>2781</v>
      </c>
      <c r="D12480" s="38">
        <v>1</v>
      </c>
      <c r="E12480" s="45" t="s">
        <v>24</v>
      </c>
      <c r="F12480" s="179">
        <v>210000</v>
      </c>
      <c r="G12480" s="41">
        <f t="shared" si="505"/>
        <v>210000</v>
      </c>
      <c r="H12480" s="84" t="s">
        <v>588</v>
      </c>
      <c r="I12480" s="294" t="s">
        <v>11978</v>
      </c>
    </row>
    <row r="12481" spans="1:9" x14ac:dyDescent="0.25">
      <c r="A12481" s="33" t="s">
        <v>5653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505"/>
        <v>55000</v>
      </c>
      <c r="H12481" s="236" t="s">
        <v>588</v>
      </c>
      <c r="I12481" s="294" t="s">
        <v>11978</v>
      </c>
    </row>
    <row r="12482" spans="1:9" x14ac:dyDescent="0.25">
      <c r="A12482" s="33" t="s">
        <v>5653</v>
      </c>
      <c r="B12482" s="33" t="s">
        <v>4008</v>
      </c>
      <c r="C12482" s="33" t="s">
        <v>4378</v>
      </c>
      <c r="D12482" s="38">
        <v>1.5</v>
      </c>
      <c r="E12482" s="45" t="s">
        <v>27</v>
      </c>
      <c r="F12482" s="40">
        <v>23206</v>
      </c>
      <c r="G12482" s="41">
        <f t="shared" si="505"/>
        <v>34809</v>
      </c>
      <c r="H12482" s="84" t="s">
        <v>551</v>
      </c>
      <c r="I12482" s="294"/>
    </row>
    <row r="12483" spans="1:9" x14ac:dyDescent="0.25">
      <c r="A12483" s="33" t="s">
        <v>5653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505"/>
        <v>350000</v>
      </c>
      <c r="H12483" s="236" t="s">
        <v>433</v>
      </c>
      <c r="I12483" s="294" t="s">
        <v>11979</v>
      </c>
    </row>
    <row r="12484" spans="1:9" x14ac:dyDescent="0.25">
      <c r="A12484" s="33" t="s">
        <v>5653</v>
      </c>
      <c r="B12484" s="33" t="s">
        <v>11624</v>
      </c>
      <c r="C12484" s="109" t="s">
        <v>11980</v>
      </c>
      <c r="D12484" s="38">
        <v>1</v>
      </c>
      <c r="E12484" s="45" t="s">
        <v>24</v>
      </c>
      <c r="F12484" s="40">
        <v>1275000</v>
      </c>
      <c r="G12484" s="41">
        <f t="shared" si="505"/>
        <v>1275000</v>
      </c>
      <c r="H12484" s="84" t="s">
        <v>2018</v>
      </c>
      <c r="I12484" s="294" t="s">
        <v>11981</v>
      </c>
    </row>
    <row r="12485" spans="1:9" x14ac:dyDescent="0.25">
      <c r="A12485" s="33" t="s">
        <v>5653</v>
      </c>
      <c r="B12485" s="56" t="s">
        <v>353</v>
      </c>
      <c r="C12485" s="44" t="s">
        <v>11982</v>
      </c>
      <c r="D12485" s="38">
        <v>1</v>
      </c>
      <c r="E12485" s="45" t="s">
        <v>24</v>
      </c>
      <c r="F12485" s="46">
        <v>155000</v>
      </c>
      <c r="G12485" s="41">
        <f t="shared" si="505"/>
        <v>155000</v>
      </c>
      <c r="H12485" s="84" t="s">
        <v>2018</v>
      </c>
      <c r="I12485" s="294" t="s">
        <v>11981</v>
      </c>
    </row>
    <row r="12486" spans="1:9" x14ac:dyDescent="0.25">
      <c r="A12486" s="33" t="s">
        <v>5653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505"/>
        <v>225600</v>
      </c>
      <c r="H12486" s="84" t="s">
        <v>11983</v>
      </c>
      <c r="I12486" s="294" t="s">
        <v>11984</v>
      </c>
    </row>
    <row r="12487" spans="1:9" x14ac:dyDescent="0.25">
      <c r="A12487" s="33" t="s">
        <v>5653</v>
      </c>
      <c r="B12487" s="33" t="s">
        <v>11939</v>
      </c>
      <c r="C12487" s="33" t="s">
        <v>11940</v>
      </c>
      <c r="D12487" s="38">
        <v>2</v>
      </c>
      <c r="E12487" s="45" t="s">
        <v>24</v>
      </c>
      <c r="F12487" s="40">
        <v>20000</v>
      </c>
      <c r="G12487" s="41">
        <f t="shared" si="505"/>
        <v>40000</v>
      </c>
      <c r="H12487" s="84" t="s">
        <v>509</v>
      </c>
      <c r="I12487" s="294"/>
    </row>
    <row r="12488" spans="1:9" x14ac:dyDescent="0.25">
      <c r="A12488" s="33" t="s">
        <v>5653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505"/>
        <v>15000</v>
      </c>
      <c r="H12488" s="84" t="s">
        <v>509</v>
      </c>
      <c r="I12488" s="294"/>
    </row>
    <row r="12489" spans="1:9" x14ac:dyDescent="0.25">
      <c r="A12489" s="33" t="s">
        <v>5653</v>
      </c>
      <c r="B12489" s="33" t="s">
        <v>5651</v>
      </c>
      <c r="C12489" s="33" t="s">
        <v>5652</v>
      </c>
      <c r="D12489" s="50">
        <v>1</v>
      </c>
      <c r="E12489" s="45" t="s">
        <v>24</v>
      </c>
      <c r="F12489" s="179">
        <v>1150000</v>
      </c>
      <c r="G12489" s="179">
        <f t="shared" si="505"/>
        <v>1150000</v>
      </c>
      <c r="H12489" s="84" t="s">
        <v>433</v>
      </c>
      <c r="I12489" s="294" t="s">
        <v>11985</v>
      </c>
    </row>
    <row r="12490" spans="1:9" x14ac:dyDescent="0.25">
      <c r="A12490" s="33" t="s">
        <v>5653</v>
      </c>
      <c r="B12490" s="33" t="s">
        <v>11986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505"/>
        <v>550000</v>
      </c>
      <c r="H12490" s="84" t="s">
        <v>748</v>
      </c>
      <c r="I12490" s="294" t="s">
        <v>11987</v>
      </c>
    </row>
    <row r="12491" spans="1:9" x14ac:dyDescent="0.25">
      <c r="A12491" s="33" t="s">
        <v>5653</v>
      </c>
      <c r="B12491" s="63" t="s">
        <v>5550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505"/>
        <v>550000</v>
      </c>
      <c r="H12491" s="84" t="s">
        <v>486</v>
      </c>
      <c r="I12491" s="294"/>
    </row>
    <row r="12492" spans="1:9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505"/>
        <v>24650</v>
      </c>
      <c r="H12492" s="84" t="s">
        <v>1263</v>
      </c>
      <c r="I12492" s="84"/>
    </row>
    <row r="12493" spans="1:9" x14ac:dyDescent="0.25">
      <c r="A12493" s="33" t="s">
        <v>304</v>
      </c>
      <c r="B12493" s="49" t="s">
        <v>5664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505"/>
        <v>171000</v>
      </c>
      <c r="H12493" s="84" t="s">
        <v>930</v>
      </c>
      <c r="I12493" s="84"/>
    </row>
    <row r="12494" spans="1:9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505"/>
        <v>75000</v>
      </c>
      <c r="H12494" s="84" t="s">
        <v>930</v>
      </c>
      <c r="I12494" s="84"/>
    </row>
    <row r="12495" spans="1:9" x14ac:dyDescent="0.25">
      <c r="A12495" s="33" t="s">
        <v>304</v>
      </c>
      <c r="B12495" s="33" t="s">
        <v>2816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505"/>
        <v>65000</v>
      </c>
      <c r="H12495" s="84" t="s">
        <v>930</v>
      </c>
      <c r="I12495" s="294"/>
    </row>
    <row r="12496" spans="1:9" x14ac:dyDescent="0.25">
      <c r="A12496" s="33" t="s">
        <v>304</v>
      </c>
      <c r="B12496" s="80" t="s">
        <v>5663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505"/>
        <v>120000</v>
      </c>
      <c r="H12496" s="84" t="s">
        <v>930</v>
      </c>
      <c r="I12496" s="294"/>
    </row>
    <row r="12497" spans="1:9" x14ac:dyDescent="0.25">
      <c r="A12497" s="33" t="s">
        <v>304</v>
      </c>
      <c r="B12497" s="33" t="s">
        <v>11988</v>
      </c>
      <c r="C12497" s="44"/>
      <c r="D12497" s="50">
        <v>1</v>
      </c>
      <c r="E12497" s="45" t="s">
        <v>24</v>
      </c>
      <c r="F12497" s="179">
        <v>3000</v>
      </c>
      <c r="G12497" s="41">
        <f t="shared" si="505"/>
        <v>3000</v>
      </c>
      <c r="H12497" s="236" t="s">
        <v>3553</v>
      </c>
      <c r="I12497" s="294"/>
    </row>
    <row r="12498" spans="1:9" x14ac:dyDescent="0.25">
      <c r="A12498" s="33" t="s">
        <v>304</v>
      </c>
      <c r="B12498" s="33" t="s">
        <v>5667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505"/>
        <v>300000</v>
      </c>
      <c r="H12498" s="236" t="s">
        <v>2724</v>
      </c>
      <c r="I12498" s="294"/>
    </row>
    <row r="12499" spans="1:9" x14ac:dyDescent="0.25">
      <c r="A12499" s="33" t="s">
        <v>304</v>
      </c>
      <c r="B12499" s="33" t="s">
        <v>5668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505"/>
        <v>300000</v>
      </c>
      <c r="H12499" s="236" t="s">
        <v>2724</v>
      </c>
      <c r="I12499" s="294"/>
    </row>
    <row r="12500" spans="1:9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505"/>
        <v>28200</v>
      </c>
      <c r="H12500" s="236" t="s">
        <v>1756</v>
      </c>
      <c r="I12500" s="43"/>
    </row>
    <row r="12501" spans="1:9" x14ac:dyDescent="0.25">
      <c r="A12501" s="33" t="s">
        <v>304</v>
      </c>
      <c r="B12501" s="33" t="s">
        <v>5661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505"/>
        <v>550000</v>
      </c>
      <c r="H12501" s="84" t="s">
        <v>28</v>
      </c>
      <c r="I12501" s="43"/>
    </row>
    <row r="12502" spans="1:9" x14ac:dyDescent="0.25">
      <c r="A12502" s="33" t="s">
        <v>304</v>
      </c>
      <c r="B12502" s="33" t="s">
        <v>5662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505"/>
        <v>800000</v>
      </c>
      <c r="H12502" s="84" t="s">
        <v>28</v>
      </c>
      <c r="I12502" s="43"/>
    </row>
    <row r="12503" spans="1:9" x14ac:dyDescent="0.25">
      <c r="A12503" s="33" t="s">
        <v>304</v>
      </c>
      <c r="B12503" s="33" t="s">
        <v>4008</v>
      </c>
      <c r="C12503" s="33" t="s">
        <v>4378</v>
      </c>
      <c r="D12503" s="50">
        <v>5</v>
      </c>
      <c r="E12503" s="45" t="s">
        <v>27</v>
      </c>
      <c r="F12503" s="179">
        <v>23206</v>
      </c>
      <c r="G12503" s="41">
        <f t="shared" si="505"/>
        <v>116030</v>
      </c>
      <c r="H12503" s="236" t="s">
        <v>28</v>
      </c>
      <c r="I12503" s="43"/>
    </row>
    <row r="12504" spans="1:9" x14ac:dyDescent="0.25">
      <c r="A12504" s="33" t="s">
        <v>304</v>
      </c>
      <c r="B12504" s="33" t="s">
        <v>5108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505"/>
        <v>36000</v>
      </c>
      <c r="H12504" s="236" t="s">
        <v>551</v>
      </c>
      <c r="I12504" s="43" t="s">
        <v>11989</v>
      </c>
    </row>
    <row r="12505" spans="1:9" x14ac:dyDescent="0.25">
      <c r="A12505" s="33" t="s">
        <v>304</v>
      </c>
      <c r="B12505" s="33" t="s">
        <v>3235</v>
      </c>
      <c r="C12505" s="33" t="s">
        <v>3596</v>
      </c>
      <c r="D12505" s="50">
        <v>1</v>
      </c>
      <c r="E12505" s="45" t="s">
        <v>24</v>
      </c>
      <c r="F12505" s="179">
        <v>92500</v>
      </c>
      <c r="G12505" s="41">
        <f t="shared" si="505"/>
        <v>92500</v>
      </c>
      <c r="H12505" s="236" t="s">
        <v>551</v>
      </c>
      <c r="I12505" s="43" t="s">
        <v>11989</v>
      </c>
    </row>
    <row r="12506" spans="1:9" x14ac:dyDescent="0.25">
      <c r="A12506" s="33" t="s">
        <v>304</v>
      </c>
      <c r="B12506" s="33" t="s">
        <v>5665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506">F12506*D12506</f>
        <v>240000</v>
      </c>
      <c r="H12506" s="236" t="s">
        <v>5666</v>
      </c>
      <c r="I12506" s="294"/>
    </row>
    <row r="12507" spans="1:9" x14ac:dyDescent="0.25">
      <c r="A12507" s="33" t="s">
        <v>304</v>
      </c>
      <c r="B12507" s="109" t="s">
        <v>5669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506"/>
        <v>50000</v>
      </c>
      <c r="H12507" s="546" t="s">
        <v>2701</v>
      </c>
      <c r="I12507" s="294" t="s">
        <v>11961</v>
      </c>
    </row>
    <row r="12508" spans="1:9" x14ac:dyDescent="0.25">
      <c r="A12508" s="33" t="s">
        <v>304</v>
      </c>
      <c r="B12508" s="33" t="s">
        <v>5678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506"/>
        <v>20000</v>
      </c>
      <c r="H12508" s="84" t="s">
        <v>1065</v>
      </c>
      <c r="I12508" s="294" t="s">
        <v>11990</v>
      </c>
    </row>
    <row r="12509" spans="1:9" x14ac:dyDescent="0.25">
      <c r="A12509" s="33" t="s">
        <v>304</v>
      </c>
      <c r="B12509" s="49" t="s">
        <v>5671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506"/>
        <v>2500000</v>
      </c>
      <c r="H12509" s="236" t="s">
        <v>631</v>
      </c>
      <c r="I12509" s="294" t="s">
        <v>11969</v>
      </c>
    </row>
    <row r="12510" spans="1:9" x14ac:dyDescent="0.25">
      <c r="A12510" s="33" t="s">
        <v>304</v>
      </c>
      <c r="B12510" s="433" t="s">
        <v>11775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506"/>
        <v>550000</v>
      </c>
      <c r="H12510" s="438" t="s">
        <v>577</v>
      </c>
      <c r="I12510" s="450"/>
    </row>
    <row r="12511" spans="1:9" x14ac:dyDescent="0.25">
      <c r="A12511" s="33" t="s">
        <v>5680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506"/>
        <v>15650</v>
      </c>
      <c r="H12511" s="84" t="s">
        <v>930</v>
      </c>
      <c r="I12511" s="84"/>
    </row>
    <row r="12512" spans="1:9" x14ac:dyDescent="0.25">
      <c r="A12512" s="33" t="s">
        <v>5680</v>
      </c>
      <c r="B12512" s="33" t="s">
        <v>11988</v>
      </c>
      <c r="C12512" s="44"/>
      <c r="D12512" s="50">
        <v>6</v>
      </c>
      <c r="E12512" s="45" t="s">
        <v>24</v>
      </c>
      <c r="F12512" s="179">
        <v>3000</v>
      </c>
      <c r="G12512" s="41">
        <f t="shared" si="506"/>
        <v>18000</v>
      </c>
      <c r="H12512" s="84" t="s">
        <v>930</v>
      </c>
      <c r="I12512" s="84"/>
    </row>
    <row r="12513" spans="1:9" x14ac:dyDescent="0.25">
      <c r="A12513" s="33" t="s">
        <v>5680</v>
      </c>
      <c r="B12513" s="33" t="s">
        <v>11991</v>
      </c>
      <c r="C12513" s="33"/>
      <c r="D12513" s="38">
        <v>2</v>
      </c>
      <c r="E12513" s="45" t="s">
        <v>24</v>
      </c>
      <c r="F12513" s="40">
        <v>12500</v>
      </c>
      <c r="G12513" s="41">
        <f t="shared" si="506"/>
        <v>25000</v>
      </c>
      <c r="H12513" s="84" t="s">
        <v>930</v>
      </c>
      <c r="I12513" s="84"/>
    </row>
    <row r="12514" spans="1:9" x14ac:dyDescent="0.25">
      <c r="A12514" s="33" t="s">
        <v>5680</v>
      </c>
      <c r="B12514" s="33" t="s">
        <v>5681</v>
      </c>
      <c r="C12514" s="33" t="s">
        <v>5364</v>
      </c>
      <c r="D12514" s="38">
        <v>1</v>
      </c>
      <c r="E12514" s="45" t="s">
        <v>484</v>
      </c>
      <c r="F12514" s="40">
        <v>48000</v>
      </c>
      <c r="G12514" s="41">
        <f t="shared" si="506"/>
        <v>48000</v>
      </c>
      <c r="H12514" s="84" t="s">
        <v>930</v>
      </c>
      <c r="I12514" s="294"/>
    </row>
    <row r="12515" spans="1:9" x14ac:dyDescent="0.25">
      <c r="A12515" s="33" t="s">
        <v>5680</v>
      </c>
      <c r="B12515" s="33" t="s">
        <v>4811</v>
      </c>
      <c r="C12515" s="33" t="s">
        <v>5682</v>
      </c>
      <c r="D12515" s="38">
        <v>20</v>
      </c>
      <c r="E12515" s="45" t="s">
        <v>24</v>
      </c>
      <c r="F12515" s="40">
        <v>1125</v>
      </c>
      <c r="G12515" s="41">
        <f t="shared" si="506"/>
        <v>22500</v>
      </c>
      <c r="H12515" s="84" t="s">
        <v>930</v>
      </c>
      <c r="I12515" s="294"/>
    </row>
    <row r="12516" spans="1:9" x14ac:dyDescent="0.25">
      <c r="A12516" s="33" t="s">
        <v>5680</v>
      </c>
      <c r="B12516" s="109" t="s">
        <v>5631</v>
      </c>
      <c r="C12516" s="44"/>
      <c r="D12516" s="38">
        <v>20</v>
      </c>
      <c r="E12516" s="45" t="s">
        <v>24</v>
      </c>
      <c r="F12516" s="179">
        <v>1000</v>
      </c>
      <c r="G12516" s="41">
        <f t="shared" si="506"/>
        <v>20000</v>
      </c>
      <c r="H12516" s="236" t="s">
        <v>930</v>
      </c>
      <c r="I12516" s="294"/>
    </row>
    <row r="12517" spans="1:9" x14ac:dyDescent="0.25">
      <c r="A12517" s="33" t="s">
        <v>5680</v>
      </c>
      <c r="B12517" s="80" t="s">
        <v>5683</v>
      </c>
      <c r="C12517" s="33" t="s">
        <v>3257</v>
      </c>
      <c r="D12517" s="38">
        <v>1</v>
      </c>
      <c r="E12517" s="45" t="s">
        <v>83</v>
      </c>
      <c r="F12517" s="40">
        <v>746000</v>
      </c>
      <c r="G12517" s="41">
        <f t="shared" si="506"/>
        <v>746000</v>
      </c>
      <c r="H12517" s="84" t="s">
        <v>930</v>
      </c>
      <c r="I12517" s="294"/>
    </row>
    <row r="12518" spans="1:9" x14ac:dyDescent="0.25">
      <c r="A12518" s="33" t="s">
        <v>5680</v>
      </c>
      <c r="B12518" s="49" t="s">
        <v>5684</v>
      </c>
      <c r="C12518" s="33" t="s">
        <v>3257</v>
      </c>
      <c r="D12518" s="38">
        <v>1</v>
      </c>
      <c r="E12518" s="45" t="s">
        <v>83</v>
      </c>
      <c r="F12518" s="40">
        <v>274000</v>
      </c>
      <c r="G12518" s="41">
        <f t="shared" si="506"/>
        <v>274000</v>
      </c>
      <c r="H12518" s="84" t="s">
        <v>930</v>
      </c>
      <c r="I12518" s="294"/>
    </row>
    <row r="12519" spans="1:9" x14ac:dyDescent="0.25">
      <c r="A12519" s="33" t="s">
        <v>5680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506"/>
        <v>75000</v>
      </c>
      <c r="H12519" s="236" t="s">
        <v>930</v>
      </c>
      <c r="I12519" s="294"/>
    </row>
    <row r="12520" spans="1:9" x14ac:dyDescent="0.25">
      <c r="A12520" s="33" t="s">
        <v>5680</v>
      </c>
      <c r="B12520" s="33" t="s">
        <v>5157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506"/>
        <v>28000</v>
      </c>
      <c r="H12520" s="236" t="s">
        <v>930</v>
      </c>
      <c r="I12520" s="43"/>
    </row>
    <row r="12521" spans="1:9" x14ac:dyDescent="0.25">
      <c r="A12521" s="33" t="s">
        <v>5680</v>
      </c>
      <c r="B12521" s="33" t="s">
        <v>5687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506"/>
        <v>75000</v>
      </c>
      <c r="H12521" s="236" t="s">
        <v>930</v>
      </c>
      <c r="I12521" s="43"/>
    </row>
    <row r="12522" spans="1:9" x14ac:dyDescent="0.25">
      <c r="A12522" s="33" t="s">
        <v>5680</v>
      </c>
      <c r="B12522" s="33" t="s">
        <v>118</v>
      </c>
      <c r="C12522" s="49" t="s">
        <v>11927</v>
      </c>
      <c r="D12522" s="38">
        <v>1</v>
      </c>
      <c r="E12522" s="45" t="s">
        <v>24</v>
      </c>
      <c r="F12522" s="40">
        <v>134500</v>
      </c>
      <c r="G12522" s="41">
        <f t="shared" si="506"/>
        <v>134500</v>
      </c>
      <c r="H12522" s="84" t="s">
        <v>1756</v>
      </c>
      <c r="I12522" s="43" t="s">
        <v>11992</v>
      </c>
    </row>
    <row r="12523" spans="1:9" x14ac:dyDescent="0.25">
      <c r="A12523" s="33" t="s">
        <v>5680</v>
      </c>
      <c r="B12523" s="33" t="s">
        <v>120</v>
      </c>
      <c r="C12523" s="33" t="s">
        <v>10435</v>
      </c>
      <c r="D12523" s="50">
        <v>1</v>
      </c>
      <c r="E12523" s="45" t="s">
        <v>24</v>
      </c>
      <c r="F12523" s="179">
        <v>60000</v>
      </c>
      <c r="G12523" s="41">
        <f t="shared" si="506"/>
        <v>60000</v>
      </c>
      <c r="H12523" s="236" t="s">
        <v>1756</v>
      </c>
      <c r="I12523" s="43" t="s">
        <v>11992</v>
      </c>
    </row>
    <row r="12524" spans="1:9" x14ac:dyDescent="0.25">
      <c r="A12524" s="33" t="s">
        <v>5680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506"/>
        <v>49500</v>
      </c>
      <c r="H12524" s="236" t="s">
        <v>1756</v>
      </c>
      <c r="I12524" s="43" t="s">
        <v>11992</v>
      </c>
    </row>
    <row r="12525" spans="1:9" x14ac:dyDescent="0.25">
      <c r="A12525" s="33" t="s">
        <v>5680</v>
      </c>
      <c r="B12525" s="33" t="s">
        <v>11608</v>
      </c>
      <c r="C12525" s="33" t="s">
        <v>4924</v>
      </c>
      <c r="D12525" s="50">
        <v>3</v>
      </c>
      <c r="E12525" s="45" t="s">
        <v>24</v>
      </c>
      <c r="F12525" s="179">
        <v>280000</v>
      </c>
      <c r="G12525" s="41">
        <f t="shared" si="506"/>
        <v>840000</v>
      </c>
      <c r="H12525" s="236" t="s">
        <v>520</v>
      </c>
      <c r="I12525" s="294" t="s">
        <v>11993</v>
      </c>
    </row>
    <row r="12526" spans="1:9" x14ac:dyDescent="0.25">
      <c r="A12526" s="33" t="s">
        <v>5680</v>
      </c>
      <c r="B12526" s="33" t="s">
        <v>2961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506"/>
        <v>450000</v>
      </c>
      <c r="H12526" s="236" t="s">
        <v>882</v>
      </c>
      <c r="I12526" s="43" t="s">
        <v>11994</v>
      </c>
    </row>
    <row r="12527" spans="1:9" x14ac:dyDescent="0.25">
      <c r="A12527" s="33" t="s">
        <v>5680</v>
      </c>
      <c r="B12527" s="109" t="s">
        <v>5670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506"/>
        <v>220000</v>
      </c>
      <c r="H12527" s="236" t="s">
        <v>882</v>
      </c>
      <c r="I12527" s="43" t="s">
        <v>11994</v>
      </c>
    </row>
    <row r="12528" spans="1:9" x14ac:dyDescent="0.25">
      <c r="A12528" s="33" t="s">
        <v>5680</v>
      </c>
      <c r="B12528" s="33" t="s">
        <v>5675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506"/>
        <v>275000</v>
      </c>
      <c r="H12528" s="84" t="s">
        <v>882</v>
      </c>
      <c r="I12528" s="43" t="s">
        <v>11994</v>
      </c>
    </row>
    <row r="12529" spans="1:9" x14ac:dyDescent="0.25">
      <c r="A12529" s="33" t="s">
        <v>5680</v>
      </c>
      <c r="B12529" s="33" t="s">
        <v>5676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506"/>
        <v>250000</v>
      </c>
      <c r="H12529" s="84" t="s">
        <v>882</v>
      </c>
      <c r="I12529" s="43" t="s">
        <v>11994</v>
      </c>
    </row>
    <row r="12530" spans="1:9" x14ac:dyDescent="0.25">
      <c r="A12530" s="33" t="s">
        <v>5680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506"/>
        <v>222499</v>
      </c>
      <c r="H12530" s="84" t="s">
        <v>882</v>
      </c>
      <c r="I12530" s="43" t="s">
        <v>11994</v>
      </c>
    </row>
    <row r="12531" spans="1:9" x14ac:dyDescent="0.25">
      <c r="A12531" s="33" t="s">
        <v>5680</v>
      </c>
      <c r="B12531" s="36" t="s">
        <v>2801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506"/>
        <v>12500</v>
      </c>
      <c r="H12531" s="236" t="s">
        <v>882</v>
      </c>
      <c r="I12531" s="43" t="s">
        <v>11994</v>
      </c>
    </row>
    <row r="12532" spans="1:9" x14ac:dyDescent="0.25">
      <c r="A12532" s="33" t="s">
        <v>5680</v>
      </c>
      <c r="B12532" s="109" t="s">
        <v>5670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11994</v>
      </c>
    </row>
    <row r="12533" spans="1:9" x14ac:dyDescent="0.25">
      <c r="A12533" s="33" t="s">
        <v>5680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506"/>
        <v>121411.5</v>
      </c>
      <c r="H12533" s="236" t="s">
        <v>882</v>
      </c>
      <c r="I12533" s="43" t="s">
        <v>11994</v>
      </c>
    </row>
    <row r="12534" spans="1:9" x14ac:dyDescent="0.25">
      <c r="A12534" s="33" t="s">
        <v>5680</v>
      </c>
      <c r="B12534" s="33" t="s">
        <v>5900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506"/>
        <v>900000</v>
      </c>
      <c r="H12534" s="84" t="s">
        <v>748</v>
      </c>
      <c r="I12534" s="294" t="s">
        <v>11995</v>
      </c>
    </row>
    <row r="12535" spans="1:9" x14ac:dyDescent="0.25">
      <c r="A12535" s="33" t="s">
        <v>5680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506"/>
        <v>34689</v>
      </c>
      <c r="H12535" s="84" t="s">
        <v>627</v>
      </c>
      <c r="I12535" s="294" t="s">
        <v>11996</v>
      </c>
    </row>
    <row r="12536" spans="1:9" x14ac:dyDescent="0.25">
      <c r="A12536" s="33" t="s">
        <v>5680</v>
      </c>
      <c r="B12536" s="63" t="s">
        <v>2826</v>
      </c>
      <c r="C12536" s="39" t="s">
        <v>5865</v>
      </c>
      <c r="D12536" s="50">
        <v>1</v>
      </c>
      <c r="E12536" s="45" t="s">
        <v>24</v>
      </c>
      <c r="F12536" s="179">
        <v>255000</v>
      </c>
      <c r="G12536" s="41">
        <f t="shared" si="506"/>
        <v>255000</v>
      </c>
      <c r="H12536" s="84" t="s">
        <v>868</v>
      </c>
      <c r="I12536" s="294" t="s">
        <v>11997</v>
      </c>
    </row>
    <row r="12537" spans="1:9" x14ac:dyDescent="0.25">
      <c r="A12537" s="33" t="s">
        <v>5680</v>
      </c>
      <c r="B12537" s="68" t="s">
        <v>2749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506"/>
        <v>20000</v>
      </c>
      <c r="H12537" s="84" t="s">
        <v>868</v>
      </c>
      <c r="I12537" s="294" t="s">
        <v>11997</v>
      </c>
    </row>
    <row r="12538" spans="1:9" x14ac:dyDescent="0.25">
      <c r="A12538" s="33" t="s">
        <v>5680</v>
      </c>
      <c r="B12538" s="33" t="s">
        <v>11143</v>
      </c>
      <c r="C12538" s="33" t="s">
        <v>9707</v>
      </c>
      <c r="D12538" s="38">
        <v>1</v>
      </c>
      <c r="E12538" s="45" t="s">
        <v>23</v>
      </c>
      <c r="F12538" s="40">
        <v>40000</v>
      </c>
      <c r="G12538" s="41">
        <f t="shared" si="506"/>
        <v>40000</v>
      </c>
      <c r="H12538" s="84" t="s">
        <v>868</v>
      </c>
      <c r="I12538" s="294" t="s">
        <v>11997</v>
      </c>
    </row>
    <row r="12539" spans="1:9" x14ac:dyDescent="0.25">
      <c r="A12539" s="33" t="s">
        <v>5680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506"/>
        <v>60000</v>
      </c>
      <c r="H12539" s="84" t="s">
        <v>868</v>
      </c>
      <c r="I12539" s="294" t="s">
        <v>11997</v>
      </c>
    </row>
    <row r="12540" spans="1:9" x14ac:dyDescent="0.25">
      <c r="A12540" s="33" t="s">
        <v>5680</v>
      </c>
      <c r="B12540" s="33" t="s">
        <v>5108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506"/>
        <v>36000</v>
      </c>
      <c r="H12540" s="84" t="s">
        <v>486</v>
      </c>
      <c r="I12540" s="294"/>
    </row>
    <row r="12541" spans="1:9" x14ac:dyDescent="0.25">
      <c r="A12541" s="33" t="s">
        <v>5680</v>
      </c>
      <c r="B12541" s="33" t="s">
        <v>3235</v>
      </c>
      <c r="C12541" s="33" t="s">
        <v>3596</v>
      </c>
      <c r="D12541" s="38">
        <v>1</v>
      </c>
      <c r="E12541" s="45" t="s">
        <v>24</v>
      </c>
      <c r="F12541" s="40">
        <v>92500</v>
      </c>
      <c r="G12541" s="41">
        <f t="shared" si="506"/>
        <v>92500</v>
      </c>
      <c r="H12541" s="84" t="s">
        <v>486</v>
      </c>
      <c r="I12541" s="294"/>
    </row>
    <row r="12542" spans="1:9" x14ac:dyDescent="0.25">
      <c r="A12542" s="33" t="s">
        <v>5680</v>
      </c>
      <c r="B12542" s="33" t="s">
        <v>11998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506"/>
        <v>5950000</v>
      </c>
      <c r="H12542" s="84" t="s">
        <v>11999</v>
      </c>
      <c r="I12542" s="294" t="s">
        <v>12000</v>
      </c>
    </row>
    <row r="12543" spans="1:9" x14ac:dyDescent="0.25">
      <c r="A12543" s="33" t="s">
        <v>5680</v>
      </c>
      <c r="B12543" s="33" t="s">
        <v>12001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506"/>
        <v>4850000</v>
      </c>
      <c r="H12543" s="84" t="s">
        <v>11999</v>
      </c>
      <c r="I12543" s="294" t="s">
        <v>12000</v>
      </c>
    </row>
    <row r="12544" spans="1:9" x14ac:dyDescent="0.25">
      <c r="A12544" s="33" t="s">
        <v>5680</v>
      </c>
      <c r="B12544" s="33" t="s">
        <v>1025</v>
      </c>
      <c r="C12544" s="33" t="s">
        <v>462</v>
      </c>
      <c r="D12544" s="50">
        <v>1</v>
      </c>
      <c r="E12544" s="45" t="s">
        <v>3767</v>
      </c>
      <c r="F12544" s="179">
        <v>1450000</v>
      </c>
      <c r="G12544" s="41">
        <f t="shared" si="506"/>
        <v>1450000</v>
      </c>
      <c r="H12544" s="84" t="s">
        <v>11999</v>
      </c>
      <c r="I12544" s="294" t="s">
        <v>12000</v>
      </c>
    </row>
    <row r="12545" spans="1:9" x14ac:dyDescent="0.25">
      <c r="A12545" s="33" t="s">
        <v>5680</v>
      </c>
      <c r="B12545" s="33" t="s">
        <v>11608</v>
      </c>
      <c r="C12545" s="33" t="s">
        <v>4924</v>
      </c>
      <c r="D12545" s="38">
        <v>10</v>
      </c>
      <c r="E12545" s="45" t="s">
        <v>24</v>
      </c>
      <c r="F12545" s="40">
        <v>280000</v>
      </c>
      <c r="G12545" s="41">
        <f t="shared" si="506"/>
        <v>2800000</v>
      </c>
      <c r="H12545" s="84" t="s">
        <v>11999</v>
      </c>
      <c r="I12545" s="294" t="s">
        <v>12000</v>
      </c>
    </row>
    <row r="12546" spans="1:9" x14ac:dyDescent="0.25">
      <c r="A12546" s="33" t="s">
        <v>5680</v>
      </c>
      <c r="B12546" s="33" t="s">
        <v>11610</v>
      </c>
      <c r="C12546" s="33" t="s">
        <v>4924</v>
      </c>
      <c r="D12546" s="38">
        <v>10</v>
      </c>
      <c r="E12546" s="45" t="s">
        <v>24</v>
      </c>
      <c r="F12546" s="40">
        <v>90000</v>
      </c>
      <c r="G12546" s="41">
        <f t="shared" si="506"/>
        <v>900000</v>
      </c>
      <c r="H12546" s="84" t="s">
        <v>11999</v>
      </c>
      <c r="I12546" s="294" t="s">
        <v>12000</v>
      </c>
    </row>
    <row r="12547" spans="1:9" x14ac:dyDescent="0.25">
      <c r="A12547" s="33" t="s">
        <v>5680</v>
      </c>
      <c r="B12547" s="63" t="s">
        <v>63</v>
      </c>
      <c r="C12547" s="33" t="s">
        <v>12002</v>
      </c>
      <c r="D12547" s="38">
        <v>1</v>
      </c>
      <c r="E12547" s="45" t="s">
        <v>24</v>
      </c>
      <c r="F12547" s="40">
        <v>3150000</v>
      </c>
      <c r="G12547" s="41">
        <f t="shared" si="506"/>
        <v>3150000</v>
      </c>
      <c r="H12547" s="84" t="s">
        <v>520</v>
      </c>
      <c r="I12547" s="33" t="s">
        <v>12003</v>
      </c>
    </row>
    <row r="12548" spans="1:9" x14ac:dyDescent="0.25">
      <c r="A12548" s="33" t="s">
        <v>5680</v>
      </c>
      <c r="B12548" s="63" t="s">
        <v>63</v>
      </c>
      <c r="C12548" s="33" t="s">
        <v>12004</v>
      </c>
      <c r="D12548" s="38">
        <v>1</v>
      </c>
      <c r="E12548" s="45" t="s">
        <v>24</v>
      </c>
      <c r="F12548" s="40">
        <v>3150000</v>
      </c>
      <c r="G12548" s="41">
        <f t="shared" si="506"/>
        <v>3150000</v>
      </c>
      <c r="H12548" s="84" t="s">
        <v>520</v>
      </c>
      <c r="I12548" s="33" t="s">
        <v>12003</v>
      </c>
    </row>
    <row r="12549" spans="1:9" x14ac:dyDescent="0.25">
      <c r="A12549" s="33" t="s">
        <v>5680</v>
      </c>
      <c r="B12549" s="63" t="s">
        <v>63</v>
      </c>
      <c r="C12549" s="33" t="s">
        <v>12005</v>
      </c>
      <c r="D12549" s="38">
        <v>1</v>
      </c>
      <c r="E12549" s="45" t="s">
        <v>24</v>
      </c>
      <c r="F12549" s="40">
        <v>3150000</v>
      </c>
      <c r="G12549" s="41">
        <f t="shared" si="506"/>
        <v>3150000</v>
      </c>
      <c r="H12549" s="84" t="s">
        <v>520</v>
      </c>
      <c r="I12549" s="33" t="s">
        <v>12003</v>
      </c>
    </row>
    <row r="12550" spans="1:9" x14ac:dyDescent="0.25">
      <c r="A12550" s="33" t="s">
        <v>5680</v>
      </c>
      <c r="B12550" s="63" t="s">
        <v>63</v>
      </c>
      <c r="C12550" s="56" t="s">
        <v>12006</v>
      </c>
      <c r="D12550" s="33">
        <v>1</v>
      </c>
      <c r="E12550" s="33" t="s">
        <v>24</v>
      </c>
      <c r="F12550" s="40">
        <v>3150000</v>
      </c>
      <c r="G12550" s="41">
        <f t="shared" si="506"/>
        <v>3150000</v>
      </c>
      <c r="H12550" s="84" t="s">
        <v>520</v>
      </c>
      <c r="I12550" s="33" t="s">
        <v>12003</v>
      </c>
    </row>
    <row r="12551" spans="1:9" x14ac:dyDescent="0.25">
      <c r="A12551" s="33" t="s">
        <v>5680</v>
      </c>
      <c r="B12551" s="33" t="s">
        <v>5640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12003</v>
      </c>
    </row>
    <row r="12552" spans="1:9" x14ac:dyDescent="0.25">
      <c r="A12552" s="33" t="s">
        <v>5680</v>
      </c>
      <c r="B12552" s="33" t="s">
        <v>5641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12003</v>
      </c>
    </row>
    <row r="12553" spans="1:9" x14ac:dyDescent="0.25">
      <c r="A12553" s="33" t="s">
        <v>5680</v>
      </c>
      <c r="B12553" s="33" t="s">
        <v>3578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506"/>
        <v>120000</v>
      </c>
      <c r="H12553" s="84" t="s">
        <v>520</v>
      </c>
      <c r="I12553" s="33" t="s">
        <v>12003</v>
      </c>
    </row>
    <row r="12554" spans="1:9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506"/>
        <v>93900</v>
      </c>
      <c r="H12554" s="236" t="s">
        <v>930</v>
      </c>
      <c r="I12554" s="84"/>
    </row>
    <row r="12555" spans="1:9" x14ac:dyDescent="0.25">
      <c r="A12555" s="33" t="s">
        <v>318</v>
      </c>
      <c r="B12555" s="109" t="s">
        <v>4847</v>
      </c>
      <c r="C12555" s="44"/>
      <c r="D12555" s="38">
        <v>8</v>
      </c>
      <c r="E12555" s="45" t="s">
        <v>24</v>
      </c>
      <c r="F12555" s="179">
        <v>3000</v>
      </c>
      <c r="G12555" s="41">
        <f t="shared" si="506"/>
        <v>24000</v>
      </c>
      <c r="H12555" s="236" t="s">
        <v>930</v>
      </c>
      <c r="I12555" s="84"/>
    </row>
    <row r="12556" spans="1:9" x14ac:dyDescent="0.25">
      <c r="A12556" s="33" t="s">
        <v>318</v>
      </c>
      <c r="B12556" s="109" t="s">
        <v>12007</v>
      </c>
      <c r="C12556" s="44"/>
      <c r="D12556" s="38">
        <v>4</v>
      </c>
      <c r="E12556" s="45" t="s">
        <v>24</v>
      </c>
      <c r="F12556" s="179">
        <v>12500</v>
      </c>
      <c r="G12556" s="41">
        <f t="shared" si="506"/>
        <v>50000</v>
      </c>
      <c r="H12556" s="236" t="s">
        <v>930</v>
      </c>
      <c r="I12556" s="84"/>
    </row>
    <row r="12557" spans="1:9" x14ac:dyDescent="0.25">
      <c r="A12557" s="33" t="s">
        <v>318</v>
      </c>
      <c r="B12557" s="49" t="s">
        <v>1283</v>
      </c>
      <c r="C12557" s="33" t="s">
        <v>5236</v>
      </c>
      <c r="D12557" s="38">
        <v>1</v>
      </c>
      <c r="E12557" s="45" t="s">
        <v>773</v>
      </c>
      <c r="F12557" s="40">
        <v>2538000</v>
      </c>
      <c r="G12557" s="41">
        <f t="shared" si="506"/>
        <v>2538000</v>
      </c>
      <c r="H12557" s="84" t="s">
        <v>930</v>
      </c>
      <c r="I12557" s="84"/>
    </row>
    <row r="12558" spans="1:9" x14ac:dyDescent="0.25">
      <c r="A12558" s="33" t="s">
        <v>318</v>
      </c>
      <c r="B12558" s="33" t="s">
        <v>6741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506"/>
        <v>45000</v>
      </c>
      <c r="H12558" s="84" t="s">
        <v>930</v>
      </c>
      <c r="I12558" s="84"/>
    </row>
    <row r="12559" spans="1:9" x14ac:dyDescent="0.25">
      <c r="A12559" s="33" t="s">
        <v>318</v>
      </c>
      <c r="B12559" s="33" t="s">
        <v>12008</v>
      </c>
      <c r="C12559" s="63" t="s">
        <v>12009</v>
      </c>
      <c r="D12559" s="38">
        <v>25</v>
      </c>
      <c r="E12559" s="178" t="s">
        <v>1925</v>
      </c>
      <c r="F12559" s="46">
        <v>253800</v>
      </c>
      <c r="G12559" s="41">
        <f t="shared" si="506"/>
        <v>6345000</v>
      </c>
      <c r="H12559" s="84" t="s">
        <v>930</v>
      </c>
      <c r="I12559" s="84"/>
    </row>
    <row r="12560" spans="1:9" x14ac:dyDescent="0.25">
      <c r="A12560" s="33" t="s">
        <v>318</v>
      </c>
      <c r="B12560" s="33" t="s">
        <v>5900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506"/>
        <v>900000</v>
      </c>
      <c r="H12560" s="84" t="s">
        <v>2177</v>
      </c>
      <c r="I12560" s="84" t="s">
        <v>12010</v>
      </c>
    </row>
    <row r="12561" spans="1:9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506"/>
        <v>165000</v>
      </c>
      <c r="H12561" s="84" t="s">
        <v>2177</v>
      </c>
      <c r="I12561" s="84" t="s">
        <v>12010</v>
      </c>
    </row>
    <row r="12562" spans="1:9" x14ac:dyDescent="0.25">
      <c r="A12562" s="33" t="s">
        <v>318</v>
      </c>
      <c r="B12562" s="33" t="s">
        <v>4008</v>
      </c>
      <c r="C12562" s="33" t="s">
        <v>4378</v>
      </c>
      <c r="D12562" s="50">
        <v>5</v>
      </c>
      <c r="E12562" s="45" t="s">
        <v>27</v>
      </c>
      <c r="F12562" s="179">
        <v>23206</v>
      </c>
      <c r="G12562" s="41">
        <f t="shared" si="506"/>
        <v>116030</v>
      </c>
      <c r="H12562" s="236" t="s">
        <v>28</v>
      </c>
      <c r="I12562" s="294"/>
    </row>
    <row r="12563" spans="1:9" x14ac:dyDescent="0.25">
      <c r="A12563" s="33" t="s">
        <v>318</v>
      </c>
      <c r="B12563" s="33" t="s">
        <v>4008</v>
      </c>
      <c r="C12563" s="33" t="s">
        <v>4378</v>
      </c>
      <c r="D12563" s="50">
        <v>10</v>
      </c>
      <c r="E12563" s="45" t="s">
        <v>27</v>
      </c>
      <c r="F12563" s="179">
        <v>23206</v>
      </c>
      <c r="G12563" s="41">
        <f t="shared" si="506"/>
        <v>232060</v>
      </c>
      <c r="H12563" s="84" t="s">
        <v>5639</v>
      </c>
      <c r="I12563" s="294"/>
    </row>
    <row r="12564" spans="1:9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506"/>
        <v>28200</v>
      </c>
      <c r="H12564" s="84" t="s">
        <v>1263</v>
      </c>
      <c r="I12564" s="294"/>
    </row>
    <row r="12565" spans="1:9" x14ac:dyDescent="0.25">
      <c r="A12565" s="33" t="s">
        <v>318</v>
      </c>
      <c r="B12565" s="33" t="s">
        <v>12011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506"/>
        <v>70000</v>
      </c>
      <c r="H12565" s="236" t="s">
        <v>742</v>
      </c>
      <c r="I12565" s="43"/>
    </row>
    <row r="12566" spans="1:9" x14ac:dyDescent="0.25">
      <c r="A12566" s="33" t="s">
        <v>318</v>
      </c>
      <c r="B12566" s="433" t="s">
        <v>5550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506"/>
        <v>570000</v>
      </c>
      <c r="H12566" s="450" t="s">
        <v>2237</v>
      </c>
      <c r="I12566" s="449" t="s">
        <v>12012</v>
      </c>
    </row>
    <row r="12567" spans="1:9" x14ac:dyDescent="0.25">
      <c r="A12567" s="33" t="s">
        <v>5707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x14ac:dyDescent="0.25">
      <c r="A12568" s="33" t="s">
        <v>5707</v>
      </c>
      <c r="B12568" s="33" t="s">
        <v>5709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507">F12568*D12568</f>
        <v>90000</v>
      </c>
      <c r="H12568" s="236" t="s">
        <v>930</v>
      </c>
      <c r="I12568" s="84"/>
    </row>
    <row r="12569" spans="1:9" x14ac:dyDescent="0.25">
      <c r="A12569" s="33" t="s">
        <v>5707</v>
      </c>
      <c r="B12569" s="63" t="s">
        <v>5710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507"/>
        <v>225000</v>
      </c>
      <c r="H12569" s="84" t="s">
        <v>930</v>
      </c>
      <c r="I12569" s="84"/>
    </row>
    <row r="12570" spans="1:9" x14ac:dyDescent="0.25">
      <c r="A12570" s="33" t="s">
        <v>5707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507"/>
        <v>6000</v>
      </c>
      <c r="H12570" s="84" t="s">
        <v>930</v>
      </c>
      <c r="I12570" s="84"/>
    </row>
    <row r="12571" spans="1:9" x14ac:dyDescent="0.25">
      <c r="A12571" s="33" t="s">
        <v>5707</v>
      </c>
      <c r="B12571" s="80" t="s">
        <v>5711</v>
      </c>
      <c r="C12571" s="33" t="s">
        <v>5712</v>
      </c>
      <c r="D12571" s="38">
        <v>10</v>
      </c>
      <c r="E12571" s="45" t="s">
        <v>24</v>
      </c>
      <c r="F12571" s="40">
        <v>5500</v>
      </c>
      <c r="G12571" s="41">
        <f t="shared" si="507"/>
        <v>55000</v>
      </c>
      <c r="H12571" s="84" t="s">
        <v>930</v>
      </c>
      <c r="I12571" s="84"/>
    </row>
    <row r="12572" spans="1:9" x14ac:dyDescent="0.25">
      <c r="A12572" s="33" t="s">
        <v>5707</v>
      </c>
      <c r="B12572" s="49" t="s">
        <v>5713</v>
      </c>
      <c r="C12572" s="33" t="s">
        <v>5712</v>
      </c>
      <c r="D12572" s="38">
        <v>10</v>
      </c>
      <c r="E12572" s="45" t="s">
        <v>24</v>
      </c>
      <c r="F12572" s="40">
        <v>5000</v>
      </c>
      <c r="G12572" s="41">
        <f t="shared" si="507"/>
        <v>50000</v>
      </c>
      <c r="H12572" s="84" t="s">
        <v>930</v>
      </c>
      <c r="I12572" s="84"/>
    </row>
    <row r="12573" spans="1:9" x14ac:dyDescent="0.25">
      <c r="A12573" s="33" t="s">
        <v>5707</v>
      </c>
      <c r="B12573" s="33" t="s">
        <v>5631</v>
      </c>
      <c r="C12573" s="33"/>
      <c r="D12573" s="38">
        <v>20</v>
      </c>
      <c r="E12573" s="45" t="s">
        <v>24</v>
      </c>
      <c r="F12573" s="40">
        <v>1500</v>
      </c>
      <c r="G12573" s="41">
        <f t="shared" si="507"/>
        <v>30000</v>
      </c>
      <c r="H12573" s="84" t="s">
        <v>930</v>
      </c>
      <c r="I12573" s="84"/>
    </row>
    <row r="12574" spans="1:9" x14ac:dyDescent="0.25">
      <c r="A12574" s="33" t="s">
        <v>5707</v>
      </c>
      <c r="B12574" s="36" t="s">
        <v>5717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x14ac:dyDescent="0.25">
      <c r="A12575" s="33" t="s">
        <v>5707</v>
      </c>
      <c r="B12575" s="33" t="s">
        <v>5718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x14ac:dyDescent="0.25">
      <c r="A12576" s="33" t="s">
        <v>5707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507"/>
        <v>36975</v>
      </c>
      <c r="H12576" s="236" t="s">
        <v>2096</v>
      </c>
      <c r="I12576" s="84"/>
    </row>
    <row r="12577" spans="1:9" x14ac:dyDescent="0.25">
      <c r="A12577" s="33" t="s">
        <v>5707</v>
      </c>
      <c r="B12577" s="49" t="s">
        <v>5716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x14ac:dyDescent="0.25">
      <c r="A12578" s="33" t="s">
        <v>5707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507"/>
        <v>40000</v>
      </c>
      <c r="H12578" s="84" t="s">
        <v>631</v>
      </c>
      <c r="I12578" s="84" t="s">
        <v>12013</v>
      </c>
    </row>
    <row r="12579" spans="1:9" x14ac:dyDescent="0.25">
      <c r="A12579" s="33" t="s">
        <v>5707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507"/>
        <v>22500</v>
      </c>
      <c r="H12579" s="84" t="s">
        <v>631</v>
      </c>
      <c r="I12579" s="84" t="s">
        <v>12013</v>
      </c>
    </row>
    <row r="12580" spans="1:9" x14ac:dyDescent="0.25">
      <c r="A12580" s="33" t="s">
        <v>5707</v>
      </c>
      <c r="B12580" s="33" t="s">
        <v>11624</v>
      </c>
      <c r="C12580" s="109" t="s">
        <v>12014</v>
      </c>
      <c r="D12580" s="38">
        <v>1</v>
      </c>
      <c r="E12580" s="45" t="s">
        <v>24</v>
      </c>
      <c r="F12580" s="46">
        <v>1275000</v>
      </c>
      <c r="G12580" s="41">
        <f t="shared" si="507"/>
        <v>1275000</v>
      </c>
      <c r="H12580" s="84" t="s">
        <v>631</v>
      </c>
      <c r="I12580" s="84" t="s">
        <v>12013</v>
      </c>
    </row>
    <row r="12581" spans="1:9" x14ac:dyDescent="0.25">
      <c r="A12581" s="33" t="s">
        <v>5707</v>
      </c>
      <c r="B12581" s="33" t="s">
        <v>11395</v>
      </c>
      <c r="C12581" s="33" t="s">
        <v>12015</v>
      </c>
      <c r="D12581" s="38">
        <v>1</v>
      </c>
      <c r="E12581" s="45" t="s">
        <v>24</v>
      </c>
      <c r="F12581" s="35">
        <v>1545000</v>
      </c>
      <c r="G12581" s="41">
        <f t="shared" si="507"/>
        <v>1545000</v>
      </c>
      <c r="H12581" s="84" t="s">
        <v>631</v>
      </c>
      <c r="I12581" s="84" t="s">
        <v>12013</v>
      </c>
    </row>
    <row r="12582" spans="1:9" x14ac:dyDescent="0.25">
      <c r="A12582" s="33" t="s">
        <v>5707</v>
      </c>
      <c r="B12582" s="33" t="s">
        <v>11395</v>
      </c>
      <c r="C12582" s="33" t="s">
        <v>12016</v>
      </c>
      <c r="D12582" s="38">
        <v>1</v>
      </c>
      <c r="E12582" s="45" t="s">
        <v>24</v>
      </c>
      <c r="F12582" s="35">
        <v>1545000</v>
      </c>
      <c r="G12582" s="41">
        <f t="shared" si="507"/>
        <v>1545000</v>
      </c>
      <c r="H12582" s="84" t="s">
        <v>631</v>
      </c>
      <c r="I12582" s="84" t="s">
        <v>12013</v>
      </c>
    </row>
    <row r="12583" spans="1:9" x14ac:dyDescent="0.25">
      <c r="A12583" s="33" t="s">
        <v>5707</v>
      </c>
      <c r="B12583" s="33" t="s">
        <v>11605</v>
      </c>
      <c r="C12583" s="33" t="s">
        <v>4924</v>
      </c>
      <c r="D12583" s="38">
        <v>2</v>
      </c>
      <c r="E12583" s="45" t="s">
        <v>24</v>
      </c>
      <c r="F12583" s="35">
        <v>50000</v>
      </c>
      <c r="G12583" s="41">
        <f t="shared" si="507"/>
        <v>100000</v>
      </c>
      <c r="H12583" s="84" t="s">
        <v>631</v>
      </c>
      <c r="I12583" s="84" t="s">
        <v>12013</v>
      </c>
    </row>
    <row r="12584" spans="1:9" x14ac:dyDescent="0.25">
      <c r="A12584" s="33" t="s">
        <v>5707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507"/>
        <v>370000</v>
      </c>
      <c r="H12584" s="84" t="s">
        <v>631</v>
      </c>
      <c r="I12584" s="84" t="s">
        <v>12013</v>
      </c>
    </row>
    <row r="12585" spans="1:9" x14ac:dyDescent="0.25">
      <c r="A12585" s="33" t="s">
        <v>5707</v>
      </c>
      <c r="B12585" s="33" t="s">
        <v>5673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507"/>
        <v>400000</v>
      </c>
      <c r="H12585" s="84" t="s">
        <v>631</v>
      </c>
      <c r="I12585" s="294" t="s">
        <v>11969</v>
      </c>
    </row>
    <row r="12586" spans="1:9" x14ac:dyDescent="0.25">
      <c r="A12586" s="33" t="s">
        <v>5707</v>
      </c>
      <c r="B12586" s="33" t="s">
        <v>2801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507"/>
        <v>12500</v>
      </c>
      <c r="H12586" s="84" t="s">
        <v>631</v>
      </c>
      <c r="I12586" s="294" t="s">
        <v>11969</v>
      </c>
    </row>
    <row r="12587" spans="1:9" x14ac:dyDescent="0.25">
      <c r="A12587" s="33" t="s">
        <v>5707</v>
      </c>
      <c r="B12587" s="36" t="s">
        <v>4149</v>
      </c>
      <c r="C12587" s="33" t="s">
        <v>2752</v>
      </c>
      <c r="D12587" s="50">
        <v>1</v>
      </c>
      <c r="E12587" s="45" t="s">
        <v>24</v>
      </c>
      <c r="F12587" s="179">
        <v>31000</v>
      </c>
      <c r="G12587" s="41">
        <f t="shared" si="507"/>
        <v>31000</v>
      </c>
      <c r="H12587" s="84" t="s">
        <v>631</v>
      </c>
      <c r="I12587" s="294" t="s">
        <v>11969</v>
      </c>
    </row>
    <row r="12588" spans="1:9" x14ac:dyDescent="0.25">
      <c r="A12588" s="33" t="s">
        <v>5707</v>
      </c>
      <c r="B12588" s="33" t="s">
        <v>5354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507"/>
        <v>14000</v>
      </c>
      <c r="H12588" s="236" t="s">
        <v>5620</v>
      </c>
      <c r="I12588" s="294"/>
    </row>
    <row r="12589" spans="1:9" x14ac:dyDescent="0.25">
      <c r="A12589" s="33" t="s">
        <v>5707</v>
      </c>
      <c r="B12589" s="33" t="s">
        <v>3163</v>
      </c>
      <c r="C12589" s="33" t="s">
        <v>4873</v>
      </c>
      <c r="D12589" s="50">
        <v>1</v>
      </c>
      <c r="E12589" s="45" t="s">
        <v>96</v>
      </c>
      <c r="F12589" s="179">
        <v>58000</v>
      </c>
      <c r="G12589" s="41">
        <f t="shared" si="507"/>
        <v>58000</v>
      </c>
      <c r="H12589" s="84" t="s">
        <v>5620</v>
      </c>
      <c r="I12589" s="294"/>
    </row>
    <row r="12590" spans="1:9" x14ac:dyDescent="0.25">
      <c r="A12590" s="33" t="s">
        <v>5707</v>
      </c>
      <c r="B12590" s="33" t="s">
        <v>3163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507"/>
        <v>357000</v>
      </c>
      <c r="H12590" s="84" t="s">
        <v>5620</v>
      </c>
      <c r="I12590" s="294"/>
    </row>
    <row r="12591" spans="1:9" x14ac:dyDescent="0.25">
      <c r="A12591" s="33" t="s">
        <v>5707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507"/>
        <v>238000</v>
      </c>
      <c r="H12591" s="236" t="s">
        <v>5620</v>
      </c>
      <c r="I12591" s="294"/>
    </row>
    <row r="12592" spans="1:9" x14ac:dyDescent="0.25">
      <c r="A12592" s="33" t="s">
        <v>5707</v>
      </c>
      <c r="B12592" s="36" t="s">
        <v>2751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x14ac:dyDescent="0.25">
      <c r="A12593" s="33" t="s">
        <v>5707</v>
      </c>
      <c r="B12593" s="33" t="s">
        <v>4472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x14ac:dyDescent="0.25">
      <c r="A12594" s="33" t="s">
        <v>5719</v>
      </c>
      <c r="B12594" s="33" t="s">
        <v>3163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508">F12594*D12594</f>
        <v>59500</v>
      </c>
      <c r="H12594" s="84" t="s">
        <v>5620</v>
      </c>
      <c r="I12594" s="84"/>
    </row>
    <row r="12595" spans="1:9" x14ac:dyDescent="0.25">
      <c r="A12595" s="33" t="s">
        <v>5719</v>
      </c>
      <c r="B12595" s="33" t="s">
        <v>11266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508"/>
        <v>10000</v>
      </c>
      <c r="H12595" s="84" t="s">
        <v>5620</v>
      </c>
      <c r="I12595" s="84"/>
    </row>
    <row r="12596" spans="1:9" x14ac:dyDescent="0.25">
      <c r="A12596" s="33" t="s">
        <v>5719</v>
      </c>
      <c r="B12596" s="33" t="s">
        <v>3778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508"/>
        <v>195000</v>
      </c>
      <c r="H12596" s="84" t="s">
        <v>5536</v>
      </c>
      <c r="I12596" s="84"/>
    </row>
    <row r="12597" spans="1:9" x14ac:dyDescent="0.25">
      <c r="A12597" s="33" t="s">
        <v>5719</v>
      </c>
      <c r="B12597" s="80" t="s">
        <v>5723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508"/>
        <v>172000</v>
      </c>
      <c r="H12597" s="84" t="s">
        <v>5536</v>
      </c>
      <c r="I12597" s="84"/>
    </row>
    <row r="12598" spans="1:9" x14ac:dyDescent="0.25">
      <c r="A12598" s="33" t="s">
        <v>5719</v>
      </c>
      <c r="B12598" s="33" t="s">
        <v>5239</v>
      </c>
      <c r="C12598" s="33" t="s">
        <v>4873</v>
      </c>
      <c r="D12598" s="50">
        <v>1</v>
      </c>
      <c r="E12598" s="45" t="s">
        <v>96</v>
      </c>
      <c r="F12598" s="179">
        <v>72000</v>
      </c>
      <c r="G12598" s="41">
        <f t="shared" si="508"/>
        <v>72000</v>
      </c>
      <c r="H12598" s="84" t="s">
        <v>5620</v>
      </c>
      <c r="I12598" s="84"/>
    </row>
    <row r="12599" spans="1:9" x14ac:dyDescent="0.25">
      <c r="A12599" s="33" t="s">
        <v>5719</v>
      </c>
      <c r="B12599" s="33" t="s">
        <v>5725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508"/>
        <v>227400</v>
      </c>
      <c r="H12599" s="84" t="s">
        <v>5620</v>
      </c>
      <c r="I12599" s="84"/>
    </row>
    <row r="12600" spans="1:9" x14ac:dyDescent="0.25">
      <c r="A12600" s="33" t="s">
        <v>5719</v>
      </c>
      <c r="B12600" s="33" t="s">
        <v>65</v>
      </c>
      <c r="C12600" s="33" t="s">
        <v>3802</v>
      </c>
      <c r="D12600" s="38">
        <v>1</v>
      </c>
      <c r="E12600" s="45" t="s">
        <v>24</v>
      </c>
      <c r="F12600" s="40">
        <v>6500000</v>
      </c>
      <c r="G12600" s="41">
        <f t="shared" si="508"/>
        <v>6500000</v>
      </c>
      <c r="H12600" s="84" t="s">
        <v>28</v>
      </c>
      <c r="I12600" s="84"/>
    </row>
    <row r="12601" spans="1:9" x14ac:dyDescent="0.25">
      <c r="A12601" s="33" t="s">
        <v>5719</v>
      </c>
      <c r="B12601" s="33" t="s">
        <v>5720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508"/>
        <v>150000</v>
      </c>
      <c r="H12601" s="84" t="s">
        <v>5639</v>
      </c>
      <c r="I12601" s="84"/>
    </row>
    <row r="12602" spans="1:9" x14ac:dyDescent="0.25">
      <c r="A12602" s="33" t="s">
        <v>5719</v>
      </c>
      <c r="B12602" s="33" t="s">
        <v>4008</v>
      </c>
      <c r="C12602" s="33" t="s">
        <v>4378</v>
      </c>
      <c r="D12602" s="38">
        <v>6</v>
      </c>
      <c r="E12602" s="45" t="s">
        <v>27</v>
      </c>
      <c r="F12602" s="40">
        <v>23206</v>
      </c>
      <c r="G12602" s="41">
        <f t="shared" si="508"/>
        <v>139236</v>
      </c>
      <c r="H12602" s="84" t="s">
        <v>5639</v>
      </c>
      <c r="I12602" s="84"/>
    </row>
    <row r="12603" spans="1:9" x14ac:dyDescent="0.25">
      <c r="A12603" s="33" t="s">
        <v>5719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5639</v>
      </c>
      <c r="I12603" s="84"/>
    </row>
    <row r="12604" spans="1:9" x14ac:dyDescent="0.25">
      <c r="A12604" s="33" t="s">
        <v>5719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508"/>
        <v>225600</v>
      </c>
      <c r="H12604" s="267" t="s">
        <v>8417</v>
      </c>
      <c r="I12604" s="401"/>
    </row>
    <row r="12605" spans="1:9" x14ac:dyDescent="0.25">
      <c r="A12605" s="33" t="s">
        <v>5719</v>
      </c>
      <c r="B12605" s="63" t="s">
        <v>5721</v>
      </c>
      <c r="C12605" s="33" t="s">
        <v>5722</v>
      </c>
      <c r="D12605" s="38">
        <v>1</v>
      </c>
      <c r="E12605" s="45" t="s">
        <v>24</v>
      </c>
      <c r="F12605" s="40">
        <v>205000</v>
      </c>
      <c r="G12605" s="41">
        <f t="shared" si="508"/>
        <v>205000</v>
      </c>
      <c r="H12605" s="84" t="s">
        <v>606</v>
      </c>
      <c r="I12605" s="84"/>
    </row>
    <row r="12606" spans="1:9" x14ac:dyDescent="0.25">
      <c r="A12606" s="33" t="s">
        <v>5719</v>
      </c>
      <c r="B12606" s="49" t="s">
        <v>5728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x14ac:dyDescent="0.25">
      <c r="A12607" s="33" t="s">
        <v>5719</v>
      </c>
      <c r="B12607" s="33" t="s">
        <v>5726</v>
      </c>
      <c r="C12607" s="44" t="s">
        <v>5364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x14ac:dyDescent="0.25">
      <c r="A12608" s="33" t="s">
        <v>5719</v>
      </c>
      <c r="B12608" s="63" t="s">
        <v>3501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x14ac:dyDescent="0.25">
      <c r="A12609" s="33" t="s">
        <v>5719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508"/>
        <v>49500</v>
      </c>
      <c r="H12609" s="84" t="s">
        <v>588</v>
      </c>
      <c r="I12609" s="84" t="s">
        <v>471</v>
      </c>
    </row>
    <row r="12610" spans="1:9" x14ac:dyDescent="0.25">
      <c r="A12610" s="33" t="s">
        <v>5719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508"/>
        <v>959000</v>
      </c>
      <c r="H12610" s="84" t="s">
        <v>588</v>
      </c>
      <c r="I12610" s="84" t="s">
        <v>471</v>
      </c>
    </row>
    <row r="12611" spans="1:9" x14ac:dyDescent="0.25">
      <c r="A12611" s="33" t="s">
        <v>5719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508"/>
        <v>350000</v>
      </c>
      <c r="H12611" s="84" t="s">
        <v>588</v>
      </c>
      <c r="I12611" s="84" t="s">
        <v>471</v>
      </c>
    </row>
    <row r="12612" spans="1:9" x14ac:dyDescent="0.25">
      <c r="A12612" s="33" t="s">
        <v>5719</v>
      </c>
      <c r="B12612" s="33" t="s">
        <v>12017</v>
      </c>
      <c r="C12612" s="33" t="s">
        <v>9199</v>
      </c>
      <c r="D12612" s="38">
        <v>1</v>
      </c>
      <c r="E12612" s="45" t="s">
        <v>24</v>
      </c>
      <c r="F12612" s="35">
        <v>1450000</v>
      </c>
      <c r="G12612" s="41">
        <f t="shared" si="508"/>
        <v>1450000</v>
      </c>
      <c r="H12612" s="84" t="s">
        <v>588</v>
      </c>
      <c r="I12612" s="84" t="s">
        <v>471</v>
      </c>
    </row>
    <row r="12613" spans="1:9" x14ac:dyDescent="0.25">
      <c r="A12613" s="33" t="s">
        <v>5719</v>
      </c>
      <c r="B12613" s="63" t="s">
        <v>4847</v>
      </c>
      <c r="C12613" s="39"/>
      <c r="D12613" s="38">
        <v>1</v>
      </c>
      <c r="E12613" s="45" t="s">
        <v>24</v>
      </c>
      <c r="F12613" s="35">
        <v>3000</v>
      </c>
      <c r="G12613" s="41">
        <f t="shared" si="508"/>
        <v>3000</v>
      </c>
      <c r="H12613" s="84" t="s">
        <v>588</v>
      </c>
      <c r="I12613" s="84" t="s">
        <v>471</v>
      </c>
    </row>
    <row r="12614" spans="1:9" x14ac:dyDescent="0.25">
      <c r="A12614" s="33" t="s">
        <v>5719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508"/>
        <v>36975</v>
      </c>
      <c r="H12614" s="84" t="s">
        <v>588</v>
      </c>
      <c r="I12614" s="294" t="s">
        <v>471</v>
      </c>
    </row>
    <row r="12615" spans="1:9" x14ac:dyDescent="0.25">
      <c r="A12615" s="33" t="s">
        <v>5719</v>
      </c>
      <c r="B12615" s="33" t="s">
        <v>10278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508"/>
        <v>1600000</v>
      </c>
      <c r="H12615" s="84" t="s">
        <v>520</v>
      </c>
      <c r="I12615" s="294" t="s">
        <v>12018</v>
      </c>
    </row>
    <row r="12616" spans="1:9" x14ac:dyDescent="0.25">
      <c r="A12616" s="33" t="s">
        <v>5719</v>
      </c>
      <c r="B12616" s="33" t="s">
        <v>12019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508"/>
        <v>400000</v>
      </c>
      <c r="H12616" s="84" t="s">
        <v>520</v>
      </c>
      <c r="I12616" s="294" t="s">
        <v>12018</v>
      </c>
    </row>
    <row r="12617" spans="1:9" x14ac:dyDescent="0.25">
      <c r="A12617" s="33" t="s">
        <v>5719</v>
      </c>
      <c r="B12617" s="33" t="s">
        <v>12020</v>
      </c>
      <c r="C12617" s="178" t="s">
        <v>11846</v>
      </c>
      <c r="D12617" s="38">
        <v>1</v>
      </c>
      <c r="E12617" s="45" t="s">
        <v>24</v>
      </c>
      <c r="F12617" s="41">
        <v>395000</v>
      </c>
      <c r="G12617" s="41">
        <f t="shared" si="508"/>
        <v>395000</v>
      </c>
      <c r="H12617" s="84" t="s">
        <v>520</v>
      </c>
      <c r="I12617" s="294" t="s">
        <v>12018</v>
      </c>
    </row>
    <row r="12618" spans="1:9" x14ac:dyDescent="0.25">
      <c r="A12618" s="33" t="s">
        <v>5719</v>
      </c>
      <c r="B12618" s="33" t="s">
        <v>12021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508"/>
        <v>5500000</v>
      </c>
      <c r="H12618" s="84" t="s">
        <v>520</v>
      </c>
      <c r="I12618" s="294" t="s">
        <v>12018</v>
      </c>
    </row>
    <row r="12619" spans="1:9" x14ac:dyDescent="0.25">
      <c r="A12619" s="33" t="s">
        <v>5719</v>
      </c>
      <c r="B12619" s="33" t="s">
        <v>12022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508"/>
        <v>750000</v>
      </c>
      <c r="H12619" s="84" t="s">
        <v>520</v>
      </c>
      <c r="I12619" s="294" t="s">
        <v>12018</v>
      </c>
    </row>
    <row r="12620" spans="1:9" x14ac:dyDescent="0.25">
      <c r="A12620" s="33" t="s">
        <v>5719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508"/>
        <v>253800</v>
      </c>
      <c r="H12620" s="236" t="s">
        <v>868</v>
      </c>
      <c r="I12620" s="43" t="s">
        <v>510</v>
      </c>
    </row>
    <row r="12621" spans="1:9" x14ac:dyDescent="0.25">
      <c r="A12621" s="33" t="s">
        <v>5719</v>
      </c>
      <c r="B12621" s="33" t="s">
        <v>3235</v>
      </c>
      <c r="C12621" s="33" t="s">
        <v>3596</v>
      </c>
      <c r="D12621" s="38">
        <v>1</v>
      </c>
      <c r="E12621" s="45" t="s">
        <v>24</v>
      </c>
      <c r="F12621" s="40">
        <v>82000</v>
      </c>
      <c r="G12621" s="41">
        <f t="shared" si="508"/>
        <v>82000</v>
      </c>
      <c r="H12621" s="236" t="s">
        <v>868</v>
      </c>
      <c r="I12621" s="43" t="s">
        <v>510</v>
      </c>
    </row>
    <row r="12622" spans="1:9" x14ac:dyDescent="0.25">
      <c r="A12622" s="33" t="s">
        <v>5719</v>
      </c>
      <c r="B12622" s="36" t="s">
        <v>3235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508"/>
        <v>35000</v>
      </c>
      <c r="H12622" s="236" t="s">
        <v>868</v>
      </c>
      <c r="I12622" s="43" t="s">
        <v>510</v>
      </c>
    </row>
    <row r="12623" spans="1:9" x14ac:dyDescent="0.25">
      <c r="A12623" s="33" t="s">
        <v>5719</v>
      </c>
      <c r="B12623" s="33" t="s">
        <v>2852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508"/>
        <v>87500</v>
      </c>
      <c r="H12623" s="236" t="s">
        <v>868</v>
      </c>
      <c r="I12623" s="43" t="s">
        <v>510</v>
      </c>
    </row>
    <row r="12624" spans="1:9" x14ac:dyDescent="0.25">
      <c r="A12624" s="33" t="s">
        <v>5719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508"/>
        <v>49500</v>
      </c>
      <c r="H12624" s="236" t="s">
        <v>868</v>
      </c>
      <c r="I12624" s="43" t="s">
        <v>510</v>
      </c>
    </row>
    <row r="12625" spans="1:9" x14ac:dyDescent="0.25">
      <c r="A12625" s="33" t="s">
        <v>5719</v>
      </c>
      <c r="B12625" s="33" t="s">
        <v>5726</v>
      </c>
      <c r="C12625" s="44" t="s">
        <v>5364</v>
      </c>
      <c r="D12625" s="38">
        <v>1</v>
      </c>
      <c r="E12625" s="45" t="s">
        <v>24</v>
      </c>
      <c r="F12625" s="179">
        <v>18000</v>
      </c>
      <c r="G12625" s="41">
        <f t="shared" si="508"/>
        <v>18000</v>
      </c>
      <c r="H12625" s="236" t="s">
        <v>12023</v>
      </c>
      <c r="I12625" s="43"/>
    </row>
    <row r="12626" spans="1:9" x14ac:dyDescent="0.25">
      <c r="A12626" s="33" t="s">
        <v>5719</v>
      </c>
      <c r="B12626" s="33" t="s">
        <v>5726</v>
      </c>
      <c r="C12626" s="44" t="s">
        <v>5364</v>
      </c>
      <c r="D12626" s="38">
        <v>1</v>
      </c>
      <c r="E12626" s="45" t="s">
        <v>24</v>
      </c>
      <c r="F12626" s="179">
        <v>18000</v>
      </c>
      <c r="G12626" s="41">
        <f t="shared" si="508"/>
        <v>18000</v>
      </c>
      <c r="H12626" s="236" t="s">
        <v>3744</v>
      </c>
      <c r="I12626" s="43"/>
    </row>
    <row r="12627" spans="1:9" x14ac:dyDescent="0.25">
      <c r="A12627" s="33" t="s">
        <v>5719</v>
      </c>
      <c r="B12627" s="63" t="s">
        <v>5200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508"/>
        <v>500000</v>
      </c>
      <c r="H12627" s="84" t="s">
        <v>468</v>
      </c>
      <c r="I12627" s="43" t="s">
        <v>12024</v>
      </c>
    </row>
    <row r="12628" spans="1:9" x14ac:dyDescent="0.25">
      <c r="A12628" s="33" t="s">
        <v>5719</v>
      </c>
      <c r="B12628" s="433" t="s">
        <v>5550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508"/>
        <v>570000</v>
      </c>
      <c r="H12628" s="450" t="s">
        <v>468</v>
      </c>
      <c r="I12628" s="449" t="s">
        <v>12024</v>
      </c>
    </row>
    <row r="12629" spans="1:9" x14ac:dyDescent="0.25">
      <c r="A12629" s="33" t="s">
        <v>5731</v>
      </c>
      <c r="B12629" s="33" t="s">
        <v>2801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508"/>
        <v>12500</v>
      </c>
      <c r="H12629" s="84" t="s">
        <v>673</v>
      </c>
      <c r="I12629" s="84" t="s">
        <v>8493</v>
      </c>
    </row>
    <row r="12630" spans="1:9" x14ac:dyDescent="0.25">
      <c r="A12630" s="33" t="s">
        <v>5731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508"/>
        <v>208134</v>
      </c>
      <c r="H12630" s="84" t="s">
        <v>673</v>
      </c>
      <c r="I12630" s="84" t="s">
        <v>8493</v>
      </c>
    </row>
    <row r="12631" spans="1:9" x14ac:dyDescent="0.25">
      <c r="A12631" s="33" t="s">
        <v>5731</v>
      </c>
      <c r="B12631" s="80" t="s">
        <v>2805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508"/>
        <v>3000</v>
      </c>
      <c r="H12631" s="84" t="s">
        <v>673</v>
      </c>
      <c r="I12631" s="84" t="s">
        <v>8493</v>
      </c>
    </row>
    <row r="12632" spans="1:9" x14ac:dyDescent="0.25">
      <c r="A12632" s="33" t="s">
        <v>5731</v>
      </c>
      <c r="B12632" s="80" t="s">
        <v>4098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508"/>
        <v>20000</v>
      </c>
      <c r="H12632" s="84" t="s">
        <v>673</v>
      </c>
      <c r="I12632" s="84" t="s">
        <v>8493</v>
      </c>
    </row>
    <row r="12633" spans="1:9" x14ac:dyDescent="0.25">
      <c r="A12633" s="33" t="s">
        <v>5731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508"/>
        <v>120000</v>
      </c>
      <c r="H12633" s="84" t="s">
        <v>551</v>
      </c>
      <c r="I12633" s="84"/>
    </row>
    <row r="12634" spans="1:9" x14ac:dyDescent="0.25">
      <c r="A12634" s="33" t="s">
        <v>5731</v>
      </c>
      <c r="B12634" s="33" t="s">
        <v>4841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508"/>
        <v>20000</v>
      </c>
      <c r="H12634" s="84" t="s">
        <v>551</v>
      </c>
      <c r="I12634" s="84"/>
    </row>
    <row r="12635" spans="1:9" x14ac:dyDescent="0.25">
      <c r="A12635" s="33" t="s">
        <v>5731</v>
      </c>
      <c r="B12635" s="33" t="s">
        <v>4008</v>
      </c>
      <c r="C12635" s="33" t="s">
        <v>4378</v>
      </c>
      <c r="D12635" s="38">
        <v>1</v>
      </c>
      <c r="E12635" s="45" t="s">
        <v>27</v>
      </c>
      <c r="F12635" s="35">
        <v>23206</v>
      </c>
      <c r="G12635" s="41">
        <f t="shared" si="508"/>
        <v>23206</v>
      </c>
      <c r="H12635" s="84" t="s">
        <v>551</v>
      </c>
      <c r="I12635" s="84"/>
    </row>
    <row r="12636" spans="1:9" x14ac:dyDescent="0.25">
      <c r="A12636" s="33" t="s">
        <v>5731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508"/>
        <v>49500</v>
      </c>
      <c r="H12636" s="84" t="s">
        <v>551</v>
      </c>
      <c r="I12636" s="84"/>
    </row>
    <row r="12637" spans="1:9" x14ac:dyDescent="0.25">
      <c r="A12637" s="33" t="s">
        <v>5731</v>
      </c>
      <c r="B12637" s="33" t="s">
        <v>12025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508"/>
        <v>20000</v>
      </c>
      <c r="H12637" s="84" t="s">
        <v>5620</v>
      </c>
      <c r="I12637" s="84"/>
    </row>
    <row r="12638" spans="1:9" x14ac:dyDescent="0.25">
      <c r="A12638" s="33" t="s">
        <v>5731</v>
      </c>
      <c r="B12638" s="33" t="s">
        <v>12026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508"/>
        <v>31300</v>
      </c>
      <c r="H12638" s="84" t="s">
        <v>5620</v>
      </c>
      <c r="I12638" s="84"/>
    </row>
    <row r="12639" spans="1:9" x14ac:dyDescent="0.25">
      <c r="A12639" s="33" t="s">
        <v>5731</v>
      </c>
      <c r="B12639" s="49" t="s">
        <v>5724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508"/>
        <v>70000</v>
      </c>
      <c r="H12639" s="84" t="s">
        <v>5620</v>
      </c>
      <c r="I12639" s="84"/>
    </row>
    <row r="12640" spans="1:9" x14ac:dyDescent="0.25">
      <c r="A12640" s="33" t="s">
        <v>5731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508"/>
        <v>253800</v>
      </c>
      <c r="H12640" s="84" t="s">
        <v>2908</v>
      </c>
      <c r="I12640" s="84" t="s">
        <v>489</v>
      </c>
    </row>
    <row r="12641" spans="1:9" x14ac:dyDescent="0.25">
      <c r="A12641" s="33" t="s">
        <v>5731</v>
      </c>
      <c r="B12641" s="33" t="s">
        <v>3235</v>
      </c>
      <c r="C12641" s="33" t="s">
        <v>3596</v>
      </c>
      <c r="D12641" s="38">
        <v>1</v>
      </c>
      <c r="E12641" s="45" t="s">
        <v>24</v>
      </c>
      <c r="F12641" s="40">
        <v>82000</v>
      </c>
      <c r="G12641" s="41">
        <f t="shared" si="508"/>
        <v>82000</v>
      </c>
      <c r="H12641" s="84" t="s">
        <v>2908</v>
      </c>
      <c r="I12641" s="84" t="s">
        <v>489</v>
      </c>
    </row>
    <row r="12642" spans="1:9" x14ac:dyDescent="0.25">
      <c r="A12642" s="33" t="s">
        <v>5731</v>
      </c>
      <c r="B12642" s="33" t="s">
        <v>2852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508"/>
        <v>87500</v>
      </c>
      <c r="H12642" s="84" t="s">
        <v>2908</v>
      </c>
      <c r="I12642" s="84" t="s">
        <v>489</v>
      </c>
    </row>
    <row r="12643" spans="1:9" x14ac:dyDescent="0.25">
      <c r="A12643" s="33" t="s">
        <v>5731</v>
      </c>
      <c r="B12643" s="36" t="s">
        <v>3235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2908</v>
      </c>
      <c r="I12643" s="84" t="s">
        <v>489</v>
      </c>
    </row>
    <row r="12644" spans="1:9" x14ac:dyDescent="0.25">
      <c r="A12644" s="33" t="s">
        <v>5731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x14ac:dyDescent="0.25">
      <c r="A12645" s="33" t="s">
        <v>5731</v>
      </c>
      <c r="B12645" s="33" t="s">
        <v>5900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x14ac:dyDescent="0.25">
      <c r="A12646" s="33" t="s">
        <v>5731</v>
      </c>
      <c r="B12646" s="33" t="s">
        <v>4008</v>
      </c>
      <c r="C12646" s="33" t="s">
        <v>4378</v>
      </c>
      <c r="D12646" s="38">
        <v>2</v>
      </c>
      <c r="E12646" s="45" t="s">
        <v>27</v>
      </c>
      <c r="F12646" s="35">
        <v>23206</v>
      </c>
      <c r="G12646" s="41">
        <f t="shared" si="508"/>
        <v>46412</v>
      </c>
      <c r="H12646" s="84" t="s">
        <v>1006</v>
      </c>
      <c r="I12646" s="84" t="s">
        <v>12027</v>
      </c>
    </row>
    <row r="12647" spans="1:9" x14ac:dyDescent="0.25">
      <c r="A12647" s="33" t="s">
        <v>5731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508"/>
        <v>225600</v>
      </c>
      <c r="H12647" s="84" t="s">
        <v>1006</v>
      </c>
      <c r="I12647" s="84" t="s">
        <v>12027</v>
      </c>
    </row>
    <row r="12648" spans="1:9" x14ac:dyDescent="0.25">
      <c r="A12648" s="33" t="s">
        <v>5731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508"/>
        <v>32300</v>
      </c>
      <c r="H12648" s="84" t="s">
        <v>1006</v>
      </c>
      <c r="I12648" s="84" t="s">
        <v>12027</v>
      </c>
    </row>
    <row r="12649" spans="1:9" x14ac:dyDescent="0.25">
      <c r="A12649" s="33" t="s">
        <v>5731</v>
      </c>
      <c r="B12649" s="63" t="s">
        <v>5736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508"/>
        <v>323000</v>
      </c>
      <c r="H12649" s="84" t="s">
        <v>742</v>
      </c>
      <c r="I12649" s="84"/>
    </row>
    <row r="12650" spans="1:9" x14ac:dyDescent="0.25">
      <c r="A12650" s="33" t="s">
        <v>5731</v>
      </c>
      <c r="B12650" s="80" t="s">
        <v>5737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508"/>
        <v>825000</v>
      </c>
      <c r="H12650" s="84" t="s">
        <v>5738</v>
      </c>
      <c r="I12650" s="84"/>
    </row>
    <row r="12651" spans="1:9" x14ac:dyDescent="0.25">
      <c r="A12651" s="33" t="s">
        <v>5731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508"/>
        <v>45000</v>
      </c>
      <c r="H12651" s="84" t="s">
        <v>465</v>
      </c>
      <c r="I12651" s="84" t="s">
        <v>12028</v>
      </c>
    </row>
    <row r="12652" spans="1:9" x14ac:dyDescent="0.25">
      <c r="A12652" s="33" t="s">
        <v>5731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508"/>
        <v>888079</v>
      </c>
      <c r="H12652" s="84" t="s">
        <v>492</v>
      </c>
      <c r="I12652" s="294" t="s">
        <v>12029</v>
      </c>
    </row>
    <row r="12653" spans="1:9" x14ac:dyDescent="0.25">
      <c r="A12653" s="33" t="s">
        <v>5731</v>
      </c>
      <c r="B12653" s="63" t="s">
        <v>5735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508"/>
        <v>360000</v>
      </c>
      <c r="H12653" s="84" t="s">
        <v>930</v>
      </c>
      <c r="I12653" s="294"/>
    </row>
    <row r="12654" spans="1:9" x14ac:dyDescent="0.25">
      <c r="A12654" s="33" t="s">
        <v>5731</v>
      </c>
      <c r="B12654" s="33" t="s">
        <v>5733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508"/>
        <v>485000</v>
      </c>
      <c r="H12654" s="84" t="s">
        <v>1106</v>
      </c>
      <c r="I12654" s="294" t="s">
        <v>12030</v>
      </c>
    </row>
    <row r="12655" spans="1:9" x14ac:dyDescent="0.25">
      <c r="A12655" s="33" t="s">
        <v>5731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508"/>
        <v>225600</v>
      </c>
      <c r="H12655" s="84" t="s">
        <v>2672</v>
      </c>
      <c r="I12655" s="294" t="s">
        <v>12031</v>
      </c>
    </row>
    <row r="12656" spans="1:9" x14ac:dyDescent="0.25">
      <c r="A12656" s="33" t="s">
        <v>5731</v>
      </c>
      <c r="B12656" s="33" t="s">
        <v>11624</v>
      </c>
      <c r="C12656" s="33" t="s">
        <v>11881</v>
      </c>
      <c r="D12656" s="38">
        <v>1</v>
      </c>
      <c r="E12656" s="45" t="s">
        <v>24</v>
      </c>
      <c r="F12656" s="40">
        <v>1275000</v>
      </c>
      <c r="G12656" s="41">
        <f t="shared" si="508"/>
        <v>1275000</v>
      </c>
      <c r="H12656" s="236" t="s">
        <v>2672</v>
      </c>
      <c r="I12656" s="43" t="s">
        <v>12031</v>
      </c>
    </row>
    <row r="12657" spans="1:9" x14ac:dyDescent="0.25">
      <c r="A12657" s="33" t="s">
        <v>5731</v>
      </c>
      <c r="B12657" s="33" t="s">
        <v>6000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508"/>
        <v>165000</v>
      </c>
      <c r="H12657" s="236" t="s">
        <v>2672</v>
      </c>
      <c r="I12657" s="43" t="s">
        <v>12031</v>
      </c>
    </row>
    <row r="12658" spans="1:9" x14ac:dyDescent="0.25">
      <c r="A12658" s="33" t="s">
        <v>5731</v>
      </c>
      <c r="B12658" s="33" t="s">
        <v>11605</v>
      </c>
      <c r="C12658" s="33" t="s">
        <v>4924</v>
      </c>
      <c r="D12658" s="38">
        <v>1</v>
      </c>
      <c r="E12658" s="45" t="s">
        <v>24</v>
      </c>
      <c r="F12658" s="40">
        <v>50000</v>
      </c>
      <c r="G12658" s="41">
        <f t="shared" ref="G12658:G12721" si="509">F12658*D12658</f>
        <v>50000</v>
      </c>
      <c r="H12658" s="236" t="s">
        <v>2672</v>
      </c>
      <c r="I12658" s="43" t="s">
        <v>12031</v>
      </c>
    </row>
    <row r="12659" spans="1:9" x14ac:dyDescent="0.25">
      <c r="A12659" s="33" t="s">
        <v>5731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509"/>
        <v>253800</v>
      </c>
      <c r="H12659" s="236" t="s">
        <v>509</v>
      </c>
      <c r="I12659" s="43" t="s">
        <v>12032</v>
      </c>
    </row>
    <row r="12660" spans="1:9" x14ac:dyDescent="0.25">
      <c r="A12660" s="33" t="s">
        <v>5731</v>
      </c>
      <c r="B12660" s="33" t="s">
        <v>3235</v>
      </c>
      <c r="C12660" s="33" t="s">
        <v>3596</v>
      </c>
      <c r="D12660" s="38">
        <v>1</v>
      </c>
      <c r="E12660" s="45" t="s">
        <v>24</v>
      </c>
      <c r="F12660" s="40">
        <v>82000</v>
      </c>
      <c r="G12660" s="41">
        <f t="shared" si="509"/>
        <v>82000</v>
      </c>
      <c r="H12660" s="236" t="s">
        <v>509</v>
      </c>
      <c r="I12660" s="43" t="s">
        <v>12032</v>
      </c>
    </row>
    <row r="12661" spans="1:9" x14ac:dyDescent="0.25">
      <c r="A12661" s="33" t="s">
        <v>5731</v>
      </c>
      <c r="B12661" s="68" t="s">
        <v>2749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509"/>
        <v>20000</v>
      </c>
      <c r="H12661" s="236" t="s">
        <v>509</v>
      </c>
      <c r="I12661" s="43" t="s">
        <v>12032</v>
      </c>
    </row>
    <row r="12662" spans="1:9" x14ac:dyDescent="0.25">
      <c r="A12662" s="33" t="s">
        <v>5731</v>
      </c>
      <c r="B12662" s="33" t="s">
        <v>11624</v>
      </c>
      <c r="C12662" s="33" t="s">
        <v>12033</v>
      </c>
      <c r="D12662" s="38">
        <v>1</v>
      </c>
      <c r="E12662" s="45" t="s">
        <v>24</v>
      </c>
      <c r="F12662" s="40">
        <v>1275000</v>
      </c>
      <c r="G12662" s="179">
        <f t="shared" si="509"/>
        <v>1275000</v>
      </c>
      <c r="H12662" s="84" t="s">
        <v>509</v>
      </c>
      <c r="I12662" s="43" t="s">
        <v>12032</v>
      </c>
    </row>
    <row r="12663" spans="1:9" x14ac:dyDescent="0.25">
      <c r="A12663" s="33" t="s">
        <v>5731</v>
      </c>
      <c r="B12663" s="33" t="s">
        <v>6000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509"/>
        <v>165000</v>
      </c>
      <c r="H12663" s="84" t="s">
        <v>509</v>
      </c>
      <c r="I12663" s="43" t="s">
        <v>12032</v>
      </c>
    </row>
    <row r="12664" spans="1:9" x14ac:dyDescent="0.25">
      <c r="A12664" s="33" t="s">
        <v>5731</v>
      </c>
      <c r="B12664" s="33" t="s">
        <v>11605</v>
      </c>
      <c r="C12664" s="33" t="s">
        <v>4924</v>
      </c>
      <c r="D12664" s="38">
        <v>1</v>
      </c>
      <c r="E12664" s="45" t="s">
        <v>24</v>
      </c>
      <c r="F12664" s="179">
        <v>50000</v>
      </c>
      <c r="G12664" s="41">
        <f t="shared" si="509"/>
        <v>50000</v>
      </c>
      <c r="H12664" s="84" t="s">
        <v>509</v>
      </c>
      <c r="I12664" s="43" t="s">
        <v>12032</v>
      </c>
    </row>
    <row r="12665" spans="1:9" x14ac:dyDescent="0.25">
      <c r="A12665" s="33" t="s">
        <v>5731</v>
      </c>
      <c r="B12665" s="33" t="s">
        <v>5733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12034</v>
      </c>
    </row>
    <row r="12666" spans="1:9" x14ac:dyDescent="0.25">
      <c r="A12666" s="33" t="s">
        <v>5731</v>
      </c>
      <c r="B12666" s="33" t="s">
        <v>68</v>
      </c>
      <c r="C12666" s="109" t="s">
        <v>11868</v>
      </c>
      <c r="D12666" s="38">
        <v>1</v>
      </c>
      <c r="E12666" s="45" t="s">
        <v>72</v>
      </c>
      <c r="F12666" s="40">
        <v>1900000</v>
      </c>
      <c r="G12666" s="41">
        <f t="shared" si="509"/>
        <v>1900000</v>
      </c>
      <c r="H12666" s="84" t="s">
        <v>995</v>
      </c>
      <c r="I12666" s="294" t="s">
        <v>12035</v>
      </c>
    </row>
    <row r="12667" spans="1:9" x14ac:dyDescent="0.25">
      <c r="A12667" s="33" t="s">
        <v>5731</v>
      </c>
      <c r="B12667" s="33" t="s">
        <v>68</v>
      </c>
      <c r="C12667" s="44" t="s">
        <v>11868</v>
      </c>
      <c r="D12667" s="38">
        <v>1</v>
      </c>
      <c r="E12667" s="45" t="s">
        <v>72</v>
      </c>
      <c r="F12667" s="46">
        <v>1900000</v>
      </c>
      <c r="G12667" s="41">
        <f t="shared" si="509"/>
        <v>1900000</v>
      </c>
      <c r="H12667" s="84" t="s">
        <v>995</v>
      </c>
      <c r="I12667" s="294" t="s">
        <v>12035</v>
      </c>
    </row>
    <row r="12668" spans="1:9" x14ac:dyDescent="0.25">
      <c r="A12668" s="33" t="s">
        <v>5731</v>
      </c>
      <c r="B12668" s="33" t="s">
        <v>11624</v>
      </c>
      <c r="C12668" s="33" t="s">
        <v>12036</v>
      </c>
      <c r="D12668" s="38">
        <v>1</v>
      </c>
      <c r="E12668" s="45" t="s">
        <v>24</v>
      </c>
      <c r="F12668" s="40">
        <v>1275000</v>
      </c>
      <c r="G12668" s="41">
        <f t="shared" si="509"/>
        <v>1275000</v>
      </c>
      <c r="H12668" s="84" t="s">
        <v>1604</v>
      </c>
      <c r="I12668" s="294" t="s">
        <v>12037</v>
      </c>
    </row>
    <row r="12669" spans="1:9" x14ac:dyDescent="0.25">
      <c r="A12669" s="33" t="s">
        <v>5731</v>
      </c>
      <c r="B12669" s="33" t="s">
        <v>6000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509"/>
        <v>165000</v>
      </c>
      <c r="H12669" s="84" t="s">
        <v>1604</v>
      </c>
      <c r="I12669" s="294" t="s">
        <v>12037</v>
      </c>
    </row>
    <row r="12670" spans="1:9" x14ac:dyDescent="0.25">
      <c r="A12670" s="33" t="s">
        <v>5731</v>
      </c>
      <c r="B12670" s="33" t="s">
        <v>11605</v>
      </c>
      <c r="C12670" s="33" t="s">
        <v>4924</v>
      </c>
      <c r="D12670" s="38">
        <v>1</v>
      </c>
      <c r="E12670" s="45" t="s">
        <v>24</v>
      </c>
      <c r="F12670" s="179">
        <v>50000</v>
      </c>
      <c r="G12670" s="41">
        <f t="shared" si="509"/>
        <v>50000</v>
      </c>
      <c r="H12670" s="84" t="s">
        <v>1604</v>
      </c>
      <c r="I12670" s="294" t="s">
        <v>12037</v>
      </c>
    </row>
    <row r="12671" spans="1:9" x14ac:dyDescent="0.25">
      <c r="A12671" s="33" t="s">
        <v>5731</v>
      </c>
      <c r="B12671" s="49" t="s">
        <v>5739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509"/>
        <v>150000</v>
      </c>
      <c r="H12671" s="84" t="s">
        <v>509</v>
      </c>
      <c r="I12671" s="294"/>
    </row>
    <row r="12672" spans="1:9" x14ac:dyDescent="0.25">
      <c r="A12672" s="33" t="s">
        <v>5741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509"/>
        <v>28200</v>
      </c>
      <c r="H12672" s="84" t="s">
        <v>2240</v>
      </c>
      <c r="I12672" s="84"/>
    </row>
    <row r="12673" spans="1:9" x14ac:dyDescent="0.25">
      <c r="A12673" s="33" t="s">
        <v>5741</v>
      </c>
      <c r="B12673" s="33" t="s">
        <v>2832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509"/>
        <v>175000</v>
      </c>
      <c r="H12673" s="84" t="s">
        <v>1999</v>
      </c>
      <c r="I12673" s="84" t="s">
        <v>12038</v>
      </c>
    </row>
    <row r="12674" spans="1:9" x14ac:dyDescent="0.25">
      <c r="A12674" s="33" t="s">
        <v>5741</v>
      </c>
      <c r="B12674" s="36" t="s">
        <v>5739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x14ac:dyDescent="0.25">
      <c r="A12675" s="33" t="s">
        <v>5741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509"/>
        <v>238000</v>
      </c>
      <c r="H12675" s="84" t="s">
        <v>5742</v>
      </c>
      <c r="I12675" s="84"/>
    </row>
    <row r="12676" spans="1:9" x14ac:dyDescent="0.25">
      <c r="A12676" s="33" t="s">
        <v>5741</v>
      </c>
      <c r="B12676" s="33" t="s">
        <v>3196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509"/>
        <v>10000</v>
      </c>
      <c r="H12676" s="84" t="s">
        <v>5742</v>
      </c>
      <c r="I12676" s="84"/>
    </row>
    <row r="12677" spans="1:9" x14ac:dyDescent="0.25">
      <c r="A12677" s="33" t="s">
        <v>5741</v>
      </c>
      <c r="B12677" s="49" t="s">
        <v>5818</v>
      </c>
      <c r="C12677" s="33"/>
      <c r="D12677" s="38">
        <v>1</v>
      </c>
      <c r="E12677" s="45" t="s">
        <v>24</v>
      </c>
      <c r="F12677" s="40">
        <v>7500</v>
      </c>
      <c r="G12677" s="41">
        <f t="shared" si="509"/>
        <v>7500</v>
      </c>
      <c r="H12677" s="84" t="s">
        <v>5742</v>
      </c>
      <c r="I12677" s="84"/>
    </row>
    <row r="12678" spans="1:9" x14ac:dyDescent="0.25">
      <c r="A12678" s="33" t="s">
        <v>5741</v>
      </c>
      <c r="B12678" s="49" t="s">
        <v>5747</v>
      </c>
      <c r="C12678" s="33" t="s">
        <v>4873</v>
      </c>
      <c r="D12678" s="38">
        <v>3</v>
      </c>
      <c r="E12678" s="45" t="s">
        <v>24</v>
      </c>
      <c r="F12678" s="40">
        <v>75000</v>
      </c>
      <c r="G12678" s="41">
        <f t="shared" si="509"/>
        <v>225000</v>
      </c>
      <c r="H12678" s="84" t="s">
        <v>5742</v>
      </c>
      <c r="I12678" s="84"/>
    </row>
    <row r="12679" spans="1:9" x14ac:dyDescent="0.25">
      <c r="A12679" s="33" t="s">
        <v>5741</v>
      </c>
      <c r="B12679" s="33" t="s">
        <v>5557</v>
      </c>
      <c r="C12679" s="33" t="s">
        <v>4873</v>
      </c>
      <c r="D12679" s="38">
        <v>4</v>
      </c>
      <c r="E12679" s="45" t="s">
        <v>96</v>
      </c>
      <c r="F12679" s="46">
        <v>115000</v>
      </c>
      <c r="G12679" s="41">
        <f t="shared" si="509"/>
        <v>460000</v>
      </c>
      <c r="H12679" s="84" t="s">
        <v>5742</v>
      </c>
      <c r="I12679" s="84"/>
    </row>
    <row r="12680" spans="1:9" x14ac:dyDescent="0.25">
      <c r="A12680" s="33" t="s">
        <v>5741</v>
      </c>
      <c r="B12680" s="33" t="s">
        <v>3048</v>
      </c>
      <c r="C12680" s="33" t="s">
        <v>4873</v>
      </c>
      <c r="D12680" s="38">
        <v>1</v>
      </c>
      <c r="E12680" s="45" t="s">
        <v>24</v>
      </c>
      <c r="F12680" s="40">
        <v>72000</v>
      </c>
      <c r="G12680" s="41">
        <f t="shared" si="509"/>
        <v>72000</v>
      </c>
      <c r="H12680" s="84" t="s">
        <v>5742</v>
      </c>
      <c r="I12680" s="84"/>
    </row>
    <row r="12681" spans="1:9" x14ac:dyDescent="0.25">
      <c r="A12681" s="33" t="s">
        <v>5741</v>
      </c>
      <c r="B12681" s="33" t="s">
        <v>12039</v>
      </c>
      <c r="C12681" s="44" t="s">
        <v>5750</v>
      </c>
      <c r="D12681" s="38">
        <v>2</v>
      </c>
      <c r="E12681" s="45" t="s">
        <v>24</v>
      </c>
      <c r="F12681" s="179">
        <v>1</v>
      </c>
      <c r="G12681" s="41">
        <f t="shared" si="509"/>
        <v>2</v>
      </c>
      <c r="H12681" s="236" t="s">
        <v>5742</v>
      </c>
      <c r="I12681" s="84"/>
    </row>
    <row r="12682" spans="1:9" x14ac:dyDescent="0.25">
      <c r="A12682" s="33" t="s">
        <v>5741</v>
      </c>
      <c r="B12682" s="49" t="s">
        <v>2867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509"/>
        <v>14000</v>
      </c>
      <c r="H12682" s="84" t="s">
        <v>5742</v>
      </c>
      <c r="I12682" s="84"/>
    </row>
    <row r="12683" spans="1:9" x14ac:dyDescent="0.25">
      <c r="A12683" s="33" t="s">
        <v>5741</v>
      </c>
      <c r="B12683" s="36" t="s">
        <v>4150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509"/>
        <v>21000</v>
      </c>
      <c r="H12683" s="84" t="s">
        <v>2177</v>
      </c>
      <c r="I12683" s="84" t="s">
        <v>12040</v>
      </c>
    </row>
    <row r="12684" spans="1:9" x14ac:dyDescent="0.25">
      <c r="A12684" s="33" t="s">
        <v>5741</v>
      </c>
      <c r="B12684" s="33" t="s">
        <v>2832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509"/>
        <v>350000</v>
      </c>
      <c r="H12684" s="84" t="s">
        <v>2177</v>
      </c>
      <c r="I12684" s="84" t="s">
        <v>12040</v>
      </c>
    </row>
    <row r="12685" spans="1:9" x14ac:dyDescent="0.25">
      <c r="A12685" s="33" t="s">
        <v>5741</v>
      </c>
      <c r="B12685" s="33" t="s">
        <v>68</v>
      </c>
      <c r="C12685" s="33" t="s">
        <v>12041</v>
      </c>
      <c r="D12685" s="38">
        <v>1</v>
      </c>
      <c r="E12685" s="45" t="s">
        <v>24</v>
      </c>
      <c r="F12685" s="35">
        <v>1900000</v>
      </c>
      <c r="G12685" s="41">
        <f t="shared" si="509"/>
        <v>1900000</v>
      </c>
      <c r="H12685" s="84" t="s">
        <v>2177</v>
      </c>
      <c r="I12685" s="84" t="s">
        <v>12040</v>
      </c>
    </row>
    <row r="12686" spans="1:9" x14ac:dyDescent="0.25">
      <c r="A12686" s="33" t="s">
        <v>5741</v>
      </c>
      <c r="B12686" s="33" t="s">
        <v>68</v>
      </c>
      <c r="C12686" s="33" t="s">
        <v>12041</v>
      </c>
      <c r="D12686" s="38">
        <v>1</v>
      </c>
      <c r="E12686" s="45" t="s">
        <v>24</v>
      </c>
      <c r="F12686" s="35">
        <v>1900000</v>
      </c>
      <c r="G12686" s="41">
        <f t="shared" si="509"/>
        <v>1900000</v>
      </c>
      <c r="H12686" s="84" t="s">
        <v>2177</v>
      </c>
      <c r="I12686" s="84" t="s">
        <v>12040</v>
      </c>
    </row>
    <row r="12687" spans="1:9" x14ac:dyDescent="0.25">
      <c r="A12687" s="33" t="s">
        <v>5741</v>
      </c>
      <c r="B12687" s="33" t="s">
        <v>11605</v>
      </c>
      <c r="C12687" s="33" t="s">
        <v>4924</v>
      </c>
      <c r="D12687" s="38">
        <v>2</v>
      </c>
      <c r="E12687" s="45" t="s">
        <v>24</v>
      </c>
      <c r="F12687" s="35">
        <v>50000</v>
      </c>
      <c r="G12687" s="41">
        <f t="shared" si="509"/>
        <v>100000</v>
      </c>
      <c r="H12687" s="84" t="s">
        <v>2177</v>
      </c>
      <c r="I12687" s="84" t="s">
        <v>12040</v>
      </c>
    </row>
    <row r="12688" spans="1:9" x14ac:dyDescent="0.25">
      <c r="A12688" s="33" t="s">
        <v>5741</v>
      </c>
      <c r="B12688" s="33" t="s">
        <v>5754</v>
      </c>
      <c r="C12688" s="44" t="s">
        <v>5755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12040</v>
      </c>
    </row>
    <row r="12689" spans="1:9" x14ac:dyDescent="0.25">
      <c r="A12689" s="33" t="s">
        <v>5741</v>
      </c>
      <c r="B12689" s="33" t="s">
        <v>5754</v>
      </c>
      <c r="C12689" s="44" t="s">
        <v>5756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12040</v>
      </c>
    </row>
    <row r="12690" spans="1:9" x14ac:dyDescent="0.25">
      <c r="A12690" s="33" t="s">
        <v>5741</v>
      </c>
      <c r="B12690" s="33" t="s">
        <v>5757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12040</v>
      </c>
    </row>
    <row r="12691" spans="1:9" x14ac:dyDescent="0.25">
      <c r="A12691" s="33" t="s">
        <v>5741</v>
      </c>
      <c r="B12691" s="36" t="s">
        <v>5758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12040</v>
      </c>
    </row>
    <row r="12692" spans="1:9" x14ac:dyDescent="0.25">
      <c r="A12692" s="33" t="s">
        <v>5741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x14ac:dyDescent="0.25">
      <c r="A12693" s="33" t="s">
        <v>5741</v>
      </c>
      <c r="B12693" s="63" t="s">
        <v>5743</v>
      </c>
      <c r="C12693" s="33" t="s">
        <v>5744</v>
      </c>
      <c r="D12693" s="38">
        <v>1</v>
      </c>
      <c r="E12693" s="45" t="s">
        <v>24</v>
      </c>
      <c r="F12693" s="40">
        <v>1045000</v>
      </c>
      <c r="G12693" s="41">
        <f t="shared" si="509"/>
        <v>1045000</v>
      </c>
      <c r="H12693" s="84" t="s">
        <v>930</v>
      </c>
      <c r="I12693" s="84"/>
    </row>
    <row r="12694" spans="1:9" x14ac:dyDescent="0.25">
      <c r="A12694" s="33" t="s">
        <v>5741</v>
      </c>
      <c r="B12694" s="33" t="s">
        <v>4847</v>
      </c>
      <c r="C12694" s="44"/>
      <c r="D12694" s="38">
        <v>2</v>
      </c>
      <c r="E12694" s="45" t="s">
        <v>24</v>
      </c>
      <c r="F12694" s="46">
        <v>3000</v>
      </c>
      <c r="G12694" s="41">
        <f t="shared" si="509"/>
        <v>6000</v>
      </c>
      <c r="H12694" s="84" t="s">
        <v>742</v>
      </c>
      <c r="I12694" s="84"/>
    </row>
    <row r="12695" spans="1:9" x14ac:dyDescent="0.25">
      <c r="A12695" s="33" t="s">
        <v>5741</v>
      </c>
      <c r="B12695" s="33" t="s">
        <v>4874</v>
      </c>
      <c r="C12695" s="44"/>
      <c r="D12695" s="38">
        <v>1</v>
      </c>
      <c r="E12695" s="45" t="s">
        <v>24</v>
      </c>
      <c r="F12695" s="58">
        <v>12500</v>
      </c>
      <c r="G12695" s="41">
        <f t="shared" si="509"/>
        <v>12500</v>
      </c>
      <c r="H12695" s="84" t="s">
        <v>742</v>
      </c>
      <c r="I12695" s="84"/>
    </row>
    <row r="12696" spans="1:9" x14ac:dyDescent="0.25">
      <c r="A12696" s="33" t="s">
        <v>5741</v>
      </c>
      <c r="B12696" s="33" t="s">
        <v>9085</v>
      </c>
      <c r="C12696" s="44"/>
      <c r="D12696" s="38">
        <v>1</v>
      </c>
      <c r="E12696" s="45" t="s">
        <v>24</v>
      </c>
      <c r="F12696" s="58">
        <v>75000</v>
      </c>
      <c r="G12696" s="41">
        <f t="shared" si="509"/>
        <v>75000</v>
      </c>
      <c r="H12696" s="84" t="s">
        <v>742</v>
      </c>
      <c r="I12696" s="84"/>
    </row>
    <row r="12697" spans="1:9" x14ac:dyDescent="0.25">
      <c r="A12697" s="33" t="s">
        <v>5741</v>
      </c>
      <c r="B12697" s="63" t="s">
        <v>5745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509"/>
        <v>400000</v>
      </c>
      <c r="H12697" s="84" t="s">
        <v>2861</v>
      </c>
      <c r="I12697" s="84"/>
    </row>
    <row r="12698" spans="1:9" x14ac:dyDescent="0.25">
      <c r="A12698" s="33" t="s">
        <v>5741</v>
      </c>
      <c r="B12698" s="80" t="s">
        <v>5746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509"/>
        <v>75000</v>
      </c>
      <c r="H12698" s="84" t="s">
        <v>2861</v>
      </c>
      <c r="I12698" s="84"/>
    </row>
    <row r="12699" spans="1:9" x14ac:dyDescent="0.25">
      <c r="A12699" s="33" t="s">
        <v>5741</v>
      </c>
      <c r="B12699" s="33" t="s">
        <v>12042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2861</v>
      </c>
      <c r="I12699" s="84"/>
    </row>
    <row r="12700" spans="1:9" x14ac:dyDescent="0.25">
      <c r="A12700" s="33" t="s">
        <v>5741</v>
      </c>
      <c r="B12700" s="36" t="s">
        <v>2801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x14ac:dyDescent="0.25">
      <c r="A12701" s="33" t="s">
        <v>5741</v>
      </c>
      <c r="B12701" s="33" t="s">
        <v>4817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x14ac:dyDescent="0.25">
      <c r="A12702" s="33" t="s">
        <v>5741</v>
      </c>
      <c r="B12702" s="36" t="s">
        <v>4149</v>
      </c>
      <c r="C12702" s="33" t="s">
        <v>2752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x14ac:dyDescent="0.25">
      <c r="A12703" s="33" t="s">
        <v>5741</v>
      </c>
      <c r="B12703" s="33" t="s">
        <v>5730</v>
      </c>
      <c r="C12703" s="44" t="s">
        <v>3180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12043</v>
      </c>
    </row>
    <row r="12704" spans="1:9" x14ac:dyDescent="0.25">
      <c r="A12704" s="33" t="s">
        <v>5741</v>
      </c>
      <c r="B12704" s="33" t="s">
        <v>12044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509"/>
        <v>1250000</v>
      </c>
      <c r="H12704" s="84" t="s">
        <v>12045</v>
      </c>
      <c r="I12704" s="84" t="s">
        <v>12043</v>
      </c>
    </row>
    <row r="12705" spans="1:9" x14ac:dyDescent="0.25">
      <c r="A12705" s="33" t="s">
        <v>5741</v>
      </c>
      <c r="B12705" s="33" t="s">
        <v>4237</v>
      </c>
      <c r="C12705" s="33" t="s">
        <v>5706</v>
      </c>
      <c r="D12705" s="50">
        <v>2</v>
      </c>
      <c r="E12705" s="45" t="s">
        <v>188</v>
      </c>
      <c r="F12705" s="179">
        <v>1260468</v>
      </c>
      <c r="G12705" s="41">
        <f t="shared" si="509"/>
        <v>2520936</v>
      </c>
      <c r="H12705" s="84" t="s">
        <v>433</v>
      </c>
      <c r="I12705" s="84" t="s">
        <v>12043</v>
      </c>
    </row>
    <row r="12706" spans="1:9" x14ac:dyDescent="0.25">
      <c r="A12706" s="33" t="s">
        <v>5741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509"/>
        <v>2250000</v>
      </c>
      <c r="H12706" s="84" t="s">
        <v>8638</v>
      </c>
      <c r="I12706" s="84" t="s">
        <v>12043</v>
      </c>
    </row>
    <row r="12707" spans="1:9" x14ac:dyDescent="0.25">
      <c r="A12707" s="33" t="s">
        <v>5741</v>
      </c>
      <c r="B12707" s="33" t="s">
        <v>12044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509"/>
        <v>625000</v>
      </c>
      <c r="H12707" s="84" t="s">
        <v>8638</v>
      </c>
      <c r="I12707" s="84" t="s">
        <v>12043</v>
      </c>
    </row>
    <row r="12708" spans="1:9" x14ac:dyDescent="0.25">
      <c r="A12708" s="33" t="s">
        <v>5741</v>
      </c>
      <c r="B12708" s="49" t="s">
        <v>5752</v>
      </c>
      <c r="C12708" s="44" t="s">
        <v>5753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5639</v>
      </c>
      <c r="I12708" s="294"/>
    </row>
    <row r="12709" spans="1:9" x14ac:dyDescent="0.25">
      <c r="A12709" s="33" t="s">
        <v>5741</v>
      </c>
      <c r="B12709" s="33" t="s">
        <v>4008</v>
      </c>
      <c r="C12709" s="33" t="s">
        <v>4378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5639</v>
      </c>
      <c r="I12709" s="84"/>
    </row>
    <row r="12710" spans="1:9" x14ac:dyDescent="0.25">
      <c r="A12710" s="33" t="s">
        <v>5741</v>
      </c>
      <c r="B12710" s="33" t="s">
        <v>2805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509"/>
        <v>5000</v>
      </c>
      <c r="H12710" s="236" t="s">
        <v>930</v>
      </c>
      <c r="I12710" s="43"/>
    </row>
    <row r="12711" spans="1:9" x14ac:dyDescent="0.25">
      <c r="A12711" s="33" t="s">
        <v>5759</v>
      </c>
      <c r="B12711" s="33" t="s">
        <v>2805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509"/>
        <v>10000</v>
      </c>
      <c r="H12711" s="84" t="s">
        <v>5639</v>
      </c>
      <c r="I12711" s="84"/>
    </row>
    <row r="12712" spans="1:9" x14ac:dyDescent="0.25">
      <c r="A12712" s="33" t="s">
        <v>5759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509"/>
        <v>28200</v>
      </c>
      <c r="H12712" s="84" t="s">
        <v>5639</v>
      </c>
      <c r="I12712" s="84"/>
    </row>
    <row r="12713" spans="1:9" x14ac:dyDescent="0.25">
      <c r="A12713" s="33" t="s">
        <v>5759</v>
      </c>
      <c r="B12713" s="33" t="s">
        <v>5760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509"/>
        <v>34000</v>
      </c>
      <c r="H12713" s="84" t="s">
        <v>5639</v>
      </c>
      <c r="I12713" s="84"/>
    </row>
    <row r="12714" spans="1:9" x14ac:dyDescent="0.25">
      <c r="A12714" s="33" t="s">
        <v>5759</v>
      </c>
      <c r="B12714" s="49" t="s">
        <v>11266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509"/>
        <v>10000</v>
      </c>
      <c r="H12714" s="84" t="s">
        <v>5639</v>
      </c>
      <c r="I12714" s="84"/>
    </row>
    <row r="12715" spans="1:9" x14ac:dyDescent="0.25">
      <c r="A12715" s="33" t="s">
        <v>5759</v>
      </c>
      <c r="B12715" s="49" t="s">
        <v>11266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509"/>
        <v>35000</v>
      </c>
      <c r="H12715" s="84" t="s">
        <v>2947</v>
      </c>
      <c r="I12715" s="84"/>
    </row>
    <row r="12716" spans="1:9" x14ac:dyDescent="0.25">
      <c r="A12716" s="33" t="s">
        <v>5759</v>
      </c>
      <c r="B12716" s="63" t="s">
        <v>5761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509"/>
        <v>16000</v>
      </c>
      <c r="H12716" s="84" t="s">
        <v>5742</v>
      </c>
      <c r="I12716" s="84"/>
    </row>
    <row r="12717" spans="1:9" x14ac:dyDescent="0.25">
      <c r="A12717" s="33" t="s">
        <v>5759</v>
      </c>
      <c r="B12717" s="33" t="s">
        <v>4330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509"/>
        <v>255000</v>
      </c>
      <c r="H12717" s="84" t="s">
        <v>5742</v>
      </c>
      <c r="I12717" s="84"/>
    </row>
    <row r="12718" spans="1:9" x14ac:dyDescent="0.25">
      <c r="A12718" s="33" t="s">
        <v>5759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509"/>
        <v>28000</v>
      </c>
      <c r="H12718" s="84" t="s">
        <v>5742</v>
      </c>
      <c r="I12718" s="84"/>
    </row>
    <row r="12719" spans="1:9" x14ac:dyDescent="0.25">
      <c r="A12719" s="33" t="s">
        <v>5759</v>
      </c>
      <c r="B12719" s="33" t="s">
        <v>4466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509"/>
        <v>12500</v>
      </c>
      <c r="H12719" s="84" t="s">
        <v>5742</v>
      </c>
      <c r="I12719" s="84"/>
    </row>
    <row r="12720" spans="1:9" x14ac:dyDescent="0.25">
      <c r="A12720" s="33" t="s">
        <v>5759</v>
      </c>
      <c r="B12720" s="49" t="s">
        <v>5763</v>
      </c>
      <c r="C12720" s="33" t="s">
        <v>5764</v>
      </c>
      <c r="D12720" s="38">
        <v>2</v>
      </c>
      <c r="E12720" s="45" t="s">
        <v>24</v>
      </c>
      <c r="F12720" s="40">
        <v>23000</v>
      </c>
      <c r="G12720" s="41">
        <f t="shared" si="509"/>
        <v>46000</v>
      </c>
      <c r="H12720" s="84" t="s">
        <v>2861</v>
      </c>
      <c r="I12720" s="84"/>
    </row>
    <row r="12721" spans="1:9" x14ac:dyDescent="0.25">
      <c r="A12721" s="33" t="s">
        <v>5759</v>
      </c>
      <c r="B12721" s="49" t="s">
        <v>11266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509"/>
        <v>10000</v>
      </c>
      <c r="H12721" s="84" t="s">
        <v>742</v>
      </c>
      <c r="I12721" s="84"/>
    </row>
    <row r="12722" spans="1:9" x14ac:dyDescent="0.25">
      <c r="A12722" s="33" t="s">
        <v>5759</v>
      </c>
      <c r="B12722" s="33" t="s">
        <v>8191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510">F12722*D12722</f>
        <v>8500</v>
      </c>
      <c r="H12722" s="84" t="s">
        <v>742</v>
      </c>
      <c r="I12722" s="84"/>
    </row>
    <row r="12723" spans="1:9" x14ac:dyDescent="0.25">
      <c r="A12723" s="33" t="s">
        <v>5759</v>
      </c>
      <c r="B12723" s="33" t="s">
        <v>2801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x14ac:dyDescent="0.25">
      <c r="A12724" s="33" t="s">
        <v>5759</v>
      </c>
      <c r="B12724" s="33" t="s">
        <v>5675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x14ac:dyDescent="0.25">
      <c r="A12725" s="33" t="s">
        <v>5759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x14ac:dyDescent="0.25">
      <c r="A12726" s="33" t="s">
        <v>5759</v>
      </c>
      <c r="B12726" s="33" t="s">
        <v>4008</v>
      </c>
      <c r="C12726" s="33" t="s">
        <v>4378</v>
      </c>
      <c r="D12726" s="38">
        <v>6</v>
      </c>
      <c r="E12726" s="45" t="s">
        <v>27</v>
      </c>
      <c r="F12726" s="40">
        <v>23206</v>
      </c>
      <c r="G12726" s="41">
        <f t="shared" si="510"/>
        <v>139236</v>
      </c>
      <c r="H12726" s="84" t="s">
        <v>3101</v>
      </c>
      <c r="I12726" s="84"/>
    </row>
    <row r="12727" spans="1:9" x14ac:dyDescent="0.25">
      <c r="A12727" s="33" t="s">
        <v>5759</v>
      </c>
      <c r="B12727" s="33" t="s">
        <v>5108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510"/>
        <v>36000</v>
      </c>
      <c r="H12727" s="84" t="s">
        <v>748</v>
      </c>
      <c r="I12727" s="84" t="s">
        <v>12046</v>
      </c>
    </row>
    <row r="12728" spans="1:9" x14ac:dyDescent="0.25">
      <c r="A12728" s="33" t="s">
        <v>5759</v>
      </c>
      <c r="B12728" s="33" t="s">
        <v>3235</v>
      </c>
      <c r="C12728" s="33" t="s">
        <v>3596</v>
      </c>
      <c r="D12728" s="38">
        <v>1</v>
      </c>
      <c r="E12728" s="45" t="s">
        <v>24</v>
      </c>
      <c r="F12728" s="58">
        <v>92500</v>
      </c>
      <c r="G12728" s="41">
        <f t="shared" si="510"/>
        <v>92500</v>
      </c>
      <c r="H12728" s="84" t="s">
        <v>748</v>
      </c>
      <c r="I12728" s="84" t="s">
        <v>12046</v>
      </c>
    </row>
    <row r="12729" spans="1:9" x14ac:dyDescent="0.25">
      <c r="A12729" s="33" t="s">
        <v>5759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510"/>
        <v>370000</v>
      </c>
      <c r="H12729" s="84" t="s">
        <v>748</v>
      </c>
      <c r="I12729" s="84" t="s">
        <v>12046</v>
      </c>
    </row>
    <row r="12730" spans="1:9" x14ac:dyDescent="0.25">
      <c r="A12730" s="33" t="s">
        <v>5759</v>
      </c>
      <c r="B12730" s="63" t="s">
        <v>4772</v>
      </c>
      <c r="C12730" s="33" t="s">
        <v>2726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2736</v>
      </c>
      <c r="I12730" s="84" t="s">
        <v>12047</v>
      </c>
    </row>
    <row r="12731" spans="1:9" x14ac:dyDescent="0.25">
      <c r="A12731" s="33" t="s">
        <v>5759</v>
      </c>
      <c r="B12731" s="63" t="s">
        <v>5550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12048</v>
      </c>
    </row>
    <row r="12732" spans="1:9" x14ac:dyDescent="0.25">
      <c r="A12732" s="33" t="s">
        <v>391</v>
      </c>
      <c r="B12732" s="33" t="s">
        <v>4008</v>
      </c>
      <c r="C12732" s="33" t="s">
        <v>4378</v>
      </c>
      <c r="D12732" s="38">
        <v>5</v>
      </c>
      <c r="E12732" s="45" t="s">
        <v>27</v>
      </c>
      <c r="F12732" s="40">
        <v>23206</v>
      </c>
      <c r="G12732" s="41">
        <f t="shared" ref="G12732:G12767" si="511">F12732*D12732</f>
        <v>116030</v>
      </c>
      <c r="H12732" s="84" t="s">
        <v>490</v>
      </c>
      <c r="I12732" s="84"/>
    </row>
    <row r="12733" spans="1:9" x14ac:dyDescent="0.25">
      <c r="A12733" s="33" t="s">
        <v>391</v>
      </c>
      <c r="B12733" s="175" t="s">
        <v>12049</v>
      </c>
      <c r="C12733" s="44" t="s">
        <v>4046</v>
      </c>
      <c r="D12733" s="89">
        <v>1</v>
      </c>
      <c r="E12733" s="79" t="s">
        <v>24</v>
      </c>
      <c r="F12733" s="547">
        <v>210000</v>
      </c>
      <c r="G12733" s="67">
        <f t="shared" si="511"/>
        <v>210000</v>
      </c>
      <c r="H12733" s="292" t="s">
        <v>577</v>
      </c>
      <c r="I12733" s="292" t="s">
        <v>12050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11"/>
        <v>350000</v>
      </c>
      <c r="H12734" s="84" t="s">
        <v>577</v>
      </c>
      <c r="I12734" s="84" t="s">
        <v>12050</v>
      </c>
    </row>
    <row r="12735" spans="1:9" x14ac:dyDescent="0.25">
      <c r="A12735" s="33" t="s">
        <v>391</v>
      </c>
      <c r="B12735" s="33" t="s">
        <v>5775</v>
      </c>
      <c r="C12735" s="33" t="s">
        <v>12051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12050</v>
      </c>
    </row>
    <row r="12736" spans="1:9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12050</v>
      </c>
    </row>
    <row r="12737" spans="1:9" x14ac:dyDescent="0.25">
      <c r="A12737" s="33" t="s">
        <v>391</v>
      </c>
      <c r="B12737" s="63" t="s">
        <v>11691</v>
      </c>
      <c r="C12737" s="33" t="s">
        <v>12052</v>
      </c>
      <c r="D12737" s="38">
        <v>1</v>
      </c>
      <c r="E12737" s="45" t="s">
        <v>24</v>
      </c>
      <c r="F12737" s="40">
        <v>1750000</v>
      </c>
      <c r="G12737" s="41">
        <f t="shared" si="511"/>
        <v>1750000</v>
      </c>
      <c r="H12737" s="84" t="s">
        <v>882</v>
      </c>
      <c r="I12737" s="84" t="s">
        <v>12053</v>
      </c>
    </row>
    <row r="12738" spans="1:9" x14ac:dyDescent="0.25">
      <c r="A12738" s="33" t="s">
        <v>391</v>
      </c>
      <c r="B12738" s="63" t="s">
        <v>11691</v>
      </c>
      <c r="C12738" s="33" t="s">
        <v>12054</v>
      </c>
      <c r="D12738" s="38">
        <v>1</v>
      </c>
      <c r="E12738" s="45" t="s">
        <v>24</v>
      </c>
      <c r="F12738" s="40">
        <v>1750000</v>
      </c>
      <c r="G12738" s="41">
        <f t="shared" si="511"/>
        <v>1750000</v>
      </c>
      <c r="H12738" s="84" t="s">
        <v>882</v>
      </c>
      <c r="I12738" s="84" t="s">
        <v>12053</v>
      </c>
    </row>
    <row r="12739" spans="1:9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11"/>
        <v>370000</v>
      </c>
      <c r="H12739" s="84" t="s">
        <v>882</v>
      </c>
      <c r="I12739" s="84" t="s">
        <v>12053</v>
      </c>
    </row>
    <row r="12740" spans="1:9" x14ac:dyDescent="0.25">
      <c r="A12740" s="33" t="s">
        <v>391</v>
      </c>
      <c r="B12740" s="33" t="s">
        <v>11605</v>
      </c>
      <c r="C12740" s="33" t="s">
        <v>4924</v>
      </c>
      <c r="D12740" s="38">
        <v>2</v>
      </c>
      <c r="E12740" s="45" t="s">
        <v>24</v>
      </c>
      <c r="F12740" s="40">
        <v>50000</v>
      </c>
      <c r="G12740" s="41">
        <f t="shared" si="511"/>
        <v>100000</v>
      </c>
      <c r="H12740" s="84" t="s">
        <v>882</v>
      </c>
      <c r="I12740" s="84" t="s">
        <v>12053</v>
      </c>
    </row>
    <row r="12741" spans="1:9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11"/>
        <v>15000</v>
      </c>
      <c r="H12741" s="84" t="s">
        <v>882</v>
      </c>
      <c r="I12741" s="84" t="s">
        <v>12053</v>
      </c>
    </row>
    <row r="12742" spans="1:9" x14ac:dyDescent="0.25">
      <c r="A12742" s="33" t="s">
        <v>391</v>
      </c>
      <c r="B12742" s="36" t="s">
        <v>2751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11"/>
        <v>65000</v>
      </c>
      <c r="H12742" s="84" t="s">
        <v>882</v>
      </c>
      <c r="I12742" s="84" t="s">
        <v>12053</v>
      </c>
    </row>
    <row r="12743" spans="1:9" x14ac:dyDescent="0.25">
      <c r="A12743" s="33" t="s">
        <v>391</v>
      </c>
      <c r="B12743" s="63" t="s">
        <v>4772</v>
      </c>
      <c r="C12743" s="33" t="s">
        <v>2726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x14ac:dyDescent="0.25">
      <c r="A12745" s="33" t="s">
        <v>391</v>
      </c>
      <c r="B12745" s="36" t="s">
        <v>2751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11"/>
        <v>240000</v>
      </c>
      <c r="H12745" s="84" t="s">
        <v>2908</v>
      </c>
      <c r="I12745" s="84"/>
    </row>
    <row r="12746" spans="1:9" x14ac:dyDescent="0.25">
      <c r="A12746" s="33" t="s">
        <v>391</v>
      </c>
      <c r="B12746" s="36" t="s">
        <v>2751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11"/>
        <v>130000</v>
      </c>
      <c r="H12746" s="84" t="s">
        <v>2908</v>
      </c>
      <c r="I12746" s="84"/>
    </row>
    <row r="12747" spans="1:9" x14ac:dyDescent="0.25">
      <c r="A12747" s="33" t="s">
        <v>391</v>
      </c>
      <c r="B12747" s="33" t="s">
        <v>5748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5774</v>
      </c>
      <c r="I12747" s="84"/>
    </row>
    <row r="12748" spans="1:9" x14ac:dyDescent="0.25">
      <c r="A12748" s="33" t="s">
        <v>391</v>
      </c>
      <c r="B12748" s="63" t="s">
        <v>5745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2861</v>
      </c>
      <c r="I12748" s="84"/>
    </row>
    <row r="12749" spans="1:9" x14ac:dyDescent="0.25">
      <c r="A12749" s="33" t="s">
        <v>391</v>
      </c>
      <c r="B12749" s="33" t="s">
        <v>5765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x14ac:dyDescent="0.25">
      <c r="A12750" s="33" t="s">
        <v>391</v>
      </c>
      <c r="B12750" s="63" t="s">
        <v>5761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5742</v>
      </c>
      <c r="I12750" s="84"/>
    </row>
    <row r="12751" spans="1:9" x14ac:dyDescent="0.25">
      <c r="A12751" s="33" t="s">
        <v>391</v>
      </c>
      <c r="B12751" s="36" t="s">
        <v>5772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5773</v>
      </c>
      <c r="I12751" s="84"/>
    </row>
    <row r="12752" spans="1:9" x14ac:dyDescent="0.25">
      <c r="A12752" s="33" t="s">
        <v>391</v>
      </c>
      <c r="B12752" s="33" t="s">
        <v>4675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11"/>
        <v>5000</v>
      </c>
      <c r="H12752" s="84" t="s">
        <v>5773</v>
      </c>
      <c r="I12752" s="84"/>
    </row>
    <row r="12753" spans="1:9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5773</v>
      </c>
      <c r="I12753" s="294"/>
    </row>
    <row r="12754" spans="1:9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12055</v>
      </c>
    </row>
    <row r="12755" spans="1:9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11"/>
        <v>33000</v>
      </c>
      <c r="H12755" s="236" t="s">
        <v>413</v>
      </c>
      <c r="I12755" s="43" t="s">
        <v>12055</v>
      </c>
    </row>
    <row r="12756" spans="1:9" x14ac:dyDescent="0.25">
      <c r="A12756" s="33" t="s">
        <v>5779</v>
      </c>
      <c r="B12756" s="33" t="s">
        <v>4008</v>
      </c>
      <c r="C12756" s="33" t="s">
        <v>4378</v>
      </c>
      <c r="D12756" s="38">
        <v>5</v>
      </c>
      <c r="E12756" s="45" t="s">
        <v>27</v>
      </c>
      <c r="F12756" s="40">
        <v>23206</v>
      </c>
      <c r="G12756" s="41">
        <f t="shared" si="511"/>
        <v>116030</v>
      </c>
      <c r="H12756" s="84" t="s">
        <v>5639</v>
      </c>
      <c r="I12756" s="84"/>
    </row>
    <row r="12757" spans="1:9" x14ac:dyDescent="0.25">
      <c r="A12757" s="33" t="s">
        <v>5779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5639</v>
      </c>
      <c r="I12757" s="292"/>
    </row>
    <row r="12758" spans="1:9" x14ac:dyDescent="0.25">
      <c r="A12758" s="33" t="s">
        <v>5779</v>
      </c>
      <c r="B12758" s="33" t="s">
        <v>5796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5536</v>
      </c>
      <c r="I12758" s="84"/>
    </row>
    <row r="12759" spans="1:9" x14ac:dyDescent="0.25">
      <c r="A12759" s="33" t="s">
        <v>5779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5536</v>
      </c>
      <c r="I12759" s="84"/>
    </row>
    <row r="12760" spans="1:9" x14ac:dyDescent="0.25">
      <c r="A12760" s="33" t="s">
        <v>5779</v>
      </c>
      <c r="B12760" s="33" t="s">
        <v>4872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5536</v>
      </c>
      <c r="I12760" s="84"/>
    </row>
    <row r="12761" spans="1:9" x14ac:dyDescent="0.25">
      <c r="A12761" s="33" t="s">
        <v>5779</v>
      </c>
      <c r="B12761" s="49" t="s">
        <v>5747</v>
      </c>
      <c r="C12761" s="33" t="s">
        <v>4873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5742</v>
      </c>
      <c r="I12761" s="84"/>
    </row>
    <row r="12762" spans="1:9" x14ac:dyDescent="0.25">
      <c r="A12762" s="33" t="s">
        <v>5779</v>
      </c>
      <c r="B12762" s="33" t="s">
        <v>5557</v>
      </c>
      <c r="C12762" s="33" t="s">
        <v>4873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5742</v>
      </c>
      <c r="I12762" s="84"/>
    </row>
    <row r="12763" spans="1:9" x14ac:dyDescent="0.25">
      <c r="A12763" s="33" t="s">
        <v>5779</v>
      </c>
      <c r="B12763" s="33" t="s">
        <v>5714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11"/>
        <v>420000</v>
      </c>
      <c r="H12763" s="84" t="s">
        <v>5742</v>
      </c>
      <c r="I12763" s="84"/>
    </row>
    <row r="12764" spans="1:9" x14ac:dyDescent="0.25">
      <c r="A12764" s="33" t="s">
        <v>5779</v>
      </c>
      <c r="B12764" s="36" t="s">
        <v>5791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11"/>
        <v>75000</v>
      </c>
      <c r="H12764" s="236" t="s">
        <v>5536</v>
      </c>
      <c r="I12764" s="84"/>
    </row>
    <row r="12765" spans="1:9" x14ac:dyDescent="0.25">
      <c r="A12765" s="33" t="s">
        <v>5779</v>
      </c>
      <c r="B12765" s="33" t="s">
        <v>5792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11"/>
        <v>140000</v>
      </c>
      <c r="H12765" s="236" t="s">
        <v>5536</v>
      </c>
      <c r="I12765" s="84"/>
    </row>
    <row r="12766" spans="1:9" x14ac:dyDescent="0.25">
      <c r="A12766" s="33" t="s">
        <v>5779</v>
      </c>
      <c r="B12766" s="33" t="s">
        <v>5795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11"/>
        <v>40000</v>
      </c>
      <c r="H12766" s="84" t="s">
        <v>5536</v>
      </c>
      <c r="I12766" s="84"/>
    </row>
    <row r="12767" spans="1:9" x14ac:dyDescent="0.25">
      <c r="A12767" s="33" t="s">
        <v>5779</v>
      </c>
      <c r="B12767" s="33" t="s">
        <v>4785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11"/>
        <v>160000</v>
      </c>
      <c r="H12767" s="84" t="s">
        <v>5536</v>
      </c>
      <c r="I12767" s="84"/>
    </row>
    <row r="12768" spans="1:9" x14ac:dyDescent="0.25">
      <c r="A12768" s="33" t="s">
        <v>5779</v>
      </c>
      <c r="B12768" s="80" t="s">
        <v>5780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x14ac:dyDescent="0.25">
      <c r="A12769" s="33" t="s">
        <v>5779</v>
      </c>
      <c r="B12769" s="33" t="s">
        <v>5709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x14ac:dyDescent="0.25">
      <c r="A12770" s="33" t="s">
        <v>5779</v>
      </c>
      <c r="B12770" s="36" t="s">
        <v>3316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12">F12770*D12770</f>
        <v>55000</v>
      </c>
      <c r="H12770" s="84" t="s">
        <v>930</v>
      </c>
      <c r="I12770" s="84"/>
    </row>
    <row r="12771" spans="1:9" x14ac:dyDescent="0.25">
      <c r="A12771" s="33" t="s">
        <v>5779</v>
      </c>
      <c r="B12771" s="109" t="s">
        <v>5781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12"/>
        <v>40000</v>
      </c>
      <c r="H12771" s="84" t="s">
        <v>930</v>
      </c>
      <c r="I12771" s="84"/>
    </row>
    <row r="12772" spans="1:9" x14ac:dyDescent="0.25">
      <c r="A12772" s="33" t="s">
        <v>5779</v>
      </c>
      <c r="B12772" s="80" t="s">
        <v>5782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12"/>
        <v>22000</v>
      </c>
      <c r="H12772" s="84" t="s">
        <v>930</v>
      </c>
      <c r="I12772" s="84"/>
    </row>
    <row r="12773" spans="1:9" x14ac:dyDescent="0.25">
      <c r="A12773" s="33" t="s">
        <v>5779</v>
      </c>
      <c r="B12773" s="80" t="s">
        <v>5783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12"/>
        <v>4000</v>
      </c>
      <c r="H12773" s="84" t="s">
        <v>930</v>
      </c>
      <c r="I12773" s="84"/>
    </row>
    <row r="12774" spans="1:9" x14ac:dyDescent="0.25">
      <c r="A12774" s="33" t="s">
        <v>5779</v>
      </c>
      <c r="B12774" s="33" t="s">
        <v>5793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12"/>
        <v>1800000</v>
      </c>
      <c r="H12774" s="84" t="s">
        <v>930</v>
      </c>
      <c r="I12774" s="84"/>
    </row>
    <row r="12775" spans="1:9" x14ac:dyDescent="0.25">
      <c r="A12775" s="33" t="s">
        <v>5779</v>
      </c>
      <c r="B12775" s="33" t="s">
        <v>5797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12"/>
        <v>125000</v>
      </c>
      <c r="H12775" s="84" t="s">
        <v>827</v>
      </c>
      <c r="I12775" s="84"/>
    </row>
    <row r="12776" spans="1:9" x14ac:dyDescent="0.25">
      <c r="A12776" s="33" t="s">
        <v>5779</v>
      </c>
      <c r="B12776" s="33" t="s">
        <v>5794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12"/>
        <v>350000</v>
      </c>
      <c r="H12776" s="84" t="s">
        <v>827</v>
      </c>
      <c r="I12776" s="84"/>
    </row>
    <row r="12777" spans="1:9" x14ac:dyDescent="0.25">
      <c r="A12777" s="33" t="s">
        <v>5779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12"/>
        <v>28200</v>
      </c>
      <c r="H12777" s="84" t="s">
        <v>28</v>
      </c>
      <c r="I12777" s="84"/>
    </row>
    <row r="12778" spans="1:9" x14ac:dyDescent="0.25">
      <c r="A12778" s="33" t="s">
        <v>5779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12"/>
        <v>225600</v>
      </c>
      <c r="H12778" s="236" t="s">
        <v>588</v>
      </c>
      <c r="I12778" s="84" t="s">
        <v>12056</v>
      </c>
    </row>
    <row r="12779" spans="1:9" x14ac:dyDescent="0.25">
      <c r="A12779" s="33" t="s">
        <v>5779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12"/>
        <v>253800</v>
      </c>
      <c r="H12779" s="84" t="s">
        <v>783</v>
      </c>
      <c r="I12779" s="84" t="s">
        <v>12057</v>
      </c>
    </row>
    <row r="12780" spans="1:9" x14ac:dyDescent="0.25">
      <c r="A12780" s="33" t="s">
        <v>5779</v>
      </c>
      <c r="B12780" s="33" t="s">
        <v>2852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12"/>
        <v>87791</v>
      </c>
      <c r="H12780" s="84" t="s">
        <v>783</v>
      </c>
      <c r="I12780" s="84" t="s">
        <v>12057</v>
      </c>
    </row>
    <row r="12781" spans="1:9" x14ac:dyDescent="0.25">
      <c r="A12781" s="33" t="s">
        <v>5798</v>
      </c>
      <c r="B12781" s="33" t="s">
        <v>4008</v>
      </c>
      <c r="C12781" s="33" t="s">
        <v>4378</v>
      </c>
      <c r="D12781" s="38">
        <v>5</v>
      </c>
      <c r="E12781" s="45" t="s">
        <v>27</v>
      </c>
      <c r="F12781" s="40">
        <v>23206</v>
      </c>
      <c r="G12781" s="41">
        <f t="shared" si="512"/>
        <v>116030</v>
      </c>
      <c r="H12781" s="84" t="s">
        <v>5639</v>
      </c>
      <c r="I12781" s="84"/>
    </row>
    <row r="12782" spans="1:9" x14ac:dyDescent="0.25">
      <c r="A12782" s="33" t="s">
        <v>5798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5639</v>
      </c>
      <c r="I12782" s="292"/>
    </row>
    <row r="12783" spans="1:9" x14ac:dyDescent="0.25">
      <c r="A12783" s="33" t="s">
        <v>5798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12058</v>
      </c>
    </row>
    <row r="12784" spans="1:9" x14ac:dyDescent="0.25">
      <c r="A12784" s="33" t="s">
        <v>5798</v>
      </c>
      <c r="B12784" s="33" t="s">
        <v>4008</v>
      </c>
      <c r="C12784" s="33" t="s">
        <v>4378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x14ac:dyDescent="0.25">
      <c r="A12785" s="33" t="s">
        <v>5798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12059</v>
      </c>
    </row>
    <row r="12786" spans="1:9" x14ac:dyDescent="0.25">
      <c r="A12786" s="33" t="s">
        <v>5798</v>
      </c>
      <c r="B12786" s="33" t="s">
        <v>2852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12059</v>
      </c>
    </row>
    <row r="12787" spans="1:9" x14ac:dyDescent="0.25">
      <c r="A12787" s="33" t="s">
        <v>5798</v>
      </c>
      <c r="B12787" s="33" t="s">
        <v>5108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12"/>
        <v>36000</v>
      </c>
      <c r="H12787" s="84" t="s">
        <v>465</v>
      </c>
      <c r="I12787" s="84" t="s">
        <v>12059</v>
      </c>
    </row>
    <row r="12788" spans="1:9" x14ac:dyDescent="0.25">
      <c r="A12788" s="33" t="s">
        <v>5798</v>
      </c>
      <c r="B12788" s="33" t="s">
        <v>3235</v>
      </c>
      <c r="C12788" s="33" t="s">
        <v>3596</v>
      </c>
      <c r="D12788" s="50">
        <v>1</v>
      </c>
      <c r="E12788" s="45" t="s">
        <v>24</v>
      </c>
      <c r="F12788" s="298">
        <v>92500</v>
      </c>
      <c r="G12788" s="179">
        <f t="shared" si="512"/>
        <v>92500</v>
      </c>
      <c r="H12788" s="236" t="s">
        <v>465</v>
      </c>
      <c r="I12788" s="84" t="s">
        <v>12059</v>
      </c>
    </row>
    <row r="12789" spans="1:9" x14ac:dyDescent="0.25">
      <c r="A12789" s="33" t="s">
        <v>5798</v>
      </c>
      <c r="B12789" s="33" t="s">
        <v>2851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12"/>
        <v>207050</v>
      </c>
      <c r="H12789" s="84" t="s">
        <v>995</v>
      </c>
      <c r="I12789" s="84" t="s">
        <v>12060</v>
      </c>
    </row>
    <row r="12790" spans="1:9" x14ac:dyDescent="0.25">
      <c r="A12790" s="33" t="s">
        <v>5798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12"/>
        <v>253800</v>
      </c>
      <c r="H12790" s="84" t="s">
        <v>995</v>
      </c>
      <c r="I12790" s="84" t="s">
        <v>12060</v>
      </c>
    </row>
    <row r="12791" spans="1:9" x14ac:dyDescent="0.25">
      <c r="A12791" s="33" t="s">
        <v>5798</v>
      </c>
      <c r="B12791" s="33" t="s">
        <v>2852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12060</v>
      </c>
    </row>
    <row r="12792" spans="1:9" x14ac:dyDescent="0.25">
      <c r="A12792" s="33" t="s">
        <v>5798</v>
      </c>
      <c r="B12792" s="33" t="s">
        <v>12025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2724</v>
      </c>
      <c r="I12792" s="84"/>
    </row>
    <row r="12793" spans="1:9" x14ac:dyDescent="0.25">
      <c r="A12793" s="33" t="s">
        <v>5798</v>
      </c>
      <c r="B12793" s="33" t="s">
        <v>12026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2724</v>
      </c>
      <c r="I12793" s="84"/>
    </row>
    <row r="12794" spans="1:9" x14ac:dyDescent="0.25">
      <c r="A12794" s="33" t="s">
        <v>5798</v>
      </c>
      <c r="B12794" s="36" t="s">
        <v>11953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13">F12794*D12794</f>
        <v>7500</v>
      </c>
      <c r="H12794" s="84" t="s">
        <v>2724</v>
      </c>
      <c r="I12794" s="84"/>
    </row>
    <row r="12795" spans="1:9" x14ac:dyDescent="0.25">
      <c r="A12795" s="33" t="s">
        <v>5798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13"/>
        <v>75000</v>
      </c>
      <c r="H12795" s="84" t="s">
        <v>2724</v>
      </c>
      <c r="I12795" s="84"/>
    </row>
    <row r="12796" spans="1:9" x14ac:dyDescent="0.25">
      <c r="A12796" s="33" t="s">
        <v>5798</v>
      </c>
      <c r="B12796" s="80" t="s">
        <v>5800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13"/>
        <v>60000</v>
      </c>
      <c r="H12796" s="84" t="s">
        <v>5801</v>
      </c>
      <c r="I12796" s="84"/>
    </row>
    <row r="12797" spans="1:9" x14ac:dyDescent="0.25">
      <c r="A12797" s="33" t="s">
        <v>5798</v>
      </c>
      <c r="B12797" s="63" t="s">
        <v>5761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13"/>
        <v>16000</v>
      </c>
      <c r="H12797" s="84" t="s">
        <v>5536</v>
      </c>
      <c r="I12797" s="84"/>
    </row>
    <row r="12798" spans="1:9" x14ac:dyDescent="0.25">
      <c r="A12798" s="33" t="s">
        <v>5798</v>
      </c>
      <c r="B12798" s="33" t="s">
        <v>3176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13"/>
        <v>12000</v>
      </c>
      <c r="H12798" s="84" t="s">
        <v>5536</v>
      </c>
      <c r="I12798" s="84"/>
    </row>
    <row r="12799" spans="1:9" x14ac:dyDescent="0.25">
      <c r="A12799" s="33" t="s">
        <v>5798</v>
      </c>
      <c r="B12799" s="36" t="s">
        <v>5802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13"/>
        <v>45000</v>
      </c>
      <c r="H12799" s="84" t="s">
        <v>606</v>
      </c>
      <c r="I12799" s="84"/>
    </row>
    <row r="12800" spans="1:9" x14ac:dyDescent="0.25">
      <c r="A12800" s="33" t="s">
        <v>5798</v>
      </c>
      <c r="B12800" s="109" t="s">
        <v>5803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13"/>
        <v>15000</v>
      </c>
      <c r="H12800" s="84" t="s">
        <v>606</v>
      </c>
      <c r="I12800" s="84"/>
    </row>
    <row r="12801" spans="1:9" x14ac:dyDescent="0.25">
      <c r="A12801" s="33" t="s">
        <v>5798</v>
      </c>
      <c r="B12801" s="80" t="s">
        <v>5804</v>
      </c>
      <c r="C12801" s="33" t="s">
        <v>5805</v>
      </c>
      <c r="D12801" s="38">
        <v>3</v>
      </c>
      <c r="E12801" s="45" t="s">
        <v>24</v>
      </c>
      <c r="F12801" s="40">
        <v>15000</v>
      </c>
      <c r="G12801" s="41">
        <f t="shared" si="513"/>
        <v>45000</v>
      </c>
      <c r="H12801" s="84" t="s">
        <v>606</v>
      </c>
      <c r="I12801" s="84"/>
    </row>
    <row r="12802" spans="1:9" x14ac:dyDescent="0.25">
      <c r="A12802" s="33" t="s">
        <v>5798</v>
      </c>
      <c r="B12802" s="80" t="s">
        <v>5806</v>
      </c>
      <c r="C12802" s="33" t="s">
        <v>5805</v>
      </c>
      <c r="D12802" s="38">
        <v>3</v>
      </c>
      <c r="E12802" s="45" t="s">
        <v>24</v>
      </c>
      <c r="F12802" s="40">
        <v>5000</v>
      </c>
      <c r="G12802" s="41">
        <f t="shared" si="513"/>
        <v>15000</v>
      </c>
      <c r="H12802" s="84" t="s">
        <v>606</v>
      </c>
      <c r="I12802" s="84"/>
    </row>
    <row r="12803" spans="1:9" x14ac:dyDescent="0.25">
      <c r="A12803" s="33" t="s">
        <v>5798</v>
      </c>
      <c r="B12803" s="33" t="s">
        <v>5807</v>
      </c>
      <c r="C12803" s="33" t="s">
        <v>5805</v>
      </c>
      <c r="D12803" s="38">
        <v>5</v>
      </c>
      <c r="E12803" s="45" t="s">
        <v>107</v>
      </c>
      <c r="F12803" s="46">
        <v>11500</v>
      </c>
      <c r="G12803" s="41">
        <f t="shared" si="513"/>
        <v>57500</v>
      </c>
      <c r="H12803" s="84" t="s">
        <v>606</v>
      </c>
      <c r="I12803" s="84"/>
    </row>
    <row r="12804" spans="1:9" x14ac:dyDescent="0.25">
      <c r="A12804" s="33" t="s">
        <v>5798</v>
      </c>
      <c r="B12804" s="33" t="s">
        <v>4472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12"/>
        <v>900000</v>
      </c>
      <c r="H12804" s="84" t="s">
        <v>468</v>
      </c>
      <c r="I12804" s="84" t="s">
        <v>12061</v>
      </c>
    </row>
    <row r="12805" spans="1:9" x14ac:dyDescent="0.25">
      <c r="A12805" s="33" t="s">
        <v>5798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12062</v>
      </c>
    </row>
    <row r="12806" spans="1:9" x14ac:dyDescent="0.25">
      <c r="A12806" s="33" t="s">
        <v>5798</v>
      </c>
      <c r="B12806" s="56" t="s">
        <v>2</v>
      </c>
      <c r="C12806" s="56" t="s">
        <v>2731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2908</v>
      </c>
      <c r="I12806" s="294"/>
    </row>
    <row r="12807" spans="1:9" x14ac:dyDescent="0.25">
      <c r="A12807" s="33" t="s">
        <v>5798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12063</v>
      </c>
    </row>
    <row r="12808" spans="1:9" x14ac:dyDescent="0.25">
      <c r="A12808" s="33" t="s">
        <v>5798</v>
      </c>
      <c r="B12808" s="33" t="s">
        <v>4008</v>
      </c>
      <c r="C12808" s="33" t="s">
        <v>4378</v>
      </c>
      <c r="D12808" s="38">
        <v>3</v>
      </c>
      <c r="E12808" s="45" t="s">
        <v>27</v>
      </c>
      <c r="F12808" s="40">
        <v>23206</v>
      </c>
      <c r="G12808" s="41">
        <f t="shared" si="512"/>
        <v>69618</v>
      </c>
      <c r="H12808" s="84" t="s">
        <v>492</v>
      </c>
      <c r="I12808" s="84" t="s">
        <v>12063</v>
      </c>
    </row>
    <row r="12809" spans="1:9" x14ac:dyDescent="0.25">
      <c r="A12809" s="33" t="s">
        <v>5798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12"/>
        <v>49500</v>
      </c>
      <c r="H12809" s="84" t="s">
        <v>492</v>
      </c>
      <c r="I12809" s="84" t="s">
        <v>12063</v>
      </c>
    </row>
    <row r="12810" spans="1:9" x14ac:dyDescent="0.25">
      <c r="A12810" s="33" t="s">
        <v>5798</v>
      </c>
      <c r="B12810" s="433" t="s">
        <v>5550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12"/>
        <v>505000</v>
      </c>
      <c r="H12810" s="450" t="s">
        <v>492</v>
      </c>
      <c r="I12810" s="450" t="s">
        <v>12063</v>
      </c>
    </row>
    <row r="12811" spans="1:9" x14ac:dyDescent="0.25">
      <c r="A12811" s="33" t="s">
        <v>5798</v>
      </c>
      <c r="B12811" s="63" t="s">
        <v>5550</v>
      </c>
      <c r="C12811" s="33" t="s">
        <v>9331</v>
      </c>
      <c r="D12811" s="50">
        <v>2</v>
      </c>
      <c r="E12811" s="45" t="s">
        <v>24</v>
      </c>
      <c r="F12811" s="179">
        <v>520000</v>
      </c>
      <c r="G12811" s="41">
        <f t="shared" si="512"/>
        <v>1040000</v>
      </c>
      <c r="H12811" s="236" t="s">
        <v>507</v>
      </c>
      <c r="I12811" s="43" t="s">
        <v>12064</v>
      </c>
    </row>
    <row r="12812" spans="1:9" x14ac:dyDescent="0.25">
      <c r="A12812" s="33" t="s">
        <v>5798</v>
      </c>
      <c r="B12812" s="36" t="s">
        <v>11953</v>
      </c>
      <c r="C12812" s="39"/>
      <c r="D12812" s="38">
        <v>1</v>
      </c>
      <c r="E12812" s="45" t="s">
        <v>24</v>
      </c>
      <c r="F12812" s="40">
        <v>7500</v>
      </c>
      <c r="G12812" s="41">
        <f t="shared" si="512"/>
        <v>7500</v>
      </c>
      <c r="H12812" s="236" t="s">
        <v>507</v>
      </c>
      <c r="I12812" s="43" t="s">
        <v>12064</v>
      </c>
    </row>
    <row r="12813" spans="1:9" x14ac:dyDescent="0.25">
      <c r="A12813" s="33" t="s">
        <v>5798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12"/>
        <v>180000</v>
      </c>
      <c r="H12813" s="84" t="s">
        <v>507</v>
      </c>
      <c r="I12813" s="43" t="s">
        <v>12064</v>
      </c>
    </row>
    <row r="12814" spans="1:9" x14ac:dyDescent="0.25">
      <c r="A12814" s="33" t="s">
        <v>5798</v>
      </c>
      <c r="B12814" s="68" t="s">
        <v>2749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12"/>
        <v>20000</v>
      </c>
      <c r="H12814" s="84" t="s">
        <v>507</v>
      </c>
      <c r="I12814" s="43" t="s">
        <v>12064</v>
      </c>
    </row>
    <row r="12815" spans="1:9" x14ac:dyDescent="0.25">
      <c r="A12815" s="33" t="s">
        <v>5798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12"/>
        <v>49500</v>
      </c>
      <c r="H12815" s="84" t="s">
        <v>507</v>
      </c>
      <c r="I12815" s="43" t="s">
        <v>12064</v>
      </c>
    </row>
    <row r="12816" spans="1:9" x14ac:dyDescent="0.25">
      <c r="A12816" s="33" t="s">
        <v>5798</v>
      </c>
      <c r="B12816" s="33" t="s">
        <v>4008</v>
      </c>
      <c r="C12816" s="33" t="s">
        <v>4378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12064</v>
      </c>
    </row>
    <row r="12817" spans="1:9" x14ac:dyDescent="0.25">
      <c r="A12817" s="33" t="s">
        <v>5798</v>
      </c>
      <c r="B12817" s="36" t="s">
        <v>2751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12"/>
        <v>130000</v>
      </c>
      <c r="H12817" s="84" t="s">
        <v>673</v>
      </c>
      <c r="I12817" s="294" t="s">
        <v>12065</v>
      </c>
    </row>
    <row r="12818" spans="1:9" x14ac:dyDescent="0.25">
      <c r="A12818" s="33" t="s">
        <v>5798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12"/>
        <v>45000</v>
      </c>
      <c r="H12818" s="84" t="s">
        <v>673</v>
      </c>
      <c r="I12818" s="294" t="s">
        <v>12065</v>
      </c>
    </row>
    <row r="12819" spans="1:9" x14ac:dyDescent="0.25">
      <c r="A12819" s="33" t="s">
        <v>5798</v>
      </c>
      <c r="B12819" s="36" t="s">
        <v>5809</v>
      </c>
      <c r="C12819" s="33" t="s">
        <v>5810</v>
      </c>
      <c r="D12819" s="38">
        <v>1</v>
      </c>
      <c r="E12819" s="51" t="s">
        <v>23</v>
      </c>
      <c r="F12819" s="46">
        <v>575000</v>
      </c>
      <c r="G12819" s="41">
        <f t="shared" si="512"/>
        <v>575000</v>
      </c>
      <c r="H12819" s="84" t="s">
        <v>1633</v>
      </c>
      <c r="I12819" s="294"/>
    </row>
    <row r="12820" spans="1:9" x14ac:dyDescent="0.25">
      <c r="A12820" s="33" t="s">
        <v>5811</v>
      </c>
      <c r="B12820" s="33" t="s">
        <v>3176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12"/>
        <v>6000</v>
      </c>
      <c r="H12820" s="84" t="s">
        <v>520</v>
      </c>
      <c r="I12820" s="84" t="s">
        <v>12066</v>
      </c>
    </row>
    <row r="12821" spans="1:9" x14ac:dyDescent="0.25">
      <c r="A12821" s="33" t="s">
        <v>5811</v>
      </c>
      <c r="B12821" s="63" t="s">
        <v>4383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12"/>
        <v>1050000</v>
      </c>
      <c r="H12821" s="84" t="s">
        <v>520</v>
      </c>
      <c r="I12821" s="84" t="s">
        <v>12066</v>
      </c>
    </row>
    <row r="12822" spans="1:9" x14ac:dyDescent="0.25">
      <c r="A12822" s="33" t="s">
        <v>5811</v>
      </c>
      <c r="B12822" s="33" t="s">
        <v>5790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12"/>
        <v>1500000</v>
      </c>
      <c r="H12822" s="84" t="s">
        <v>520</v>
      </c>
      <c r="I12822" s="84" t="s">
        <v>12066</v>
      </c>
    </row>
    <row r="12823" spans="1:9" x14ac:dyDescent="0.25">
      <c r="A12823" s="33" t="s">
        <v>5811</v>
      </c>
      <c r="B12823" s="33" t="s">
        <v>12019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12"/>
        <v>240000</v>
      </c>
      <c r="H12823" s="84" t="s">
        <v>520</v>
      </c>
      <c r="I12823" s="84" t="s">
        <v>12066</v>
      </c>
    </row>
    <row r="12824" spans="1:9" x14ac:dyDescent="0.25">
      <c r="A12824" s="33" t="s">
        <v>5811</v>
      </c>
      <c r="B12824" s="33" t="s">
        <v>11610</v>
      </c>
      <c r="C12824" s="33" t="s">
        <v>4924</v>
      </c>
      <c r="D12824" s="38">
        <v>3</v>
      </c>
      <c r="E12824" s="45" t="s">
        <v>24</v>
      </c>
      <c r="F12824" s="40">
        <v>90000</v>
      </c>
      <c r="G12824" s="41">
        <f t="shared" si="512"/>
        <v>270000</v>
      </c>
      <c r="H12824" s="84" t="s">
        <v>520</v>
      </c>
      <c r="I12824" s="84" t="s">
        <v>12066</v>
      </c>
    </row>
    <row r="12825" spans="1:9" x14ac:dyDescent="0.25">
      <c r="A12825" s="33" t="s">
        <v>5811</v>
      </c>
      <c r="B12825" s="33" t="s">
        <v>12067</v>
      </c>
      <c r="C12825" s="33" t="s">
        <v>12068</v>
      </c>
      <c r="D12825" s="38">
        <v>1</v>
      </c>
      <c r="E12825" s="45" t="s">
        <v>24</v>
      </c>
      <c r="F12825" s="40">
        <v>1550000</v>
      </c>
      <c r="G12825" s="41">
        <f t="shared" si="512"/>
        <v>1550000</v>
      </c>
      <c r="H12825" s="84" t="s">
        <v>520</v>
      </c>
      <c r="I12825" s="84" t="s">
        <v>12066</v>
      </c>
    </row>
    <row r="12826" spans="1:9" x14ac:dyDescent="0.25">
      <c r="A12826" s="33" t="s">
        <v>5811</v>
      </c>
      <c r="B12826" s="33" t="s">
        <v>12067</v>
      </c>
      <c r="C12826" s="33" t="s">
        <v>12069</v>
      </c>
      <c r="D12826" s="38">
        <v>1</v>
      </c>
      <c r="E12826" s="45" t="s">
        <v>24</v>
      </c>
      <c r="F12826" s="40">
        <v>1550000</v>
      </c>
      <c r="G12826" s="41">
        <f t="shared" si="512"/>
        <v>1550000</v>
      </c>
      <c r="H12826" s="84" t="s">
        <v>520</v>
      </c>
      <c r="I12826" s="84" t="s">
        <v>12066</v>
      </c>
    </row>
    <row r="12827" spans="1:9" x14ac:dyDescent="0.25">
      <c r="A12827" s="33" t="s">
        <v>5811</v>
      </c>
      <c r="B12827" s="33" t="s">
        <v>12070</v>
      </c>
      <c r="C12827" s="33" t="s">
        <v>12071</v>
      </c>
      <c r="D12827" s="50">
        <v>1</v>
      </c>
      <c r="E12827" s="45" t="s">
        <v>24</v>
      </c>
      <c r="F12827" s="40">
        <v>1550000</v>
      </c>
      <c r="G12827" s="41">
        <f t="shared" si="512"/>
        <v>1550000</v>
      </c>
      <c r="H12827" s="84" t="s">
        <v>520</v>
      </c>
      <c r="I12827" s="84" t="s">
        <v>12066</v>
      </c>
    </row>
    <row r="12828" spans="1:9" x14ac:dyDescent="0.25">
      <c r="A12828" s="33" t="s">
        <v>5811</v>
      </c>
      <c r="B12828" s="33" t="s">
        <v>12070</v>
      </c>
      <c r="C12828" s="33" t="s">
        <v>12072</v>
      </c>
      <c r="D12828" s="50">
        <v>1</v>
      </c>
      <c r="E12828" s="45" t="s">
        <v>24</v>
      </c>
      <c r="F12828" s="40">
        <v>1550000</v>
      </c>
      <c r="G12828" s="179">
        <f t="shared" si="512"/>
        <v>1550000</v>
      </c>
      <c r="H12828" s="84" t="s">
        <v>520</v>
      </c>
      <c r="I12828" s="84" t="s">
        <v>12066</v>
      </c>
    </row>
    <row r="12829" spans="1:9" x14ac:dyDescent="0.25">
      <c r="A12829" s="33" t="s">
        <v>5811</v>
      </c>
      <c r="B12829" s="33" t="s">
        <v>12067</v>
      </c>
      <c r="C12829" s="33" t="s">
        <v>12073</v>
      </c>
      <c r="D12829" s="50">
        <v>1</v>
      </c>
      <c r="E12829" s="45" t="s">
        <v>24</v>
      </c>
      <c r="F12829" s="40">
        <v>1550000</v>
      </c>
      <c r="G12829" s="179">
        <f t="shared" si="512"/>
        <v>1550000</v>
      </c>
      <c r="H12829" s="84" t="s">
        <v>520</v>
      </c>
      <c r="I12829" s="84" t="s">
        <v>12066</v>
      </c>
    </row>
    <row r="12830" spans="1:9" x14ac:dyDescent="0.25">
      <c r="A12830" s="33" t="s">
        <v>5811</v>
      </c>
      <c r="B12830" s="33" t="s">
        <v>12067</v>
      </c>
      <c r="C12830" s="33" t="s">
        <v>12074</v>
      </c>
      <c r="D12830" s="50">
        <v>1</v>
      </c>
      <c r="E12830" s="45" t="s">
        <v>24</v>
      </c>
      <c r="F12830" s="40">
        <v>1550000</v>
      </c>
      <c r="G12830" s="179">
        <f t="shared" si="512"/>
        <v>1550000</v>
      </c>
      <c r="H12830" s="84" t="s">
        <v>520</v>
      </c>
      <c r="I12830" s="84" t="s">
        <v>12066</v>
      </c>
    </row>
    <row r="12831" spans="1:9" x14ac:dyDescent="0.25">
      <c r="A12831" s="33" t="s">
        <v>5811</v>
      </c>
      <c r="B12831" s="33" t="s">
        <v>12070</v>
      </c>
      <c r="C12831" s="33" t="s">
        <v>12075</v>
      </c>
      <c r="D12831" s="38">
        <v>1</v>
      </c>
      <c r="E12831" s="45" t="s">
        <v>24</v>
      </c>
      <c r="F12831" s="40">
        <v>1550000</v>
      </c>
      <c r="G12831" s="41">
        <f t="shared" si="512"/>
        <v>1550000</v>
      </c>
      <c r="H12831" s="84" t="s">
        <v>520</v>
      </c>
      <c r="I12831" s="84" t="s">
        <v>12066</v>
      </c>
    </row>
    <row r="12832" spans="1:9" x14ac:dyDescent="0.25">
      <c r="A12832" s="33" t="s">
        <v>5811</v>
      </c>
      <c r="B12832" s="33" t="s">
        <v>12070</v>
      </c>
      <c r="C12832" s="33" t="s">
        <v>12076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12066</v>
      </c>
    </row>
    <row r="12833" spans="1:9" x14ac:dyDescent="0.25">
      <c r="A12833" s="33" t="s">
        <v>5811</v>
      </c>
      <c r="B12833" s="33" t="s">
        <v>12070</v>
      </c>
      <c r="C12833" s="33" t="s">
        <v>12077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12078</v>
      </c>
    </row>
    <row r="12834" spans="1:9" x14ac:dyDescent="0.25">
      <c r="A12834" s="33" t="s">
        <v>5811</v>
      </c>
      <c r="B12834" s="33" t="s">
        <v>12070</v>
      </c>
      <c r="C12834" s="33" t="s">
        <v>12079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12078</v>
      </c>
    </row>
    <row r="12835" spans="1:9" x14ac:dyDescent="0.25">
      <c r="A12835" s="33" t="s">
        <v>5811</v>
      </c>
      <c r="B12835" s="33" t="s">
        <v>12080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12081</v>
      </c>
    </row>
    <row r="12836" spans="1:9" x14ac:dyDescent="0.25">
      <c r="A12836" s="33" t="s">
        <v>5811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14">F12836*D12836</f>
        <v>66000</v>
      </c>
      <c r="H12836" s="84" t="s">
        <v>509</v>
      </c>
      <c r="I12836" s="84" t="s">
        <v>12081</v>
      </c>
    </row>
    <row r="12837" spans="1:9" x14ac:dyDescent="0.25">
      <c r="A12837" s="33" t="s">
        <v>5811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14"/>
        <v>250000</v>
      </c>
      <c r="H12837" s="84" t="s">
        <v>509</v>
      </c>
      <c r="I12837" s="84" t="s">
        <v>12081</v>
      </c>
    </row>
    <row r="12838" spans="1:9" x14ac:dyDescent="0.25">
      <c r="A12838" s="33" t="s">
        <v>5811</v>
      </c>
      <c r="B12838" s="80" t="s">
        <v>12082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14"/>
        <v>1</v>
      </c>
      <c r="H12838" s="84" t="s">
        <v>2908</v>
      </c>
      <c r="I12838" s="84" t="s">
        <v>12083</v>
      </c>
    </row>
    <row r="12839" spans="1:9" x14ac:dyDescent="0.25">
      <c r="A12839" s="33" t="s">
        <v>5811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14"/>
        <v>40000</v>
      </c>
      <c r="H12839" s="84" t="s">
        <v>2908</v>
      </c>
      <c r="I12839" s="84" t="s">
        <v>12083</v>
      </c>
    </row>
    <row r="12840" spans="1:9" x14ac:dyDescent="0.25">
      <c r="A12840" s="33" t="s">
        <v>5811</v>
      </c>
      <c r="B12840" s="33" t="s">
        <v>4841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14"/>
        <v>20000</v>
      </c>
      <c r="H12840" s="84" t="s">
        <v>2908</v>
      </c>
      <c r="I12840" s="84" t="s">
        <v>12083</v>
      </c>
    </row>
    <row r="12841" spans="1:9" x14ac:dyDescent="0.25">
      <c r="A12841" s="33" t="s">
        <v>5811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14"/>
        <v>49500</v>
      </c>
      <c r="H12841" s="84" t="s">
        <v>2908</v>
      </c>
      <c r="I12841" s="84" t="s">
        <v>12083</v>
      </c>
    </row>
    <row r="12842" spans="1:9" x14ac:dyDescent="0.25">
      <c r="A12842" s="33" t="s">
        <v>5811</v>
      </c>
      <c r="B12842" s="63" t="s">
        <v>2826</v>
      </c>
      <c r="C12842" s="39" t="s">
        <v>5865</v>
      </c>
      <c r="D12842" s="38">
        <v>1</v>
      </c>
      <c r="E12842" s="45" t="s">
        <v>24</v>
      </c>
      <c r="F12842" s="40">
        <v>255000</v>
      </c>
      <c r="G12842" s="41">
        <f t="shared" si="514"/>
        <v>255000</v>
      </c>
      <c r="H12842" s="84" t="s">
        <v>2908</v>
      </c>
      <c r="I12842" s="84" t="s">
        <v>12083</v>
      </c>
    </row>
    <row r="12843" spans="1:9" x14ac:dyDescent="0.25">
      <c r="A12843" s="33" t="s">
        <v>5811</v>
      </c>
      <c r="B12843" s="33" t="s">
        <v>12084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14"/>
        <v>50000</v>
      </c>
      <c r="H12843" s="84" t="s">
        <v>2908</v>
      </c>
      <c r="I12843" s="84" t="s">
        <v>12083</v>
      </c>
    </row>
    <row r="12844" spans="1:9" x14ac:dyDescent="0.25">
      <c r="A12844" s="33" t="s">
        <v>5811</v>
      </c>
      <c r="B12844" s="109" t="s">
        <v>9620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14"/>
        <v>1</v>
      </c>
      <c r="H12844" s="84" t="s">
        <v>2908</v>
      </c>
      <c r="I12844" s="84" t="s">
        <v>12083</v>
      </c>
    </row>
    <row r="12845" spans="1:9" x14ac:dyDescent="0.25">
      <c r="A12845" s="33" t="s">
        <v>5811</v>
      </c>
      <c r="B12845" s="33" t="s">
        <v>5812</v>
      </c>
      <c r="C12845" s="33" t="s">
        <v>5813</v>
      </c>
      <c r="D12845" s="38">
        <v>1</v>
      </c>
      <c r="E12845" s="45" t="s">
        <v>24</v>
      </c>
      <c r="F12845" s="40">
        <v>1340000</v>
      </c>
      <c r="G12845" s="41">
        <f t="shared" si="514"/>
        <v>1340000</v>
      </c>
      <c r="H12845" s="84" t="s">
        <v>472</v>
      </c>
      <c r="I12845" s="84" t="s">
        <v>12085</v>
      </c>
    </row>
    <row r="12846" spans="1:9" x14ac:dyDescent="0.25">
      <c r="A12846" s="33" t="s">
        <v>5811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14"/>
        <v>165000</v>
      </c>
      <c r="H12846" s="84" t="s">
        <v>472</v>
      </c>
      <c r="I12846" s="84" t="s">
        <v>12085</v>
      </c>
    </row>
    <row r="12847" spans="1:9" x14ac:dyDescent="0.25">
      <c r="A12847" s="33" t="s">
        <v>5811</v>
      </c>
      <c r="B12847" s="33" t="s">
        <v>11395</v>
      </c>
      <c r="C12847" s="228" t="s">
        <v>12086</v>
      </c>
      <c r="D12847" s="38">
        <v>1</v>
      </c>
      <c r="E12847" s="45" t="s">
        <v>24</v>
      </c>
      <c r="F12847" s="46">
        <v>1545000</v>
      </c>
      <c r="G12847" s="41">
        <f t="shared" si="514"/>
        <v>1545000</v>
      </c>
      <c r="H12847" s="84" t="s">
        <v>472</v>
      </c>
      <c r="I12847" s="84" t="s">
        <v>12085</v>
      </c>
    </row>
    <row r="12848" spans="1:9" x14ac:dyDescent="0.25">
      <c r="A12848" s="33" t="s">
        <v>5811</v>
      </c>
      <c r="B12848" s="33" t="s">
        <v>11395</v>
      </c>
      <c r="C12848" s="228" t="s">
        <v>12087</v>
      </c>
      <c r="D12848" s="38">
        <v>1</v>
      </c>
      <c r="E12848" s="45" t="s">
        <v>24</v>
      </c>
      <c r="F12848" s="46">
        <v>1545000</v>
      </c>
      <c r="G12848" s="41">
        <f t="shared" si="514"/>
        <v>1545000</v>
      </c>
      <c r="H12848" s="84" t="s">
        <v>472</v>
      </c>
      <c r="I12848" s="84" t="s">
        <v>12085</v>
      </c>
    </row>
    <row r="12849" spans="1:9" x14ac:dyDescent="0.25">
      <c r="A12849" s="33" t="s">
        <v>5811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14"/>
        <v>370000</v>
      </c>
      <c r="H12849" s="84" t="s">
        <v>472</v>
      </c>
      <c r="I12849" s="84" t="s">
        <v>12085</v>
      </c>
    </row>
    <row r="12850" spans="1:9" x14ac:dyDescent="0.25">
      <c r="A12850" s="33" t="s">
        <v>5811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14"/>
        <v>225600</v>
      </c>
      <c r="H12850" s="84" t="s">
        <v>472</v>
      </c>
      <c r="I12850" s="84" t="s">
        <v>12085</v>
      </c>
    </row>
    <row r="12851" spans="1:9" x14ac:dyDescent="0.25">
      <c r="A12851" s="33" t="s">
        <v>5811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2701</v>
      </c>
      <c r="I12851" s="84"/>
    </row>
    <row r="12852" spans="1:9" x14ac:dyDescent="0.25">
      <c r="A12852" s="33" t="s">
        <v>5811</v>
      </c>
      <c r="B12852" s="63" t="s">
        <v>4847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2861</v>
      </c>
      <c r="I12852" s="84"/>
    </row>
    <row r="12853" spans="1:9" x14ac:dyDescent="0.25">
      <c r="A12853" s="33" t="s">
        <v>5811</v>
      </c>
      <c r="B12853" s="33" t="s">
        <v>4874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2861</v>
      </c>
      <c r="I12853" s="84"/>
    </row>
    <row r="12854" spans="1:9" x14ac:dyDescent="0.25">
      <c r="A12854" s="33" t="s">
        <v>5811</v>
      </c>
      <c r="B12854" s="36" t="s">
        <v>5814</v>
      </c>
      <c r="C12854" s="39" t="s">
        <v>4197</v>
      </c>
      <c r="D12854" s="38">
        <v>1</v>
      </c>
      <c r="E12854" s="45" t="s">
        <v>24</v>
      </c>
      <c r="F12854" s="40">
        <v>40000</v>
      </c>
      <c r="G12854" s="41">
        <f t="shared" si="514"/>
        <v>40000</v>
      </c>
      <c r="H12854" s="84" t="s">
        <v>745</v>
      </c>
      <c r="I12854" s="294"/>
    </row>
    <row r="12855" spans="1:9" x14ac:dyDescent="0.25">
      <c r="A12855" s="33" t="s">
        <v>5811</v>
      </c>
      <c r="B12855" s="109" t="s">
        <v>5815</v>
      </c>
      <c r="C12855" s="109" t="s">
        <v>4197</v>
      </c>
      <c r="D12855" s="38">
        <v>10</v>
      </c>
      <c r="E12855" s="45" t="s">
        <v>24</v>
      </c>
      <c r="F12855" s="40">
        <v>1500</v>
      </c>
      <c r="G12855" s="41">
        <f t="shared" si="514"/>
        <v>15000</v>
      </c>
      <c r="H12855" s="84" t="s">
        <v>606</v>
      </c>
      <c r="I12855" s="84"/>
    </row>
    <row r="12856" spans="1:9" x14ac:dyDescent="0.25">
      <c r="A12856" s="33" t="s">
        <v>5811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14"/>
        <v>5950000</v>
      </c>
      <c r="H12856" s="84" t="s">
        <v>433</v>
      </c>
      <c r="I12856" s="84" t="s">
        <v>12088</v>
      </c>
    </row>
    <row r="12857" spans="1:9" x14ac:dyDescent="0.25">
      <c r="A12857" s="33" t="s">
        <v>5811</v>
      </c>
      <c r="B12857" s="68" t="s">
        <v>5784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14"/>
        <v>740000</v>
      </c>
      <c r="H12857" s="84" t="s">
        <v>12089</v>
      </c>
      <c r="I12857" s="84" t="s">
        <v>12088</v>
      </c>
    </row>
    <row r="12858" spans="1:9" x14ac:dyDescent="0.25">
      <c r="A12858" s="33" t="s">
        <v>5811</v>
      </c>
      <c r="B12858" s="68" t="s">
        <v>5785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14"/>
        <v>450000</v>
      </c>
      <c r="H12858" s="84" t="s">
        <v>12089</v>
      </c>
      <c r="I12858" s="84" t="s">
        <v>12088</v>
      </c>
    </row>
    <row r="12859" spans="1:9" x14ac:dyDescent="0.25">
      <c r="A12859" s="33" t="s">
        <v>5811</v>
      </c>
      <c r="B12859" s="36" t="s">
        <v>5786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14"/>
        <v>450000</v>
      </c>
      <c r="H12859" s="84" t="s">
        <v>12089</v>
      </c>
      <c r="I12859" s="84" t="s">
        <v>12088</v>
      </c>
    </row>
    <row r="12860" spans="1:9" x14ac:dyDescent="0.25">
      <c r="A12860" s="33" t="s">
        <v>5811</v>
      </c>
      <c r="B12860" s="33" t="s">
        <v>5787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14"/>
        <v>70000</v>
      </c>
      <c r="H12860" s="84" t="s">
        <v>12089</v>
      </c>
      <c r="I12860" s="84" t="s">
        <v>12088</v>
      </c>
    </row>
    <row r="12861" spans="1:9" x14ac:dyDescent="0.25">
      <c r="A12861" s="33" t="s">
        <v>5811</v>
      </c>
      <c r="B12861" s="36" t="s">
        <v>5788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14"/>
        <v>90000</v>
      </c>
      <c r="H12861" s="84" t="s">
        <v>12089</v>
      </c>
      <c r="I12861" s="84" t="s">
        <v>12088</v>
      </c>
    </row>
    <row r="12862" spans="1:9" x14ac:dyDescent="0.25">
      <c r="A12862" s="33" t="s">
        <v>5811</v>
      </c>
      <c r="B12862" s="33" t="s">
        <v>9085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14"/>
        <v>75000</v>
      </c>
      <c r="H12862" s="84" t="s">
        <v>433</v>
      </c>
      <c r="I12862" s="43" t="s">
        <v>12090</v>
      </c>
    </row>
    <row r="12863" spans="1:9" x14ac:dyDescent="0.25">
      <c r="A12863" s="33" t="s">
        <v>5811</v>
      </c>
      <c r="B12863" s="33" t="s">
        <v>5820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2809</v>
      </c>
      <c r="I12863" s="43"/>
    </row>
    <row r="12864" spans="1:9" x14ac:dyDescent="0.25">
      <c r="A12864" s="33" t="s">
        <v>5811</v>
      </c>
      <c r="B12864" s="33" t="s">
        <v>12025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14"/>
        <v>20000</v>
      </c>
      <c r="H12864" s="84" t="s">
        <v>930</v>
      </c>
      <c r="I12864" s="294"/>
    </row>
    <row r="12865" spans="1:9" x14ac:dyDescent="0.25">
      <c r="A12865" s="33" t="s">
        <v>5821</v>
      </c>
      <c r="B12865" s="33" t="s">
        <v>2968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14"/>
        <v>106000</v>
      </c>
      <c r="H12865" s="236" t="s">
        <v>2861</v>
      </c>
      <c r="I12865" s="84"/>
    </row>
    <row r="12866" spans="1:9" x14ac:dyDescent="0.25">
      <c r="A12866" s="33" t="s">
        <v>5821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14"/>
        <v>1776158</v>
      </c>
      <c r="H12866" s="84" t="s">
        <v>2861</v>
      </c>
      <c r="I12866" s="84"/>
    </row>
    <row r="12867" spans="1:9" x14ac:dyDescent="0.25">
      <c r="A12867" s="33" t="s">
        <v>5821</v>
      </c>
      <c r="B12867" s="33" t="s">
        <v>2683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14"/>
        <v>37500</v>
      </c>
      <c r="H12867" s="84" t="s">
        <v>2861</v>
      </c>
      <c r="I12867" s="84"/>
    </row>
    <row r="12868" spans="1:9" x14ac:dyDescent="0.25">
      <c r="A12868" s="33" t="s">
        <v>5821</v>
      </c>
      <c r="B12868" s="33" t="s">
        <v>11953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14"/>
        <v>7500</v>
      </c>
      <c r="H12868" s="84" t="s">
        <v>2861</v>
      </c>
      <c r="I12868" s="84"/>
    </row>
    <row r="12869" spans="1:9" x14ac:dyDescent="0.25">
      <c r="A12869" s="33" t="s">
        <v>5821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14"/>
        <v>42300</v>
      </c>
      <c r="H12869" s="84" t="s">
        <v>2096</v>
      </c>
      <c r="I12869" s="84"/>
    </row>
    <row r="12870" spans="1:9" x14ac:dyDescent="0.25">
      <c r="A12870" s="33" t="s">
        <v>5821</v>
      </c>
      <c r="B12870" s="33" t="s">
        <v>2805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14"/>
        <v>2500</v>
      </c>
      <c r="H12870" s="84" t="s">
        <v>5639</v>
      </c>
      <c r="I12870" s="84"/>
    </row>
    <row r="12871" spans="1:9" x14ac:dyDescent="0.25">
      <c r="A12871" s="33" t="s">
        <v>5821</v>
      </c>
      <c r="B12871" s="33" t="s">
        <v>12091</v>
      </c>
      <c r="C12871" s="33" t="s">
        <v>12092</v>
      </c>
      <c r="D12871" s="50">
        <v>1</v>
      </c>
      <c r="E12871" s="45" t="s">
        <v>72</v>
      </c>
      <c r="F12871" s="40">
        <v>615000</v>
      </c>
      <c r="G12871" s="41">
        <f t="shared" si="514"/>
        <v>615000</v>
      </c>
      <c r="H12871" s="84" t="s">
        <v>5639</v>
      </c>
      <c r="I12871" s="84"/>
    </row>
    <row r="12872" spans="1:9" x14ac:dyDescent="0.25">
      <c r="A12872" s="33" t="s">
        <v>5821</v>
      </c>
      <c r="B12872" s="33" t="s">
        <v>4008</v>
      </c>
      <c r="C12872" s="33" t="s">
        <v>4378</v>
      </c>
      <c r="D12872" s="50">
        <v>30</v>
      </c>
      <c r="E12872" s="45" t="s">
        <v>27</v>
      </c>
      <c r="F12872" s="40">
        <v>23206</v>
      </c>
      <c r="G12872" s="179">
        <f t="shared" si="514"/>
        <v>696180</v>
      </c>
      <c r="H12872" s="84" t="s">
        <v>5639</v>
      </c>
      <c r="I12872" s="84"/>
    </row>
    <row r="12873" spans="1:9" x14ac:dyDescent="0.25">
      <c r="A12873" s="33" t="s">
        <v>5821</v>
      </c>
      <c r="B12873" s="33" t="s">
        <v>5203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14"/>
        <v>10000</v>
      </c>
      <c r="H12873" s="84" t="s">
        <v>5639</v>
      </c>
      <c r="I12873" s="84"/>
    </row>
    <row r="12874" spans="1:9" x14ac:dyDescent="0.25">
      <c r="A12874" s="33" t="s">
        <v>5821</v>
      </c>
      <c r="B12874" s="56" t="s">
        <v>5822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14"/>
        <v>12000</v>
      </c>
      <c r="H12874" s="84" t="s">
        <v>3101</v>
      </c>
      <c r="I12874" s="84"/>
    </row>
    <row r="12875" spans="1:9" x14ac:dyDescent="0.25">
      <c r="A12875" s="33" t="s">
        <v>5821</v>
      </c>
      <c r="B12875" s="33" t="s">
        <v>5776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12093</v>
      </c>
    </row>
    <row r="12876" spans="1:9" x14ac:dyDescent="0.25">
      <c r="A12876" s="33" t="s">
        <v>5821</v>
      </c>
      <c r="B12876" s="36" t="s">
        <v>5823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15">F12876*D12876</f>
        <v>62500</v>
      </c>
      <c r="H12876" s="84" t="s">
        <v>2406</v>
      </c>
      <c r="I12876" s="84"/>
    </row>
    <row r="12877" spans="1:9" x14ac:dyDescent="0.25">
      <c r="A12877" s="33" t="s">
        <v>5821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15"/>
        <v>225600</v>
      </c>
      <c r="H12877" s="84" t="s">
        <v>2406</v>
      </c>
      <c r="I12877" s="84"/>
    </row>
    <row r="12878" spans="1:9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15"/>
        <v>28200</v>
      </c>
      <c r="H12878" s="236" t="s">
        <v>827</v>
      </c>
      <c r="I12878" s="84"/>
    </row>
    <row r="12879" spans="1:9" x14ac:dyDescent="0.25">
      <c r="A12879" s="180">
        <v>44598</v>
      </c>
      <c r="B12879" s="33" t="s">
        <v>4008</v>
      </c>
      <c r="C12879" s="33" t="s">
        <v>4378</v>
      </c>
      <c r="D12879" s="38">
        <v>1.5</v>
      </c>
      <c r="E12879" s="45" t="s">
        <v>27</v>
      </c>
      <c r="F12879" s="40">
        <v>23206</v>
      </c>
      <c r="G12879" s="179">
        <f t="shared" si="515"/>
        <v>34809</v>
      </c>
      <c r="H12879" s="84" t="s">
        <v>2701</v>
      </c>
      <c r="I12879" s="84"/>
    </row>
    <row r="12880" spans="1:9" x14ac:dyDescent="0.25">
      <c r="A12880" s="180">
        <v>44598</v>
      </c>
      <c r="B12880" s="36" t="s">
        <v>5836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15"/>
        <v>70000</v>
      </c>
      <c r="H12880" s="236" t="s">
        <v>490</v>
      </c>
      <c r="I12880" s="84"/>
    </row>
    <row r="12881" spans="1:9" x14ac:dyDescent="0.25">
      <c r="A12881" s="180">
        <v>44598</v>
      </c>
      <c r="B12881" s="33" t="s">
        <v>11953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15"/>
        <v>7500</v>
      </c>
      <c r="H12881" s="84" t="s">
        <v>742</v>
      </c>
      <c r="I12881" s="84"/>
    </row>
    <row r="12882" spans="1:9" x14ac:dyDescent="0.25">
      <c r="A12882" s="180">
        <v>44598</v>
      </c>
      <c r="B12882" s="52" t="s">
        <v>2847</v>
      </c>
      <c r="C12882" s="548" t="s">
        <v>9301</v>
      </c>
      <c r="D12882" s="38">
        <v>20</v>
      </c>
      <c r="E12882" s="45" t="s">
        <v>24</v>
      </c>
      <c r="F12882" s="58">
        <v>850</v>
      </c>
      <c r="G12882" s="41">
        <f t="shared" si="515"/>
        <v>17000</v>
      </c>
      <c r="H12882" s="84" t="s">
        <v>742</v>
      </c>
      <c r="I12882" s="84"/>
    </row>
    <row r="12883" spans="1:9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15"/>
        <v>10000</v>
      </c>
      <c r="H12883" s="84" t="s">
        <v>742</v>
      </c>
      <c r="I12883" s="84"/>
    </row>
    <row r="12884" spans="1:9" x14ac:dyDescent="0.25">
      <c r="A12884" s="180">
        <v>44598</v>
      </c>
      <c r="B12884" s="33" t="s">
        <v>5790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15"/>
        <v>1500000</v>
      </c>
      <c r="H12884" s="84" t="s">
        <v>433</v>
      </c>
      <c r="I12884" s="84" t="s">
        <v>12094</v>
      </c>
    </row>
    <row r="12885" spans="1:9" x14ac:dyDescent="0.25">
      <c r="A12885" s="180">
        <v>44598</v>
      </c>
      <c r="B12885" s="33" t="s">
        <v>12095</v>
      </c>
      <c r="C12885" s="49" t="s">
        <v>12096</v>
      </c>
      <c r="D12885" s="50">
        <v>1</v>
      </c>
      <c r="E12885" s="45" t="s">
        <v>24</v>
      </c>
      <c r="F12885" s="40">
        <v>1550000</v>
      </c>
      <c r="G12885" s="41">
        <f t="shared" si="515"/>
        <v>1550000</v>
      </c>
      <c r="H12885" s="84" t="s">
        <v>433</v>
      </c>
      <c r="I12885" s="84" t="s">
        <v>12094</v>
      </c>
    </row>
    <row r="12886" spans="1:9" x14ac:dyDescent="0.25">
      <c r="A12886" s="180">
        <v>44598</v>
      </c>
      <c r="B12886" s="33" t="s">
        <v>12095</v>
      </c>
      <c r="C12886" s="49" t="s">
        <v>12097</v>
      </c>
      <c r="D12886" s="50">
        <v>1</v>
      </c>
      <c r="E12886" s="45" t="s">
        <v>24</v>
      </c>
      <c r="F12886" s="40">
        <v>1550000</v>
      </c>
      <c r="G12886" s="179">
        <f t="shared" si="515"/>
        <v>1550000</v>
      </c>
      <c r="H12886" s="84" t="s">
        <v>433</v>
      </c>
      <c r="I12886" s="84" t="s">
        <v>12094</v>
      </c>
    </row>
    <row r="12887" spans="1:9" x14ac:dyDescent="0.25">
      <c r="A12887" s="180">
        <v>44598</v>
      </c>
      <c r="B12887" s="33" t="s">
        <v>12095</v>
      </c>
      <c r="C12887" s="49" t="s">
        <v>12098</v>
      </c>
      <c r="D12887" s="50">
        <v>1</v>
      </c>
      <c r="E12887" s="45" t="s">
        <v>24</v>
      </c>
      <c r="F12887" s="40">
        <v>1550000</v>
      </c>
      <c r="G12887" s="179">
        <f t="shared" si="515"/>
        <v>1550000</v>
      </c>
      <c r="H12887" s="84" t="s">
        <v>433</v>
      </c>
      <c r="I12887" s="84" t="s">
        <v>12094</v>
      </c>
    </row>
    <row r="12888" spans="1:9" x14ac:dyDescent="0.25">
      <c r="A12888" s="180">
        <v>44598</v>
      </c>
      <c r="B12888" s="33" t="s">
        <v>12095</v>
      </c>
      <c r="C12888" s="49" t="s">
        <v>12099</v>
      </c>
      <c r="D12888" s="38">
        <v>1</v>
      </c>
      <c r="E12888" s="45" t="s">
        <v>24</v>
      </c>
      <c r="F12888" s="40">
        <v>1550000</v>
      </c>
      <c r="G12888" s="41">
        <f t="shared" si="515"/>
        <v>1550000</v>
      </c>
      <c r="H12888" s="84" t="s">
        <v>433</v>
      </c>
      <c r="I12888" s="84" t="s">
        <v>12094</v>
      </c>
    </row>
    <row r="12889" spans="1:9" x14ac:dyDescent="0.25">
      <c r="A12889" s="180">
        <v>44598</v>
      </c>
      <c r="B12889" s="33" t="s">
        <v>12095</v>
      </c>
      <c r="C12889" s="49" t="s">
        <v>12100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12094</v>
      </c>
    </row>
    <row r="12890" spans="1:9" x14ac:dyDescent="0.25">
      <c r="A12890" s="180">
        <v>44598</v>
      </c>
      <c r="B12890" s="33" t="s">
        <v>12095</v>
      </c>
      <c r="C12890" s="49" t="s">
        <v>12101</v>
      </c>
      <c r="D12890" s="38">
        <v>1</v>
      </c>
      <c r="E12890" s="45" t="s">
        <v>24</v>
      </c>
      <c r="F12890" s="40">
        <v>1550000</v>
      </c>
      <c r="G12890" s="41">
        <f t="shared" ref="G12890:G12914" si="516">F12890*D12890</f>
        <v>1550000</v>
      </c>
      <c r="H12890" s="84" t="s">
        <v>433</v>
      </c>
      <c r="I12890" s="84" t="s">
        <v>12094</v>
      </c>
    </row>
    <row r="12891" spans="1:9" x14ac:dyDescent="0.25">
      <c r="A12891" s="180">
        <v>44598</v>
      </c>
      <c r="B12891" s="33" t="s">
        <v>5833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12102</v>
      </c>
    </row>
    <row r="12892" spans="1:9" x14ac:dyDescent="0.25">
      <c r="A12892" s="180">
        <v>44598</v>
      </c>
      <c r="B12892" s="80" t="s">
        <v>5816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16"/>
        <v>292000</v>
      </c>
      <c r="H12892" s="84" t="s">
        <v>2861</v>
      </c>
      <c r="I12892" s="84"/>
    </row>
    <row r="12893" spans="1:9" x14ac:dyDescent="0.25">
      <c r="A12893" s="180">
        <v>44598</v>
      </c>
      <c r="B12893" s="33" t="s">
        <v>2805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16"/>
        <v>2500</v>
      </c>
      <c r="H12893" s="84" t="s">
        <v>2861</v>
      </c>
      <c r="I12893" s="84"/>
    </row>
    <row r="12894" spans="1:9" x14ac:dyDescent="0.25">
      <c r="A12894" s="180">
        <v>44598</v>
      </c>
      <c r="B12894" s="63" t="s">
        <v>5834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2861</v>
      </c>
      <c r="I12894" s="84"/>
    </row>
    <row r="12895" spans="1:9" x14ac:dyDescent="0.25">
      <c r="A12895" s="180">
        <v>44598</v>
      </c>
      <c r="B12895" s="33" t="s">
        <v>5835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2861</v>
      </c>
      <c r="I12895" s="84"/>
    </row>
    <row r="12896" spans="1:9" x14ac:dyDescent="0.25">
      <c r="A12896" s="180">
        <v>44598</v>
      </c>
      <c r="B12896" s="33" t="s">
        <v>5824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16"/>
        <v>30000</v>
      </c>
      <c r="H12896" s="84" t="s">
        <v>5825</v>
      </c>
      <c r="I12896" s="84"/>
    </row>
    <row r="12897" spans="1:9" x14ac:dyDescent="0.25">
      <c r="A12897" s="180">
        <v>44598</v>
      </c>
      <c r="B12897" s="56" t="s">
        <v>5826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16"/>
        <v>60000</v>
      </c>
      <c r="H12897" s="84" t="s">
        <v>5825</v>
      </c>
      <c r="I12897" s="84"/>
    </row>
    <row r="12898" spans="1:9" x14ac:dyDescent="0.25">
      <c r="A12898" s="180">
        <v>44598</v>
      </c>
      <c r="B12898" s="36" t="s">
        <v>5827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16"/>
        <v>5000</v>
      </c>
      <c r="H12898" s="84" t="s">
        <v>5825</v>
      </c>
      <c r="I12898" s="84"/>
    </row>
    <row r="12899" spans="1:9" x14ac:dyDescent="0.25">
      <c r="A12899" s="180">
        <v>44598</v>
      </c>
      <c r="B12899" s="109" t="s">
        <v>5828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16"/>
        <v>6000</v>
      </c>
      <c r="H12899" s="84" t="s">
        <v>5825</v>
      </c>
      <c r="I12899" s="84"/>
    </row>
    <row r="12900" spans="1:9" x14ac:dyDescent="0.25">
      <c r="A12900" s="180">
        <v>44598</v>
      </c>
      <c r="B12900" s="33" t="s">
        <v>9085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16"/>
        <v>75000</v>
      </c>
      <c r="H12900" s="84" t="s">
        <v>5825</v>
      </c>
      <c r="I12900" s="84"/>
    </row>
    <row r="12901" spans="1:9" x14ac:dyDescent="0.25">
      <c r="A12901" s="180">
        <v>44598</v>
      </c>
      <c r="B12901" s="56" t="s">
        <v>2805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16"/>
        <v>2500</v>
      </c>
      <c r="H12901" s="84" t="s">
        <v>5825</v>
      </c>
      <c r="I12901" s="84"/>
    </row>
    <row r="12902" spans="1:9" x14ac:dyDescent="0.25">
      <c r="A12902" s="180">
        <v>44598</v>
      </c>
      <c r="B12902" s="33" t="s">
        <v>5837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16"/>
        <v>273000</v>
      </c>
      <c r="H12902" s="236" t="s">
        <v>1263</v>
      </c>
      <c r="I12902" s="84"/>
    </row>
    <row r="12903" spans="1:9" x14ac:dyDescent="0.25">
      <c r="A12903" s="180">
        <v>44598</v>
      </c>
      <c r="B12903" s="33" t="s">
        <v>5838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16"/>
        <v>71000</v>
      </c>
      <c r="H12903" s="84" t="s">
        <v>2809</v>
      </c>
      <c r="I12903" s="84"/>
    </row>
    <row r="12904" spans="1:9" x14ac:dyDescent="0.25">
      <c r="A12904" s="180">
        <v>44598</v>
      </c>
      <c r="B12904" s="433" t="s">
        <v>5550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16"/>
        <v>505000</v>
      </c>
      <c r="H12904" s="438" t="s">
        <v>588</v>
      </c>
      <c r="I12904" s="450" t="s">
        <v>12103</v>
      </c>
    </row>
    <row r="12905" spans="1:9" x14ac:dyDescent="0.25">
      <c r="A12905" s="180">
        <v>44598</v>
      </c>
      <c r="B12905" s="33" t="s">
        <v>5839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16"/>
        <v>5</v>
      </c>
      <c r="H12905" s="84" t="s">
        <v>2240</v>
      </c>
      <c r="I12905" s="84"/>
    </row>
    <row r="12906" spans="1:9" x14ac:dyDescent="0.25">
      <c r="A12906" s="180">
        <v>44626</v>
      </c>
      <c r="B12906" s="80" t="s">
        <v>5816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16"/>
        <v>219000</v>
      </c>
      <c r="H12906" s="84" t="s">
        <v>2861</v>
      </c>
      <c r="I12906" s="84"/>
    </row>
    <row r="12907" spans="1:9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16"/>
        <v>255000</v>
      </c>
      <c r="H12907" s="84" t="s">
        <v>2861</v>
      </c>
      <c r="I12907" s="84"/>
    </row>
    <row r="12908" spans="1:9" x14ac:dyDescent="0.25">
      <c r="A12908" s="180">
        <v>44626</v>
      </c>
      <c r="B12908" s="109" t="s">
        <v>5843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16"/>
        <v>60000</v>
      </c>
      <c r="H12908" s="84" t="s">
        <v>2861</v>
      </c>
      <c r="I12908" s="84"/>
    </row>
    <row r="12909" spans="1:9" x14ac:dyDescent="0.25">
      <c r="A12909" s="180">
        <v>44626</v>
      </c>
      <c r="B12909" s="80" t="s">
        <v>5844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16"/>
        <v>22000</v>
      </c>
      <c r="H12909" s="84" t="s">
        <v>2861</v>
      </c>
      <c r="I12909" s="84"/>
    </row>
    <row r="12910" spans="1:9" x14ac:dyDescent="0.25">
      <c r="A12910" s="180">
        <v>44626</v>
      </c>
      <c r="B12910" s="80" t="s">
        <v>2787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16"/>
        <v>16000</v>
      </c>
      <c r="H12910" s="84" t="s">
        <v>2861</v>
      </c>
      <c r="I12910" s="84"/>
    </row>
    <row r="12911" spans="1:9" x14ac:dyDescent="0.25">
      <c r="A12911" s="180">
        <v>44626</v>
      </c>
      <c r="B12911" s="33" t="s">
        <v>5845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16"/>
        <v>6000</v>
      </c>
      <c r="H12911" s="84" t="s">
        <v>2861</v>
      </c>
      <c r="I12911" s="84"/>
    </row>
    <row r="12912" spans="1:9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16"/>
        <v>150000</v>
      </c>
      <c r="H12912" s="84" t="s">
        <v>2861</v>
      </c>
      <c r="I12912" s="84"/>
    </row>
    <row r="12913" spans="1:9" x14ac:dyDescent="0.25">
      <c r="A12913" s="180">
        <v>44626</v>
      </c>
      <c r="B12913" s="36" t="s">
        <v>5819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16"/>
        <v>160000</v>
      </c>
      <c r="H12913" s="84" t="s">
        <v>2861</v>
      </c>
      <c r="I12913" s="84"/>
    </row>
    <row r="12914" spans="1:9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16"/>
        <v>253800</v>
      </c>
      <c r="H12914" s="84" t="s">
        <v>1106</v>
      </c>
      <c r="I12914" s="84" t="s">
        <v>12104</v>
      </c>
    </row>
    <row r="12915" spans="1:9" x14ac:dyDescent="0.25">
      <c r="A12915" s="180">
        <v>44626</v>
      </c>
      <c r="B12915" s="33" t="s">
        <v>2852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12104</v>
      </c>
    </row>
    <row r="12916" spans="1:9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17">F12916*D12916</f>
        <v>138756</v>
      </c>
      <c r="H12916" s="84" t="s">
        <v>1106</v>
      </c>
      <c r="I12916" s="84" t="s">
        <v>12104</v>
      </c>
    </row>
    <row r="12917" spans="1:9" x14ac:dyDescent="0.25">
      <c r="A12917" s="180">
        <v>44626</v>
      </c>
      <c r="B12917" s="33" t="s">
        <v>2801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17"/>
        <v>12500</v>
      </c>
      <c r="H12917" s="236" t="s">
        <v>1106</v>
      </c>
      <c r="I12917" s="84" t="s">
        <v>12104</v>
      </c>
    </row>
    <row r="12918" spans="1:9" x14ac:dyDescent="0.25">
      <c r="A12918" s="180">
        <v>44626</v>
      </c>
      <c r="B12918" s="33" t="s">
        <v>4655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17"/>
        <v>230000</v>
      </c>
      <c r="H12918" s="84" t="s">
        <v>1106</v>
      </c>
      <c r="I12918" s="84" t="s">
        <v>12104</v>
      </c>
    </row>
    <row r="12919" spans="1:9" x14ac:dyDescent="0.25">
      <c r="A12919" s="180">
        <v>44626</v>
      </c>
      <c r="B12919" s="33" t="s">
        <v>5039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17"/>
        <v>40000</v>
      </c>
      <c r="H12919" s="84" t="s">
        <v>1106</v>
      </c>
      <c r="I12919" s="84" t="s">
        <v>12104</v>
      </c>
    </row>
    <row r="12920" spans="1:9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17"/>
        <v>193500</v>
      </c>
      <c r="H12920" s="84" t="s">
        <v>1004</v>
      </c>
      <c r="I12920" s="84" t="s">
        <v>12105</v>
      </c>
    </row>
    <row r="12921" spans="1:9" x14ac:dyDescent="0.25">
      <c r="A12921" s="180">
        <v>44626</v>
      </c>
      <c r="B12921" s="63" t="s">
        <v>4772</v>
      </c>
      <c r="C12921" s="33" t="s">
        <v>2726</v>
      </c>
      <c r="D12921" s="50">
        <v>1</v>
      </c>
      <c r="E12921" s="45" t="s">
        <v>24</v>
      </c>
      <c r="F12921" s="55">
        <v>187035</v>
      </c>
      <c r="G12921" s="41">
        <f t="shared" si="517"/>
        <v>187035</v>
      </c>
      <c r="H12921" s="84" t="s">
        <v>1004</v>
      </c>
      <c r="I12921" s="84" t="s">
        <v>12105</v>
      </c>
    </row>
    <row r="12922" spans="1:9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17"/>
        <v>40000</v>
      </c>
      <c r="H12922" s="84" t="s">
        <v>1004</v>
      </c>
      <c r="I12922" s="84" t="s">
        <v>12105</v>
      </c>
    </row>
    <row r="12923" spans="1:9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17"/>
        <v>173445</v>
      </c>
      <c r="H12923" s="84" t="s">
        <v>1004</v>
      </c>
      <c r="I12923" s="84" t="s">
        <v>12105</v>
      </c>
    </row>
    <row r="12924" spans="1:9" x14ac:dyDescent="0.25">
      <c r="A12924" s="180">
        <v>44626</v>
      </c>
      <c r="B12924" s="33" t="s">
        <v>2801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12105</v>
      </c>
    </row>
    <row r="12925" spans="1:9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17"/>
        <v>24750</v>
      </c>
      <c r="H12925" s="84" t="s">
        <v>1004</v>
      </c>
      <c r="I12925" s="84" t="s">
        <v>12105</v>
      </c>
    </row>
    <row r="12926" spans="1:9" x14ac:dyDescent="0.25">
      <c r="A12926" s="180">
        <v>44626</v>
      </c>
      <c r="B12926" s="33" t="s">
        <v>5378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17"/>
        <v>2000000</v>
      </c>
      <c r="H12926" s="84" t="s">
        <v>1004</v>
      </c>
      <c r="I12926" s="84" t="s">
        <v>12105</v>
      </c>
    </row>
    <row r="12927" spans="1:9" x14ac:dyDescent="0.25">
      <c r="A12927" s="180">
        <v>44626</v>
      </c>
      <c r="B12927" s="33" t="s">
        <v>5847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12106</v>
      </c>
      <c r="I12927" s="84" t="s">
        <v>12107</v>
      </c>
    </row>
    <row r="12928" spans="1:9" x14ac:dyDescent="0.25">
      <c r="A12928" s="180">
        <v>44626</v>
      </c>
      <c r="B12928" s="33" t="s">
        <v>5848</v>
      </c>
      <c r="C12928" s="44" t="s">
        <v>5849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x14ac:dyDescent="0.25">
      <c r="A12929" s="180">
        <v>44626</v>
      </c>
      <c r="B12929" s="33" t="s">
        <v>3349</v>
      </c>
      <c r="C12929" s="33" t="s">
        <v>3350</v>
      </c>
      <c r="D12929" s="38">
        <v>1</v>
      </c>
      <c r="E12929" s="45" t="s">
        <v>24</v>
      </c>
      <c r="F12929" s="46">
        <v>50000</v>
      </c>
      <c r="G12929" s="179">
        <f t="shared" si="517"/>
        <v>50000</v>
      </c>
      <c r="H12929" s="236" t="s">
        <v>1633</v>
      </c>
      <c r="I12929" s="84"/>
    </row>
    <row r="12930" spans="1:9" x14ac:dyDescent="0.25">
      <c r="A12930" s="180">
        <v>44626</v>
      </c>
      <c r="B12930" s="63" t="s">
        <v>5850</v>
      </c>
      <c r="C12930" s="33"/>
      <c r="D12930" s="38">
        <v>1</v>
      </c>
      <c r="E12930" s="45" t="s">
        <v>24</v>
      </c>
      <c r="F12930" s="40">
        <v>7000</v>
      </c>
      <c r="G12930" s="41">
        <f t="shared" si="517"/>
        <v>7000</v>
      </c>
      <c r="H12930" s="236" t="s">
        <v>1633</v>
      </c>
      <c r="I12930" s="84"/>
    </row>
    <row r="12931" spans="1:9" x14ac:dyDescent="0.25">
      <c r="A12931" s="180">
        <v>44626</v>
      </c>
      <c r="B12931" s="33" t="s">
        <v>5851</v>
      </c>
      <c r="C12931" s="33"/>
      <c r="D12931" s="50">
        <v>1</v>
      </c>
      <c r="E12931" s="45" t="s">
        <v>24</v>
      </c>
      <c r="F12931" s="298">
        <v>6000</v>
      </c>
      <c r="G12931" s="41">
        <f t="shared" si="517"/>
        <v>6000</v>
      </c>
      <c r="H12931" s="236" t="s">
        <v>1633</v>
      </c>
      <c r="I12931" s="84"/>
    </row>
    <row r="12932" spans="1:9" x14ac:dyDescent="0.25">
      <c r="A12932" s="180">
        <v>44626</v>
      </c>
      <c r="B12932" s="36" t="s">
        <v>4149</v>
      </c>
      <c r="C12932" s="33" t="s">
        <v>2752</v>
      </c>
      <c r="D12932" s="38">
        <v>1</v>
      </c>
      <c r="E12932" s="45" t="s">
        <v>24</v>
      </c>
      <c r="F12932" s="40">
        <v>31000</v>
      </c>
      <c r="G12932" s="41">
        <f t="shared" si="517"/>
        <v>31000</v>
      </c>
      <c r="H12932" s="84" t="s">
        <v>868</v>
      </c>
      <c r="I12932" s="294" t="s">
        <v>12108</v>
      </c>
    </row>
    <row r="12933" spans="1:9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17"/>
        <v>69378</v>
      </c>
      <c r="H12933" s="84" t="s">
        <v>868</v>
      </c>
      <c r="I12933" s="294" t="s">
        <v>12108</v>
      </c>
    </row>
    <row r="12934" spans="1:9" x14ac:dyDescent="0.25">
      <c r="A12934" s="180">
        <v>44626</v>
      </c>
      <c r="B12934" s="33" t="s">
        <v>12109</v>
      </c>
      <c r="C12934" s="33" t="s">
        <v>12110</v>
      </c>
      <c r="D12934" s="50">
        <v>1</v>
      </c>
      <c r="E12934" s="45" t="s">
        <v>24</v>
      </c>
      <c r="F12934" s="298">
        <v>1385000</v>
      </c>
      <c r="G12934" s="179">
        <f t="shared" si="517"/>
        <v>1385000</v>
      </c>
      <c r="H12934" s="236" t="s">
        <v>882</v>
      </c>
      <c r="I12934" s="84"/>
    </row>
    <row r="12935" spans="1:9" x14ac:dyDescent="0.25">
      <c r="A12935" s="180">
        <v>44626</v>
      </c>
      <c r="B12935" s="33" t="s">
        <v>5853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17"/>
        <v>165000</v>
      </c>
      <c r="H12935" s="84" t="s">
        <v>882</v>
      </c>
      <c r="I12935" s="84"/>
    </row>
    <row r="12936" spans="1:9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17"/>
        <v>56400</v>
      </c>
      <c r="H12936" s="84" t="s">
        <v>2240</v>
      </c>
      <c r="I12936" s="84"/>
    </row>
    <row r="12937" spans="1:9" x14ac:dyDescent="0.25">
      <c r="A12937" s="180">
        <v>44657</v>
      </c>
      <c r="B12937" s="33" t="s">
        <v>3098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17"/>
        <v>120000</v>
      </c>
      <c r="H12937" s="84" t="s">
        <v>492</v>
      </c>
      <c r="I12937" s="84" t="s">
        <v>12111</v>
      </c>
    </row>
    <row r="12938" spans="1:9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17"/>
        <v>225600</v>
      </c>
      <c r="H12938" s="84" t="s">
        <v>492</v>
      </c>
      <c r="I12938" s="84" t="s">
        <v>12111</v>
      </c>
    </row>
    <row r="12939" spans="1:9" x14ac:dyDescent="0.25">
      <c r="A12939" s="180">
        <v>44657</v>
      </c>
      <c r="B12939" s="33" t="s">
        <v>5108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17"/>
        <v>36000</v>
      </c>
      <c r="H12939" s="84" t="s">
        <v>492</v>
      </c>
      <c r="I12939" s="84" t="s">
        <v>12111</v>
      </c>
    </row>
    <row r="12940" spans="1:9" x14ac:dyDescent="0.25">
      <c r="A12940" s="180">
        <v>44657</v>
      </c>
      <c r="B12940" s="33" t="s">
        <v>3235</v>
      </c>
      <c r="C12940" s="33" t="s">
        <v>3596</v>
      </c>
      <c r="D12940" s="38">
        <v>1</v>
      </c>
      <c r="E12940" s="45" t="s">
        <v>24</v>
      </c>
      <c r="F12940" s="58">
        <v>92500</v>
      </c>
      <c r="G12940" s="41">
        <f t="shared" si="517"/>
        <v>92500</v>
      </c>
      <c r="H12940" s="84" t="s">
        <v>492</v>
      </c>
      <c r="I12940" s="84" t="s">
        <v>12111</v>
      </c>
    </row>
    <row r="12941" spans="1:9" x14ac:dyDescent="0.25">
      <c r="A12941" s="180">
        <v>44657</v>
      </c>
      <c r="B12941" s="33" t="s">
        <v>4676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17"/>
        <v>74000</v>
      </c>
      <c r="H12941" s="84" t="s">
        <v>2861</v>
      </c>
      <c r="I12941" s="84"/>
    </row>
    <row r="12942" spans="1:9" x14ac:dyDescent="0.25">
      <c r="A12942" s="180">
        <v>44657</v>
      </c>
      <c r="B12942" s="33" t="s">
        <v>5854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17"/>
        <v>222000</v>
      </c>
      <c r="H12942" s="84" t="s">
        <v>2861</v>
      </c>
      <c r="I12942" s="84"/>
    </row>
    <row r="12943" spans="1:9" x14ac:dyDescent="0.25">
      <c r="A12943" s="180">
        <v>44657</v>
      </c>
      <c r="B12943" s="33" t="s">
        <v>4330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17"/>
        <v>255000</v>
      </c>
      <c r="H12943" s="84" t="s">
        <v>2861</v>
      </c>
      <c r="I12943" s="84"/>
    </row>
    <row r="12944" spans="1:9" x14ac:dyDescent="0.25">
      <c r="A12944" s="180">
        <v>44657</v>
      </c>
      <c r="B12944" s="80" t="s">
        <v>5817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17"/>
        <v>75000</v>
      </c>
      <c r="H12944" s="84" t="s">
        <v>2861</v>
      </c>
      <c r="I12944" s="84"/>
    </row>
    <row r="12945" spans="1:9" x14ac:dyDescent="0.25">
      <c r="A12945" s="180">
        <v>44657</v>
      </c>
      <c r="B12945" s="33" t="s">
        <v>4330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17"/>
        <v>306000</v>
      </c>
      <c r="H12945" s="84" t="s">
        <v>2861</v>
      </c>
      <c r="I12945" s="84"/>
    </row>
    <row r="12946" spans="1:9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17"/>
        <v>646000</v>
      </c>
      <c r="H12946" s="84" t="s">
        <v>12112</v>
      </c>
      <c r="I12946" s="84" t="s">
        <v>12113</v>
      </c>
    </row>
    <row r="12947" spans="1:9" x14ac:dyDescent="0.25">
      <c r="A12947" s="180">
        <v>44657</v>
      </c>
      <c r="B12947" s="33" t="s">
        <v>2805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17"/>
        <v>2500</v>
      </c>
      <c r="H12947" s="84" t="s">
        <v>3101</v>
      </c>
      <c r="I12947" s="84"/>
    </row>
    <row r="12948" spans="1:9" x14ac:dyDescent="0.25">
      <c r="A12948" s="180">
        <v>44657</v>
      </c>
      <c r="B12948" s="49" t="s">
        <v>5351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17"/>
        <v>40000</v>
      </c>
      <c r="H12948" s="84" t="s">
        <v>3101</v>
      </c>
      <c r="I12948" s="84"/>
    </row>
    <row r="12949" spans="1:9" x14ac:dyDescent="0.25">
      <c r="A12949" s="180">
        <v>44657</v>
      </c>
      <c r="B12949" s="33" t="s">
        <v>5631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17"/>
        <v>20000</v>
      </c>
      <c r="H12949" s="236" t="s">
        <v>3101</v>
      </c>
      <c r="I12949" s="84"/>
    </row>
    <row r="12950" spans="1:9" x14ac:dyDescent="0.25">
      <c r="A12950" s="180">
        <v>44657</v>
      </c>
      <c r="B12950" s="36" t="s">
        <v>4472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17"/>
        <v>1550000</v>
      </c>
      <c r="H12950" s="84" t="s">
        <v>488</v>
      </c>
      <c r="I12950" s="84" t="s">
        <v>12114</v>
      </c>
    </row>
    <row r="12951" spans="1:9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17"/>
        <v>45000</v>
      </c>
      <c r="H12951" s="84" t="s">
        <v>488</v>
      </c>
      <c r="I12951" s="84" t="s">
        <v>12114</v>
      </c>
    </row>
    <row r="12952" spans="1:9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17"/>
        <v>185000</v>
      </c>
      <c r="H12952" s="84" t="s">
        <v>488</v>
      </c>
      <c r="I12952" s="84" t="s">
        <v>12114</v>
      </c>
    </row>
    <row r="12953" spans="1:9" x14ac:dyDescent="0.25">
      <c r="A12953" s="180">
        <v>44657</v>
      </c>
      <c r="B12953" s="33" t="s">
        <v>5857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17"/>
        <v>2000000</v>
      </c>
      <c r="H12953" s="84" t="s">
        <v>748</v>
      </c>
      <c r="I12953" s="84" t="s">
        <v>8493</v>
      </c>
    </row>
    <row r="12954" spans="1:9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17"/>
        <v>193500</v>
      </c>
      <c r="H12954" s="84" t="s">
        <v>748</v>
      </c>
      <c r="I12954" s="84" t="s">
        <v>8493</v>
      </c>
    </row>
    <row r="12955" spans="1:9" x14ac:dyDescent="0.25">
      <c r="A12955" s="180">
        <v>44657</v>
      </c>
      <c r="B12955" s="63" t="s">
        <v>4772</v>
      </c>
      <c r="C12955" s="33" t="s">
        <v>2726</v>
      </c>
      <c r="D12955" s="38">
        <v>1</v>
      </c>
      <c r="E12955" s="45" t="s">
        <v>24</v>
      </c>
      <c r="F12955" s="46">
        <v>187035</v>
      </c>
      <c r="G12955" s="179">
        <f t="shared" si="517"/>
        <v>187035</v>
      </c>
      <c r="H12955" s="84" t="s">
        <v>748</v>
      </c>
      <c r="I12955" s="84" t="s">
        <v>8493</v>
      </c>
    </row>
    <row r="12956" spans="1:9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17"/>
        <v>40000</v>
      </c>
      <c r="H12956" s="84" t="s">
        <v>748</v>
      </c>
      <c r="I12956" s="84" t="s">
        <v>8493</v>
      </c>
    </row>
    <row r="12957" spans="1:9" x14ac:dyDescent="0.25">
      <c r="A12957" s="180">
        <v>44657</v>
      </c>
      <c r="B12957" s="33" t="s">
        <v>10371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17"/>
        <v>1100000</v>
      </c>
      <c r="H12957" s="236" t="s">
        <v>748</v>
      </c>
      <c r="I12957" s="84" t="s">
        <v>8493</v>
      </c>
    </row>
    <row r="12958" spans="1:9" x14ac:dyDescent="0.25">
      <c r="A12958" s="180">
        <v>44657</v>
      </c>
      <c r="B12958" s="33" t="s">
        <v>2801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17"/>
        <v>12500</v>
      </c>
      <c r="H12958" s="236" t="s">
        <v>748</v>
      </c>
      <c r="I12958" s="84" t="s">
        <v>8493</v>
      </c>
    </row>
    <row r="12959" spans="1:9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17"/>
        <v>173445</v>
      </c>
      <c r="H12959" s="236" t="s">
        <v>748</v>
      </c>
      <c r="I12959" s="84" t="s">
        <v>8493</v>
      </c>
    </row>
    <row r="12960" spans="1:9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17"/>
        <v>49500</v>
      </c>
      <c r="H12960" s="236" t="s">
        <v>748</v>
      </c>
      <c r="I12960" s="84" t="s">
        <v>8493</v>
      </c>
    </row>
    <row r="12961" spans="1:9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17"/>
        <v>125000</v>
      </c>
      <c r="H12961" s="84" t="s">
        <v>1753</v>
      </c>
      <c r="I12961" s="84" t="s">
        <v>12115</v>
      </c>
    </row>
    <row r="12962" spans="1:9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17"/>
        <v>180000</v>
      </c>
      <c r="H12962" s="84" t="s">
        <v>1753</v>
      </c>
      <c r="I12962" s="84" t="s">
        <v>12115</v>
      </c>
    </row>
    <row r="12963" spans="1:9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17"/>
        <v>80000</v>
      </c>
      <c r="H12963" s="84" t="s">
        <v>1753</v>
      </c>
      <c r="I12963" s="84" t="s">
        <v>12115</v>
      </c>
    </row>
    <row r="12964" spans="1:9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17"/>
        <v>74250</v>
      </c>
      <c r="H12964" s="84" t="s">
        <v>1753</v>
      </c>
      <c r="I12964" s="84" t="s">
        <v>12115</v>
      </c>
    </row>
    <row r="12965" spans="1:9" x14ac:dyDescent="0.25">
      <c r="A12965" s="180">
        <v>44657</v>
      </c>
      <c r="B12965" s="80" t="s">
        <v>2800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17"/>
        <v>65000</v>
      </c>
      <c r="H12965" s="84" t="s">
        <v>2908</v>
      </c>
      <c r="I12965" s="84" t="s">
        <v>12116</v>
      </c>
    </row>
    <row r="12966" spans="1:9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17"/>
        <v>90000</v>
      </c>
      <c r="H12966" s="84" t="s">
        <v>2908</v>
      </c>
      <c r="I12966" s="84" t="s">
        <v>12116</v>
      </c>
    </row>
    <row r="12967" spans="1:9" x14ac:dyDescent="0.25">
      <c r="A12967" s="180">
        <v>44657</v>
      </c>
      <c r="B12967" s="33" t="s">
        <v>5635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17"/>
        <v>38000</v>
      </c>
      <c r="H12967" s="84" t="s">
        <v>2908</v>
      </c>
      <c r="I12967" s="84" t="s">
        <v>12116</v>
      </c>
    </row>
    <row r="12968" spans="1:9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17"/>
        <v>20000</v>
      </c>
      <c r="H12968" s="84" t="s">
        <v>2908</v>
      </c>
      <c r="I12968" s="294" t="s">
        <v>12116</v>
      </c>
    </row>
    <row r="12969" spans="1:9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17"/>
        <v>220000</v>
      </c>
      <c r="H12969" s="84" t="s">
        <v>627</v>
      </c>
      <c r="I12969" s="294" t="s">
        <v>12117</v>
      </c>
    </row>
    <row r="12970" spans="1:9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17"/>
        <v>150000</v>
      </c>
      <c r="H12970" s="84" t="s">
        <v>627</v>
      </c>
      <c r="I12970" s="294" t="s">
        <v>12117</v>
      </c>
    </row>
    <row r="12971" spans="1:9" x14ac:dyDescent="0.25">
      <c r="A12971" s="180">
        <v>44657</v>
      </c>
      <c r="B12971" s="63" t="s">
        <v>2826</v>
      </c>
      <c r="C12971" s="39" t="s">
        <v>5865</v>
      </c>
      <c r="D12971" s="50">
        <v>1</v>
      </c>
      <c r="E12971" s="45" t="s">
        <v>24</v>
      </c>
      <c r="F12971" s="179">
        <v>255000</v>
      </c>
      <c r="G12971" s="41">
        <f t="shared" si="517"/>
        <v>255000</v>
      </c>
      <c r="H12971" s="84" t="s">
        <v>627</v>
      </c>
      <c r="I12971" s="294" t="s">
        <v>12117</v>
      </c>
    </row>
    <row r="12972" spans="1:9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17"/>
        <v>120000</v>
      </c>
      <c r="H12972" s="84" t="s">
        <v>1999</v>
      </c>
      <c r="I12972" s="294" t="s">
        <v>12118</v>
      </c>
    </row>
    <row r="12973" spans="1:9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17"/>
        <v>41250</v>
      </c>
      <c r="H12973" s="84" t="s">
        <v>1999</v>
      </c>
      <c r="I12973" s="294" t="s">
        <v>12118</v>
      </c>
    </row>
    <row r="12974" spans="1:9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17"/>
        <v>73950</v>
      </c>
      <c r="H12974" s="84" t="s">
        <v>28</v>
      </c>
      <c r="I12974" s="294"/>
    </row>
    <row r="12975" spans="1:9" x14ac:dyDescent="0.25">
      <c r="A12975" s="180">
        <v>44657</v>
      </c>
      <c r="B12975" s="33" t="s">
        <v>4008</v>
      </c>
      <c r="C12975" s="33" t="s">
        <v>4378</v>
      </c>
      <c r="D12975" s="38">
        <v>3</v>
      </c>
      <c r="E12975" s="45" t="s">
        <v>27</v>
      </c>
      <c r="F12975" s="35">
        <v>23206</v>
      </c>
      <c r="G12975" s="41">
        <f t="shared" si="517"/>
        <v>69618</v>
      </c>
      <c r="H12975" s="84" t="s">
        <v>28</v>
      </c>
      <c r="I12975" s="294"/>
    </row>
    <row r="12976" spans="1:9" x14ac:dyDescent="0.25">
      <c r="A12976" s="180">
        <v>44657</v>
      </c>
      <c r="B12976" s="80" t="s">
        <v>2800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17"/>
        <v>130000</v>
      </c>
      <c r="H12976" s="84" t="s">
        <v>551</v>
      </c>
      <c r="I12976" s="294" t="s">
        <v>12119</v>
      </c>
    </row>
    <row r="12977" spans="1:9" x14ac:dyDescent="0.25">
      <c r="A12977" s="180">
        <v>44657</v>
      </c>
      <c r="B12977" s="36" t="s">
        <v>2751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17"/>
        <v>65000</v>
      </c>
      <c r="H12977" s="84" t="s">
        <v>551</v>
      </c>
      <c r="I12977" s="294" t="s">
        <v>12119</v>
      </c>
    </row>
    <row r="12978" spans="1:9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17"/>
        <v>193500</v>
      </c>
      <c r="H12978" s="84" t="s">
        <v>551</v>
      </c>
      <c r="I12978" s="294" t="s">
        <v>12119</v>
      </c>
    </row>
    <row r="12979" spans="1:9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17"/>
        <v>40000</v>
      </c>
      <c r="H12979" s="84" t="s">
        <v>551</v>
      </c>
      <c r="I12979" s="294" t="s">
        <v>12119</v>
      </c>
    </row>
    <row r="12980" spans="1:9" x14ac:dyDescent="0.25">
      <c r="A12980" s="180">
        <v>44657</v>
      </c>
      <c r="B12980" s="33" t="s">
        <v>12120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18">F12980*D12980</f>
        <v>50000</v>
      </c>
      <c r="H12980" s="84" t="s">
        <v>1006</v>
      </c>
      <c r="I12980" s="33" t="s">
        <v>12121</v>
      </c>
    </row>
    <row r="12981" spans="1:9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18"/>
        <v>75000</v>
      </c>
      <c r="H12981" s="84" t="s">
        <v>1006</v>
      </c>
      <c r="I12981" s="33" t="s">
        <v>12121</v>
      </c>
    </row>
    <row r="12982" spans="1:9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18"/>
        <v>41250</v>
      </c>
      <c r="H12982" s="84" t="s">
        <v>1006</v>
      </c>
      <c r="I12982" s="33" t="s">
        <v>12121</v>
      </c>
    </row>
    <row r="12983" spans="1:9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18"/>
        <v>225600</v>
      </c>
      <c r="H12983" s="84" t="s">
        <v>2018</v>
      </c>
      <c r="I12983" s="33" t="s">
        <v>12122</v>
      </c>
    </row>
    <row r="12984" spans="1:9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18"/>
        <v>38000</v>
      </c>
      <c r="H12984" s="84" t="s">
        <v>2018</v>
      </c>
      <c r="I12984" s="33" t="s">
        <v>12122</v>
      </c>
    </row>
    <row r="12985" spans="1:9" x14ac:dyDescent="0.25">
      <c r="A12985" s="180">
        <v>44657</v>
      </c>
      <c r="B12985" s="33" t="s">
        <v>3235</v>
      </c>
      <c r="C12985" s="33" t="s">
        <v>3596</v>
      </c>
      <c r="D12985" s="33">
        <v>1</v>
      </c>
      <c r="E12985" s="33" t="s">
        <v>24</v>
      </c>
      <c r="F12985" s="33">
        <v>92500</v>
      </c>
      <c r="G12985" s="41">
        <f t="shared" si="518"/>
        <v>92500</v>
      </c>
      <c r="H12985" s="84" t="s">
        <v>2018</v>
      </c>
      <c r="I12985" s="33" t="s">
        <v>12122</v>
      </c>
    </row>
    <row r="12986" spans="1:9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18"/>
        <v>141000</v>
      </c>
      <c r="H12986" s="84" t="s">
        <v>2908</v>
      </c>
      <c r="I12986" s="33"/>
    </row>
    <row r="12987" spans="1:9" x14ac:dyDescent="0.25">
      <c r="A12987" s="180">
        <v>44657</v>
      </c>
      <c r="B12987" s="33" t="s">
        <v>5861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5862</v>
      </c>
      <c r="I12987" s="33" t="s">
        <v>12123</v>
      </c>
    </row>
    <row r="12988" spans="1:9" x14ac:dyDescent="0.25">
      <c r="A12988" s="180">
        <v>44657</v>
      </c>
      <c r="B12988" s="33" t="s">
        <v>68</v>
      </c>
      <c r="C12988" s="33" t="s">
        <v>12124</v>
      </c>
      <c r="D12988" s="33">
        <v>1</v>
      </c>
      <c r="E12988" s="33" t="s">
        <v>72</v>
      </c>
      <c r="F12988" s="34">
        <v>1900000</v>
      </c>
      <c r="G12988" s="41">
        <f t="shared" si="518"/>
        <v>1900000</v>
      </c>
      <c r="H12988" s="84" t="s">
        <v>468</v>
      </c>
      <c r="I12988" s="33" t="s">
        <v>12125</v>
      </c>
    </row>
    <row r="12989" spans="1:9" x14ac:dyDescent="0.25">
      <c r="A12989" s="180">
        <v>44657</v>
      </c>
      <c r="B12989" s="33" t="s">
        <v>68</v>
      </c>
      <c r="C12989" s="33" t="s">
        <v>12126</v>
      </c>
      <c r="D12989" s="33">
        <v>1</v>
      </c>
      <c r="E12989" s="33" t="s">
        <v>72</v>
      </c>
      <c r="F12989" s="34">
        <v>1900000</v>
      </c>
      <c r="G12989" s="41">
        <f t="shared" si="518"/>
        <v>1900000</v>
      </c>
      <c r="H12989" s="84" t="s">
        <v>468</v>
      </c>
      <c r="I12989" s="84" t="s">
        <v>12125</v>
      </c>
    </row>
    <row r="12990" spans="1:9" x14ac:dyDescent="0.25">
      <c r="A12990" s="180">
        <v>44657</v>
      </c>
      <c r="B12990" s="33" t="s">
        <v>68</v>
      </c>
      <c r="C12990" s="33" t="s">
        <v>11868</v>
      </c>
      <c r="D12990" s="33">
        <v>1</v>
      </c>
      <c r="E12990" s="33" t="s">
        <v>72</v>
      </c>
      <c r="F12990" s="34">
        <v>1900000</v>
      </c>
      <c r="G12990" s="41">
        <f t="shared" si="518"/>
        <v>1900000</v>
      </c>
      <c r="H12990" s="84" t="s">
        <v>468</v>
      </c>
      <c r="I12990" s="84" t="s">
        <v>12125</v>
      </c>
    </row>
    <row r="12991" spans="1:9" x14ac:dyDescent="0.25">
      <c r="A12991" s="180">
        <v>44657</v>
      </c>
      <c r="B12991" s="33" t="s">
        <v>68</v>
      </c>
      <c r="C12991" s="33" t="s">
        <v>12124</v>
      </c>
      <c r="D12991" s="33">
        <v>1</v>
      </c>
      <c r="E12991" s="33" t="s">
        <v>72</v>
      </c>
      <c r="F12991" s="34">
        <v>1900000</v>
      </c>
      <c r="G12991" s="41">
        <f t="shared" si="518"/>
        <v>1900000</v>
      </c>
      <c r="H12991" s="84" t="s">
        <v>468</v>
      </c>
      <c r="I12991" s="84" t="s">
        <v>12125</v>
      </c>
    </row>
    <row r="12992" spans="1:9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18"/>
        <v>253800</v>
      </c>
      <c r="H12992" s="84" t="s">
        <v>468</v>
      </c>
      <c r="I12992" s="84" t="s">
        <v>12125</v>
      </c>
    </row>
    <row r="12993" spans="1:9" x14ac:dyDescent="0.25">
      <c r="A12993" s="180">
        <v>44657</v>
      </c>
      <c r="B12993" s="33" t="s">
        <v>2852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18"/>
        <v>87791</v>
      </c>
      <c r="H12993" s="84" t="s">
        <v>468</v>
      </c>
      <c r="I12993" s="84" t="s">
        <v>12125</v>
      </c>
    </row>
    <row r="12994" spans="1:9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18"/>
        <v>38000</v>
      </c>
      <c r="H12994" s="84" t="s">
        <v>468</v>
      </c>
      <c r="I12994" s="84" t="s">
        <v>12125</v>
      </c>
    </row>
    <row r="12995" spans="1:9" x14ac:dyDescent="0.25">
      <c r="A12995" s="180">
        <v>44657</v>
      </c>
      <c r="B12995" s="33" t="s">
        <v>3235</v>
      </c>
      <c r="C12995" s="33" t="s">
        <v>3596</v>
      </c>
      <c r="D12995" s="33">
        <v>1</v>
      </c>
      <c r="E12995" s="33" t="s">
        <v>24</v>
      </c>
      <c r="F12995" s="33">
        <v>92500</v>
      </c>
      <c r="G12995" s="41">
        <f t="shared" si="518"/>
        <v>92500</v>
      </c>
      <c r="H12995" s="84" t="s">
        <v>468</v>
      </c>
      <c r="I12995" s="84" t="s">
        <v>12125</v>
      </c>
    </row>
    <row r="12996" spans="1:9" x14ac:dyDescent="0.25">
      <c r="A12996" s="180">
        <v>44657</v>
      </c>
      <c r="B12996" s="56" t="s">
        <v>2819</v>
      </c>
      <c r="C12996" s="56" t="s">
        <v>2731</v>
      </c>
      <c r="D12996" s="33">
        <v>5</v>
      </c>
      <c r="E12996" s="33" t="s">
        <v>24</v>
      </c>
      <c r="F12996" s="34">
        <v>5000</v>
      </c>
      <c r="G12996" s="41">
        <f t="shared" si="518"/>
        <v>25000</v>
      </c>
      <c r="H12996" s="84" t="s">
        <v>509</v>
      </c>
      <c r="I12996" s="33" t="s">
        <v>12127</v>
      </c>
    </row>
    <row r="12997" spans="1:9" x14ac:dyDescent="0.25">
      <c r="A12997" s="180">
        <v>44657</v>
      </c>
      <c r="B12997" s="80" t="s">
        <v>5829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18"/>
        <v>200000</v>
      </c>
      <c r="H12997" s="84" t="s">
        <v>509</v>
      </c>
      <c r="I12997" s="33" t="s">
        <v>12127</v>
      </c>
    </row>
    <row r="12998" spans="1:9" x14ac:dyDescent="0.25">
      <c r="A12998" s="180">
        <v>44657</v>
      </c>
      <c r="B12998" s="63" t="s">
        <v>2686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18"/>
        <v>56400</v>
      </c>
      <c r="H12999" s="84" t="s">
        <v>28</v>
      </c>
      <c r="I12999" s="84"/>
    </row>
    <row r="13000" spans="1:9" x14ac:dyDescent="0.25">
      <c r="A13000" s="180">
        <v>44718</v>
      </c>
      <c r="B13000" s="63" t="s">
        <v>5761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18"/>
        <v>48000</v>
      </c>
      <c r="H13000" s="84" t="s">
        <v>2861</v>
      </c>
      <c r="I13000" s="84"/>
    </row>
    <row r="13001" spans="1:9" x14ac:dyDescent="0.25">
      <c r="A13001" s="180">
        <v>44718</v>
      </c>
      <c r="B13001" s="68" t="s">
        <v>5714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18"/>
        <v>570000</v>
      </c>
      <c r="H13001" s="84" t="s">
        <v>2861</v>
      </c>
      <c r="I13001" s="84"/>
    </row>
    <row r="13002" spans="1:9" x14ac:dyDescent="0.25">
      <c r="A13002" s="180">
        <v>44718</v>
      </c>
      <c r="B13002" s="49" t="s">
        <v>4730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18"/>
        <v>157500</v>
      </c>
      <c r="H13002" s="84" t="s">
        <v>2861</v>
      </c>
      <c r="I13002" s="84"/>
    </row>
    <row r="13003" spans="1:9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18"/>
        <v>120000</v>
      </c>
      <c r="H13003" s="84" t="s">
        <v>2861</v>
      </c>
      <c r="I13003" s="84"/>
    </row>
    <row r="13004" spans="1:9" x14ac:dyDescent="0.25">
      <c r="A13004" s="180">
        <v>44718</v>
      </c>
      <c r="B13004" s="33" t="s">
        <v>11913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18"/>
        <v>5555000</v>
      </c>
      <c r="H13004" s="84" t="s">
        <v>676</v>
      </c>
      <c r="I13004" s="84" t="s">
        <v>12128</v>
      </c>
    </row>
    <row r="13005" spans="1:9" x14ac:dyDescent="0.25">
      <c r="A13005" s="180">
        <v>44718</v>
      </c>
      <c r="B13005" s="63" t="s">
        <v>2826</v>
      </c>
      <c r="C13005" s="39" t="s">
        <v>5865</v>
      </c>
      <c r="D13005" s="38">
        <v>1</v>
      </c>
      <c r="E13005" s="45" t="s">
        <v>24</v>
      </c>
      <c r="F13005" s="46">
        <v>255000</v>
      </c>
      <c r="G13005" s="41">
        <f t="shared" si="518"/>
        <v>255000</v>
      </c>
      <c r="H13005" s="84" t="s">
        <v>1604</v>
      </c>
      <c r="I13005" s="84" t="s">
        <v>12129</v>
      </c>
    </row>
    <row r="13006" spans="1:9" x14ac:dyDescent="0.25">
      <c r="A13006" s="180">
        <v>44718</v>
      </c>
      <c r="B13006" s="33" t="s">
        <v>4847</v>
      </c>
      <c r="C13006" s="33"/>
      <c r="D13006" s="38">
        <v>3</v>
      </c>
      <c r="E13006" s="45" t="s">
        <v>24</v>
      </c>
      <c r="F13006" s="58">
        <v>2500</v>
      </c>
      <c r="G13006" s="41">
        <f t="shared" si="518"/>
        <v>7500</v>
      </c>
      <c r="H13006" s="84" t="s">
        <v>1604</v>
      </c>
      <c r="I13006" s="84" t="s">
        <v>12129</v>
      </c>
    </row>
    <row r="13007" spans="1:9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18"/>
        <v>220000</v>
      </c>
      <c r="H13007" s="84" t="s">
        <v>1604</v>
      </c>
      <c r="I13007" s="84" t="s">
        <v>12129</v>
      </c>
    </row>
    <row r="13008" spans="1:9" x14ac:dyDescent="0.25">
      <c r="A13008" s="180">
        <v>44718</v>
      </c>
      <c r="B13008" s="33" t="s">
        <v>3098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18"/>
        <v>130000</v>
      </c>
      <c r="H13008" s="84" t="s">
        <v>1604</v>
      </c>
      <c r="I13008" s="84" t="s">
        <v>12129</v>
      </c>
    </row>
    <row r="13009" spans="1:9" x14ac:dyDescent="0.25">
      <c r="A13009" s="180">
        <v>44718</v>
      </c>
      <c r="B13009" s="68" t="s">
        <v>2749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18"/>
        <v>20000</v>
      </c>
      <c r="H13009" s="84" t="s">
        <v>1604</v>
      </c>
      <c r="I13009" s="84" t="s">
        <v>12129</v>
      </c>
    </row>
    <row r="13010" spans="1:9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18"/>
        <v>180000</v>
      </c>
      <c r="H13010" s="84" t="s">
        <v>1604</v>
      </c>
      <c r="I13010" s="84" t="s">
        <v>12129</v>
      </c>
    </row>
    <row r="13011" spans="1:9" x14ac:dyDescent="0.25">
      <c r="A13011" s="180">
        <v>44718</v>
      </c>
      <c r="B13011" s="433" t="s">
        <v>5550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18"/>
        <v>505000</v>
      </c>
      <c r="H13011" s="450" t="s">
        <v>1604</v>
      </c>
      <c r="I13011" s="450" t="s">
        <v>12129</v>
      </c>
    </row>
    <row r="13012" spans="1:9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18"/>
        <v>1000000</v>
      </c>
      <c r="H13012" s="236" t="s">
        <v>748</v>
      </c>
      <c r="I13012" s="84"/>
    </row>
    <row r="13013" spans="1:9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18"/>
        <v>20000</v>
      </c>
      <c r="H13013" s="236" t="s">
        <v>1065</v>
      </c>
      <c r="I13013" s="84" t="s">
        <v>12130</v>
      </c>
    </row>
    <row r="13014" spans="1:9" x14ac:dyDescent="0.25">
      <c r="A13014" s="180">
        <v>44718</v>
      </c>
      <c r="B13014" s="36" t="s">
        <v>4150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18"/>
        <v>21000</v>
      </c>
      <c r="H13014" s="236" t="s">
        <v>1065</v>
      </c>
      <c r="I13014" s="84" t="s">
        <v>12130</v>
      </c>
    </row>
    <row r="13015" spans="1:9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18"/>
        <v>253800</v>
      </c>
      <c r="H13015" s="84" t="s">
        <v>1065</v>
      </c>
      <c r="I13015" s="84" t="s">
        <v>12130</v>
      </c>
    </row>
    <row r="13016" spans="1:9" x14ac:dyDescent="0.25">
      <c r="A13016" s="180">
        <v>44718</v>
      </c>
      <c r="B13016" s="33" t="s">
        <v>2852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18"/>
        <v>87791</v>
      </c>
      <c r="H13016" s="84" t="s">
        <v>1065</v>
      </c>
      <c r="I13016" s="84" t="s">
        <v>12130</v>
      </c>
    </row>
    <row r="13017" spans="1:9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18"/>
        <v>38000</v>
      </c>
      <c r="H13017" s="84" t="s">
        <v>1065</v>
      </c>
      <c r="I13017" s="84" t="s">
        <v>12130</v>
      </c>
    </row>
    <row r="13018" spans="1:9" x14ac:dyDescent="0.25">
      <c r="A13018" s="180">
        <v>44718</v>
      </c>
      <c r="B13018" s="33" t="s">
        <v>3235</v>
      </c>
      <c r="C13018" s="33" t="s">
        <v>3596</v>
      </c>
      <c r="D13018" s="38">
        <v>1</v>
      </c>
      <c r="E13018" s="45" t="s">
        <v>24</v>
      </c>
      <c r="F13018" s="58">
        <v>92500</v>
      </c>
      <c r="G13018" s="41">
        <f t="shared" si="518"/>
        <v>92500</v>
      </c>
      <c r="H13018" s="84" t="s">
        <v>1065</v>
      </c>
      <c r="I13018" s="84" t="s">
        <v>12130</v>
      </c>
    </row>
    <row r="13019" spans="1:9" x14ac:dyDescent="0.25">
      <c r="A13019" s="180">
        <v>44718</v>
      </c>
      <c r="B13019" s="80" t="s">
        <v>2801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18"/>
        <v>12500</v>
      </c>
      <c r="H13019" s="84" t="s">
        <v>1065</v>
      </c>
      <c r="I13019" s="84" t="s">
        <v>12130</v>
      </c>
    </row>
    <row r="13020" spans="1:9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18"/>
        <v>173445</v>
      </c>
      <c r="H13020" s="84" t="s">
        <v>1065</v>
      </c>
      <c r="I13020" s="84" t="s">
        <v>12130</v>
      </c>
    </row>
    <row r="13021" spans="1:9" x14ac:dyDescent="0.25">
      <c r="A13021" s="180">
        <v>44718</v>
      </c>
      <c r="B13021" s="33" t="s">
        <v>118</v>
      </c>
      <c r="C13021" s="49" t="s">
        <v>11927</v>
      </c>
      <c r="D13021" s="50">
        <v>1</v>
      </c>
      <c r="E13021" s="45" t="s">
        <v>24</v>
      </c>
      <c r="F13021" s="55">
        <v>134500</v>
      </c>
      <c r="G13021" s="41">
        <f t="shared" si="518"/>
        <v>134500</v>
      </c>
      <c r="H13021" s="84" t="s">
        <v>1065</v>
      </c>
      <c r="I13021" s="84" t="s">
        <v>12130</v>
      </c>
    </row>
    <row r="13022" spans="1:9" x14ac:dyDescent="0.25">
      <c r="A13022" s="180">
        <v>44718</v>
      </c>
      <c r="B13022" s="33" t="s">
        <v>12131</v>
      </c>
      <c r="C13022" s="33" t="s">
        <v>5867</v>
      </c>
      <c r="D13022" s="38">
        <v>1</v>
      </c>
      <c r="E13022" s="45" t="s">
        <v>24</v>
      </c>
      <c r="F13022" s="179">
        <v>1400000</v>
      </c>
      <c r="G13022" s="41">
        <f t="shared" si="518"/>
        <v>1400000</v>
      </c>
      <c r="H13022" s="84" t="s">
        <v>1065</v>
      </c>
      <c r="I13022" s="84" t="s">
        <v>12130</v>
      </c>
    </row>
    <row r="13023" spans="1:9" x14ac:dyDescent="0.25">
      <c r="A13023" s="180">
        <v>44718</v>
      </c>
      <c r="B13023" s="33" t="s">
        <v>12131</v>
      </c>
      <c r="C13023" s="33" t="s">
        <v>5867</v>
      </c>
      <c r="D13023" s="38">
        <v>1</v>
      </c>
      <c r="E13023" s="45" t="s">
        <v>24</v>
      </c>
      <c r="F13023" s="179">
        <v>1400000</v>
      </c>
      <c r="G13023" s="41">
        <f t="shared" si="518"/>
        <v>1400000</v>
      </c>
      <c r="H13023" s="84" t="s">
        <v>1065</v>
      </c>
      <c r="I13023" s="84" t="s">
        <v>12130</v>
      </c>
    </row>
    <row r="13024" spans="1:9" x14ac:dyDescent="0.25">
      <c r="A13024" s="180">
        <v>44718</v>
      </c>
      <c r="B13024" s="56" t="s">
        <v>5868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18"/>
        <v>360000</v>
      </c>
      <c r="H13024" s="84" t="s">
        <v>1065</v>
      </c>
      <c r="I13024" s="84" t="s">
        <v>12130</v>
      </c>
    </row>
    <row r="13025" spans="1:9" x14ac:dyDescent="0.25">
      <c r="A13025" s="180">
        <v>44718</v>
      </c>
      <c r="B13025" s="33" t="s">
        <v>11605</v>
      </c>
      <c r="C13025" s="33" t="s">
        <v>4924</v>
      </c>
      <c r="D13025" s="50">
        <v>2</v>
      </c>
      <c r="E13025" s="45" t="s">
        <v>24</v>
      </c>
      <c r="F13025" s="179">
        <v>50000</v>
      </c>
      <c r="G13025" s="41">
        <f t="shared" si="518"/>
        <v>100000</v>
      </c>
      <c r="H13025" s="84" t="s">
        <v>1065</v>
      </c>
      <c r="I13025" s="84" t="s">
        <v>12130</v>
      </c>
    </row>
    <row r="13026" spans="1:9" x14ac:dyDescent="0.25">
      <c r="A13026" s="180">
        <v>44718</v>
      </c>
      <c r="B13026" s="80" t="s">
        <v>2800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18"/>
        <v>65000</v>
      </c>
      <c r="H13026" s="84" t="s">
        <v>1756</v>
      </c>
      <c r="I13026" s="84" t="s">
        <v>12132</v>
      </c>
    </row>
    <row r="13027" spans="1:9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18"/>
        <v>246500</v>
      </c>
      <c r="H13027" s="84" t="s">
        <v>2406</v>
      </c>
      <c r="I13027" s="84"/>
    </row>
    <row r="13028" spans="1:9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18"/>
        <v>28200</v>
      </c>
      <c r="H13028" s="236" t="s">
        <v>509</v>
      </c>
      <c r="I13028" s="84"/>
    </row>
    <row r="13029" spans="1:9" x14ac:dyDescent="0.25">
      <c r="A13029" s="180">
        <v>44718</v>
      </c>
      <c r="B13029" s="63" t="s">
        <v>2826</v>
      </c>
      <c r="C13029" s="39" t="s">
        <v>5865</v>
      </c>
      <c r="D13029" s="38">
        <v>1</v>
      </c>
      <c r="E13029" s="45" t="s">
        <v>24</v>
      </c>
      <c r="F13029" s="46">
        <v>255000</v>
      </c>
      <c r="G13029" s="41">
        <f t="shared" si="518"/>
        <v>255000</v>
      </c>
      <c r="H13029" s="236" t="s">
        <v>492</v>
      </c>
      <c r="I13029" s="84" t="s">
        <v>12133</v>
      </c>
    </row>
    <row r="13030" spans="1:9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18"/>
        <v>141000</v>
      </c>
      <c r="H13030" s="236" t="s">
        <v>4438</v>
      </c>
      <c r="I13030" s="84"/>
    </row>
    <row r="13031" spans="1:9" x14ac:dyDescent="0.25">
      <c r="A13031" s="180">
        <v>44718</v>
      </c>
      <c r="B13031" s="33" t="s">
        <v>12134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18"/>
        <v>10000</v>
      </c>
      <c r="H13031" s="84" t="s">
        <v>1633</v>
      </c>
      <c r="I13031" s="84"/>
    </row>
    <row r="13032" spans="1:9" x14ac:dyDescent="0.25">
      <c r="A13032" s="180">
        <v>44718</v>
      </c>
      <c r="B13032" s="33" t="s">
        <v>2909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18"/>
        <v>12000</v>
      </c>
      <c r="H13032" s="236" t="s">
        <v>1633</v>
      </c>
      <c r="I13032" s="84"/>
    </row>
    <row r="13033" spans="1:9" x14ac:dyDescent="0.25">
      <c r="A13033" s="180">
        <v>44718</v>
      </c>
      <c r="B13033" s="36" t="s">
        <v>3044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18"/>
        <v>9000</v>
      </c>
      <c r="H13033" s="236" t="s">
        <v>1633</v>
      </c>
      <c r="I13033" s="84"/>
    </row>
    <row r="13034" spans="1:9" x14ac:dyDescent="0.25">
      <c r="A13034" s="180">
        <v>44718</v>
      </c>
      <c r="B13034" s="63" t="s">
        <v>5871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18"/>
        <v>105000</v>
      </c>
      <c r="H13034" s="236" t="s">
        <v>5872</v>
      </c>
      <c r="I13034" s="84"/>
    </row>
    <row r="13035" spans="1:9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18"/>
        <v>225600</v>
      </c>
      <c r="H13035" s="84" t="s">
        <v>507</v>
      </c>
      <c r="I13035" s="84" t="s">
        <v>12135</v>
      </c>
    </row>
    <row r="13036" spans="1:9" x14ac:dyDescent="0.25">
      <c r="A13036" s="180">
        <v>44718</v>
      </c>
      <c r="B13036" s="33" t="s">
        <v>118</v>
      </c>
      <c r="C13036" s="49" t="s">
        <v>11927</v>
      </c>
      <c r="D13036" s="38">
        <v>1</v>
      </c>
      <c r="E13036" s="45" t="s">
        <v>24</v>
      </c>
      <c r="F13036" s="55">
        <v>134500</v>
      </c>
      <c r="G13036" s="41">
        <f t="shared" si="518"/>
        <v>134500</v>
      </c>
      <c r="H13036" s="84" t="s">
        <v>2908</v>
      </c>
      <c r="I13036" s="84" t="s">
        <v>12136</v>
      </c>
    </row>
    <row r="13037" spans="1:9" x14ac:dyDescent="0.25">
      <c r="A13037" s="180">
        <v>44718</v>
      </c>
      <c r="B13037" s="33" t="s">
        <v>120</v>
      </c>
      <c r="C13037" s="33" t="s">
        <v>10435</v>
      </c>
      <c r="D13037" s="38">
        <v>1</v>
      </c>
      <c r="E13037" s="45" t="s">
        <v>24</v>
      </c>
      <c r="F13037" s="40">
        <v>60000</v>
      </c>
      <c r="G13037" s="41">
        <f t="shared" si="518"/>
        <v>60000</v>
      </c>
      <c r="H13037" s="84" t="s">
        <v>2908</v>
      </c>
      <c r="I13037" s="84" t="s">
        <v>12136</v>
      </c>
    </row>
    <row r="13038" spans="1:9" x14ac:dyDescent="0.25">
      <c r="A13038" s="180">
        <v>44718</v>
      </c>
      <c r="B13038" s="36" t="s">
        <v>4150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18"/>
        <v>21000</v>
      </c>
      <c r="H13038" s="84" t="s">
        <v>2908</v>
      </c>
      <c r="I13038" s="84" t="s">
        <v>12136</v>
      </c>
    </row>
    <row r="13039" spans="1:9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18"/>
        <v>20000</v>
      </c>
      <c r="H13039" s="84" t="s">
        <v>2908</v>
      </c>
      <c r="I13039" s="84" t="s">
        <v>12136</v>
      </c>
    </row>
    <row r="13040" spans="1:9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18"/>
        <v>123250</v>
      </c>
      <c r="H13040" s="84" t="s">
        <v>5639</v>
      </c>
      <c r="I13040" s="84"/>
    </row>
    <row r="13041" spans="1:9" x14ac:dyDescent="0.25">
      <c r="A13041" s="180">
        <v>44748</v>
      </c>
      <c r="B13041" s="33" t="s">
        <v>4008</v>
      </c>
      <c r="C13041" s="33" t="s">
        <v>4378</v>
      </c>
      <c r="D13041" s="38">
        <v>3</v>
      </c>
      <c r="E13041" s="45" t="s">
        <v>27</v>
      </c>
      <c r="F13041" s="46">
        <v>23206</v>
      </c>
      <c r="G13041" s="41">
        <f t="shared" si="518"/>
        <v>69618</v>
      </c>
      <c r="H13041" s="84" t="s">
        <v>2240</v>
      </c>
      <c r="I13041" s="84"/>
    </row>
    <row r="13042" spans="1:9" x14ac:dyDescent="0.25">
      <c r="A13042" s="180">
        <v>44748</v>
      </c>
      <c r="B13042" s="68" t="s">
        <v>7105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18"/>
        <v>41000</v>
      </c>
      <c r="H13042" s="84" t="s">
        <v>490</v>
      </c>
      <c r="I13042" s="84"/>
    </row>
    <row r="13043" spans="1:9" x14ac:dyDescent="0.25">
      <c r="A13043" s="180">
        <v>44748</v>
      </c>
      <c r="B13043" s="63" t="s">
        <v>5879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18"/>
        <v>190000</v>
      </c>
      <c r="H13043" s="84" t="s">
        <v>2861</v>
      </c>
      <c r="I13043" s="84"/>
    </row>
    <row r="13044" spans="1:9" x14ac:dyDescent="0.25">
      <c r="A13044" s="180">
        <v>44748</v>
      </c>
      <c r="B13044" s="56" t="s">
        <v>5888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19">F13044*D13044</f>
        <v>450000</v>
      </c>
      <c r="H13044" s="84" t="s">
        <v>2861</v>
      </c>
      <c r="I13044" s="84"/>
    </row>
    <row r="13045" spans="1:9" x14ac:dyDescent="0.25">
      <c r="A13045" s="180">
        <v>44748</v>
      </c>
      <c r="B13045" s="33" t="s">
        <v>5161</v>
      </c>
      <c r="C13045" s="33" t="s">
        <v>5885</v>
      </c>
      <c r="D13045" s="38">
        <v>1</v>
      </c>
      <c r="E13045" s="45" t="s">
        <v>24</v>
      </c>
      <c r="F13045" s="179">
        <v>111000</v>
      </c>
      <c r="G13045" s="41">
        <f t="shared" si="519"/>
        <v>111000</v>
      </c>
      <c r="H13045" s="84" t="s">
        <v>6636</v>
      </c>
      <c r="I13045" s="84"/>
    </row>
    <row r="13046" spans="1:9" x14ac:dyDescent="0.25">
      <c r="A13046" s="180">
        <v>44748</v>
      </c>
      <c r="B13046" s="33" t="s">
        <v>5877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19"/>
        <v>37500</v>
      </c>
      <c r="H13046" s="84" t="s">
        <v>1633</v>
      </c>
      <c r="I13046" s="84"/>
    </row>
    <row r="13047" spans="1:9" x14ac:dyDescent="0.25">
      <c r="A13047" s="180">
        <v>44748</v>
      </c>
      <c r="B13047" s="63" t="s">
        <v>5878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19"/>
        <v>3000</v>
      </c>
      <c r="H13047" s="84" t="s">
        <v>1633</v>
      </c>
      <c r="I13047" s="84"/>
    </row>
    <row r="13048" spans="1:9" x14ac:dyDescent="0.25">
      <c r="A13048" s="180">
        <v>44748</v>
      </c>
      <c r="B13048" s="63" t="s">
        <v>6129</v>
      </c>
      <c r="C13048" s="33"/>
      <c r="D13048" s="38">
        <v>1</v>
      </c>
      <c r="E13048" s="45" t="s">
        <v>24</v>
      </c>
      <c r="F13048" s="40">
        <v>2500</v>
      </c>
      <c r="G13048" s="41">
        <f t="shared" si="519"/>
        <v>2500</v>
      </c>
      <c r="H13048" s="84" t="s">
        <v>1633</v>
      </c>
      <c r="I13048" s="84"/>
    </row>
    <row r="13049" spans="1:9" x14ac:dyDescent="0.25">
      <c r="A13049" s="180">
        <v>44748</v>
      </c>
      <c r="B13049" s="33" t="s">
        <v>4008</v>
      </c>
      <c r="C13049" s="33" t="s">
        <v>4378</v>
      </c>
      <c r="D13049" s="38">
        <v>1</v>
      </c>
      <c r="E13049" s="45" t="s">
        <v>27</v>
      </c>
      <c r="F13049" s="46">
        <v>23206</v>
      </c>
      <c r="G13049" s="41">
        <f t="shared" si="519"/>
        <v>23206</v>
      </c>
      <c r="H13049" s="84" t="s">
        <v>1633</v>
      </c>
      <c r="I13049" s="84"/>
    </row>
    <row r="13050" spans="1:9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19"/>
        <v>225600</v>
      </c>
      <c r="H13050" s="84" t="s">
        <v>1633</v>
      </c>
      <c r="I13050" s="84"/>
    </row>
    <row r="13051" spans="1:9" x14ac:dyDescent="0.25">
      <c r="A13051" s="180">
        <v>44748</v>
      </c>
      <c r="B13051" s="63" t="s">
        <v>5631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19"/>
        <v>20000</v>
      </c>
      <c r="H13051" s="84" t="s">
        <v>28</v>
      </c>
      <c r="I13051" s="84"/>
    </row>
    <row r="13052" spans="1:9" x14ac:dyDescent="0.25">
      <c r="A13052" s="180">
        <v>44748</v>
      </c>
      <c r="B13052" s="33" t="s">
        <v>8580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19"/>
        <v>75000</v>
      </c>
      <c r="H13052" s="84" t="s">
        <v>28</v>
      </c>
      <c r="I13052" s="84"/>
    </row>
    <row r="13053" spans="1:9" x14ac:dyDescent="0.25">
      <c r="A13053" s="180">
        <v>44748</v>
      </c>
      <c r="B13053" s="68" t="s">
        <v>12137</v>
      </c>
      <c r="C13053" s="52"/>
      <c r="D13053" s="38">
        <v>20</v>
      </c>
      <c r="E13053" s="45" t="s">
        <v>24</v>
      </c>
      <c r="F13053" s="40">
        <v>1565</v>
      </c>
      <c r="G13053" s="41">
        <f t="shared" si="519"/>
        <v>31300</v>
      </c>
      <c r="H13053" s="84" t="s">
        <v>28</v>
      </c>
      <c r="I13053" s="84"/>
    </row>
    <row r="13054" spans="1:9" x14ac:dyDescent="0.25">
      <c r="A13054" s="180">
        <v>44748</v>
      </c>
      <c r="B13054" s="63" t="s">
        <v>5550</v>
      </c>
      <c r="C13054" s="33" t="s">
        <v>9723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12138</v>
      </c>
    </row>
    <row r="13055" spans="1:9" x14ac:dyDescent="0.25">
      <c r="A13055" s="180">
        <v>44748</v>
      </c>
      <c r="B13055" s="433" t="s">
        <v>5550</v>
      </c>
      <c r="C13055" s="436" t="s">
        <v>9723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2736</v>
      </c>
      <c r="I13055" s="450" t="s">
        <v>12139</v>
      </c>
    </row>
    <row r="13056" spans="1:9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19"/>
        <v>888079</v>
      </c>
      <c r="H13056" s="84" t="s">
        <v>472</v>
      </c>
      <c r="I13056" s="84" t="s">
        <v>12140</v>
      </c>
    </row>
    <row r="13057" spans="1:9" x14ac:dyDescent="0.25">
      <c r="A13057" s="180">
        <v>44748</v>
      </c>
      <c r="B13057" s="63" t="s">
        <v>5880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19"/>
        <v>1400000</v>
      </c>
      <c r="H13057" s="84" t="s">
        <v>2189</v>
      </c>
      <c r="I13057" s="84"/>
    </row>
    <row r="13058" spans="1:9" x14ac:dyDescent="0.25">
      <c r="A13058" s="180">
        <v>44748</v>
      </c>
      <c r="B13058" s="63" t="s">
        <v>5881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19"/>
        <v>1250000</v>
      </c>
      <c r="H13058" s="84" t="s">
        <v>2189</v>
      </c>
      <c r="I13058" s="84"/>
    </row>
    <row r="13059" spans="1:9" x14ac:dyDescent="0.25">
      <c r="A13059" s="180">
        <v>44748</v>
      </c>
      <c r="B13059" s="33" t="s">
        <v>5882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19"/>
        <v>1900000</v>
      </c>
      <c r="H13059" s="84" t="s">
        <v>5883</v>
      </c>
      <c r="I13059" s="84"/>
    </row>
    <row r="13060" spans="1:9" x14ac:dyDescent="0.25">
      <c r="A13060" s="180">
        <v>44748</v>
      </c>
      <c r="B13060" s="33" t="s">
        <v>6403</v>
      </c>
      <c r="C13060" s="33" t="s">
        <v>8339</v>
      </c>
      <c r="D13060" s="38">
        <v>0.6</v>
      </c>
      <c r="E13060" s="45" t="s">
        <v>27</v>
      </c>
      <c r="F13060" s="46">
        <v>82500</v>
      </c>
      <c r="G13060" s="41">
        <f t="shared" si="519"/>
        <v>49500</v>
      </c>
      <c r="H13060" s="84" t="s">
        <v>488</v>
      </c>
      <c r="I13060" s="84"/>
    </row>
    <row r="13061" spans="1:9" x14ac:dyDescent="0.25">
      <c r="A13061" s="180">
        <v>44748</v>
      </c>
      <c r="B13061" s="33" t="s">
        <v>6129</v>
      </c>
      <c r="C13061" s="33"/>
      <c r="D13061" s="38">
        <v>1</v>
      </c>
      <c r="E13061" s="45" t="s">
        <v>24</v>
      </c>
      <c r="F13061" s="58">
        <v>2500</v>
      </c>
      <c r="G13061" s="41">
        <f t="shared" si="519"/>
        <v>2500</v>
      </c>
      <c r="H13061" s="84" t="s">
        <v>12141</v>
      </c>
      <c r="I13061" s="84"/>
    </row>
    <row r="13062" spans="1:9" x14ac:dyDescent="0.25">
      <c r="A13062" s="180">
        <v>44748</v>
      </c>
      <c r="B13062" s="433" t="s">
        <v>5550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19"/>
        <v>570000</v>
      </c>
      <c r="H13062" s="450" t="s">
        <v>468</v>
      </c>
      <c r="I13062" s="450"/>
    </row>
    <row r="13063" spans="1:9" x14ac:dyDescent="0.25">
      <c r="A13063" s="180">
        <v>44748</v>
      </c>
      <c r="B13063" s="63" t="s">
        <v>5550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19"/>
        <v>570000</v>
      </c>
      <c r="H13063" s="84" t="s">
        <v>2672</v>
      </c>
      <c r="I13063" s="84"/>
    </row>
    <row r="13064" spans="1:9" x14ac:dyDescent="0.25">
      <c r="A13064" s="180">
        <v>44748</v>
      </c>
      <c r="B13064" s="33" t="s">
        <v>5884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19"/>
        <v>60000</v>
      </c>
      <c r="H13064" s="84" t="s">
        <v>2672</v>
      </c>
      <c r="I13064" s="84"/>
    </row>
    <row r="13065" spans="1:9" x14ac:dyDescent="0.25">
      <c r="A13065" s="180">
        <v>44748</v>
      </c>
      <c r="B13065" s="33" t="s">
        <v>5887</v>
      </c>
      <c r="C13065" s="33" t="s">
        <v>9331</v>
      </c>
      <c r="D13065" s="38">
        <v>1</v>
      </c>
      <c r="E13065" s="45" t="s">
        <v>24</v>
      </c>
      <c r="F13065" s="179">
        <v>520000</v>
      </c>
      <c r="G13065" s="41">
        <f t="shared" si="519"/>
        <v>520000</v>
      </c>
      <c r="H13065" s="84" t="s">
        <v>1756</v>
      </c>
      <c r="I13065" s="84" t="s">
        <v>12132</v>
      </c>
    </row>
    <row r="13066" spans="1:9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19"/>
        <v>20000</v>
      </c>
      <c r="H13066" s="84" t="s">
        <v>2018</v>
      </c>
      <c r="I13066" s="84"/>
    </row>
    <row r="13067" spans="1:9" x14ac:dyDescent="0.25">
      <c r="A13067" s="180">
        <v>44748</v>
      </c>
      <c r="B13067" s="33" t="s">
        <v>5830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19"/>
        <v>175000</v>
      </c>
      <c r="H13067" s="84" t="s">
        <v>2018</v>
      </c>
      <c r="I13067" s="84"/>
    </row>
    <row r="13068" spans="1:9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19"/>
        <v>49500</v>
      </c>
      <c r="H13068" s="84" t="s">
        <v>2018</v>
      </c>
      <c r="I13068" s="84"/>
    </row>
    <row r="13069" spans="1:9" x14ac:dyDescent="0.25">
      <c r="A13069" s="180">
        <v>44779</v>
      </c>
      <c r="B13069" s="33" t="s">
        <v>2801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19"/>
        <v>13333</v>
      </c>
      <c r="H13069" s="84" t="s">
        <v>7161</v>
      </c>
      <c r="I13069" s="84"/>
    </row>
    <row r="13070" spans="1:9" x14ac:dyDescent="0.25">
      <c r="A13070" s="180">
        <v>44779</v>
      </c>
      <c r="B13070" s="80" t="s">
        <v>5480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19"/>
        <v>75000</v>
      </c>
      <c r="H13070" s="84" t="s">
        <v>7161</v>
      </c>
      <c r="I13070" s="84"/>
    </row>
    <row r="13071" spans="1:9" x14ac:dyDescent="0.25">
      <c r="A13071" s="180">
        <v>44779</v>
      </c>
      <c r="B13071" s="33" t="s">
        <v>5605</v>
      </c>
      <c r="C13071" s="33" t="s">
        <v>5606</v>
      </c>
      <c r="D13071" s="38">
        <v>2</v>
      </c>
      <c r="E13071" s="45" t="s">
        <v>1426</v>
      </c>
      <c r="F13071" s="40">
        <v>5000</v>
      </c>
      <c r="G13071" s="41">
        <f t="shared" si="519"/>
        <v>10000</v>
      </c>
      <c r="H13071" s="84" t="s">
        <v>7161</v>
      </c>
      <c r="I13071" s="84"/>
    </row>
    <row r="13072" spans="1:9" x14ac:dyDescent="0.25">
      <c r="A13072" s="180">
        <v>44779</v>
      </c>
      <c r="B13072" s="33" t="s">
        <v>4556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7161</v>
      </c>
      <c r="I13072" s="84"/>
    </row>
    <row r="13073" spans="1:9" x14ac:dyDescent="0.25">
      <c r="A13073" s="180">
        <v>44779</v>
      </c>
      <c r="B13073" s="33" t="s">
        <v>5889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7161</v>
      </c>
      <c r="I13073" s="84"/>
    </row>
    <row r="13074" spans="1:9" x14ac:dyDescent="0.25">
      <c r="A13074" s="180">
        <v>44779</v>
      </c>
      <c r="B13074" s="63" t="s">
        <v>5890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7161</v>
      </c>
      <c r="I13074" s="84"/>
    </row>
    <row r="13075" spans="1:9" x14ac:dyDescent="0.25">
      <c r="A13075" s="180">
        <v>44779</v>
      </c>
      <c r="B13075" s="63" t="s">
        <v>5891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x14ac:dyDescent="0.25">
      <c r="A13076" s="180">
        <v>44779</v>
      </c>
      <c r="B13076" s="68" t="s">
        <v>2805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19"/>
        <v>2500</v>
      </c>
      <c r="H13076" s="84" t="s">
        <v>3101</v>
      </c>
      <c r="I13076" s="84"/>
    </row>
    <row r="13077" spans="1:9" x14ac:dyDescent="0.25">
      <c r="A13077" s="180">
        <v>44779</v>
      </c>
      <c r="B13077" s="33" t="s">
        <v>7105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19"/>
        <v>41000</v>
      </c>
      <c r="H13077" s="236" t="s">
        <v>742</v>
      </c>
      <c r="I13077" s="84"/>
    </row>
    <row r="13078" spans="1:9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19"/>
        <v>500000</v>
      </c>
      <c r="H13078" s="84" t="s">
        <v>12142</v>
      </c>
      <c r="I13078" s="84" t="s">
        <v>12143</v>
      </c>
    </row>
    <row r="13079" spans="1:9" x14ac:dyDescent="0.25">
      <c r="A13079" s="180">
        <v>44779</v>
      </c>
      <c r="B13079" s="63" t="s">
        <v>63</v>
      </c>
      <c r="C13079" s="33" t="s">
        <v>12144</v>
      </c>
      <c r="D13079" s="38">
        <v>1</v>
      </c>
      <c r="E13079" s="45" t="s">
        <v>24</v>
      </c>
      <c r="F13079" s="40">
        <v>3150000</v>
      </c>
      <c r="G13079" s="41">
        <f t="shared" si="519"/>
        <v>3150000</v>
      </c>
      <c r="H13079" s="84" t="s">
        <v>1881</v>
      </c>
      <c r="I13079" s="84" t="s">
        <v>12143</v>
      </c>
    </row>
    <row r="13080" spans="1:9" x14ac:dyDescent="0.25">
      <c r="A13080" s="180">
        <v>44779</v>
      </c>
      <c r="B13080" s="63" t="s">
        <v>63</v>
      </c>
      <c r="C13080" s="33" t="s">
        <v>12145</v>
      </c>
      <c r="D13080" s="38">
        <v>1</v>
      </c>
      <c r="E13080" s="45" t="s">
        <v>24</v>
      </c>
      <c r="F13080" s="40">
        <v>3150000</v>
      </c>
      <c r="G13080" s="41">
        <f t="shared" si="519"/>
        <v>3150000</v>
      </c>
      <c r="H13080" s="84" t="s">
        <v>1881</v>
      </c>
      <c r="I13080" s="84" t="s">
        <v>12143</v>
      </c>
    </row>
    <row r="13081" spans="1:9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19"/>
        <v>253800</v>
      </c>
      <c r="H13081" s="84" t="s">
        <v>538</v>
      </c>
      <c r="I13081" s="84" t="s">
        <v>12146</v>
      </c>
    </row>
    <row r="13082" spans="1:9" x14ac:dyDescent="0.25">
      <c r="A13082" s="180">
        <v>44779</v>
      </c>
      <c r="B13082" s="33" t="s">
        <v>2852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19"/>
        <v>87791</v>
      </c>
      <c r="H13082" s="84" t="s">
        <v>538</v>
      </c>
      <c r="I13082" s="84" t="s">
        <v>12146</v>
      </c>
    </row>
    <row r="13083" spans="1:9" x14ac:dyDescent="0.25">
      <c r="A13083" s="180">
        <v>44779</v>
      </c>
      <c r="B13083" s="33" t="s">
        <v>3235</v>
      </c>
      <c r="C13083" s="33" t="s">
        <v>3596</v>
      </c>
      <c r="D13083" s="38">
        <v>1</v>
      </c>
      <c r="E13083" s="45" t="s">
        <v>24</v>
      </c>
      <c r="F13083" s="46">
        <v>92500</v>
      </c>
      <c r="G13083" s="41">
        <f t="shared" si="519"/>
        <v>92500</v>
      </c>
      <c r="H13083" s="84" t="s">
        <v>538</v>
      </c>
      <c r="I13083" s="84" t="s">
        <v>12146</v>
      </c>
    </row>
    <row r="13084" spans="1:9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19"/>
        <v>38000</v>
      </c>
      <c r="H13084" s="84" t="s">
        <v>538</v>
      </c>
      <c r="I13084" s="84" t="s">
        <v>12146</v>
      </c>
    </row>
    <row r="13085" spans="1:9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19"/>
        <v>32865</v>
      </c>
      <c r="H13085" s="84" t="s">
        <v>1106</v>
      </c>
      <c r="I13085" s="84"/>
    </row>
    <row r="13086" spans="1:9" x14ac:dyDescent="0.25">
      <c r="A13086" s="180">
        <v>44779</v>
      </c>
      <c r="B13086" s="33" t="s">
        <v>5631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19"/>
        <v>20000</v>
      </c>
      <c r="H13086" s="84" t="s">
        <v>1106</v>
      </c>
      <c r="I13086" s="84"/>
    </row>
    <row r="13087" spans="1:9" x14ac:dyDescent="0.25">
      <c r="A13087" s="180">
        <v>44779</v>
      </c>
      <c r="B13087" s="63" t="s">
        <v>5892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19"/>
        <v>120000</v>
      </c>
      <c r="H13087" s="84" t="s">
        <v>1106</v>
      </c>
      <c r="I13087" s="84"/>
    </row>
    <row r="13088" spans="1:9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19"/>
        <v>20000</v>
      </c>
      <c r="H13088" s="84" t="s">
        <v>507</v>
      </c>
      <c r="I13088" s="84" t="s">
        <v>12147</v>
      </c>
    </row>
    <row r="13089" spans="1:9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19"/>
        <v>49500</v>
      </c>
      <c r="H13089" s="84" t="s">
        <v>507</v>
      </c>
      <c r="I13089" s="84" t="s">
        <v>12147</v>
      </c>
    </row>
    <row r="13090" spans="1:9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19"/>
        <v>130000</v>
      </c>
      <c r="H13090" s="84" t="s">
        <v>507</v>
      </c>
      <c r="I13090" s="84" t="s">
        <v>12147</v>
      </c>
    </row>
    <row r="13091" spans="1:9" x14ac:dyDescent="0.25">
      <c r="A13091" s="180">
        <v>44779</v>
      </c>
      <c r="B13091" s="33" t="s">
        <v>4008</v>
      </c>
      <c r="C13091" s="33" t="s">
        <v>4378</v>
      </c>
      <c r="D13091" s="38">
        <v>1</v>
      </c>
      <c r="E13091" s="45" t="s">
        <v>27</v>
      </c>
      <c r="F13091" s="46">
        <v>23206</v>
      </c>
      <c r="G13091" s="179">
        <f t="shared" si="519"/>
        <v>23206</v>
      </c>
      <c r="H13091" s="84" t="s">
        <v>507</v>
      </c>
      <c r="I13091" s="84" t="s">
        <v>12147</v>
      </c>
    </row>
    <row r="13092" spans="1:9" x14ac:dyDescent="0.25">
      <c r="A13092" s="180">
        <v>44779</v>
      </c>
      <c r="B13092" s="63" t="s">
        <v>5893</v>
      </c>
      <c r="C13092" s="52" t="s">
        <v>5894</v>
      </c>
      <c r="D13092" s="38">
        <v>1</v>
      </c>
      <c r="E13092" s="45" t="s">
        <v>24</v>
      </c>
      <c r="F13092" s="40">
        <v>40000</v>
      </c>
      <c r="G13092" s="41">
        <f t="shared" si="519"/>
        <v>40000</v>
      </c>
      <c r="H13092" s="84" t="s">
        <v>2701</v>
      </c>
      <c r="I13092" s="84" t="s">
        <v>8493</v>
      </c>
    </row>
    <row r="13093" spans="1:9" x14ac:dyDescent="0.25">
      <c r="A13093" s="180">
        <v>44779</v>
      </c>
      <c r="B13093" s="33" t="s">
        <v>2801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19"/>
        <v>13333</v>
      </c>
      <c r="H13093" s="84" t="s">
        <v>2701</v>
      </c>
      <c r="I13093" s="84" t="s">
        <v>8493</v>
      </c>
    </row>
    <row r="13094" spans="1:9" x14ac:dyDescent="0.25">
      <c r="A13094" s="180">
        <v>44779</v>
      </c>
      <c r="B13094" s="33" t="s">
        <v>5893</v>
      </c>
      <c r="C13094" s="141" t="s">
        <v>5894</v>
      </c>
      <c r="D13094" s="38">
        <v>1</v>
      </c>
      <c r="E13094" s="45" t="s">
        <v>24</v>
      </c>
      <c r="F13094" s="40">
        <v>40000</v>
      </c>
      <c r="G13094" s="41">
        <f t="shared" si="519"/>
        <v>40000</v>
      </c>
      <c r="H13094" s="84" t="s">
        <v>2701</v>
      </c>
      <c r="I13094" s="84" t="s">
        <v>8493</v>
      </c>
    </row>
    <row r="13095" spans="1:9" x14ac:dyDescent="0.25">
      <c r="A13095" s="180">
        <v>44779</v>
      </c>
      <c r="B13095" s="63" t="s">
        <v>12148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19"/>
        <v>100000</v>
      </c>
      <c r="H13095" s="236" t="s">
        <v>12149</v>
      </c>
      <c r="I13095" s="84" t="s">
        <v>12150</v>
      </c>
    </row>
    <row r="13096" spans="1:9" x14ac:dyDescent="0.25">
      <c r="A13096" s="180">
        <v>44810</v>
      </c>
      <c r="B13096" s="33" t="s">
        <v>4008</v>
      </c>
      <c r="C13096" s="33" t="s">
        <v>4378</v>
      </c>
      <c r="D13096" s="38">
        <v>23</v>
      </c>
      <c r="E13096" s="45" t="s">
        <v>27</v>
      </c>
      <c r="F13096" s="179">
        <v>23206</v>
      </c>
      <c r="G13096" s="179">
        <f t="shared" si="519"/>
        <v>533738</v>
      </c>
      <c r="H13096" s="84" t="s">
        <v>520</v>
      </c>
      <c r="I13096" s="84" t="s">
        <v>12151</v>
      </c>
    </row>
    <row r="13097" spans="1:9" x14ac:dyDescent="0.25">
      <c r="A13097" s="180">
        <v>44810</v>
      </c>
      <c r="B13097" s="33" t="s">
        <v>2924</v>
      </c>
      <c r="C13097" s="33" t="s">
        <v>3787</v>
      </c>
      <c r="D13097" s="38">
        <v>1</v>
      </c>
      <c r="E13097" s="45" t="s">
        <v>188</v>
      </c>
      <c r="F13097" s="41">
        <v>1261000</v>
      </c>
      <c r="G13097" s="41">
        <f t="shared" si="519"/>
        <v>1261000</v>
      </c>
      <c r="H13097" s="84" t="s">
        <v>520</v>
      </c>
      <c r="I13097" s="84" t="s">
        <v>12151</v>
      </c>
    </row>
    <row r="13098" spans="1:9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19"/>
        <v>42300</v>
      </c>
      <c r="H13098" s="84" t="s">
        <v>2096</v>
      </c>
      <c r="I13098" s="84"/>
    </row>
    <row r="13099" spans="1:9" x14ac:dyDescent="0.25">
      <c r="A13099" s="180">
        <v>44810</v>
      </c>
      <c r="B13099" s="33" t="s">
        <v>5905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19"/>
        <v>50000</v>
      </c>
      <c r="H13099" s="84" t="s">
        <v>2189</v>
      </c>
      <c r="I13099" s="84"/>
    </row>
    <row r="13100" spans="1:9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19"/>
        <v>138756</v>
      </c>
      <c r="H13100" s="84" t="s">
        <v>2701</v>
      </c>
      <c r="I13100" s="84" t="s">
        <v>8493</v>
      </c>
    </row>
    <row r="13101" spans="1:9" x14ac:dyDescent="0.25">
      <c r="A13101" s="180">
        <v>44810</v>
      </c>
      <c r="B13101" s="33" t="s">
        <v>5895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19"/>
        <v>800000</v>
      </c>
      <c r="H13101" s="84" t="s">
        <v>2701</v>
      </c>
      <c r="I13101" s="84" t="s">
        <v>8493</v>
      </c>
    </row>
    <row r="13102" spans="1:9" x14ac:dyDescent="0.25">
      <c r="A13102" s="180">
        <v>44810</v>
      </c>
      <c r="B13102" s="33" t="s">
        <v>2801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2701</v>
      </c>
      <c r="I13102" s="84" t="s">
        <v>8493</v>
      </c>
    </row>
    <row r="13103" spans="1:9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2701</v>
      </c>
      <c r="I13103" s="84" t="s">
        <v>8493</v>
      </c>
    </row>
    <row r="13104" spans="1:9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2701</v>
      </c>
      <c r="I13104" s="84" t="s">
        <v>8493</v>
      </c>
    </row>
    <row r="13105" spans="1:9" x14ac:dyDescent="0.25">
      <c r="A13105" s="180">
        <v>44810</v>
      </c>
      <c r="B13105" s="63" t="s">
        <v>12152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19"/>
        <v>70000</v>
      </c>
      <c r="H13105" s="84" t="s">
        <v>2701</v>
      </c>
      <c r="I13105" s="84" t="s">
        <v>8493</v>
      </c>
    </row>
    <row r="13106" spans="1:9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19"/>
        <v>64600</v>
      </c>
      <c r="H13106" s="236" t="s">
        <v>2240</v>
      </c>
      <c r="I13106" s="84"/>
    </row>
    <row r="13107" spans="1:9" x14ac:dyDescent="0.25">
      <c r="A13107" s="180">
        <v>44810</v>
      </c>
      <c r="B13107" s="33" t="s">
        <v>4008</v>
      </c>
      <c r="C13107" s="33" t="s">
        <v>4378</v>
      </c>
      <c r="D13107" s="38">
        <v>2</v>
      </c>
      <c r="E13107" s="45" t="s">
        <v>27</v>
      </c>
      <c r="F13107" s="179">
        <v>23206</v>
      </c>
      <c r="G13107" s="41">
        <f t="shared" si="519"/>
        <v>46412</v>
      </c>
      <c r="H13107" s="84" t="s">
        <v>2240</v>
      </c>
      <c r="I13107" s="84"/>
    </row>
    <row r="13108" spans="1:9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20">F13108*D13108</f>
        <v>56400</v>
      </c>
      <c r="H13108" s="84" t="s">
        <v>12153</v>
      </c>
      <c r="I13108" s="84"/>
    </row>
    <row r="13109" spans="1:9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20"/>
        <v>64600</v>
      </c>
      <c r="H13109" s="84" t="s">
        <v>12153</v>
      </c>
      <c r="I13109" s="84"/>
    </row>
    <row r="13110" spans="1:9" x14ac:dyDescent="0.25">
      <c r="A13110" s="180">
        <v>44810</v>
      </c>
      <c r="B13110" s="33" t="s">
        <v>5910</v>
      </c>
      <c r="C13110" s="33" t="s">
        <v>5911</v>
      </c>
      <c r="D13110" s="50">
        <v>2</v>
      </c>
      <c r="E13110" s="45" t="s">
        <v>24</v>
      </c>
      <c r="F13110" s="298">
        <v>40000</v>
      </c>
      <c r="G13110" s="179">
        <f t="shared" si="520"/>
        <v>80000</v>
      </c>
      <c r="H13110" s="236" t="s">
        <v>1106</v>
      </c>
      <c r="I13110" s="84"/>
    </row>
    <row r="13111" spans="1:9" x14ac:dyDescent="0.25">
      <c r="A13111" s="180">
        <v>44810</v>
      </c>
      <c r="B13111" s="33" t="s">
        <v>5903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20"/>
        <v>800000</v>
      </c>
      <c r="H13111" s="84" t="s">
        <v>1106</v>
      </c>
      <c r="I13111" s="84"/>
    </row>
    <row r="13112" spans="1:9" x14ac:dyDescent="0.25">
      <c r="A13112" s="180">
        <v>44810</v>
      </c>
      <c r="B13112" s="33" t="s">
        <v>3048</v>
      </c>
      <c r="C13112" s="33" t="s">
        <v>4873</v>
      </c>
      <c r="D13112" s="38">
        <v>2</v>
      </c>
      <c r="E13112" s="45" t="s">
        <v>96</v>
      </c>
      <c r="F13112" s="40">
        <v>72000</v>
      </c>
      <c r="G13112" s="41">
        <f t="shared" si="520"/>
        <v>144000</v>
      </c>
      <c r="H13112" s="84" t="s">
        <v>1106</v>
      </c>
      <c r="I13112" s="84"/>
    </row>
    <row r="13113" spans="1:9" x14ac:dyDescent="0.25">
      <c r="A13113" s="180">
        <v>44810</v>
      </c>
      <c r="B13113" s="63" t="s">
        <v>5897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20"/>
        <v>40000</v>
      </c>
      <c r="H13113" s="84" t="s">
        <v>1633</v>
      </c>
      <c r="I13113" s="84"/>
    </row>
    <row r="13114" spans="1:9" x14ac:dyDescent="0.25">
      <c r="A13114" s="180">
        <v>44810</v>
      </c>
      <c r="B13114" s="63" t="s">
        <v>5898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20"/>
        <v>40000</v>
      </c>
      <c r="H13114" s="84" t="s">
        <v>1633</v>
      </c>
      <c r="I13114" s="84"/>
    </row>
    <row r="13115" spans="1:9" x14ac:dyDescent="0.25">
      <c r="A13115" s="180">
        <v>44810</v>
      </c>
      <c r="B13115" s="63" t="s">
        <v>5899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20"/>
        <v>500000</v>
      </c>
      <c r="H13115" s="84" t="s">
        <v>1633</v>
      </c>
      <c r="I13115" s="84"/>
    </row>
    <row r="13116" spans="1:9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20"/>
        <v>208134</v>
      </c>
      <c r="H13116" s="84" t="s">
        <v>1065</v>
      </c>
      <c r="I13116" s="84"/>
    </row>
    <row r="13117" spans="1:9" x14ac:dyDescent="0.25">
      <c r="A13117" s="180">
        <v>44810</v>
      </c>
      <c r="B13117" s="33" t="s">
        <v>2801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20"/>
        <v>13333</v>
      </c>
      <c r="H13117" s="84" t="s">
        <v>1065</v>
      </c>
      <c r="I13117" s="84"/>
    </row>
    <row r="13118" spans="1:9" x14ac:dyDescent="0.25">
      <c r="A13118" s="180">
        <v>44810</v>
      </c>
      <c r="B13118" s="33" t="s">
        <v>4847</v>
      </c>
      <c r="C13118" s="33"/>
      <c r="D13118" s="50">
        <v>2</v>
      </c>
      <c r="E13118" s="45" t="s">
        <v>24</v>
      </c>
      <c r="F13118" s="179">
        <v>2500</v>
      </c>
      <c r="G13118" s="41">
        <f t="shared" si="520"/>
        <v>5000</v>
      </c>
      <c r="H13118" s="84" t="s">
        <v>2667</v>
      </c>
      <c r="I13118" s="84"/>
    </row>
    <row r="13119" spans="1:9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20"/>
        <v>75000</v>
      </c>
      <c r="H13119" s="84" t="s">
        <v>2667</v>
      </c>
      <c r="I13119" s="84"/>
    </row>
    <row r="13120" spans="1:9" x14ac:dyDescent="0.25">
      <c r="A13120" s="180">
        <v>44810</v>
      </c>
      <c r="B13120" s="56" t="s">
        <v>5906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20"/>
        <v>25000</v>
      </c>
      <c r="H13120" s="84" t="s">
        <v>2861</v>
      </c>
      <c r="I13120" s="84"/>
    </row>
    <row r="13121" spans="1:9" x14ac:dyDescent="0.25">
      <c r="A13121" s="180">
        <v>44810</v>
      </c>
      <c r="B13121" s="33" t="s">
        <v>5907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20"/>
        <v>55000</v>
      </c>
      <c r="H13121" s="236" t="s">
        <v>2861</v>
      </c>
      <c r="I13121" s="84"/>
    </row>
    <row r="13122" spans="1:9" x14ac:dyDescent="0.25">
      <c r="A13122" s="180">
        <v>44810</v>
      </c>
      <c r="B13122" s="63" t="s">
        <v>5908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20"/>
        <v>375000</v>
      </c>
      <c r="H13122" s="236" t="s">
        <v>2861</v>
      </c>
      <c r="I13122" s="84"/>
    </row>
    <row r="13123" spans="1:9" x14ac:dyDescent="0.25">
      <c r="A13123" s="180">
        <v>44810</v>
      </c>
      <c r="B13123" s="33" t="s">
        <v>5093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20"/>
        <v>550000</v>
      </c>
      <c r="H13123" s="84" t="s">
        <v>606</v>
      </c>
      <c r="I13123" s="84"/>
    </row>
    <row r="13124" spans="1:9" x14ac:dyDescent="0.25">
      <c r="A13124" s="180">
        <v>44840</v>
      </c>
      <c r="B13124" s="33" t="s">
        <v>5631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20"/>
        <v>20000</v>
      </c>
      <c r="H13124" s="84" t="s">
        <v>1106</v>
      </c>
      <c r="I13124" s="84"/>
    </row>
    <row r="13125" spans="1:9" x14ac:dyDescent="0.25">
      <c r="A13125" s="180">
        <v>44840</v>
      </c>
      <c r="B13125" s="33" t="s">
        <v>5920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20"/>
        <v>1000000</v>
      </c>
      <c r="H13125" s="84" t="s">
        <v>1106</v>
      </c>
      <c r="I13125" s="84"/>
    </row>
    <row r="13126" spans="1:9" x14ac:dyDescent="0.25">
      <c r="A13126" s="180">
        <v>44840</v>
      </c>
      <c r="B13126" s="33" t="s">
        <v>12154</v>
      </c>
      <c r="C13126" s="33"/>
      <c r="D13126" s="38">
        <v>5</v>
      </c>
      <c r="E13126" s="45" t="s">
        <v>23</v>
      </c>
      <c r="F13126" s="40">
        <v>60000</v>
      </c>
      <c r="G13126" s="41">
        <f t="shared" si="520"/>
        <v>300000</v>
      </c>
      <c r="H13126" s="84" t="s">
        <v>1106</v>
      </c>
      <c r="I13126" s="84"/>
    </row>
    <row r="13127" spans="1:9" x14ac:dyDescent="0.25">
      <c r="A13127" s="180">
        <v>44840</v>
      </c>
      <c r="B13127" s="33" t="s">
        <v>5921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20"/>
        <v>225000</v>
      </c>
      <c r="H13127" s="84" t="s">
        <v>1106</v>
      </c>
      <c r="I13127" s="84"/>
    </row>
    <row r="13128" spans="1:9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20"/>
        <v>255000</v>
      </c>
      <c r="H13128" s="236" t="s">
        <v>1106</v>
      </c>
      <c r="I13128" s="43"/>
    </row>
    <row r="13129" spans="1:9" x14ac:dyDescent="0.25">
      <c r="A13129" s="180">
        <v>44840</v>
      </c>
      <c r="B13129" s="33" t="s">
        <v>5926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20"/>
        <v>156000</v>
      </c>
      <c r="H13129" s="236" t="s">
        <v>1106</v>
      </c>
      <c r="I13129" s="43"/>
    </row>
    <row r="13130" spans="1:9" x14ac:dyDescent="0.25">
      <c r="A13130" s="180">
        <v>44840</v>
      </c>
      <c r="B13130" s="33" t="s">
        <v>4008</v>
      </c>
      <c r="C13130" s="33" t="s">
        <v>4378</v>
      </c>
      <c r="D13130" s="38">
        <v>3</v>
      </c>
      <c r="E13130" s="45" t="s">
        <v>27</v>
      </c>
      <c r="F13130" s="179">
        <v>23206</v>
      </c>
      <c r="G13130" s="179">
        <f t="shared" si="520"/>
        <v>69618</v>
      </c>
      <c r="H13130" s="84" t="s">
        <v>28</v>
      </c>
      <c r="I13130" s="84"/>
    </row>
    <row r="13131" spans="1:9" x14ac:dyDescent="0.25">
      <c r="A13131" s="180">
        <v>44840</v>
      </c>
      <c r="B13131" s="80" t="s">
        <v>2800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20"/>
        <v>65000</v>
      </c>
      <c r="H13131" s="84" t="s">
        <v>1268</v>
      </c>
      <c r="I13131" s="84"/>
    </row>
    <row r="13132" spans="1:9" x14ac:dyDescent="0.25">
      <c r="A13132" s="180">
        <v>44840</v>
      </c>
      <c r="B13132" s="33" t="s">
        <v>5930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20"/>
        <v>270000</v>
      </c>
      <c r="H13132" s="84" t="s">
        <v>930</v>
      </c>
      <c r="I13132" s="43"/>
    </row>
    <row r="13133" spans="1:9" x14ac:dyDescent="0.25">
      <c r="A13133" s="180">
        <v>44840</v>
      </c>
      <c r="B13133" s="33" t="s">
        <v>5931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20"/>
        <v>22500</v>
      </c>
      <c r="H13133" s="84" t="s">
        <v>930</v>
      </c>
      <c r="I13133" s="43"/>
    </row>
    <row r="13134" spans="1:9" x14ac:dyDescent="0.25">
      <c r="A13134" s="180">
        <v>44840</v>
      </c>
      <c r="B13134" s="33" t="s">
        <v>5932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20"/>
        <v>6000</v>
      </c>
      <c r="H13134" s="84" t="s">
        <v>930</v>
      </c>
      <c r="I13134" s="43"/>
    </row>
    <row r="13135" spans="1:9" x14ac:dyDescent="0.25">
      <c r="A13135" s="180">
        <v>44840</v>
      </c>
      <c r="B13135" s="33" t="s">
        <v>8580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20"/>
        <v>150000</v>
      </c>
      <c r="H13135" s="84" t="s">
        <v>930</v>
      </c>
      <c r="I13135" s="84"/>
    </row>
    <row r="13136" spans="1:9" x14ac:dyDescent="0.25">
      <c r="A13136" s="180">
        <v>44840</v>
      </c>
      <c r="B13136" s="33" t="s">
        <v>4847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x14ac:dyDescent="0.25">
      <c r="A13137" s="180">
        <v>44840</v>
      </c>
      <c r="B13137" s="33" t="s">
        <v>5912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21">F13137*D13137</f>
        <v>65800</v>
      </c>
      <c r="H13137" s="84" t="s">
        <v>930</v>
      </c>
      <c r="I13137" s="84"/>
    </row>
    <row r="13138" spans="1:9" x14ac:dyDescent="0.25">
      <c r="A13138" s="180">
        <v>44840</v>
      </c>
      <c r="B13138" s="63" t="s">
        <v>5024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21"/>
        <v>10500</v>
      </c>
      <c r="H13138" s="84" t="s">
        <v>930</v>
      </c>
      <c r="I13138" s="84"/>
    </row>
    <row r="13139" spans="1:9" x14ac:dyDescent="0.25">
      <c r="A13139" s="180">
        <v>44840</v>
      </c>
      <c r="B13139" s="63" t="s">
        <v>5913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21"/>
        <v>27500</v>
      </c>
      <c r="H13139" s="84" t="s">
        <v>930</v>
      </c>
      <c r="I13139" s="84"/>
    </row>
    <row r="13140" spans="1:9" x14ac:dyDescent="0.25">
      <c r="A13140" s="180">
        <v>44840</v>
      </c>
      <c r="B13140" s="63" t="s">
        <v>5914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21"/>
        <v>7500</v>
      </c>
      <c r="H13140" s="84" t="s">
        <v>930</v>
      </c>
      <c r="I13140" s="84"/>
    </row>
    <row r="13141" spans="1:9" x14ac:dyDescent="0.25">
      <c r="A13141" s="180">
        <v>44840</v>
      </c>
      <c r="B13141" s="63" t="s">
        <v>5915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21"/>
        <v>70500</v>
      </c>
      <c r="H13141" s="84" t="s">
        <v>930</v>
      </c>
      <c r="I13141" s="84"/>
    </row>
    <row r="13142" spans="1:9" x14ac:dyDescent="0.25">
      <c r="A13142" s="180">
        <v>44840</v>
      </c>
      <c r="B13142" s="33" t="s">
        <v>5912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21"/>
        <v>158800</v>
      </c>
      <c r="H13142" s="84" t="s">
        <v>930</v>
      </c>
      <c r="I13142" s="84"/>
    </row>
    <row r="13143" spans="1:9" x14ac:dyDescent="0.25">
      <c r="A13143" s="180">
        <v>44840</v>
      </c>
      <c r="B13143" s="80" t="s">
        <v>5916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21"/>
        <v>7500</v>
      </c>
      <c r="H13143" s="84" t="s">
        <v>930</v>
      </c>
      <c r="I13143" s="84"/>
    </row>
    <row r="13144" spans="1:9" x14ac:dyDescent="0.25">
      <c r="A13144" s="180">
        <v>44840</v>
      </c>
      <c r="B13144" s="36" t="s">
        <v>4260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21"/>
        <v>15000</v>
      </c>
      <c r="H13144" s="84" t="s">
        <v>930</v>
      </c>
      <c r="I13144" s="84"/>
    </row>
    <row r="13145" spans="1:9" x14ac:dyDescent="0.25">
      <c r="A13145" s="180">
        <v>44840</v>
      </c>
      <c r="B13145" s="36" t="s">
        <v>12155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21"/>
        <v>222499</v>
      </c>
      <c r="H13145" s="84" t="s">
        <v>2701</v>
      </c>
      <c r="I13145" s="84"/>
    </row>
    <row r="13146" spans="1:9" x14ac:dyDescent="0.25">
      <c r="A13146" s="180">
        <v>44840</v>
      </c>
      <c r="B13146" s="36" t="s">
        <v>4479</v>
      </c>
      <c r="C13146" s="39"/>
      <c r="D13146" s="38">
        <v>1</v>
      </c>
      <c r="E13146" s="45" t="s">
        <v>23</v>
      </c>
      <c r="F13146" s="40">
        <v>13000</v>
      </c>
      <c r="G13146" s="41">
        <f t="shared" si="521"/>
        <v>13000</v>
      </c>
      <c r="H13146" s="84" t="s">
        <v>2701</v>
      </c>
      <c r="I13146" s="84"/>
    </row>
    <row r="13147" spans="1:9" x14ac:dyDescent="0.25">
      <c r="A13147" s="180">
        <v>44840</v>
      </c>
      <c r="B13147" s="36" t="s">
        <v>5917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21"/>
        <v>80000</v>
      </c>
      <c r="H13147" s="84" t="s">
        <v>2701</v>
      </c>
      <c r="I13147" s="84"/>
    </row>
    <row r="13148" spans="1:9" x14ac:dyDescent="0.25">
      <c r="A13148" s="180">
        <v>44840</v>
      </c>
      <c r="B13148" s="33" t="s">
        <v>5919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21"/>
        <v>1650000</v>
      </c>
      <c r="H13148" s="84" t="s">
        <v>2701</v>
      </c>
      <c r="I13148" s="84"/>
    </row>
    <row r="13149" spans="1:9" x14ac:dyDescent="0.25">
      <c r="A13149" s="180">
        <v>44840</v>
      </c>
      <c r="B13149" s="33" t="s">
        <v>12156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21"/>
        <v>60000</v>
      </c>
      <c r="H13149" s="84" t="s">
        <v>2701</v>
      </c>
      <c r="I13149" s="84"/>
    </row>
    <row r="13150" spans="1:9" x14ac:dyDescent="0.25">
      <c r="A13150" s="180">
        <v>44840</v>
      </c>
      <c r="B13150" s="33" t="s">
        <v>5923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21"/>
        <v>378000</v>
      </c>
      <c r="H13150" s="236" t="s">
        <v>588</v>
      </c>
      <c r="I13150" s="84" t="s">
        <v>12157</v>
      </c>
    </row>
    <row r="13151" spans="1:9" x14ac:dyDescent="0.25">
      <c r="A13151" s="180">
        <v>44840</v>
      </c>
      <c r="B13151" s="33" t="s">
        <v>4008</v>
      </c>
      <c r="C13151" s="33" t="s">
        <v>4378</v>
      </c>
      <c r="D13151" s="38">
        <v>5</v>
      </c>
      <c r="E13151" s="45" t="s">
        <v>27</v>
      </c>
      <c r="F13151" s="179">
        <v>23206</v>
      </c>
      <c r="G13151" s="41">
        <f t="shared" si="520"/>
        <v>116030</v>
      </c>
      <c r="H13151" s="84" t="s">
        <v>742</v>
      </c>
      <c r="I13151" s="84"/>
    </row>
    <row r="13152" spans="1:9" x14ac:dyDescent="0.25">
      <c r="A13152" s="180">
        <v>44840</v>
      </c>
      <c r="B13152" s="33" t="s">
        <v>4008</v>
      </c>
      <c r="C13152" s="33" t="s">
        <v>4378</v>
      </c>
      <c r="D13152" s="38">
        <v>5</v>
      </c>
      <c r="E13152" s="45" t="s">
        <v>27</v>
      </c>
      <c r="F13152" s="179">
        <v>23206</v>
      </c>
      <c r="G13152" s="179">
        <f t="shared" si="520"/>
        <v>116030</v>
      </c>
      <c r="H13152" s="236" t="s">
        <v>12158</v>
      </c>
      <c r="I13152" s="84"/>
    </row>
    <row r="13153" spans="1:9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20"/>
        <v>28200</v>
      </c>
      <c r="H13153" s="236" t="s">
        <v>12158</v>
      </c>
      <c r="I13153" s="84"/>
    </row>
    <row r="13154" spans="1:9" x14ac:dyDescent="0.25">
      <c r="A13154" s="180">
        <v>44840</v>
      </c>
      <c r="B13154" s="36" t="s">
        <v>2800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20"/>
        <v>195000</v>
      </c>
      <c r="H13154" s="84" t="s">
        <v>3078</v>
      </c>
      <c r="I13154" s="84" t="s">
        <v>12159</v>
      </c>
    </row>
    <row r="13155" spans="1:9" x14ac:dyDescent="0.25">
      <c r="A13155" s="180">
        <v>44840</v>
      </c>
      <c r="B13155" s="36" t="s">
        <v>10380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20"/>
        <v>65000</v>
      </c>
      <c r="H13155" s="84" t="s">
        <v>3078</v>
      </c>
      <c r="I13155" s="84" t="s">
        <v>12159</v>
      </c>
    </row>
    <row r="13156" spans="1:9" x14ac:dyDescent="0.25">
      <c r="A13156" s="180">
        <v>44840</v>
      </c>
      <c r="B13156" s="63" t="s">
        <v>5924</v>
      </c>
      <c r="C13156" s="33" t="s">
        <v>5925</v>
      </c>
      <c r="D13156" s="38">
        <v>1</v>
      </c>
      <c r="E13156" s="45" t="s">
        <v>72</v>
      </c>
      <c r="F13156" s="40">
        <v>310000</v>
      </c>
      <c r="G13156" s="41">
        <f t="shared" si="520"/>
        <v>310000</v>
      </c>
      <c r="H13156" s="236" t="s">
        <v>3078</v>
      </c>
      <c r="I13156" s="84" t="s">
        <v>12159</v>
      </c>
    </row>
    <row r="13157" spans="1:9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20"/>
        <v>12325</v>
      </c>
      <c r="H13157" s="84" t="s">
        <v>911</v>
      </c>
      <c r="I13157" s="84"/>
    </row>
    <row r="13158" spans="1:9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20"/>
        <v>693960</v>
      </c>
      <c r="H13158" s="84" t="s">
        <v>12160</v>
      </c>
      <c r="I13158" s="84" t="s">
        <v>12161</v>
      </c>
    </row>
    <row r="13159" spans="1:9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20"/>
        <v>100000</v>
      </c>
      <c r="H13159" s="84" t="s">
        <v>507</v>
      </c>
      <c r="I13159" s="84" t="s">
        <v>12162</v>
      </c>
    </row>
    <row r="13160" spans="1:9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20"/>
        <v>20000</v>
      </c>
      <c r="H13160" s="84" t="s">
        <v>507</v>
      </c>
      <c r="I13160" s="84" t="s">
        <v>12163</v>
      </c>
    </row>
    <row r="13161" spans="1:9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20"/>
        <v>130000</v>
      </c>
      <c r="H13161" s="84" t="s">
        <v>507</v>
      </c>
      <c r="I13161" s="84" t="s">
        <v>12163</v>
      </c>
    </row>
    <row r="13162" spans="1:9" x14ac:dyDescent="0.25">
      <c r="A13162" s="180">
        <v>44840</v>
      </c>
      <c r="B13162" s="63" t="s">
        <v>2815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20"/>
        <v>24750</v>
      </c>
      <c r="H13162" s="84" t="s">
        <v>507</v>
      </c>
      <c r="I13162" s="84" t="s">
        <v>12163</v>
      </c>
    </row>
    <row r="13163" spans="1:9" x14ac:dyDescent="0.25">
      <c r="A13163" s="180">
        <v>44840</v>
      </c>
      <c r="B13163" s="33" t="s">
        <v>4008</v>
      </c>
      <c r="C13163" s="33" t="s">
        <v>4378</v>
      </c>
      <c r="D13163" s="38">
        <v>1</v>
      </c>
      <c r="E13163" s="45" t="s">
        <v>27</v>
      </c>
      <c r="F13163" s="179">
        <v>23206</v>
      </c>
      <c r="G13163" s="41">
        <f t="shared" si="520"/>
        <v>23206</v>
      </c>
      <c r="H13163" s="84" t="s">
        <v>507</v>
      </c>
      <c r="I13163" s="84" t="s">
        <v>12163</v>
      </c>
    </row>
    <row r="13164" spans="1:9" x14ac:dyDescent="0.25">
      <c r="A13164" s="180">
        <v>44840</v>
      </c>
      <c r="B13164" s="80" t="s">
        <v>8580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20"/>
        <v>75000</v>
      </c>
      <c r="H13164" s="84" t="s">
        <v>433</v>
      </c>
      <c r="I13164" s="84" t="s">
        <v>12164</v>
      </c>
    </row>
    <row r="13165" spans="1:9" x14ac:dyDescent="0.25">
      <c r="A13165" s="180">
        <v>44840</v>
      </c>
      <c r="B13165" s="36" t="s">
        <v>2800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20"/>
        <v>65000</v>
      </c>
      <c r="H13165" s="84" t="s">
        <v>509</v>
      </c>
      <c r="I13165" s="84" t="s">
        <v>12165</v>
      </c>
    </row>
    <row r="13166" spans="1:9" x14ac:dyDescent="0.25">
      <c r="A13166" s="180">
        <v>44840</v>
      </c>
      <c r="B13166" s="63" t="s">
        <v>5550</v>
      </c>
      <c r="C13166" s="63" t="s">
        <v>9331</v>
      </c>
      <c r="D13166" s="50">
        <v>1</v>
      </c>
      <c r="E13166" s="45" t="s">
        <v>23</v>
      </c>
      <c r="F13166" s="179">
        <v>520000</v>
      </c>
      <c r="G13166" s="41">
        <f t="shared" si="520"/>
        <v>520000</v>
      </c>
      <c r="H13166" s="84" t="s">
        <v>995</v>
      </c>
      <c r="I13166" s="84" t="s">
        <v>12166</v>
      </c>
    </row>
    <row r="13167" spans="1:9" x14ac:dyDescent="0.25">
      <c r="A13167" s="180">
        <v>44840</v>
      </c>
      <c r="B13167" s="49" t="s">
        <v>3024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20"/>
        <v>150000</v>
      </c>
      <c r="H13167" s="84" t="s">
        <v>492</v>
      </c>
      <c r="I13167" s="84" t="s">
        <v>12167</v>
      </c>
    </row>
    <row r="13168" spans="1:9" x14ac:dyDescent="0.25">
      <c r="A13168" s="180">
        <v>44840</v>
      </c>
      <c r="B13168" s="33" t="s">
        <v>5900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20"/>
        <v>800000</v>
      </c>
      <c r="H13168" s="236" t="s">
        <v>1006</v>
      </c>
      <c r="I13168" s="84" t="s">
        <v>12168</v>
      </c>
    </row>
    <row r="13169" spans="1:9" x14ac:dyDescent="0.25">
      <c r="A13169" s="180">
        <v>44840</v>
      </c>
      <c r="B13169" s="33" t="s">
        <v>5927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20"/>
        <v>23000</v>
      </c>
      <c r="H13169" s="84" t="s">
        <v>606</v>
      </c>
      <c r="I13169" s="84"/>
    </row>
    <row r="13170" spans="1:9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20"/>
        <v>60000</v>
      </c>
      <c r="H13170" s="84" t="s">
        <v>2672</v>
      </c>
      <c r="I13170" s="84" t="s">
        <v>12169</v>
      </c>
    </row>
    <row r="13171" spans="1:9" x14ac:dyDescent="0.25">
      <c r="A13171" s="180">
        <v>44840</v>
      </c>
      <c r="B13171" s="63" t="s">
        <v>2815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20"/>
        <v>24750</v>
      </c>
      <c r="H13171" s="84" t="s">
        <v>2672</v>
      </c>
      <c r="I13171" s="84" t="s">
        <v>12169</v>
      </c>
    </row>
    <row r="13172" spans="1:9" x14ac:dyDescent="0.25">
      <c r="A13172" s="180">
        <v>44871</v>
      </c>
      <c r="B13172" s="33" t="s">
        <v>12170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22">F13172*D13172</f>
        <v>30000</v>
      </c>
      <c r="H13172" s="84" t="s">
        <v>930</v>
      </c>
      <c r="I13172" s="84"/>
    </row>
    <row r="13173" spans="1:9" x14ac:dyDescent="0.25">
      <c r="A13173" s="180">
        <v>44871</v>
      </c>
      <c r="B13173" s="33" t="s">
        <v>4847</v>
      </c>
      <c r="C13173" s="33"/>
      <c r="D13173" s="38">
        <v>3</v>
      </c>
      <c r="E13173" s="45" t="s">
        <v>23</v>
      </c>
      <c r="F13173" s="179">
        <v>2500</v>
      </c>
      <c r="G13173" s="41">
        <f t="shared" si="522"/>
        <v>7500</v>
      </c>
      <c r="H13173" s="84" t="s">
        <v>930</v>
      </c>
      <c r="I13173" s="84"/>
    </row>
    <row r="13174" spans="1:9" x14ac:dyDescent="0.25">
      <c r="A13174" s="180">
        <v>44871</v>
      </c>
      <c r="B13174" s="33" t="s">
        <v>11953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22"/>
        <v>7500</v>
      </c>
      <c r="H13174" s="84" t="s">
        <v>930</v>
      </c>
      <c r="I13174" s="84"/>
    </row>
    <row r="13175" spans="1:9" x14ac:dyDescent="0.25">
      <c r="A13175" s="180">
        <v>44871</v>
      </c>
      <c r="B13175" s="33" t="s">
        <v>4847</v>
      </c>
      <c r="C13175" s="33"/>
      <c r="D13175" s="38">
        <v>1</v>
      </c>
      <c r="E13175" s="45" t="s">
        <v>23</v>
      </c>
      <c r="F13175" s="40">
        <v>2500</v>
      </c>
      <c r="G13175" s="41">
        <f t="shared" si="522"/>
        <v>2500</v>
      </c>
      <c r="H13175" s="84" t="s">
        <v>1106</v>
      </c>
      <c r="I13175" s="84"/>
    </row>
    <row r="13176" spans="1:9" x14ac:dyDescent="0.25">
      <c r="A13176" s="180">
        <v>44871</v>
      </c>
      <c r="B13176" s="56" t="s">
        <v>5922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22"/>
        <v>250000</v>
      </c>
      <c r="H13176" s="84" t="s">
        <v>1106</v>
      </c>
      <c r="I13176" s="43"/>
    </row>
    <row r="13177" spans="1:9" x14ac:dyDescent="0.25">
      <c r="A13177" s="180">
        <v>44871</v>
      </c>
      <c r="B13177" s="33" t="s">
        <v>2801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x14ac:dyDescent="0.25">
      <c r="A13178" s="180">
        <v>44871</v>
      </c>
      <c r="B13178" s="63" t="s">
        <v>5761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x14ac:dyDescent="0.25">
      <c r="A13179" s="180">
        <v>44871</v>
      </c>
      <c r="B13179" s="33" t="s">
        <v>5929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22"/>
        <v>39000</v>
      </c>
      <c r="H13179" s="84" t="s">
        <v>1174</v>
      </c>
      <c r="I13179" s="43"/>
    </row>
    <row r="13180" spans="1:9" x14ac:dyDescent="0.25">
      <c r="A13180" s="180">
        <v>44871</v>
      </c>
      <c r="B13180" s="33" t="s">
        <v>4008</v>
      </c>
      <c r="C13180" s="33" t="s">
        <v>4378</v>
      </c>
      <c r="D13180" s="38">
        <v>25</v>
      </c>
      <c r="E13180" s="45" t="s">
        <v>217</v>
      </c>
      <c r="F13180" s="179">
        <v>23206</v>
      </c>
      <c r="G13180" s="179">
        <f t="shared" si="522"/>
        <v>580150</v>
      </c>
      <c r="H13180" s="84" t="s">
        <v>12158</v>
      </c>
      <c r="I13180" s="43"/>
    </row>
    <row r="13181" spans="1:9" x14ac:dyDescent="0.25">
      <c r="A13181" s="180">
        <v>44871</v>
      </c>
      <c r="B13181" s="33" t="s">
        <v>12171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22"/>
        <v>225000</v>
      </c>
      <c r="H13181" s="84" t="s">
        <v>12158</v>
      </c>
      <c r="I13181" s="43"/>
    </row>
    <row r="13182" spans="1:9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22"/>
        <v>225600</v>
      </c>
      <c r="H13182" s="84" t="s">
        <v>627</v>
      </c>
      <c r="I13182" s="84" t="s">
        <v>12172</v>
      </c>
    </row>
    <row r="13183" spans="1:9" x14ac:dyDescent="0.25">
      <c r="A13183" s="180">
        <v>44871</v>
      </c>
      <c r="B13183" s="33" t="s">
        <v>3235</v>
      </c>
      <c r="C13183" s="33" t="s">
        <v>3596</v>
      </c>
      <c r="D13183" s="38">
        <v>1</v>
      </c>
      <c r="E13183" s="45" t="s">
        <v>24</v>
      </c>
      <c r="F13183" s="46">
        <v>92500</v>
      </c>
      <c r="G13183" s="41">
        <f t="shared" si="522"/>
        <v>92500</v>
      </c>
      <c r="H13183" s="84" t="s">
        <v>627</v>
      </c>
      <c r="I13183" s="84" t="s">
        <v>12172</v>
      </c>
    </row>
    <row r="13184" spans="1:9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22"/>
        <v>38000</v>
      </c>
      <c r="H13184" s="84" t="s">
        <v>627</v>
      </c>
      <c r="I13184" s="84" t="s">
        <v>12172</v>
      </c>
    </row>
    <row r="13185" spans="1:9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22"/>
        <v>165000</v>
      </c>
      <c r="H13185" s="84" t="s">
        <v>1268</v>
      </c>
      <c r="I13185" s="84" t="s">
        <v>12173</v>
      </c>
    </row>
    <row r="13186" spans="1:9" x14ac:dyDescent="0.25">
      <c r="A13186" s="180">
        <v>44871</v>
      </c>
      <c r="B13186" s="33" t="s">
        <v>3087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22"/>
        <v>55000</v>
      </c>
      <c r="H13186" s="84" t="s">
        <v>1268</v>
      </c>
      <c r="I13186" s="84" t="s">
        <v>12173</v>
      </c>
    </row>
    <row r="13187" spans="1:9" x14ac:dyDescent="0.25">
      <c r="A13187" s="180">
        <v>44871</v>
      </c>
      <c r="B13187" s="33" t="s">
        <v>5933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22"/>
        <v>435000</v>
      </c>
      <c r="H13187" s="84" t="s">
        <v>1106</v>
      </c>
      <c r="I13187" s="84"/>
    </row>
    <row r="13188" spans="1:9" x14ac:dyDescent="0.25">
      <c r="A13188" s="33" t="s">
        <v>5939</v>
      </c>
      <c r="B13188" s="49" t="s">
        <v>3025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x14ac:dyDescent="0.25">
      <c r="A13189" s="33" t="s">
        <v>5939</v>
      </c>
      <c r="B13189" s="63" t="s">
        <v>4857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23">F13189*D13189</f>
        <v>128000</v>
      </c>
      <c r="H13189" s="84" t="s">
        <v>1106</v>
      </c>
      <c r="I13189" s="84"/>
    </row>
    <row r="13190" spans="1:9" x14ac:dyDescent="0.25">
      <c r="A13190" s="33" t="s">
        <v>5939</v>
      </c>
      <c r="B13190" s="63" t="s">
        <v>5942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23"/>
        <v>45000</v>
      </c>
      <c r="H13190" s="84" t="s">
        <v>1106</v>
      </c>
      <c r="I13190" s="84"/>
    </row>
    <row r="13191" spans="1:9" x14ac:dyDescent="0.25">
      <c r="A13191" s="33" t="s">
        <v>5939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23"/>
        <v>75000</v>
      </c>
      <c r="H13191" s="84" t="s">
        <v>5950</v>
      </c>
      <c r="I13191" s="84"/>
    </row>
    <row r="13192" spans="1:9" x14ac:dyDescent="0.25">
      <c r="A13192" s="33" t="s">
        <v>5939</v>
      </c>
      <c r="B13192" s="109" t="s">
        <v>2682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23"/>
        <v>110000</v>
      </c>
      <c r="H13192" s="84" t="s">
        <v>5950</v>
      </c>
      <c r="I13192" s="43"/>
    </row>
    <row r="13193" spans="1:9" x14ac:dyDescent="0.25">
      <c r="A13193" s="33" t="s">
        <v>5939</v>
      </c>
      <c r="B13193" s="33" t="s">
        <v>9626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x14ac:dyDescent="0.25">
      <c r="A13194" s="33" t="s">
        <v>5939</v>
      </c>
      <c r="B13194" s="63" t="s">
        <v>2826</v>
      </c>
      <c r="C13194" s="39" t="s">
        <v>5865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12174</v>
      </c>
    </row>
    <row r="13195" spans="1:9" x14ac:dyDescent="0.25">
      <c r="A13195" s="33" t="s">
        <v>5939</v>
      </c>
      <c r="B13195" s="68" t="s">
        <v>2749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23"/>
        <v>20000</v>
      </c>
      <c r="H13195" s="84" t="s">
        <v>2018</v>
      </c>
      <c r="I13195" s="43" t="s">
        <v>12174</v>
      </c>
    </row>
    <row r="13196" spans="1:9" x14ac:dyDescent="0.25">
      <c r="A13196" s="33" t="s">
        <v>5939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23"/>
        <v>50000</v>
      </c>
      <c r="H13196" s="84" t="s">
        <v>2018</v>
      </c>
      <c r="I13196" s="43" t="s">
        <v>12174</v>
      </c>
    </row>
    <row r="13197" spans="1:9" x14ac:dyDescent="0.25">
      <c r="A13197" s="33" t="s">
        <v>5939</v>
      </c>
      <c r="B13197" s="33" t="s">
        <v>8167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23"/>
        <v>20000</v>
      </c>
      <c r="H13197" s="84" t="s">
        <v>538</v>
      </c>
      <c r="I13197" s="43" t="s">
        <v>12175</v>
      </c>
    </row>
    <row r="13198" spans="1:9" x14ac:dyDescent="0.25">
      <c r="A13198" s="33" t="s">
        <v>5939</v>
      </c>
      <c r="B13198" s="36" t="s">
        <v>5729</v>
      </c>
      <c r="C13198" s="44" t="s">
        <v>4046</v>
      </c>
      <c r="D13198" s="50">
        <v>1</v>
      </c>
      <c r="E13198" s="45" t="s">
        <v>24</v>
      </c>
      <c r="F13198" s="179">
        <v>210000</v>
      </c>
      <c r="G13198" s="41">
        <f t="shared" si="523"/>
        <v>210000</v>
      </c>
      <c r="H13198" s="84" t="s">
        <v>488</v>
      </c>
      <c r="I13198" s="84"/>
    </row>
    <row r="13199" spans="1:9" x14ac:dyDescent="0.25">
      <c r="A13199" s="33" t="s">
        <v>5939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23"/>
        <v>350000</v>
      </c>
      <c r="H13199" s="84" t="s">
        <v>488</v>
      </c>
      <c r="I13199" s="84"/>
    </row>
    <row r="13200" spans="1:9" x14ac:dyDescent="0.25">
      <c r="A13200" s="33" t="s">
        <v>5939</v>
      </c>
      <c r="B13200" s="63" t="s">
        <v>4772</v>
      </c>
      <c r="C13200" s="33" t="s">
        <v>2726</v>
      </c>
      <c r="D13200" s="38">
        <v>1</v>
      </c>
      <c r="E13200" s="45" t="s">
        <v>24</v>
      </c>
      <c r="F13200" s="58">
        <v>187035</v>
      </c>
      <c r="G13200" s="41">
        <f t="shared" si="523"/>
        <v>187035</v>
      </c>
      <c r="H13200" s="84" t="s">
        <v>488</v>
      </c>
      <c r="I13200" s="84"/>
    </row>
    <row r="13201" spans="1:9" x14ac:dyDescent="0.25">
      <c r="A13201" s="33" t="s">
        <v>5939</v>
      </c>
      <c r="B13201" s="63" t="s">
        <v>2706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23"/>
        <v>350000</v>
      </c>
      <c r="H13201" s="84" t="s">
        <v>509</v>
      </c>
      <c r="I13201" s="84" t="s">
        <v>12176</v>
      </c>
    </row>
    <row r="13202" spans="1:9" x14ac:dyDescent="0.25">
      <c r="A13202" s="33" t="s">
        <v>5939</v>
      </c>
      <c r="B13202" s="63" t="s">
        <v>2801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23"/>
        <v>13333</v>
      </c>
      <c r="H13202" s="84" t="s">
        <v>509</v>
      </c>
      <c r="I13202" s="84" t="s">
        <v>12176</v>
      </c>
    </row>
    <row r="13203" spans="1:9" x14ac:dyDescent="0.25">
      <c r="A13203" s="33" t="s">
        <v>5939</v>
      </c>
      <c r="B13203" s="33" t="s">
        <v>3416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23"/>
        <v>10000</v>
      </c>
      <c r="H13203" s="84" t="s">
        <v>509</v>
      </c>
      <c r="I13203" s="84" t="s">
        <v>12176</v>
      </c>
    </row>
    <row r="13204" spans="1:9" x14ac:dyDescent="0.25">
      <c r="A13204" s="33" t="s">
        <v>5939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23"/>
        <v>173490</v>
      </c>
      <c r="H13204" s="84" t="s">
        <v>509</v>
      </c>
      <c r="I13204" s="84" t="s">
        <v>12176</v>
      </c>
    </row>
    <row r="13205" spans="1:9" x14ac:dyDescent="0.25">
      <c r="A13205" s="33" t="s">
        <v>5939</v>
      </c>
      <c r="B13205" s="33" t="s">
        <v>4008</v>
      </c>
      <c r="C13205" s="33" t="s">
        <v>4378</v>
      </c>
      <c r="D13205" s="38">
        <v>1.5</v>
      </c>
      <c r="E13205" s="45" t="s">
        <v>27</v>
      </c>
      <c r="F13205" s="179">
        <v>23206</v>
      </c>
      <c r="G13205" s="179">
        <f t="shared" si="523"/>
        <v>34809</v>
      </c>
      <c r="H13205" s="84" t="s">
        <v>509</v>
      </c>
      <c r="I13205" s="84" t="s">
        <v>12176</v>
      </c>
    </row>
    <row r="13206" spans="1:9" x14ac:dyDescent="0.25">
      <c r="A13206" s="33" t="s">
        <v>5939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23"/>
        <v>42300</v>
      </c>
      <c r="H13206" s="84" t="s">
        <v>509</v>
      </c>
      <c r="I13206" s="84" t="s">
        <v>12176</v>
      </c>
    </row>
    <row r="13207" spans="1:9" x14ac:dyDescent="0.25">
      <c r="A13207" s="33" t="s">
        <v>5939</v>
      </c>
      <c r="B13207" s="33" t="s">
        <v>5904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23"/>
        <v>10000</v>
      </c>
      <c r="H13207" s="84" t="s">
        <v>509</v>
      </c>
      <c r="I13207" s="84" t="s">
        <v>12176</v>
      </c>
    </row>
    <row r="13208" spans="1:9" x14ac:dyDescent="0.25">
      <c r="A13208" s="33" t="s">
        <v>5939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23"/>
        <v>484500</v>
      </c>
      <c r="H13208" s="84" t="s">
        <v>2573</v>
      </c>
      <c r="I13208" s="84" t="s">
        <v>12177</v>
      </c>
    </row>
    <row r="13209" spans="1:9" x14ac:dyDescent="0.25">
      <c r="A13209" s="33" t="s">
        <v>5939</v>
      </c>
      <c r="B13209" s="33" t="s">
        <v>12178</v>
      </c>
      <c r="C13209" s="49" t="s">
        <v>12179</v>
      </c>
      <c r="D13209" s="38">
        <v>1</v>
      </c>
      <c r="E13209" s="45" t="s">
        <v>24</v>
      </c>
      <c r="F13209" s="40">
        <v>775000</v>
      </c>
      <c r="G13209" s="41">
        <f t="shared" si="523"/>
        <v>775000</v>
      </c>
      <c r="H13209" s="84" t="s">
        <v>433</v>
      </c>
      <c r="I13209" s="84" t="s">
        <v>12180</v>
      </c>
    </row>
    <row r="13210" spans="1:9" x14ac:dyDescent="0.25">
      <c r="A13210" s="33" t="s">
        <v>5939</v>
      </c>
      <c r="B13210" s="33" t="s">
        <v>12181</v>
      </c>
      <c r="C13210" s="49" t="s">
        <v>12182</v>
      </c>
      <c r="D13210" s="38">
        <v>1</v>
      </c>
      <c r="E13210" s="45" t="s">
        <v>24</v>
      </c>
      <c r="F13210" s="40">
        <v>1450000</v>
      </c>
      <c r="G13210" s="41">
        <f t="shared" si="523"/>
        <v>1450000</v>
      </c>
      <c r="H13210" s="84" t="s">
        <v>433</v>
      </c>
      <c r="I13210" s="84" t="s">
        <v>12180</v>
      </c>
    </row>
    <row r="13211" spans="1:9" x14ac:dyDescent="0.25">
      <c r="A13211" s="33" t="s">
        <v>5939</v>
      </c>
      <c r="B13211" s="33" t="s">
        <v>12181</v>
      </c>
      <c r="C13211" s="49" t="s">
        <v>12183</v>
      </c>
      <c r="D13211" s="38">
        <v>1</v>
      </c>
      <c r="E13211" s="45" t="s">
        <v>24</v>
      </c>
      <c r="F13211" s="40">
        <v>1450000</v>
      </c>
      <c r="G13211" s="41">
        <f t="shared" si="523"/>
        <v>1450000</v>
      </c>
      <c r="H13211" s="84" t="s">
        <v>433</v>
      </c>
      <c r="I13211" s="84" t="s">
        <v>12180</v>
      </c>
    </row>
    <row r="13212" spans="1:9" x14ac:dyDescent="0.25">
      <c r="A13212" s="33" t="s">
        <v>5939</v>
      </c>
      <c r="B13212" s="33" t="s">
        <v>12181</v>
      </c>
      <c r="C13212" s="49" t="s">
        <v>12184</v>
      </c>
      <c r="D13212" s="38">
        <v>1</v>
      </c>
      <c r="E13212" s="45" t="s">
        <v>23</v>
      </c>
      <c r="F13212" s="40">
        <v>1450000</v>
      </c>
      <c r="G13212" s="41">
        <f t="shared" si="523"/>
        <v>1450000</v>
      </c>
      <c r="H13212" s="84" t="s">
        <v>433</v>
      </c>
      <c r="I13212" s="84" t="s">
        <v>12180</v>
      </c>
    </row>
    <row r="13213" spans="1:9" x14ac:dyDescent="0.25">
      <c r="A13213" s="33" t="s">
        <v>5939</v>
      </c>
      <c r="B13213" s="33" t="s">
        <v>12181</v>
      </c>
      <c r="C13213" s="49" t="s">
        <v>12185</v>
      </c>
      <c r="D13213" s="38">
        <v>1</v>
      </c>
      <c r="E13213" s="45" t="s">
        <v>23</v>
      </c>
      <c r="F13213" s="40">
        <v>1450000</v>
      </c>
      <c r="G13213" s="41">
        <f t="shared" si="523"/>
        <v>1450000</v>
      </c>
      <c r="H13213" s="84" t="s">
        <v>433</v>
      </c>
      <c r="I13213" s="84" t="s">
        <v>12180</v>
      </c>
    </row>
    <row r="13214" spans="1:9" x14ac:dyDescent="0.25">
      <c r="A13214" s="33" t="s">
        <v>5939</v>
      </c>
      <c r="B13214" s="33" t="s">
        <v>12181</v>
      </c>
      <c r="C13214" s="49" t="s">
        <v>12186</v>
      </c>
      <c r="D13214" s="38">
        <v>1</v>
      </c>
      <c r="E13214" s="45" t="s">
        <v>24</v>
      </c>
      <c r="F13214" s="40">
        <v>1450000</v>
      </c>
      <c r="G13214" s="41">
        <f t="shared" si="523"/>
        <v>1450000</v>
      </c>
      <c r="H13214" s="84" t="s">
        <v>433</v>
      </c>
      <c r="I13214" s="84" t="s">
        <v>12180</v>
      </c>
    </row>
    <row r="13215" spans="1:9" x14ac:dyDescent="0.25">
      <c r="A13215" s="33" t="s">
        <v>5939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23"/>
        <v>253800</v>
      </c>
      <c r="H13215" s="84" t="s">
        <v>577</v>
      </c>
      <c r="I13215" s="84" t="s">
        <v>12187</v>
      </c>
    </row>
    <row r="13216" spans="1:9" x14ac:dyDescent="0.25">
      <c r="A13216" s="33" t="s">
        <v>5939</v>
      </c>
      <c r="B13216" s="33" t="s">
        <v>2852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23"/>
        <v>87791</v>
      </c>
      <c r="H13216" s="236" t="s">
        <v>577</v>
      </c>
      <c r="I13216" s="84" t="s">
        <v>12187</v>
      </c>
    </row>
    <row r="13217" spans="1:9" x14ac:dyDescent="0.25">
      <c r="A13217" s="33" t="s">
        <v>5939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23"/>
        <v>38000</v>
      </c>
      <c r="H13217" s="84" t="s">
        <v>783</v>
      </c>
      <c r="I13217" s="84" t="s">
        <v>12188</v>
      </c>
    </row>
    <row r="13218" spans="1:9" x14ac:dyDescent="0.25">
      <c r="A13218" s="33" t="s">
        <v>5939</v>
      </c>
      <c r="B13218" s="33" t="s">
        <v>3235</v>
      </c>
      <c r="C13218" s="33" t="s">
        <v>3596</v>
      </c>
      <c r="D13218" s="38">
        <v>1</v>
      </c>
      <c r="E13218" s="45" t="s">
        <v>24</v>
      </c>
      <c r="F13218" s="179">
        <v>92500</v>
      </c>
      <c r="G13218" s="179">
        <f t="shared" si="523"/>
        <v>92500</v>
      </c>
      <c r="H13218" s="84" t="s">
        <v>783</v>
      </c>
      <c r="I13218" s="84" t="s">
        <v>12188</v>
      </c>
    </row>
    <row r="13219" spans="1:9" x14ac:dyDescent="0.25">
      <c r="A13219" s="33" t="s">
        <v>5939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23"/>
        <v>24750</v>
      </c>
      <c r="H13219" s="84" t="s">
        <v>783</v>
      </c>
      <c r="I13219" s="84" t="s">
        <v>12188</v>
      </c>
    </row>
    <row r="13220" spans="1:9" x14ac:dyDescent="0.25">
      <c r="A13220" s="33" t="s">
        <v>5939</v>
      </c>
      <c r="B13220" s="33" t="s">
        <v>68</v>
      </c>
      <c r="C13220" s="81" t="s">
        <v>12126</v>
      </c>
      <c r="D13220" s="50">
        <v>1</v>
      </c>
      <c r="E13220" s="45" t="s">
        <v>72</v>
      </c>
      <c r="F13220" s="298">
        <v>1900000</v>
      </c>
      <c r="G13220" s="179">
        <f t="shared" si="523"/>
        <v>1900000</v>
      </c>
      <c r="H13220" s="84" t="s">
        <v>1004</v>
      </c>
      <c r="I13220" s="84" t="s">
        <v>12189</v>
      </c>
    </row>
    <row r="13221" spans="1:9" x14ac:dyDescent="0.25">
      <c r="A13221" s="33" t="s">
        <v>5939</v>
      </c>
      <c r="B13221" s="33" t="s">
        <v>68</v>
      </c>
      <c r="C13221" s="33" t="s">
        <v>11868</v>
      </c>
      <c r="D13221" s="38">
        <v>1</v>
      </c>
      <c r="E13221" s="45" t="s">
        <v>72</v>
      </c>
      <c r="F13221" s="40">
        <v>1900000</v>
      </c>
      <c r="G13221" s="41">
        <f t="shared" si="523"/>
        <v>1900000</v>
      </c>
      <c r="H13221" s="236" t="s">
        <v>1004</v>
      </c>
      <c r="I13221" s="84" t="s">
        <v>12189</v>
      </c>
    </row>
    <row r="13222" spans="1:9" x14ac:dyDescent="0.25">
      <c r="A13222" s="33" t="s">
        <v>5948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x14ac:dyDescent="0.25">
      <c r="A13223" s="33" t="s">
        <v>5948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24">F13223*D13223</f>
        <v>56400</v>
      </c>
      <c r="H13223" s="84" t="s">
        <v>28</v>
      </c>
      <c r="I13223" s="84"/>
    </row>
    <row r="13224" spans="1:9" x14ac:dyDescent="0.25">
      <c r="A13224" s="33" t="s">
        <v>5948</v>
      </c>
      <c r="B13224" s="33" t="s">
        <v>8167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24"/>
        <v>20000</v>
      </c>
      <c r="H13224" s="84" t="s">
        <v>538</v>
      </c>
      <c r="I13224" s="84"/>
    </row>
    <row r="13225" spans="1:9" x14ac:dyDescent="0.25">
      <c r="A13225" s="33" t="s">
        <v>5948</v>
      </c>
      <c r="B13225" s="33" t="s">
        <v>5949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24"/>
        <v>63000</v>
      </c>
      <c r="H13225" s="84" t="s">
        <v>5950</v>
      </c>
      <c r="I13225" s="43"/>
    </row>
    <row r="13226" spans="1:9" x14ac:dyDescent="0.25">
      <c r="A13226" s="33" t="s">
        <v>5948</v>
      </c>
      <c r="B13226" s="63" t="s">
        <v>5951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24"/>
        <v>22500</v>
      </c>
      <c r="H13226" s="84" t="s">
        <v>5950</v>
      </c>
      <c r="I13226" s="84"/>
    </row>
    <row r="13227" spans="1:9" x14ac:dyDescent="0.25">
      <c r="A13227" s="33" t="s">
        <v>5948</v>
      </c>
      <c r="B13227" s="109" t="s">
        <v>11953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24"/>
        <v>7500</v>
      </c>
      <c r="H13227" s="84" t="s">
        <v>6033</v>
      </c>
      <c r="I13227" s="43"/>
    </row>
    <row r="13228" spans="1:9" x14ac:dyDescent="0.25">
      <c r="A13228" s="33" t="s">
        <v>5948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24"/>
        <v>225600</v>
      </c>
      <c r="H13228" s="84" t="s">
        <v>5639</v>
      </c>
      <c r="I13228" s="43"/>
    </row>
    <row r="13229" spans="1:9" x14ac:dyDescent="0.25">
      <c r="A13229" s="33" t="s">
        <v>5948</v>
      </c>
      <c r="B13229" s="36" t="s">
        <v>2816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5639</v>
      </c>
      <c r="I13229" s="43"/>
    </row>
    <row r="13230" spans="1:9" x14ac:dyDescent="0.25">
      <c r="A13230" s="33" t="s">
        <v>5948</v>
      </c>
      <c r="B13230" s="63" t="s">
        <v>4877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24"/>
        <v>30000</v>
      </c>
      <c r="H13230" s="84" t="s">
        <v>5639</v>
      </c>
      <c r="I13230" s="43"/>
    </row>
    <row r="13231" spans="1:9" x14ac:dyDescent="0.25">
      <c r="A13231" s="33" t="s">
        <v>5948</v>
      </c>
      <c r="B13231" s="33" t="s">
        <v>5954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24"/>
        <v>9500</v>
      </c>
      <c r="H13231" s="84" t="s">
        <v>5639</v>
      </c>
      <c r="I13231" s="43"/>
    </row>
    <row r="13232" spans="1:9" x14ac:dyDescent="0.25">
      <c r="A13232" s="33" t="s">
        <v>5948</v>
      </c>
      <c r="B13232" s="33" t="s">
        <v>12026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24"/>
        <v>7825</v>
      </c>
      <c r="H13232" s="84" t="s">
        <v>882</v>
      </c>
      <c r="I13232" s="84" t="s">
        <v>12190</v>
      </c>
    </row>
    <row r="13233" spans="1:9" x14ac:dyDescent="0.25">
      <c r="A13233" s="33" t="s">
        <v>5948</v>
      </c>
      <c r="B13233" s="109" t="s">
        <v>11953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24"/>
        <v>7500</v>
      </c>
      <c r="H13233" s="84" t="s">
        <v>882</v>
      </c>
      <c r="I13233" s="84" t="s">
        <v>12190</v>
      </c>
    </row>
    <row r="13234" spans="1:9" x14ac:dyDescent="0.25">
      <c r="A13234" s="33" t="s">
        <v>5948</v>
      </c>
      <c r="B13234" s="33" t="s">
        <v>3098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24"/>
        <v>130000</v>
      </c>
      <c r="H13234" s="84" t="s">
        <v>882</v>
      </c>
      <c r="I13234" s="84" t="s">
        <v>12190</v>
      </c>
    </row>
    <row r="13235" spans="1:9" x14ac:dyDescent="0.25">
      <c r="A13235" s="33" t="s">
        <v>5948</v>
      </c>
      <c r="B13235" s="68" t="s">
        <v>2749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24"/>
        <v>20000</v>
      </c>
      <c r="H13235" s="84" t="s">
        <v>882</v>
      </c>
      <c r="I13235" s="84" t="s">
        <v>12190</v>
      </c>
    </row>
    <row r="13236" spans="1:9" x14ac:dyDescent="0.25">
      <c r="A13236" s="33" t="s">
        <v>5948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24"/>
        <v>94000</v>
      </c>
      <c r="H13236" s="84" t="s">
        <v>882</v>
      </c>
      <c r="I13236" s="84" t="s">
        <v>12190</v>
      </c>
    </row>
    <row r="13237" spans="1:9" x14ac:dyDescent="0.25">
      <c r="A13237" s="33" t="s">
        <v>5948</v>
      </c>
      <c r="B13237" s="33" t="s">
        <v>12191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24"/>
        <v>600000</v>
      </c>
      <c r="H13237" s="84" t="s">
        <v>882</v>
      </c>
      <c r="I13237" s="84" t="s">
        <v>12190</v>
      </c>
    </row>
    <row r="13238" spans="1:9" x14ac:dyDescent="0.25">
      <c r="A13238" s="33" t="s">
        <v>5948</v>
      </c>
      <c r="B13238" s="80" t="s">
        <v>8509</v>
      </c>
      <c r="C13238" s="156" t="s">
        <v>8339</v>
      </c>
      <c r="D13238" s="38">
        <v>0.15</v>
      </c>
      <c r="E13238" s="45" t="s">
        <v>217</v>
      </c>
      <c r="F13238" s="40">
        <v>82500</v>
      </c>
      <c r="G13238" s="41">
        <f t="shared" si="524"/>
        <v>12375</v>
      </c>
      <c r="H13238" s="84" t="s">
        <v>882</v>
      </c>
      <c r="I13238" s="84" t="s">
        <v>12190</v>
      </c>
    </row>
    <row r="13239" spans="1:9" x14ac:dyDescent="0.25">
      <c r="A13239" s="33" t="s">
        <v>5948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24"/>
        <v>30000</v>
      </c>
      <c r="H13239" s="84" t="s">
        <v>882</v>
      </c>
      <c r="I13239" s="84" t="s">
        <v>12190</v>
      </c>
    </row>
    <row r="13240" spans="1:9" x14ac:dyDescent="0.25">
      <c r="A13240" s="33" t="s">
        <v>5948</v>
      </c>
      <c r="B13240" s="33" t="s">
        <v>5952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24"/>
        <v>160000</v>
      </c>
      <c r="H13240" s="84" t="s">
        <v>5953</v>
      </c>
      <c r="I13240" s="84"/>
    </row>
    <row r="13241" spans="1:9" x14ac:dyDescent="0.25">
      <c r="A13241" s="33" t="s">
        <v>5948</v>
      </c>
      <c r="B13241" s="33" t="s">
        <v>8580</v>
      </c>
      <c r="C13241" s="49"/>
      <c r="D13241" s="38">
        <v>1</v>
      </c>
      <c r="E13241" s="45" t="s">
        <v>24</v>
      </c>
      <c r="F13241" s="40">
        <v>75000</v>
      </c>
      <c r="G13241" s="41">
        <f t="shared" si="524"/>
        <v>75000</v>
      </c>
      <c r="H13241" s="84" t="s">
        <v>4160</v>
      </c>
      <c r="I13241" s="84" t="s">
        <v>12192</v>
      </c>
    </row>
    <row r="13242" spans="1:9" x14ac:dyDescent="0.25">
      <c r="A13242" s="33" t="s">
        <v>5948</v>
      </c>
      <c r="B13242" s="33" t="s">
        <v>8580</v>
      </c>
      <c r="C13242" s="49"/>
      <c r="D13242" s="38">
        <v>1</v>
      </c>
      <c r="E13242" s="45" t="s">
        <v>24</v>
      </c>
      <c r="F13242" s="40">
        <v>75000</v>
      </c>
      <c r="G13242" s="41">
        <f t="shared" si="524"/>
        <v>75000</v>
      </c>
      <c r="H13242" s="84" t="s">
        <v>930</v>
      </c>
      <c r="I13242" s="84"/>
    </row>
    <row r="13243" spans="1:9" x14ac:dyDescent="0.25">
      <c r="A13243" s="33" t="s">
        <v>5948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24"/>
        <v>61000</v>
      </c>
      <c r="H13243" s="84" t="s">
        <v>930</v>
      </c>
      <c r="I13243" s="84"/>
    </row>
    <row r="13244" spans="1:9" x14ac:dyDescent="0.25">
      <c r="A13244" s="33" t="s">
        <v>5948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24"/>
        <v>36975</v>
      </c>
      <c r="H13244" s="84" t="s">
        <v>588</v>
      </c>
      <c r="I13244" s="84"/>
    </row>
    <row r="13245" spans="1:9" x14ac:dyDescent="0.25">
      <c r="A13245" s="33" t="s">
        <v>5948</v>
      </c>
      <c r="B13245" s="63" t="s">
        <v>5955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24"/>
        <v>50000</v>
      </c>
      <c r="H13245" s="84" t="s">
        <v>12193</v>
      </c>
      <c r="I13245" s="84"/>
    </row>
    <row r="13246" spans="1:9" x14ac:dyDescent="0.25">
      <c r="A13246" s="33" t="s">
        <v>5948</v>
      </c>
      <c r="B13246" s="33" t="s">
        <v>12194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24"/>
        <v>13333</v>
      </c>
      <c r="H13246" s="84" t="s">
        <v>868</v>
      </c>
      <c r="I13246" s="84"/>
    </row>
    <row r="13247" spans="1:9" x14ac:dyDescent="0.25">
      <c r="A13247" s="33" t="s">
        <v>5948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24"/>
        <v>69378</v>
      </c>
      <c r="H13247" s="84" t="s">
        <v>868</v>
      </c>
      <c r="I13247" s="84"/>
    </row>
    <row r="13248" spans="1:9" x14ac:dyDescent="0.25">
      <c r="A13248" s="33" t="s">
        <v>5948</v>
      </c>
      <c r="B13248" s="80" t="s">
        <v>2800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24"/>
        <v>65000</v>
      </c>
      <c r="H13248" s="84" t="s">
        <v>868</v>
      </c>
      <c r="I13248" s="84"/>
    </row>
    <row r="13249" spans="1:9" x14ac:dyDescent="0.25">
      <c r="A13249" s="33" t="s">
        <v>5948</v>
      </c>
      <c r="B13249" s="80" t="s">
        <v>8509</v>
      </c>
      <c r="C13249" s="156" t="s">
        <v>8339</v>
      </c>
      <c r="D13249" s="38">
        <v>0.3</v>
      </c>
      <c r="E13249" s="45" t="s">
        <v>217</v>
      </c>
      <c r="F13249" s="40">
        <v>82500</v>
      </c>
      <c r="G13249" s="41">
        <f t="shared" si="524"/>
        <v>24750</v>
      </c>
      <c r="H13249" s="236" t="s">
        <v>2736</v>
      </c>
      <c r="I13249" s="84"/>
    </row>
    <row r="13250" spans="1:9" x14ac:dyDescent="0.25">
      <c r="A13250" s="33" t="s">
        <v>5957</v>
      </c>
      <c r="B13250" s="33" t="s">
        <v>5974</v>
      </c>
      <c r="C13250" s="33" t="s">
        <v>5975</v>
      </c>
      <c r="D13250" s="50">
        <v>2</v>
      </c>
      <c r="E13250" s="45" t="s">
        <v>24</v>
      </c>
      <c r="F13250" s="179">
        <v>20000</v>
      </c>
      <c r="G13250" s="179">
        <f t="shared" si="524"/>
        <v>40000</v>
      </c>
      <c r="H13250" s="84" t="s">
        <v>5639</v>
      </c>
      <c r="I13250" s="84"/>
    </row>
    <row r="13251" spans="1:9" x14ac:dyDescent="0.25">
      <c r="A13251" s="33" t="s">
        <v>5957</v>
      </c>
      <c r="B13251" s="33" t="s">
        <v>5958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24"/>
        <v>12000</v>
      </c>
      <c r="H13251" s="84" t="s">
        <v>5639</v>
      </c>
      <c r="I13251" s="84"/>
    </row>
    <row r="13252" spans="1:9" x14ac:dyDescent="0.25">
      <c r="A13252" s="33" t="s">
        <v>5957</v>
      </c>
      <c r="B13252" s="63" t="s">
        <v>5959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24"/>
        <v>6000</v>
      </c>
      <c r="H13252" s="84" t="s">
        <v>5960</v>
      </c>
      <c r="I13252" s="43"/>
    </row>
    <row r="13253" spans="1:9" x14ac:dyDescent="0.25">
      <c r="A13253" s="33" t="s">
        <v>5957</v>
      </c>
      <c r="B13253" s="33" t="s">
        <v>5961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24"/>
        <v>1000000</v>
      </c>
      <c r="H13253" s="84" t="s">
        <v>748</v>
      </c>
      <c r="I13253" s="43"/>
    </row>
    <row r="13254" spans="1:9" x14ac:dyDescent="0.25">
      <c r="A13254" s="33" t="s">
        <v>5957</v>
      </c>
      <c r="B13254" s="63" t="s">
        <v>11794</v>
      </c>
      <c r="C13254" s="49" t="s">
        <v>12195</v>
      </c>
      <c r="D13254" s="38">
        <v>1</v>
      </c>
      <c r="E13254" s="45" t="s">
        <v>24</v>
      </c>
      <c r="F13254" s="35">
        <v>1550000</v>
      </c>
      <c r="G13254" s="41">
        <f t="shared" si="524"/>
        <v>1550000</v>
      </c>
      <c r="H13254" s="84" t="s">
        <v>433</v>
      </c>
      <c r="I13254" s="43" t="s">
        <v>12196</v>
      </c>
    </row>
    <row r="13255" spans="1:9" x14ac:dyDescent="0.25">
      <c r="A13255" s="33" t="s">
        <v>5957</v>
      </c>
      <c r="B13255" s="63" t="s">
        <v>11794</v>
      </c>
      <c r="C13255" s="49" t="s">
        <v>12197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12196</v>
      </c>
    </row>
    <row r="13256" spans="1:9" x14ac:dyDescent="0.25">
      <c r="A13256" s="33" t="s">
        <v>5957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24"/>
        <v>255000</v>
      </c>
      <c r="H13256" s="84" t="s">
        <v>5970</v>
      </c>
      <c r="I13256" s="43"/>
    </row>
    <row r="13257" spans="1:9" x14ac:dyDescent="0.25">
      <c r="A13257" s="33" t="s">
        <v>5957</v>
      </c>
      <c r="B13257" s="33" t="s">
        <v>2805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24"/>
        <v>5000</v>
      </c>
      <c r="H13257" s="84" t="s">
        <v>5970</v>
      </c>
      <c r="I13257" s="84"/>
    </row>
    <row r="13258" spans="1:9" x14ac:dyDescent="0.25">
      <c r="A13258" s="33" t="s">
        <v>5957</v>
      </c>
      <c r="B13258" s="33" t="s">
        <v>5971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24"/>
        <v>54500</v>
      </c>
      <c r="H13258" s="236" t="s">
        <v>930</v>
      </c>
      <c r="I13258" s="84"/>
    </row>
    <row r="13259" spans="1:9" x14ac:dyDescent="0.25">
      <c r="A13259" s="33" t="s">
        <v>5957</v>
      </c>
      <c r="B13259" s="36" t="s">
        <v>5972</v>
      </c>
      <c r="C13259" s="33" t="s">
        <v>543</v>
      </c>
      <c r="D13259" s="50">
        <v>2</v>
      </c>
      <c r="E13259" s="45" t="s">
        <v>5973</v>
      </c>
      <c r="F13259" s="298">
        <v>20000</v>
      </c>
      <c r="G13259" s="179">
        <f t="shared" si="524"/>
        <v>40000</v>
      </c>
      <c r="H13259" s="236" t="s">
        <v>930</v>
      </c>
      <c r="I13259" s="84"/>
    </row>
    <row r="13260" spans="1:9" x14ac:dyDescent="0.25">
      <c r="A13260" s="33" t="s">
        <v>5957</v>
      </c>
      <c r="B13260" s="109" t="s">
        <v>5976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24"/>
        <v>291000</v>
      </c>
      <c r="H13260" s="84" t="s">
        <v>930</v>
      </c>
      <c r="I13260" s="84"/>
    </row>
    <row r="13261" spans="1:9" x14ac:dyDescent="0.25">
      <c r="A13261" s="33" t="s">
        <v>5957</v>
      </c>
      <c r="B13261" s="36" t="s">
        <v>5972</v>
      </c>
      <c r="C13261" s="33" t="s">
        <v>543</v>
      </c>
      <c r="D13261" s="50">
        <v>1</v>
      </c>
      <c r="E13261" s="51" t="s">
        <v>5973</v>
      </c>
      <c r="F13261" s="291">
        <v>20000</v>
      </c>
      <c r="G13261" s="179">
        <f t="shared" si="524"/>
        <v>20000</v>
      </c>
      <c r="H13261" s="84" t="s">
        <v>930</v>
      </c>
      <c r="I13261" s="84"/>
    </row>
    <row r="13262" spans="1:9" x14ac:dyDescent="0.25">
      <c r="A13262" s="33" t="s">
        <v>5957</v>
      </c>
      <c r="B13262" s="33" t="s">
        <v>5097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x14ac:dyDescent="0.25">
      <c r="A13263" s="33" t="s">
        <v>5957</v>
      </c>
      <c r="B13263" s="49" t="s">
        <v>5977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24"/>
        <v>20000</v>
      </c>
      <c r="H13263" s="84" t="s">
        <v>911</v>
      </c>
      <c r="I13263" s="84"/>
    </row>
    <row r="13264" spans="1:9" x14ac:dyDescent="0.25">
      <c r="A13264" s="33" t="s">
        <v>5957</v>
      </c>
      <c r="B13264" s="33" t="s">
        <v>5978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24"/>
        <v>25000</v>
      </c>
      <c r="H13264" s="84" t="s">
        <v>911</v>
      </c>
      <c r="I13264" s="84"/>
    </row>
    <row r="13265" spans="1:9" x14ac:dyDescent="0.25">
      <c r="A13265" s="33" t="s">
        <v>5957</v>
      </c>
      <c r="B13265" s="33" t="s">
        <v>5979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24"/>
        <v>17000</v>
      </c>
      <c r="H13265" s="84" t="s">
        <v>911</v>
      </c>
      <c r="I13265" s="84"/>
    </row>
    <row r="13266" spans="1:9" x14ac:dyDescent="0.25">
      <c r="A13266" s="33" t="s">
        <v>5957</v>
      </c>
      <c r="B13266" s="33" t="s">
        <v>5980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24"/>
        <v>2000</v>
      </c>
      <c r="H13266" s="84" t="s">
        <v>911</v>
      </c>
      <c r="I13266" s="84"/>
    </row>
    <row r="13267" spans="1:9" x14ac:dyDescent="0.25">
      <c r="A13267" s="33" t="s">
        <v>5957</v>
      </c>
      <c r="B13267" s="36" t="s">
        <v>5982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24"/>
        <v>13000</v>
      </c>
      <c r="H13267" s="236" t="s">
        <v>911</v>
      </c>
      <c r="I13267" s="84"/>
    </row>
    <row r="13268" spans="1:9" x14ac:dyDescent="0.25">
      <c r="A13268" s="33" t="s">
        <v>5957</v>
      </c>
      <c r="B13268" s="33" t="s">
        <v>5983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24"/>
        <v>3000</v>
      </c>
      <c r="H13268" s="42" t="s">
        <v>911</v>
      </c>
      <c r="I13268" s="84"/>
    </row>
    <row r="13269" spans="1:9" x14ac:dyDescent="0.25">
      <c r="A13269" s="33" t="s">
        <v>5957</v>
      </c>
      <c r="B13269" s="33" t="s">
        <v>2992</v>
      </c>
      <c r="C13269" s="109" t="s">
        <v>10820</v>
      </c>
      <c r="D13269" s="38">
        <v>1</v>
      </c>
      <c r="E13269" s="45" t="s">
        <v>24</v>
      </c>
      <c r="F13269" s="179">
        <v>350000</v>
      </c>
      <c r="G13269" s="41">
        <f t="shared" si="524"/>
        <v>350000</v>
      </c>
      <c r="H13269" s="84" t="s">
        <v>911</v>
      </c>
      <c r="I13269" s="84"/>
    </row>
    <row r="13270" spans="1:9" x14ac:dyDescent="0.25">
      <c r="A13270" s="33" t="s">
        <v>5957</v>
      </c>
      <c r="B13270" s="36" t="s">
        <v>5984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24"/>
        <v>110000</v>
      </c>
      <c r="H13270" s="42" t="s">
        <v>911</v>
      </c>
      <c r="I13270" s="84"/>
    </row>
    <row r="13271" spans="1:9" x14ac:dyDescent="0.25">
      <c r="A13271" s="33" t="s">
        <v>5957</v>
      </c>
      <c r="B13271" s="36" t="s">
        <v>5985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24"/>
        <v>40000</v>
      </c>
      <c r="H13271" s="42" t="s">
        <v>911</v>
      </c>
      <c r="I13271" s="84"/>
    </row>
    <row r="13272" spans="1:9" x14ac:dyDescent="0.25">
      <c r="A13272" s="33" t="s">
        <v>5957</v>
      </c>
      <c r="B13272" s="36" t="s">
        <v>5986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24"/>
        <v>7000</v>
      </c>
      <c r="H13272" s="42" t="s">
        <v>911</v>
      </c>
      <c r="I13272" s="84"/>
    </row>
    <row r="13273" spans="1:9" x14ac:dyDescent="0.25">
      <c r="A13273" s="33" t="s">
        <v>5957</v>
      </c>
      <c r="B13273" s="36" t="s">
        <v>5988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24"/>
        <v>55000</v>
      </c>
      <c r="H13273" s="42" t="s">
        <v>911</v>
      </c>
      <c r="I13273" s="84"/>
    </row>
    <row r="13274" spans="1:9" x14ac:dyDescent="0.25">
      <c r="A13274" s="33" t="s">
        <v>5957</v>
      </c>
      <c r="B13274" s="36" t="s">
        <v>5990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24"/>
        <v>10000</v>
      </c>
      <c r="H13274" s="42" t="s">
        <v>911</v>
      </c>
      <c r="I13274" s="84"/>
    </row>
    <row r="13275" spans="1:9" x14ac:dyDescent="0.25">
      <c r="A13275" s="33" t="s">
        <v>5957</v>
      </c>
      <c r="B13275" s="33" t="s">
        <v>11913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24"/>
        <v>5555000</v>
      </c>
      <c r="H13275" s="84" t="s">
        <v>433</v>
      </c>
      <c r="I13275" s="84" t="s">
        <v>12198</v>
      </c>
    </row>
    <row r="13276" spans="1:9" x14ac:dyDescent="0.25">
      <c r="A13276" s="33" t="s">
        <v>5992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x14ac:dyDescent="0.25">
      <c r="A13277" s="33" t="s">
        <v>5992</v>
      </c>
      <c r="B13277" s="36" t="s">
        <v>2816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25">F13277*D13277</f>
        <v>65000</v>
      </c>
      <c r="H13277" s="84" t="s">
        <v>930</v>
      </c>
      <c r="I13277" s="43"/>
    </row>
    <row r="13278" spans="1:9" x14ac:dyDescent="0.25">
      <c r="A13278" s="33" t="s">
        <v>5992</v>
      </c>
      <c r="B13278" s="36" t="s">
        <v>11266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x14ac:dyDescent="0.25">
      <c r="A13279" s="33" t="s">
        <v>5992</v>
      </c>
      <c r="B13279" s="33" t="s">
        <v>2805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25"/>
        <v>5000</v>
      </c>
      <c r="H13279" s="84" t="s">
        <v>930</v>
      </c>
      <c r="I13279" s="43"/>
    </row>
    <row r="13280" spans="1:9" x14ac:dyDescent="0.25">
      <c r="A13280" s="33" t="s">
        <v>5992</v>
      </c>
      <c r="B13280" s="33" t="s">
        <v>12199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25"/>
        <v>7500</v>
      </c>
      <c r="H13280" s="84" t="s">
        <v>930</v>
      </c>
      <c r="I13280" s="43"/>
    </row>
    <row r="13281" spans="1:9" x14ac:dyDescent="0.25">
      <c r="A13281" s="33" t="s">
        <v>5992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25"/>
        <v>253800</v>
      </c>
      <c r="H13281" s="84" t="s">
        <v>2237</v>
      </c>
      <c r="I13281" s="43" t="s">
        <v>12200</v>
      </c>
    </row>
    <row r="13282" spans="1:9" x14ac:dyDescent="0.25">
      <c r="A13282" s="33" t="s">
        <v>5992</v>
      </c>
      <c r="B13282" s="33" t="s">
        <v>2852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25"/>
        <v>87791</v>
      </c>
      <c r="H13282" s="84" t="s">
        <v>2237</v>
      </c>
      <c r="I13282" s="43" t="s">
        <v>12200</v>
      </c>
    </row>
    <row r="13283" spans="1:9" x14ac:dyDescent="0.25">
      <c r="A13283" s="33" t="s">
        <v>5992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25"/>
        <v>39000</v>
      </c>
      <c r="H13283" s="84" t="s">
        <v>2237</v>
      </c>
      <c r="I13283" s="43" t="s">
        <v>12200</v>
      </c>
    </row>
    <row r="13284" spans="1:9" x14ac:dyDescent="0.25">
      <c r="A13284" s="33" t="s">
        <v>5992</v>
      </c>
      <c r="B13284" s="33" t="s">
        <v>3235</v>
      </c>
      <c r="C13284" s="33" t="s">
        <v>3596</v>
      </c>
      <c r="D13284" s="33">
        <v>1</v>
      </c>
      <c r="E13284" s="39" t="s">
        <v>24</v>
      </c>
      <c r="F13284" s="34">
        <v>92500</v>
      </c>
      <c r="G13284" s="41">
        <f t="shared" si="525"/>
        <v>92500</v>
      </c>
      <c r="H13284" s="84" t="s">
        <v>2237</v>
      </c>
      <c r="I13284" s="43" t="s">
        <v>12200</v>
      </c>
    </row>
    <row r="13285" spans="1:9" x14ac:dyDescent="0.25">
      <c r="A13285" s="33" t="s">
        <v>5992</v>
      </c>
      <c r="B13285" s="33" t="s">
        <v>2805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x14ac:dyDescent="0.25">
      <c r="A13286" s="33" t="s">
        <v>5992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x14ac:dyDescent="0.25">
      <c r="A13287" s="33" t="s">
        <v>5992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25"/>
        <v>69378</v>
      </c>
      <c r="H13287" s="84" t="s">
        <v>748</v>
      </c>
      <c r="I13287" s="84"/>
    </row>
    <row r="13288" spans="1:9" x14ac:dyDescent="0.25">
      <c r="A13288" s="33" t="s">
        <v>5992</v>
      </c>
      <c r="B13288" s="36" t="s">
        <v>4149</v>
      </c>
      <c r="C13288" s="33" t="s">
        <v>2752</v>
      </c>
      <c r="D13288" s="38">
        <v>1</v>
      </c>
      <c r="E13288" s="45" t="s">
        <v>24</v>
      </c>
      <c r="F13288" s="46">
        <v>31000</v>
      </c>
      <c r="G13288" s="179">
        <f t="shared" si="525"/>
        <v>31000</v>
      </c>
      <c r="H13288" s="84" t="s">
        <v>748</v>
      </c>
      <c r="I13288" s="84"/>
    </row>
    <row r="13289" spans="1:9" x14ac:dyDescent="0.25">
      <c r="A13289" s="33" t="s">
        <v>5992</v>
      </c>
      <c r="B13289" s="80" t="s">
        <v>2800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25"/>
        <v>130000</v>
      </c>
      <c r="H13289" s="84" t="s">
        <v>783</v>
      </c>
      <c r="I13289" s="84" t="s">
        <v>12201</v>
      </c>
    </row>
    <row r="13290" spans="1:9" x14ac:dyDescent="0.25">
      <c r="A13290" s="33" t="s">
        <v>5992</v>
      </c>
      <c r="B13290" s="56" t="s">
        <v>5981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25"/>
        <v>44000</v>
      </c>
      <c r="H13290" s="42" t="s">
        <v>490</v>
      </c>
      <c r="I13290" s="84"/>
    </row>
    <row r="13291" spans="1:9" x14ac:dyDescent="0.25">
      <c r="A13291" s="33" t="s">
        <v>5992</v>
      </c>
      <c r="B13291" s="33" t="s">
        <v>12202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25"/>
        <v>15650</v>
      </c>
      <c r="H13291" s="42" t="s">
        <v>588</v>
      </c>
      <c r="I13291" s="84" t="s">
        <v>12203</v>
      </c>
    </row>
    <row r="13292" spans="1:9" x14ac:dyDescent="0.25">
      <c r="A13292" s="33" t="s">
        <v>5992</v>
      </c>
      <c r="B13292" s="33" t="s">
        <v>7353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25"/>
        <v>10000</v>
      </c>
      <c r="H13292" s="42" t="s">
        <v>588</v>
      </c>
      <c r="I13292" s="84" t="s">
        <v>12203</v>
      </c>
    </row>
    <row r="13293" spans="1:9" x14ac:dyDescent="0.25">
      <c r="A13293" s="33" t="s">
        <v>5992</v>
      </c>
      <c r="B13293" s="36" t="s">
        <v>5176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25"/>
        <v>40000</v>
      </c>
      <c r="H13293" s="42" t="s">
        <v>588</v>
      </c>
      <c r="I13293" s="84" t="s">
        <v>12203</v>
      </c>
    </row>
    <row r="13294" spans="1:9" x14ac:dyDescent="0.25">
      <c r="A13294" s="33" t="s">
        <v>5992</v>
      </c>
      <c r="B13294" s="36" t="s">
        <v>6403</v>
      </c>
      <c r="C13294" s="36" t="s">
        <v>8339</v>
      </c>
      <c r="D13294" s="38">
        <v>0.6</v>
      </c>
      <c r="E13294" s="51" t="s">
        <v>27</v>
      </c>
      <c r="F13294" s="46">
        <v>82500</v>
      </c>
      <c r="G13294" s="46">
        <f t="shared" si="525"/>
        <v>49500</v>
      </c>
      <c r="H13294" s="42" t="s">
        <v>588</v>
      </c>
      <c r="I13294" s="84" t="s">
        <v>12203</v>
      </c>
    </row>
    <row r="13295" spans="1:9" x14ac:dyDescent="0.25">
      <c r="A13295" s="33" t="s">
        <v>5992</v>
      </c>
      <c r="B13295" s="33" t="s">
        <v>4841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25"/>
        <v>20000</v>
      </c>
      <c r="H13295" s="42" t="s">
        <v>588</v>
      </c>
      <c r="I13295" s="84" t="s">
        <v>12203</v>
      </c>
    </row>
    <row r="13296" spans="1:9" x14ac:dyDescent="0.25">
      <c r="A13296" s="33" t="s">
        <v>5992</v>
      </c>
      <c r="B13296" s="63" t="s">
        <v>12204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25"/>
        <v>100000</v>
      </c>
      <c r="H13296" s="42" t="s">
        <v>588</v>
      </c>
      <c r="I13296" s="84" t="s">
        <v>12203</v>
      </c>
    </row>
    <row r="13297" spans="1:9" x14ac:dyDescent="0.25">
      <c r="A13297" s="33" t="s">
        <v>5992</v>
      </c>
      <c r="B13297" s="63" t="s">
        <v>5816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25"/>
        <v>80000</v>
      </c>
      <c r="H13297" s="84" t="s">
        <v>6636</v>
      </c>
      <c r="I13297" s="84"/>
    </row>
    <row r="13298" spans="1:9" x14ac:dyDescent="0.25">
      <c r="A13298" s="33" t="s">
        <v>5992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25"/>
        <v>16000</v>
      </c>
      <c r="H13298" s="84" t="s">
        <v>6636</v>
      </c>
      <c r="I13298" s="84"/>
    </row>
    <row r="13299" spans="1:9" x14ac:dyDescent="0.25">
      <c r="A13299" s="33" t="s">
        <v>5992</v>
      </c>
      <c r="B13299" s="36" t="s">
        <v>12205</v>
      </c>
      <c r="C13299" s="228" t="s">
        <v>12206</v>
      </c>
      <c r="D13299" s="38">
        <v>1</v>
      </c>
      <c r="E13299" s="45" t="s">
        <v>23</v>
      </c>
      <c r="F13299" s="289">
        <v>3500000</v>
      </c>
      <c r="G13299" s="41">
        <f t="shared" si="525"/>
        <v>3500000</v>
      </c>
      <c r="H13299" s="84" t="s">
        <v>974</v>
      </c>
      <c r="I13299" s="84" t="s">
        <v>12207</v>
      </c>
    </row>
    <row r="13300" spans="1:9" x14ac:dyDescent="0.25">
      <c r="A13300" s="33" t="s">
        <v>5992</v>
      </c>
      <c r="B13300" s="63" t="s">
        <v>12208</v>
      </c>
      <c r="C13300" s="33" t="s">
        <v>12209</v>
      </c>
      <c r="D13300" s="50">
        <v>1</v>
      </c>
      <c r="E13300" s="45" t="s">
        <v>23</v>
      </c>
      <c r="F13300" s="46">
        <v>3700000</v>
      </c>
      <c r="G13300" s="41">
        <f t="shared" si="525"/>
        <v>3700000</v>
      </c>
      <c r="H13300" s="84" t="s">
        <v>520</v>
      </c>
      <c r="I13300" s="84" t="s">
        <v>12207</v>
      </c>
    </row>
    <row r="13301" spans="1:9" x14ac:dyDescent="0.25">
      <c r="A13301" s="33" t="s">
        <v>5992</v>
      </c>
      <c r="B13301" s="63" t="s">
        <v>5550</v>
      </c>
      <c r="C13301" s="63" t="s">
        <v>9331</v>
      </c>
      <c r="D13301" s="50">
        <v>1</v>
      </c>
      <c r="E13301" s="45" t="s">
        <v>23</v>
      </c>
      <c r="F13301" s="179">
        <v>125000</v>
      </c>
      <c r="G13301" s="41">
        <f t="shared" si="525"/>
        <v>125000</v>
      </c>
      <c r="H13301" s="84" t="s">
        <v>520</v>
      </c>
      <c r="I13301" s="84" t="s">
        <v>12207</v>
      </c>
    </row>
    <row r="13302" spans="1:9" x14ac:dyDescent="0.25">
      <c r="A13302" s="33" t="s">
        <v>5992</v>
      </c>
      <c r="B13302" s="33" t="s">
        <v>4384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25"/>
        <v>100000</v>
      </c>
      <c r="H13302" s="236" t="s">
        <v>520</v>
      </c>
      <c r="I13302" s="84" t="s">
        <v>12207</v>
      </c>
    </row>
    <row r="13303" spans="1:9" x14ac:dyDescent="0.25">
      <c r="A13303" s="33" t="s">
        <v>5992</v>
      </c>
      <c r="B13303" s="63" t="s">
        <v>4383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25"/>
        <v>350000</v>
      </c>
      <c r="H13303" s="236" t="s">
        <v>520</v>
      </c>
      <c r="I13303" s="84" t="s">
        <v>12207</v>
      </c>
    </row>
    <row r="13304" spans="1:9" x14ac:dyDescent="0.25">
      <c r="A13304" s="33" t="s">
        <v>5992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25"/>
        <v>100000</v>
      </c>
      <c r="H13304" s="84" t="s">
        <v>520</v>
      </c>
      <c r="I13304" s="84" t="s">
        <v>12207</v>
      </c>
    </row>
    <row r="13305" spans="1:9" x14ac:dyDescent="0.25">
      <c r="A13305" s="33" t="s">
        <v>5992</v>
      </c>
      <c r="B13305" s="33" t="s">
        <v>11605</v>
      </c>
      <c r="C13305" s="33" t="s">
        <v>4924</v>
      </c>
      <c r="D13305" s="38">
        <v>2</v>
      </c>
      <c r="E13305" s="45" t="s">
        <v>24</v>
      </c>
      <c r="F13305" s="46">
        <v>50000</v>
      </c>
      <c r="G13305" s="41">
        <f t="shared" si="525"/>
        <v>100000</v>
      </c>
      <c r="H13305" s="236" t="s">
        <v>520</v>
      </c>
      <c r="I13305" s="84" t="s">
        <v>12207</v>
      </c>
    </row>
    <row r="13306" spans="1:9" x14ac:dyDescent="0.25">
      <c r="A13306" s="33" t="s">
        <v>5992</v>
      </c>
      <c r="B13306" s="33" t="s">
        <v>4008</v>
      </c>
      <c r="C13306" s="33" t="s">
        <v>4378</v>
      </c>
      <c r="D13306" s="38">
        <v>25</v>
      </c>
      <c r="E13306" s="45" t="s">
        <v>27</v>
      </c>
      <c r="F13306" s="40">
        <v>23206</v>
      </c>
      <c r="G13306" s="41">
        <f t="shared" si="525"/>
        <v>580150</v>
      </c>
      <c r="H13306" s="236" t="s">
        <v>520</v>
      </c>
      <c r="I13306" s="84" t="s">
        <v>12207</v>
      </c>
    </row>
    <row r="13307" spans="1:9" x14ac:dyDescent="0.25">
      <c r="A13307" s="33" t="s">
        <v>5992</v>
      </c>
      <c r="B13307" s="33" t="s">
        <v>12210</v>
      </c>
      <c r="C13307" s="33" t="s">
        <v>12211</v>
      </c>
      <c r="D13307" s="38">
        <v>1</v>
      </c>
      <c r="E13307" s="45" t="s">
        <v>396</v>
      </c>
      <c r="F13307" s="46">
        <v>1</v>
      </c>
      <c r="G13307" s="41">
        <f t="shared" si="525"/>
        <v>1</v>
      </c>
      <c r="H13307" s="236" t="s">
        <v>520</v>
      </c>
      <c r="I13307" s="84" t="s">
        <v>12207</v>
      </c>
    </row>
    <row r="13308" spans="1:9" x14ac:dyDescent="0.25">
      <c r="A13308" s="33" t="s">
        <v>5992</v>
      </c>
      <c r="B13308" s="33" t="s">
        <v>5995</v>
      </c>
      <c r="C13308" s="52" t="s">
        <v>5996</v>
      </c>
      <c r="D13308" s="38">
        <v>1</v>
      </c>
      <c r="E13308" s="51" t="s">
        <v>23</v>
      </c>
      <c r="F13308" s="46">
        <v>400000</v>
      </c>
      <c r="G13308" s="179">
        <f t="shared" si="525"/>
        <v>400000</v>
      </c>
      <c r="H13308" s="84" t="s">
        <v>520</v>
      </c>
      <c r="I13308" s="84" t="s">
        <v>12207</v>
      </c>
    </row>
    <row r="13309" spans="1:9" x14ac:dyDescent="0.25">
      <c r="A13309" s="33" t="s">
        <v>5992</v>
      </c>
      <c r="B13309" s="68" t="s">
        <v>5998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25"/>
        <v>12000</v>
      </c>
      <c r="H13309" s="84" t="s">
        <v>1633</v>
      </c>
      <c r="I13309" s="84"/>
    </row>
    <row r="13310" spans="1:9" x14ac:dyDescent="0.25">
      <c r="A13310" s="33" t="s">
        <v>5992</v>
      </c>
      <c r="B13310" s="36" t="s">
        <v>5999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25"/>
        <v>30000</v>
      </c>
      <c r="H13310" s="84" t="s">
        <v>1633</v>
      </c>
      <c r="I13310" s="294"/>
    </row>
    <row r="13311" spans="1:9" x14ac:dyDescent="0.25">
      <c r="A13311" s="33" t="s">
        <v>5992</v>
      </c>
      <c r="B13311" s="33" t="s">
        <v>3487</v>
      </c>
      <c r="C13311" s="44" t="s">
        <v>3486</v>
      </c>
      <c r="D13311" s="33">
        <v>1</v>
      </c>
      <c r="E13311" s="33" t="s">
        <v>1925</v>
      </c>
      <c r="F13311" s="34">
        <v>50000</v>
      </c>
      <c r="G13311" s="179">
        <f t="shared" si="525"/>
        <v>50000</v>
      </c>
      <c r="H13311" s="84" t="s">
        <v>1633</v>
      </c>
      <c r="I13311" s="294"/>
    </row>
    <row r="13312" spans="1:9" x14ac:dyDescent="0.25">
      <c r="A13312" s="33" t="s">
        <v>5992</v>
      </c>
      <c r="B13312" s="33" t="s">
        <v>5673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25"/>
        <v>400000</v>
      </c>
      <c r="H13312" s="84" t="s">
        <v>509</v>
      </c>
      <c r="I13312" s="294"/>
    </row>
    <row r="13313" spans="1:9" x14ac:dyDescent="0.25">
      <c r="A13313" s="33" t="s">
        <v>5992</v>
      </c>
      <c r="B13313" s="56" t="s">
        <v>5922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25"/>
        <v>250000</v>
      </c>
      <c r="H13313" s="84" t="s">
        <v>509</v>
      </c>
      <c r="I13313" s="294"/>
    </row>
    <row r="13314" spans="1:9" x14ac:dyDescent="0.25">
      <c r="A13314" s="33" t="s">
        <v>5992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25"/>
        <v>193500</v>
      </c>
      <c r="H13314" s="84" t="s">
        <v>577</v>
      </c>
      <c r="I13314" s="33" t="s">
        <v>8493</v>
      </c>
    </row>
    <row r="13315" spans="1:9" x14ac:dyDescent="0.25">
      <c r="A13315" s="33" t="s">
        <v>5992</v>
      </c>
      <c r="B13315" s="63" t="s">
        <v>4772</v>
      </c>
      <c r="C13315" s="33" t="s">
        <v>2726</v>
      </c>
      <c r="D13315" s="33">
        <v>1</v>
      </c>
      <c r="E13315" s="33" t="s">
        <v>24</v>
      </c>
      <c r="F13315" s="34">
        <v>187035</v>
      </c>
      <c r="G13315" s="179">
        <f t="shared" si="525"/>
        <v>187035</v>
      </c>
      <c r="H13315" s="84" t="s">
        <v>577</v>
      </c>
      <c r="I13315" s="33" t="s">
        <v>8493</v>
      </c>
    </row>
    <row r="13316" spans="1:9" x14ac:dyDescent="0.25">
      <c r="A13316" s="33" t="s">
        <v>5992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25"/>
        <v>40000</v>
      </c>
      <c r="H13316" s="84" t="s">
        <v>577</v>
      </c>
      <c r="I13316" s="33" t="s">
        <v>8493</v>
      </c>
    </row>
    <row r="13317" spans="1:9" x14ac:dyDescent="0.25">
      <c r="A13317" s="33" t="s">
        <v>5992</v>
      </c>
      <c r="B13317" s="33" t="s">
        <v>2801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25"/>
        <v>13333</v>
      </c>
      <c r="H13317" s="84" t="s">
        <v>577</v>
      </c>
      <c r="I13317" s="33" t="s">
        <v>8493</v>
      </c>
    </row>
    <row r="13318" spans="1:9" x14ac:dyDescent="0.25">
      <c r="A13318" s="33" t="s">
        <v>5992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25"/>
        <v>208134</v>
      </c>
      <c r="H13318" s="84" t="s">
        <v>577</v>
      </c>
      <c r="I13318" s="33" t="s">
        <v>8493</v>
      </c>
    </row>
    <row r="13319" spans="1:9" x14ac:dyDescent="0.25">
      <c r="A13319" s="33" t="s">
        <v>5992</v>
      </c>
      <c r="B13319" s="36" t="s">
        <v>6403</v>
      </c>
      <c r="C13319" s="36" t="s">
        <v>8339</v>
      </c>
      <c r="D13319" s="38">
        <v>0.6</v>
      </c>
      <c r="E13319" s="51" t="s">
        <v>27</v>
      </c>
      <c r="F13319" s="46">
        <v>82500</v>
      </c>
      <c r="G13319" s="46">
        <f t="shared" si="525"/>
        <v>49500</v>
      </c>
      <c r="H13319" s="84" t="s">
        <v>577</v>
      </c>
      <c r="I13319" s="33"/>
    </row>
    <row r="13320" spans="1:9" x14ac:dyDescent="0.25">
      <c r="A13320" s="33" t="s">
        <v>5992</v>
      </c>
      <c r="B13320" s="33" t="s">
        <v>12212</v>
      </c>
      <c r="C13320" s="44" t="s">
        <v>12213</v>
      </c>
      <c r="D13320" s="38">
        <v>1</v>
      </c>
      <c r="E13320" s="45" t="s">
        <v>396</v>
      </c>
      <c r="F13320" s="46">
        <v>35980000</v>
      </c>
      <c r="G13320" s="41">
        <f t="shared" si="525"/>
        <v>35980000</v>
      </c>
      <c r="H13320" s="84" t="s">
        <v>911</v>
      </c>
      <c r="I13320" s="43"/>
    </row>
    <row r="13321" spans="1:9" x14ac:dyDescent="0.25">
      <c r="A13321" s="33" t="s">
        <v>5992</v>
      </c>
      <c r="B13321" s="33" t="s">
        <v>3253</v>
      </c>
      <c r="C13321" s="52" t="s">
        <v>5849</v>
      </c>
      <c r="D13321" s="38">
        <v>1</v>
      </c>
      <c r="E13321" s="45" t="s">
        <v>72</v>
      </c>
      <c r="F13321" s="46">
        <v>225000</v>
      </c>
      <c r="G13321" s="179">
        <f t="shared" si="525"/>
        <v>225000</v>
      </c>
      <c r="H13321" s="84" t="s">
        <v>911</v>
      </c>
      <c r="I13321" s="84"/>
    </row>
    <row r="13322" spans="1:9" x14ac:dyDescent="0.25">
      <c r="A13322" s="33" t="s">
        <v>5992</v>
      </c>
      <c r="B13322" s="33" t="s">
        <v>2801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25"/>
        <v>13333</v>
      </c>
      <c r="H13322" s="84" t="s">
        <v>911</v>
      </c>
      <c r="I13322" s="84"/>
    </row>
    <row r="13323" spans="1:9" x14ac:dyDescent="0.25">
      <c r="A13323" s="33" t="s">
        <v>5992</v>
      </c>
      <c r="B13323" s="36" t="s">
        <v>6008</v>
      </c>
      <c r="C13323" s="33" t="s">
        <v>6006</v>
      </c>
      <c r="D13323" s="50">
        <v>1</v>
      </c>
      <c r="E13323" s="45" t="s">
        <v>24</v>
      </c>
      <c r="F13323" s="298">
        <v>1565000</v>
      </c>
      <c r="G13323" s="179">
        <f t="shared" si="525"/>
        <v>1565000</v>
      </c>
      <c r="H13323" s="236" t="s">
        <v>647</v>
      </c>
      <c r="I13323" s="33"/>
    </row>
    <row r="13324" spans="1:9" x14ac:dyDescent="0.25">
      <c r="A13324" s="33" t="s">
        <v>5992</v>
      </c>
      <c r="B13324" s="33" t="s">
        <v>6009</v>
      </c>
      <c r="C13324" s="33" t="s">
        <v>6006</v>
      </c>
      <c r="D13324" s="50">
        <v>2</v>
      </c>
      <c r="E13324" s="45" t="s">
        <v>24</v>
      </c>
      <c r="F13324" s="298">
        <v>1900000</v>
      </c>
      <c r="G13324" s="179">
        <f t="shared" si="525"/>
        <v>3800000</v>
      </c>
      <c r="H13324" s="236" t="s">
        <v>647</v>
      </c>
      <c r="I13324" s="33"/>
    </row>
    <row r="13325" spans="1:9" x14ac:dyDescent="0.25">
      <c r="A13325" s="33" t="s">
        <v>6010</v>
      </c>
      <c r="B13325" s="33" t="s">
        <v>4008</v>
      </c>
      <c r="C13325" s="33" t="s">
        <v>4378</v>
      </c>
      <c r="D13325" s="38">
        <v>5</v>
      </c>
      <c r="E13325" s="45" t="s">
        <v>27</v>
      </c>
      <c r="F13325" s="40">
        <v>23206</v>
      </c>
      <c r="G13325" s="41">
        <f t="shared" si="525"/>
        <v>116030</v>
      </c>
      <c r="H13325" s="84" t="s">
        <v>2240</v>
      </c>
      <c r="I13325" s="84"/>
    </row>
    <row r="13326" spans="1:9" x14ac:dyDescent="0.25">
      <c r="A13326" s="33" t="s">
        <v>6010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25"/>
        <v>24650</v>
      </c>
      <c r="H13326" s="84" t="s">
        <v>827</v>
      </c>
      <c r="I13326" s="43"/>
    </row>
    <row r="13327" spans="1:9" x14ac:dyDescent="0.25">
      <c r="A13327" s="33" t="s">
        <v>6010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x14ac:dyDescent="0.25">
      <c r="A13328" s="33" t="s">
        <v>6010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25"/>
        <v>28200</v>
      </c>
      <c r="H13328" s="84" t="s">
        <v>1263</v>
      </c>
      <c r="I13328" s="43"/>
    </row>
    <row r="13329" spans="1:9" x14ac:dyDescent="0.25">
      <c r="A13329" s="33" t="s">
        <v>6010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25"/>
        <v>28200</v>
      </c>
      <c r="H13329" s="84" t="s">
        <v>827</v>
      </c>
      <c r="I13329" s="43"/>
    </row>
    <row r="13330" spans="1:9" x14ac:dyDescent="0.25">
      <c r="A13330" s="33" t="s">
        <v>6010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25"/>
        <v>323000</v>
      </c>
      <c r="H13330" s="84" t="s">
        <v>424</v>
      </c>
      <c r="I13330" s="43" t="s">
        <v>12214</v>
      </c>
    </row>
    <row r="13331" spans="1:9" x14ac:dyDescent="0.25">
      <c r="A13331" s="33" t="s">
        <v>6010</v>
      </c>
      <c r="B13331" s="33" t="s">
        <v>6011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25"/>
        <v>32000</v>
      </c>
      <c r="H13331" s="84" t="s">
        <v>1279</v>
      </c>
      <c r="I13331" s="43"/>
    </row>
    <row r="13332" spans="1:9" x14ac:dyDescent="0.25">
      <c r="A13332" s="33" t="s">
        <v>6010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25"/>
        <v>253800</v>
      </c>
      <c r="H13332" s="84" t="s">
        <v>911</v>
      </c>
      <c r="I13332" s="43"/>
    </row>
    <row r="13333" spans="1:9" x14ac:dyDescent="0.25">
      <c r="A13333" s="33" t="s">
        <v>6010</v>
      </c>
      <c r="B13333" s="33" t="s">
        <v>2852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x14ac:dyDescent="0.25">
      <c r="A13334" s="33" t="s">
        <v>6010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x14ac:dyDescent="0.25">
      <c r="A13335" s="33" t="s">
        <v>6010</v>
      </c>
      <c r="B13335" s="33" t="s">
        <v>3235</v>
      </c>
      <c r="C13335" s="33" t="s">
        <v>3596</v>
      </c>
      <c r="D13335" s="38">
        <v>1</v>
      </c>
      <c r="E13335" s="45" t="s">
        <v>24</v>
      </c>
      <c r="F13335" s="46">
        <v>92500</v>
      </c>
      <c r="G13335" s="179">
        <f t="shared" si="525"/>
        <v>92500</v>
      </c>
      <c r="H13335" s="84" t="s">
        <v>911</v>
      </c>
      <c r="I13335" s="84"/>
    </row>
    <row r="13336" spans="1:9" x14ac:dyDescent="0.25">
      <c r="A13336" s="33" t="s">
        <v>6010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25"/>
        <v>27000</v>
      </c>
      <c r="H13336" s="84" t="s">
        <v>911</v>
      </c>
      <c r="I13336" s="84"/>
    </row>
    <row r="13337" spans="1:9" x14ac:dyDescent="0.25">
      <c r="A13337" s="33" t="s">
        <v>6010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25"/>
        <v>9000</v>
      </c>
      <c r="H13337" s="84" t="s">
        <v>911</v>
      </c>
      <c r="I13337" s="84"/>
    </row>
    <row r="13338" spans="1:9" x14ac:dyDescent="0.25">
      <c r="A13338" s="33" t="s">
        <v>6010</v>
      </c>
      <c r="B13338" s="33" t="s">
        <v>6028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25"/>
        <v>225000</v>
      </c>
      <c r="H13338" s="236" t="s">
        <v>911</v>
      </c>
      <c r="I13338" s="84"/>
    </row>
    <row r="13339" spans="1:9" x14ac:dyDescent="0.25">
      <c r="A13339" s="33" t="s">
        <v>6010</v>
      </c>
      <c r="B13339" s="36" t="s">
        <v>11953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3553</v>
      </c>
      <c r="I13339" s="84"/>
    </row>
    <row r="13340" spans="1:9" x14ac:dyDescent="0.25">
      <c r="A13340" s="33" t="s">
        <v>6010</v>
      </c>
      <c r="B13340" s="56" t="s">
        <v>6020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25"/>
        <v>28000</v>
      </c>
      <c r="H13340" s="42" t="s">
        <v>3553</v>
      </c>
      <c r="I13340" s="84"/>
    </row>
    <row r="13341" spans="1:9" x14ac:dyDescent="0.25">
      <c r="A13341" s="33" t="s">
        <v>6010</v>
      </c>
      <c r="B13341" s="33" t="s">
        <v>4675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26">F13341*D13341</f>
        <v>5000</v>
      </c>
      <c r="H13341" s="84" t="s">
        <v>5970</v>
      </c>
      <c r="I13341" s="84"/>
    </row>
    <row r="13342" spans="1:9" x14ac:dyDescent="0.25">
      <c r="A13342" s="33" t="s">
        <v>6010</v>
      </c>
      <c r="B13342" s="36" t="s">
        <v>5631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26"/>
        <v>20000</v>
      </c>
      <c r="H13342" s="42" t="s">
        <v>930</v>
      </c>
      <c r="I13342" s="84"/>
    </row>
    <row r="13343" spans="1:9" x14ac:dyDescent="0.25">
      <c r="A13343" s="33" t="s">
        <v>6010</v>
      </c>
      <c r="B13343" s="36" t="s">
        <v>6018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26"/>
        <v>50000</v>
      </c>
      <c r="H13343" s="84" t="s">
        <v>715</v>
      </c>
      <c r="I13343" s="84"/>
    </row>
    <row r="13344" spans="1:9" x14ac:dyDescent="0.25">
      <c r="A13344" s="33" t="s">
        <v>6010</v>
      </c>
      <c r="B13344" s="36" t="s">
        <v>6019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26"/>
        <v>50000</v>
      </c>
      <c r="H13344" s="84" t="s">
        <v>715</v>
      </c>
      <c r="I13344" s="84"/>
    </row>
    <row r="13345" spans="1:9" x14ac:dyDescent="0.25">
      <c r="A13345" s="33" t="s">
        <v>6010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26"/>
        <v>75000</v>
      </c>
      <c r="H13345" s="84" t="s">
        <v>433</v>
      </c>
      <c r="I13345" s="84" t="s">
        <v>12215</v>
      </c>
    </row>
    <row r="13346" spans="1:9" x14ac:dyDescent="0.25">
      <c r="A13346" s="33" t="s">
        <v>6010</v>
      </c>
      <c r="B13346" s="36" t="s">
        <v>12216</v>
      </c>
      <c r="C13346" s="33" t="s">
        <v>2745</v>
      </c>
      <c r="D13346" s="38">
        <v>1</v>
      </c>
      <c r="E13346" s="45" t="s">
        <v>24</v>
      </c>
      <c r="F13346" s="179">
        <v>475000</v>
      </c>
      <c r="G13346" s="41">
        <f t="shared" si="526"/>
        <v>475000</v>
      </c>
      <c r="H13346" s="84" t="s">
        <v>1756</v>
      </c>
      <c r="I13346" s="84" t="s">
        <v>12217</v>
      </c>
    </row>
    <row r="13347" spans="1:9" x14ac:dyDescent="0.25">
      <c r="A13347" s="33" t="s">
        <v>6010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26"/>
        <v>495000</v>
      </c>
      <c r="H13347" s="84" t="s">
        <v>783</v>
      </c>
      <c r="I13347" s="84" t="s">
        <v>12218</v>
      </c>
    </row>
    <row r="13348" spans="1:9" x14ac:dyDescent="0.25">
      <c r="A13348" s="33" t="s">
        <v>6010</v>
      </c>
      <c r="B13348" s="33" t="s">
        <v>2851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26"/>
        <v>207050</v>
      </c>
      <c r="H13348" s="84" t="s">
        <v>413</v>
      </c>
      <c r="I13348" s="84" t="s">
        <v>12219</v>
      </c>
    </row>
    <row r="13349" spans="1:9" x14ac:dyDescent="0.25">
      <c r="A13349" s="33" t="s">
        <v>6010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26"/>
        <v>81000</v>
      </c>
      <c r="H13349" s="84" t="s">
        <v>413</v>
      </c>
      <c r="I13349" s="84" t="s">
        <v>12219</v>
      </c>
    </row>
    <row r="13350" spans="1:9" x14ac:dyDescent="0.25">
      <c r="A13350" s="33" t="s">
        <v>6010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26"/>
        <v>27000</v>
      </c>
      <c r="H13350" s="84" t="s">
        <v>413</v>
      </c>
      <c r="I13350" s="84" t="s">
        <v>12219</v>
      </c>
    </row>
    <row r="13351" spans="1:9" x14ac:dyDescent="0.25">
      <c r="A13351" s="33" t="s">
        <v>6010</v>
      </c>
      <c r="B13351" s="68" t="s">
        <v>6016</v>
      </c>
      <c r="C13351" s="52" t="s">
        <v>12220</v>
      </c>
      <c r="D13351" s="38">
        <v>1</v>
      </c>
      <c r="E13351" s="45" t="s">
        <v>24</v>
      </c>
      <c r="F13351" s="40">
        <v>15000</v>
      </c>
      <c r="G13351" s="41">
        <f t="shared" si="526"/>
        <v>15000</v>
      </c>
      <c r="H13351" s="84" t="s">
        <v>413</v>
      </c>
      <c r="I13351" s="84" t="s">
        <v>12219</v>
      </c>
    </row>
    <row r="13352" spans="1:9" x14ac:dyDescent="0.25">
      <c r="A13352" s="33" t="s">
        <v>6010</v>
      </c>
      <c r="B13352" s="33" t="s">
        <v>6021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26"/>
        <v>20000</v>
      </c>
      <c r="H13352" s="84" t="s">
        <v>413</v>
      </c>
      <c r="I13352" s="84" t="s">
        <v>12219</v>
      </c>
    </row>
    <row r="13353" spans="1:9" x14ac:dyDescent="0.25">
      <c r="A13353" s="33" t="s">
        <v>6010</v>
      </c>
      <c r="B13353" s="33" t="s">
        <v>2801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26"/>
        <v>13333</v>
      </c>
      <c r="H13353" s="236" t="s">
        <v>509</v>
      </c>
      <c r="I13353" s="84"/>
    </row>
    <row r="13354" spans="1:9" x14ac:dyDescent="0.25">
      <c r="A13354" s="33" t="s">
        <v>6010</v>
      </c>
      <c r="B13354" s="36" t="s">
        <v>6029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26"/>
        <v>90000</v>
      </c>
      <c r="H13354" s="236" t="s">
        <v>509</v>
      </c>
      <c r="I13354" s="84"/>
    </row>
    <row r="13355" spans="1:9" x14ac:dyDescent="0.25">
      <c r="A13355" s="33" t="s">
        <v>6010</v>
      </c>
      <c r="B13355" s="33" t="s">
        <v>6030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26"/>
        <v>3000</v>
      </c>
      <c r="H13355" s="236" t="s">
        <v>509</v>
      </c>
      <c r="I13355" s="84"/>
    </row>
    <row r="13356" spans="1:9" x14ac:dyDescent="0.25">
      <c r="A13356" s="33" t="s">
        <v>6031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26"/>
        <v>36975</v>
      </c>
      <c r="H13356" s="84" t="s">
        <v>2701</v>
      </c>
      <c r="I13356" s="84"/>
    </row>
    <row r="13357" spans="1:9" x14ac:dyDescent="0.25">
      <c r="A13357" s="33" t="s">
        <v>6031</v>
      </c>
      <c r="B13357" s="33" t="s">
        <v>4008</v>
      </c>
      <c r="C13357" s="33" t="s">
        <v>4378</v>
      </c>
      <c r="D13357" s="38">
        <v>3</v>
      </c>
      <c r="E13357" s="45" t="s">
        <v>27</v>
      </c>
      <c r="F13357" s="40">
        <v>23206</v>
      </c>
      <c r="G13357" s="41">
        <f t="shared" si="526"/>
        <v>69618</v>
      </c>
      <c r="H13357" s="84" t="s">
        <v>28</v>
      </c>
      <c r="I13357" s="43"/>
    </row>
    <row r="13358" spans="1:9" x14ac:dyDescent="0.25">
      <c r="A13358" s="33" t="s">
        <v>6031</v>
      </c>
      <c r="B13358" s="33" t="s">
        <v>4008</v>
      </c>
      <c r="C13358" s="33" t="s">
        <v>4378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x14ac:dyDescent="0.25">
      <c r="A13359" s="33" t="s">
        <v>6031</v>
      </c>
      <c r="B13359" s="33" t="s">
        <v>6034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x14ac:dyDescent="0.25">
      <c r="A13360" s="33" t="s">
        <v>6031</v>
      </c>
      <c r="B13360" s="33" t="s">
        <v>4384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26"/>
        <v>495000</v>
      </c>
      <c r="H13360" s="84" t="s">
        <v>1604</v>
      </c>
      <c r="I13360" s="43" t="s">
        <v>12221</v>
      </c>
    </row>
    <row r="13361" spans="1:9" x14ac:dyDescent="0.25">
      <c r="A13361" s="33" t="s">
        <v>6031</v>
      </c>
      <c r="B13361" s="63" t="s">
        <v>2968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26"/>
        <v>110000</v>
      </c>
      <c r="H13361" s="84" t="s">
        <v>6033</v>
      </c>
      <c r="I13361" s="43"/>
    </row>
    <row r="13362" spans="1:9" x14ac:dyDescent="0.25">
      <c r="A13362" s="33" t="s">
        <v>6031</v>
      </c>
      <c r="B13362" s="33" t="s">
        <v>1660</v>
      </c>
      <c r="C13362" s="33" t="s">
        <v>6032</v>
      </c>
      <c r="D13362" s="38">
        <v>1</v>
      </c>
      <c r="E13362" s="45" t="s">
        <v>24</v>
      </c>
      <c r="F13362" s="40">
        <v>200000</v>
      </c>
      <c r="G13362" s="41">
        <f t="shared" si="526"/>
        <v>200000</v>
      </c>
      <c r="H13362" s="84" t="s">
        <v>1106</v>
      </c>
      <c r="I13362" s="43"/>
    </row>
    <row r="13363" spans="1:9" x14ac:dyDescent="0.25">
      <c r="A13363" s="33" t="s">
        <v>6031</v>
      </c>
      <c r="B13363" s="68" t="s">
        <v>6015</v>
      </c>
      <c r="C13363" s="52" t="s">
        <v>12220</v>
      </c>
      <c r="D13363" s="38">
        <v>1</v>
      </c>
      <c r="E13363" s="45" t="s">
        <v>72</v>
      </c>
      <c r="F13363" s="40">
        <v>40000</v>
      </c>
      <c r="G13363" s="41">
        <f t="shared" si="526"/>
        <v>40000</v>
      </c>
      <c r="H13363" s="84" t="s">
        <v>911</v>
      </c>
      <c r="I13363" s="43"/>
    </row>
    <row r="13364" spans="1:9" x14ac:dyDescent="0.25">
      <c r="A13364" s="33" t="s">
        <v>6031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12222</v>
      </c>
    </row>
    <row r="13365" spans="1:9" x14ac:dyDescent="0.25">
      <c r="A13365" s="33" t="s">
        <v>6031</v>
      </c>
      <c r="B13365" s="33" t="s">
        <v>2852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26"/>
        <v>87791</v>
      </c>
      <c r="H13365" s="84" t="s">
        <v>2672</v>
      </c>
      <c r="I13365" s="84" t="s">
        <v>12222</v>
      </c>
    </row>
    <row r="13366" spans="1:9" x14ac:dyDescent="0.25">
      <c r="A13366" s="33" t="s">
        <v>6031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26"/>
        <v>39000</v>
      </c>
      <c r="H13366" s="84" t="s">
        <v>2672</v>
      </c>
      <c r="I13366" s="84" t="s">
        <v>12222</v>
      </c>
    </row>
    <row r="13367" spans="1:9" x14ac:dyDescent="0.25">
      <c r="A13367" s="33" t="s">
        <v>6031</v>
      </c>
      <c r="B13367" s="33" t="s">
        <v>3235</v>
      </c>
      <c r="C13367" s="33" t="s">
        <v>3596</v>
      </c>
      <c r="D13367" s="38">
        <v>1</v>
      </c>
      <c r="E13367" s="51" t="s">
        <v>24</v>
      </c>
      <c r="F13367" s="46">
        <v>92500</v>
      </c>
      <c r="G13367" s="179">
        <f t="shared" si="526"/>
        <v>92500</v>
      </c>
      <c r="H13367" s="84" t="s">
        <v>2672</v>
      </c>
      <c r="I13367" s="84" t="s">
        <v>12222</v>
      </c>
    </row>
    <row r="13368" spans="1:9" x14ac:dyDescent="0.25">
      <c r="A13368" s="33" t="s">
        <v>6031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12223</v>
      </c>
    </row>
    <row r="13369" spans="1:9" x14ac:dyDescent="0.25">
      <c r="A13369" s="33" t="s">
        <v>6031</v>
      </c>
      <c r="B13369" s="33" t="s">
        <v>2852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26"/>
        <v>87791</v>
      </c>
      <c r="H13369" s="42" t="s">
        <v>1753</v>
      </c>
      <c r="I13369" s="84" t="s">
        <v>12223</v>
      </c>
    </row>
    <row r="13370" spans="1:9" x14ac:dyDescent="0.25">
      <c r="A13370" s="33" t="s">
        <v>6031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26"/>
        <v>39000</v>
      </c>
      <c r="H13370" s="42" t="s">
        <v>1753</v>
      </c>
      <c r="I13370" s="84" t="s">
        <v>12223</v>
      </c>
    </row>
    <row r="13371" spans="1:9" x14ac:dyDescent="0.25">
      <c r="A13371" s="33" t="s">
        <v>6031</v>
      </c>
      <c r="B13371" s="33" t="s">
        <v>3235</v>
      </c>
      <c r="C13371" s="33" t="s">
        <v>3596</v>
      </c>
      <c r="D13371" s="38">
        <v>1</v>
      </c>
      <c r="E13371" s="51" t="s">
        <v>24</v>
      </c>
      <c r="F13371" s="46">
        <v>92500</v>
      </c>
      <c r="G13371" s="46">
        <f t="shared" si="526"/>
        <v>92500</v>
      </c>
      <c r="H13371" s="42" t="s">
        <v>1753</v>
      </c>
      <c r="I13371" s="84" t="s">
        <v>12223</v>
      </c>
    </row>
    <row r="13372" spans="1:9" x14ac:dyDescent="0.25">
      <c r="A13372" s="33" t="s">
        <v>6031</v>
      </c>
      <c r="B13372" s="33" t="s">
        <v>12224</v>
      </c>
      <c r="C13372" s="52" t="s">
        <v>12225</v>
      </c>
      <c r="D13372" s="38">
        <v>1</v>
      </c>
      <c r="E13372" s="45" t="s">
        <v>24</v>
      </c>
      <c r="F13372" s="46">
        <v>1400000</v>
      </c>
      <c r="G13372" s="41">
        <f t="shared" si="526"/>
        <v>1400000</v>
      </c>
      <c r="H13372" s="42" t="s">
        <v>1753</v>
      </c>
      <c r="I13372" s="84" t="s">
        <v>12226</v>
      </c>
    </row>
    <row r="13373" spans="1:9" x14ac:dyDescent="0.25">
      <c r="A13373" s="33" t="s">
        <v>6031</v>
      </c>
      <c r="B13373" s="33" t="s">
        <v>12227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26"/>
        <v>45000</v>
      </c>
      <c r="H13373" s="42" t="s">
        <v>1753</v>
      </c>
      <c r="I13373" s="84" t="s">
        <v>12226</v>
      </c>
    </row>
    <row r="13374" spans="1:9" x14ac:dyDescent="0.25">
      <c r="A13374" s="33" t="s">
        <v>6031</v>
      </c>
      <c r="B13374" s="33" t="s">
        <v>11627</v>
      </c>
      <c r="C13374" s="33" t="s">
        <v>4924</v>
      </c>
      <c r="D13374" s="38">
        <v>1</v>
      </c>
      <c r="E13374" s="45" t="s">
        <v>24</v>
      </c>
      <c r="F13374" s="40">
        <v>155000</v>
      </c>
      <c r="G13374" s="41">
        <f t="shared" si="526"/>
        <v>155000</v>
      </c>
      <c r="H13374" s="84" t="s">
        <v>1753</v>
      </c>
      <c r="I13374" s="84" t="s">
        <v>12226</v>
      </c>
    </row>
    <row r="13375" spans="1:9" x14ac:dyDescent="0.25">
      <c r="A13375" s="33" t="s">
        <v>6031</v>
      </c>
      <c r="B13375" s="33" t="s">
        <v>11395</v>
      </c>
      <c r="C13375" s="228" t="s">
        <v>12228</v>
      </c>
      <c r="D13375" s="38">
        <v>1</v>
      </c>
      <c r="E13375" s="45" t="s">
        <v>23</v>
      </c>
      <c r="F13375" s="35">
        <v>1620000</v>
      </c>
      <c r="G13375" s="41">
        <f t="shared" si="526"/>
        <v>1620000</v>
      </c>
      <c r="H13375" s="84" t="s">
        <v>1999</v>
      </c>
      <c r="I13375" s="84" t="s">
        <v>12229</v>
      </c>
    </row>
    <row r="13376" spans="1:9" x14ac:dyDescent="0.25">
      <c r="A13376" s="33" t="s">
        <v>6031</v>
      </c>
      <c r="B13376" s="33" t="s">
        <v>11395</v>
      </c>
      <c r="C13376" s="33" t="s">
        <v>12230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12229</v>
      </c>
    </row>
    <row r="13377" spans="1:9" x14ac:dyDescent="0.25">
      <c r="A13377" s="33" t="s">
        <v>6031</v>
      </c>
      <c r="B13377" s="56" t="s">
        <v>353</v>
      </c>
      <c r="C13377" s="33" t="s">
        <v>4924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12229</v>
      </c>
    </row>
    <row r="13378" spans="1:9" x14ac:dyDescent="0.25">
      <c r="A13378" s="33" t="s">
        <v>6031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12229</v>
      </c>
    </row>
    <row r="13379" spans="1:9" x14ac:dyDescent="0.25">
      <c r="A13379" s="33" t="s">
        <v>6031</v>
      </c>
      <c r="B13379" s="33" t="s">
        <v>2852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27">F13379*D13379</f>
        <v>87791</v>
      </c>
      <c r="H13379" s="84" t="s">
        <v>1999</v>
      </c>
      <c r="I13379" s="84" t="s">
        <v>12229</v>
      </c>
    </row>
    <row r="13380" spans="1:9" x14ac:dyDescent="0.25">
      <c r="A13380" s="33" t="s">
        <v>6031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27"/>
        <v>39000</v>
      </c>
      <c r="H13380" s="84" t="s">
        <v>1999</v>
      </c>
      <c r="I13380" s="84" t="s">
        <v>12229</v>
      </c>
    </row>
    <row r="13381" spans="1:9" x14ac:dyDescent="0.25">
      <c r="A13381" s="33" t="s">
        <v>6031</v>
      </c>
      <c r="B13381" s="33" t="s">
        <v>3235</v>
      </c>
      <c r="C13381" s="33" t="s">
        <v>3596</v>
      </c>
      <c r="D13381" s="38">
        <v>1</v>
      </c>
      <c r="E13381" s="45" t="s">
        <v>24</v>
      </c>
      <c r="F13381" s="46">
        <v>92500</v>
      </c>
      <c r="G13381" s="179">
        <f t="shared" si="527"/>
        <v>92500</v>
      </c>
      <c r="H13381" s="84" t="s">
        <v>1999</v>
      </c>
      <c r="I13381" s="84" t="s">
        <v>12229</v>
      </c>
    </row>
    <row r="13382" spans="1:9" x14ac:dyDescent="0.25">
      <c r="A13382" s="33" t="s">
        <v>6031</v>
      </c>
      <c r="B13382" s="33" t="s">
        <v>12227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27"/>
        <v>90000</v>
      </c>
      <c r="H13382" s="84" t="s">
        <v>1999</v>
      </c>
      <c r="I13382" s="84" t="s">
        <v>12229</v>
      </c>
    </row>
    <row r="13383" spans="1:9" x14ac:dyDescent="0.25">
      <c r="A13383" s="33" t="s">
        <v>6031</v>
      </c>
      <c r="B13383" s="33" t="s">
        <v>12224</v>
      </c>
      <c r="C13383" s="52" t="s">
        <v>12231</v>
      </c>
      <c r="D13383" s="50">
        <v>1</v>
      </c>
      <c r="E13383" s="45" t="s">
        <v>24</v>
      </c>
      <c r="F13383" s="46">
        <v>1400000</v>
      </c>
      <c r="G13383" s="179">
        <f t="shared" si="527"/>
        <v>1400000</v>
      </c>
      <c r="H13383" s="236" t="s">
        <v>465</v>
      </c>
      <c r="I13383" s="84" t="s">
        <v>12232</v>
      </c>
    </row>
    <row r="13384" spans="1:9" x14ac:dyDescent="0.25">
      <c r="A13384" s="33" t="s">
        <v>6031</v>
      </c>
      <c r="B13384" s="33" t="s">
        <v>11627</v>
      </c>
      <c r="C13384" s="33" t="s">
        <v>4924</v>
      </c>
      <c r="D13384" s="50">
        <v>1</v>
      </c>
      <c r="E13384" s="45" t="s">
        <v>24</v>
      </c>
      <c r="F13384" s="40">
        <v>155000</v>
      </c>
      <c r="G13384" s="179">
        <f t="shared" si="527"/>
        <v>155000</v>
      </c>
      <c r="H13384" s="236" t="s">
        <v>465</v>
      </c>
      <c r="I13384" s="84" t="s">
        <v>12232</v>
      </c>
    </row>
    <row r="13385" spans="1:9" x14ac:dyDescent="0.25">
      <c r="A13385" s="33" t="s">
        <v>6031</v>
      </c>
      <c r="B13385" s="33" t="s">
        <v>68</v>
      </c>
      <c r="C13385" s="44" t="s">
        <v>12233</v>
      </c>
      <c r="D13385" s="38">
        <v>1</v>
      </c>
      <c r="E13385" s="45" t="s">
        <v>24</v>
      </c>
      <c r="F13385" s="46">
        <v>1900000</v>
      </c>
      <c r="G13385" s="41">
        <f t="shared" si="527"/>
        <v>1900000</v>
      </c>
      <c r="H13385" s="84" t="s">
        <v>465</v>
      </c>
      <c r="I13385" s="84" t="s">
        <v>12232</v>
      </c>
    </row>
    <row r="13386" spans="1:9" x14ac:dyDescent="0.25">
      <c r="A13386" s="33" t="s">
        <v>6031</v>
      </c>
      <c r="B13386" s="33" t="s">
        <v>68</v>
      </c>
      <c r="C13386" s="44" t="s">
        <v>12233</v>
      </c>
      <c r="D13386" s="33">
        <v>1</v>
      </c>
      <c r="E13386" s="33" t="s">
        <v>24</v>
      </c>
      <c r="F13386" s="46">
        <v>1900000</v>
      </c>
      <c r="G13386" s="179">
        <f t="shared" si="527"/>
        <v>1900000</v>
      </c>
      <c r="H13386" s="84" t="s">
        <v>465</v>
      </c>
      <c r="I13386" s="84" t="s">
        <v>12232</v>
      </c>
    </row>
    <row r="13387" spans="1:9" x14ac:dyDescent="0.25">
      <c r="A13387" s="33" t="s">
        <v>6031</v>
      </c>
      <c r="B13387" s="33" t="s">
        <v>11605</v>
      </c>
      <c r="C13387" s="33" t="s">
        <v>4924</v>
      </c>
      <c r="D13387" s="50">
        <v>1</v>
      </c>
      <c r="E13387" s="45" t="s">
        <v>24</v>
      </c>
      <c r="F13387" s="179">
        <v>55000</v>
      </c>
      <c r="G13387" s="179">
        <f t="shared" si="527"/>
        <v>55000</v>
      </c>
      <c r="H13387" s="84" t="s">
        <v>465</v>
      </c>
      <c r="I13387" s="294" t="s">
        <v>12232</v>
      </c>
    </row>
    <row r="13388" spans="1:9" x14ac:dyDescent="0.25">
      <c r="A13388" s="33" t="s">
        <v>6031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27"/>
        <v>900000</v>
      </c>
      <c r="H13388" s="84" t="s">
        <v>492</v>
      </c>
      <c r="I13388" s="294" t="s">
        <v>12234</v>
      </c>
    </row>
    <row r="13389" spans="1:9" x14ac:dyDescent="0.25">
      <c r="A13389" s="33" t="s">
        <v>6031</v>
      </c>
      <c r="B13389" s="63" t="s">
        <v>5203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27"/>
        <v>10000</v>
      </c>
      <c r="H13389" s="84" t="s">
        <v>492</v>
      </c>
      <c r="I13389" s="294" t="s">
        <v>12234</v>
      </c>
    </row>
    <row r="13390" spans="1:9" x14ac:dyDescent="0.25">
      <c r="A13390" s="33" t="s">
        <v>6031</v>
      </c>
      <c r="B13390" s="56" t="s">
        <v>353</v>
      </c>
      <c r="C13390" s="33" t="s">
        <v>4924</v>
      </c>
      <c r="D13390" s="38">
        <v>1</v>
      </c>
      <c r="E13390" s="45" t="s">
        <v>24</v>
      </c>
      <c r="F13390" s="46">
        <v>170000</v>
      </c>
      <c r="G13390" s="41">
        <f t="shared" si="527"/>
        <v>170000</v>
      </c>
      <c r="H13390" s="84" t="s">
        <v>488</v>
      </c>
      <c r="I13390" s="33" t="s">
        <v>8863</v>
      </c>
    </row>
    <row r="13391" spans="1:9" x14ac:dyDescent="0.25">
      <c r="A13391" s="33" t="s">
        <v>6031</v>
      </c>
      <c r="B13391" s="63" t="s">
        <v>2826</v>
      </c>
      <c r="C13391" s="39" t="s">
        <v>5865</v>
      </c>
      <c r="D13391" s="38">
        <v>1</v>
      </c>
      <c r="E13391" s="51" t="s">
        <v>24</v>
      </c>
      <c r="F13391" s="46">
        <v>255000</v>
      </c>
      <c r="G13391" s="46">
        <f t="shared" si="527"/>
        <v>255000</v>
      </c>
      <c r="H13391" s="84" t="s">
        <v>488</v>
      </c>
      <c r="I13391" s="33" t="s">
        <v>8863</v>
      </c>
    </row>
    <row r="13392" spans="1:9" x14ac:dyDescent="0.25">
      <c r="A13392" s="33" t="s">
        <v>6031</v>
      </c>
      <c r="B13392" s="33" t="s">
        <v>11395</v>
      </c>
      <c r="C13392" s="228" t="s">
        <v>12235</v>
      </c>
      <c r="D13392" s="38">
        <v>1</v>
      </c>
      <c r="E13392" s="45" t="s">
        <v>23</v>
      </c>
      <c r="F13392" s="35">
        <v>1620000</v>
      </c>
      <c r="G13392" s="41">
        <f t="shared" si="527"/>
        <v>1620000</v>
      </c>
      <c r="H13392" s="84" t="s">
        <v>627</v>
      </c>
      <c r="I13392" s="84" t="s">
        <v>12236</v>
      </c>
    </row>
    <row r="13393" spans="1:9" x14ac:dyDescent="0.25">
      <c r="A13393" s="33" t="s">
        <v>6031</v>
      </c>
      <c r="B13393" s="33" t="s">
        <v>11395</v>
      </c>
      <c r="C13393" s="33" t="s">
        <v>12237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12236</v>
      </c>
    </row>
    <row r="13394" spans="1:9" x14ac:dyDescent="0.25">
      <c r="A13394" s="33" t="s">
        <v>6031</v>
      </c>
      <c r="B13394" s="33" t="s">
        <v>12227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12236</v>
      </c>
    </row>
    <row r="13395" spans="1:9" x14ac:dyDescent="0.25">
      <c r="A13395" s="33" t="s">
        <v>6031</v>
      </c>
      <c r="B13395" s="33" t="s">
        <v>8509</v>
      </c>
      <c r="C13395" s="33" t="s">
        <v>8339</v>
      </c>
      <c r="D13395" s="33">
        <v>0.6</v>
      </c>
      <c r="E13395" s="33" t="s">
        <v>27</v>
      </c>
      <c r="F13395" s="34">
        <v>82500</v>
      </c>
      <c r="G13395" s="179">
        <f t="shared" si="527"/>
        <v>49500</v>
      </c>
      <c r="H13395" s="84" t="s">
        <v>627</v>
      </c>
      <c r="I13395" s="84" t="s">
        <v>12236</v>
      </c>
    </row>
    <row r="13396" spans="1:9" x14ac:dyDescent="0.25">
      <c r="A13396" s="33" t="s">
        <v>6031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27"/>
        <v>40000</v>
      </c>
      <c r="H13396" s="84" t="s">
        <v>627</v>
      </c>
      <c r="I13396" s="84" t="s">
        <v>12236</v>
      </c>
    </row>
    <row r="13397" spans="1:9" x14ac:dyDescent="0.25">
      <c r="A13397" s="33" t="s">
        <v>6031</v>
      </c>
      <c r="B13397" s="56" t="s">
        <v>353</v>
      </c>
      <c r="C13397" s="39" t="s">
        <v>4924</v>
      </c>
      <c r="D13397" s="33">
        <v>2</v>
      </c>
      <c r="E13397" s="33" t="s">
        <v>24</v>
      </c>
      <c r="F13397" s="34">
        <v>170000</v>
      </c>
      <c r="G13397" s="179">
        <f t="shared" si="527"/>
        <v>340000</v>
      </c>
      <c r="H13397" s="84" t="s">
        <v>627</v>
      </c>
      <c r="I13397" s="84" t="s">
        <v>12236</v>
      </c>
    </row>
    <row r="13398" spans="1:9" x14ac:dyDescent="0.25">
      <c r="A13398" s="33" t="s">
        <v>6031</v>
      </c>
      <c r="B13398" s="33" t="s">
        <v>12224</v>
      </c>
      <c r="C13398" s="52" t="s">
        <v>9522</v>
      </c>
      <c r="D13398" s="50">
        <v>1</v>
      </c>
      <c r="E13398" s="45" t="s">
        <v>24</v>
      </c>
      <c r="F13398" s="46">
        <v>1400000</v>
      </c>
      <c r="G13398" s="179">
        <f t="shared" si="527"/>
        <v>1400000</v>
      </c>
      <c r="H13398" s="84" t="s">
        <v>1006</v>
      </c>
      <c r="I13398" s="84" t="s">
        <v>12238</v>
      </c>
    </row>
    <row r="13399" spans="1:9" x14ac:dyDescent="0.25">
      <c r="A13399" s="33" t="s">
        <v>6031</v>
      </c>
      <c r="B13399" s="33" t="s">
        <v>12227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27"/>
        <v>45000</v>
      </c>
      <c r="H13399" s="84" t="s">
        <v>1006</v>
      </c>
      <c r="I13399" s="84" t="s">
        <v>12238</v>
      </c>
    </row>
    <row r="13400" spans="1:9" x14ac:dyDescent="0.25">
      <c r="A13400" s="33" t="s">
        <v>6031</v>
      </c>
      <c r="B13400" s="33" t="s">
        <v>11627</v>
      </c>
      <c r="C13400" s="33" t="s">
        <v>4924</v>
      </c>
      <c r="D13400" s="50">
        <v>1</v>
      </c>
      <c r="E13400" s="45" t="s">
        <v>24</v>
      </c>
      <c r="F13400" s="40">
        <v>155000</v>
      </c>
      <c r="G13400" s="179">
        <f t="shared" si="527"/>
        <v>155000</v>
      </c>
      <c r="H13400" s="84" t="s">
        <v>1006</v>
      </c>
      <c r="I13400" s="84" t="s">
        <v>12238</v>
      </c>
    </row>
    <row r="13401" spans="1:9" x14ac:dyDescent="0.25">
      <c r="A13401" s="33" t="s">
        <v>6031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27"/>
        <v>900000</v>
      </c>
      <c r="H13401" s="84" t="s">
        <v>509</v>
      </c>
      <c r="I13401" s="84" t="s">
        <v>8736</v>
      </c>
    </row>
    <row r="13402" spans="1:9" x14ac:dyDescent="0.25">
      <c r="A13402" s="33" t="s">
        <v>6031</v>
      </c>
      <c r="B13402" s="33" t="s">
        <v>5904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27"/>
        <v>25000</v>
      </c>
      <c r="H13402" s="84" t="s">
        <v>509</v>
      </c>
      <c r="I13402" s="84" t="s">
        <v>8736</v>
      </c>
    </row>
    <row r="13403" spans="1:9" x14ac:dyDescent="0.25">
      <c r="A13403" s="33" t="s">
        <v>6031</v>
      </c>
      <c r="B13403" s="33" t="s">
        <v>5943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27"/>
        <v>150000</v>
      </c>
      <c r="H13403" s="84" t="s">
        <v>509</v>
      </c>
      <c r="I13403" s="84" t="s">
        <v>8736</v>
      </c>
    </row>
    <row r="13404" spans="1:9" x14ac:dyDescent="0.25">
      <c r="A13404" s="33" t="s">
        <v>6031</v>
      </c>
      <c r="B13404" s="63" t="s">
        <v>2826</v>
      </c>
      <c r="C13404" s="39" t="s">
        <v>5865</v>
      </c>
      <c r="D13404" s="33">
        <v>1</v>
      </c>
      <c r="E13404" s="33" t="s">
        <v>24</v>
      </c>
      <c r="F13404" s="33">
        <v>255000</v>
      </c>
      <c r="G13404" s="179">
        <f t="shared" si="527"/>
        <v>255000</v>
      </c>
      <c r="H13404" s="84" t="s">
        <v>509</v>
      </c>
      <c r="I13404" s="84" t="s">
        <v>8736</v>
      </c>
    </row>
    <row r="13405" spans="1:9" x14ac:dyDescent="0.25">
      <c r="A13405" s="33" t="s">
        <v>6031</v>
      </c>
      <c r="B13405" s="33" t="s">
        <v>12239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27"/>
        <v>950000</v>
      </c>
      <c r="H13405" s="84" t="s">
        <v>2240</v>
      </c>
      <c r="I13405" s="84" t="s">
        <v>8749</v>
      </c>
    </row>
    <row r="13406" spans="1:9" x14ac:dyDescent="0.25">
      <c r="A13406" s="33" t="s">
        <v>6031</v>
      </c>
      <c r="B13406" s="33" t="s">
        <v>8509</v>
      </c>
      <c r="C13406" s="33" t="s">
        <v>8339</v>
      </c>
      <c r="D13406" s="33">
        <v>0.3</v>
      </c>
      <c r="E13406" s="33" t="s">
        <v>27</v>
      </c>
      <c r="F13406" s="33">
        <v>82500</v>
      </c>
      <c r="G13406" s="179">
        <f t="shared" si="527"/>
        <v>24750</v>
      </c>
      <c r="H13406" s="84" t="s">
        <v>2240</v>
      </c>
      <c r="I13406" s="84" t="s">
        <v>8749</v>
      </c>
    </row>
    <row r="13407" spans="1:9" x14ac:dyDescent="0.25">
      <c r="A13407" s="33" t="s">
        <v>6031</v>
      </c>
      <c r="B13407" s="33" t="s">
        <v>3339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27"/>
        <v>125000</v>
      </c>
      <c r="H13407" s="84" t="s">
        <v>2240</v>
      </c>
      <c r="I13407" s="84" t="s">
        <v>8749</v>
      </c>
    </row>
    <row r="13408" spans="1:9" x14ac:dyDescent="0.25">
      <c r="A13408" s="33" t="s">
        <v>6031</v>
      </c>
      <c r="B13408" s="33" t="s">
        <v>7353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27"/>
        <v>8500</v>
      </c>
      <c r="H13408" s="84" t="s">
        <v>6033</v>
      </c>
      <c r="I13408" s="33"/>
    </row>
    <row r="13409" spans="1:9" x14ac:dyDescent="0.25">
      <c r="A13409" s="33" t="s">
        <v>6031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27"/>
        <v>27000</v>
      </c>
      <c r="H13409" s="84" t="s">
        <v>507</v>
      </c>
      <c r="I13409" s="33"/>
    </row>
    <row r="13410" spans="1:9" x14ac:dyDescent="0.25">
      <c r="A13410" s="33" t="s">
        <v>6031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27"/>
        <v>9000</v>
      </c>
      <c r="H13410" s="84" t="s">
        <v>507</v>
      </c>
      <c r="I13410" s="33"/>
    </row>
    <row r="13411" spans="1:9" x14ac:dyDescent="0.25">
      <c r="A13411" s="33" t="s">
        <v>6031</v>
      </c>
      <c r="B13411" s="33" t="s">
        <v>6035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27"/>
        <v>150000</v>
      </c>
      <c r="H13411" s="84" t="s">
        <v>507</v>
      </c>
      <c r="I13411" s="33"/>
    </row>
    <row r="13412" spans="1:9" x14ac:dyDescent="0.25">
      <c r="A13412" s="33" t="s">
        <v>6031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27"/>
        <v>25000</v>
      </c>
      <c r="H13412" s="514" t="s">
        <v>507</v>
      </c>
      <c r="I13412" s="33"/>
    </row>
    <row r="13413" spans="1:9" x14ac:dyDescent="0.25">
      <c r="A13413" s="33" t="s">
        <v>6031</v>
      </c>
      <c r="B13413" s="33" t="s">
        <v>11395</v>
      </c>
      <c r="C13413" s="228" t="s">
        <v>12240</v>
      </c>
      <c r="D13413" s="38">
        <v>1</v>
      </c>
      <c r="E13413" s="45" t="s">
        <v>23</v>
      </c>
      <c r="F13413" s="35">
        <v>1620000</v>
      </c>
      <c r="G13413" s="179">
        <f t="shared" si="527"/>
        <v>1620000</v>
      </c>
      <c r="H13413" s="84" t="s">
        <v>551</v>
      </c>
      <c r="I13413" s="33" t="s">
        <v>12241</v>
      </c>
    </row>
    <row r="13414" spans="1:9" x14ac:dyDescent="0.25">
      <c r="A13414" s="33" t="s">
        <v>6031</v>
      </c>
      <c r="B13414" s="33" t="s">
        <v>11395</v>
      </c>
      <c r="C13414" s="33" t="s">
        <v>12242</v>
      </c>
      <c r="D13414" s="50">
        <v>1</v>
      </c>
      <c r="E13414" s="45" t="s">
        <v>23</v>
      </c>
      <c r="F13414" s="35">
        <v>1620000</v>
      </c>
      <c r="G13414" s="179">
        <f t="shared" si="527"/>
        <v>1620000</v>
      </c>
      <c r="H13414" s="84" t="s">
        <v>551</v>
      </c>
      <c r="I13414" s="33" t="s">
        <v>12241</v>
      </c>
    </row>
    <row r="13415" spans="1:9" x14ac:dyDescent="0.25">
      <c r="A13415" s="33" t="s">
        <v>6031</v>
      </c>
      <c r="B13415" s="56" t="s">
        <v>353</v>
      </c>
      <c r="C13415" s="39" t="s">
        <v>4924</v>
      </c>
      <c r="D13415" s="33">
        <v>2</v>
      </c>
      <c r="E13415" s="33" t="s">
        <v>24</v>
      </c>
      <c r="F13415" s="34">
        <v>170000</v>
      </c>
      <c r="G13415" s="179">
        <f t="shared" si="527"/>
        <v>340000</v>
      </c>
      <c r="H13415" s="84" t="s">
        <v>551</v>
      </c>
      <c r="I13415" s="33" t="s">
        <v>12241</v>
      </c>
    </row>
    <row r="13416" spans="1:9" x14ac:dyDescent="0.25">
      <c r="A13416" s="33" t="s">
        <v>6031</v>
      </c>
      <c r="B13416" s="33" t="s">
        <v>11605</v>
      </c>
      <c r="C13416" s="33" t="s">
        <v>4924</v>
      </c>
      <c r="D13416" s="33">
        <v>2</v>
      </c>
      <c r="E13416" s="33" t="s">
        <v>24</v>
      </c>
      <c r="F13416" s="34">
        <v>55000</v>
      </c>
      <c r="G13416" s="179">
        <f t="shared" si="527"/>
        <v>110000</v>
      </c>
      <c r="H13416" s="84" t="s">
        <v>551</v>
      </c>
      <c r="I13416" s="33" t="s">
        <v>12241</v>
      </c>
    </row>
    <row r="13417" spans="1:9" x14ac:dyDescent="0.25">
      <c r="A13417" s="33" t="s">
        <v>6031</v>
      </c>
      <c r="B13417" s="33" t="s">
        <v>356</v>
      </c>
      <c r="C13417" s="228" t="s">
        <v>12243</v>
      </c>
      <c r="D13417" s="33">
        <v>1</v>
      </c>
      <c r="E13417" s="33" t="s">
        <v>24</v>
      </c>
      <c r="F13417" s="34">
        <v>1700000</v>
      </c>
      <c r="G13417" s="179">
        <f t="shared" si="527"/>
        <v>1700000</v>
      </c>
      <c r="H13417" s="84" t="s">
        <v>511</v>
      </c>
      <c r="I13417" s="33" t="s">
        <v>12244</v>
      </c>
    </row>
    <row r="13418" spans="1:9" x14ac:dyDescent="0.25">
      <c r="A13418" s="33" t="s">
        <v>6031</v>
      </c>
      <c r="B13418" s="33" t="s">
        <v>356</v>
      </c>
      <c r="C13418" s="228" t="s">
        <v>12245</v>
      </c>
      <c r="D13418" s="33">
        <v>1</v>
      </c>
      <c r="E13418" s="33" t="s">
        <v>24</v>
      </c>
      <c r="F13418" s="34">
        <v>1700000</v>
      </c>
      <c r="G13418" s="179">
        <f t="shared" si="527"/>
        <v>1700000</v>
      </c>
      <c r="H13418" s="84" t="s">
        <v>511</v>
      </c>
      <c r="I13418" s="33" t="s">
        <v>12244</v>
      </c>
    </row>
    <row r="13419" spans="1:9" x14ac:dyDescent="0.25">
      <c r="A13419" s="33" t="s">
        <v>6031</v>
      </c>
      <c r="B13419" s="33" t="s">
        <v>356</v>
      </c>
      <c r="C13419" s="228" t="s">
        <v>12246</v>
      </c>
      <c r="D13419" s="33">
        <v>1</v>
      </c>
      <c r="E13419" s="33" t="s">
        <v>24</v>
      </c>
      <c r="F13419" s="34">
        <v>1700000</v>
      </c>
      <c r="G13419" s="179">
        <f t="shared" si="527"/>
        <v>1700000</v>
      </c>
      <c r="H13419" s="84" t="s">
        <v>511</v>
      </c>
      <c r="I13419" s="33" t="s">
        <v>12247</v>
      </c>
    </row>
    <row r="13420" spans="1:9" x14ac:dyDescent="0.25">
      <c r="A13420" s="33" t="s">
        <v>6031</v>
      </c>
      <c r="B13420" s="33" t="s">
        <v>356</v>
      </c>
      <c r="C13420" s="228" t="s">
        <v>12248</v>
      </c>
      <c r="D13420" s="33">
        <v>1</v>
      </c>
      <c r="E13420" s="33" t="s">
        <v>24</v>
      </c>
      <c r="F13420" s="34">
        <v>1700000</v>
      </c>
      <c r="G13420" s="179">
        <f t="shared" si="527"/>
        <v>1700000</v>
      </c>
      <c r="H13420" s="84" t="s">
        <v>511</v>
      </c>
      <c r="I13420" s="33" t="s">
        <v>12247</v>
      </c>
    </row>
    <row r="13421" spans="1:9" x14ac:dyDescent="0.25">
      <c r="A13421" s="33" t="s">
        <v>6031</v>
      </c>
      <c r="B13421" s="33" t="s">
        <v>356</v>
      </c>
      <c r="C13421" s="228" t="s">
        <v>12249</v>
      </c>
      <c r="D13421" s="33">
        <v>1</v>
      </c>
      <c r="E13421" s="33" t="s">
        <v>24</v>
      </c>
      <c r="F13421" s="34">
        <v>1700000</v>
      </c>
      <c r="G13421" s="179">
        <f t="shared" si="527"/>
        <v>1700000</v>
      </c>
      <c r="H13421" s="84" t="s">
        <v>511</v>
      </c>
      <c r="I13421" s="33" t="s">
        <v>12247</v>
      </c>
    </row>
    <row r="13422" spans="1:9" x14ac:dyDescent="0.25">
      <c r="A13422" s="33" t="s">
        <v>6031</v>
      </c>
      <c r="B13422" s="33" t="s">
        <v>356</v>
      </c>
      <c r="C13422" s="228" t="s">
        <v>12250</v>
      </c>
      <c r="D13422" s="33">
        <v>1</v>
      </c>
      <c r="E13422" s="33" t="s">
        <v>24</v>
      </c>
      <c r="F13422" s="34">
        <v>1700000</v>
      </c>
      <c r="G13422" s="179">
        <f t="shared" si="527"/>
        <v>1700000</v>
      </c>
      <c r="H13422" s="84" t="s">
        <v>511</v>
      </c>
      <c r="I13422" s="33" t="s">
        <v>12247</v>
      </c>
    </row>
    <row r="13423" spans="1:9" x14ac:dyDescent="0.25">
      <c r="A13423" s="33" t="s">
        <v>6031</v>
      </c>
      <c r="B13423" s="33" t="s">
        <v>356</v>
      </c>
      <c r="C13423" s="228" t="s">
        <v>12251</v>
      </c>
      <c r="D13423" s="33">
        <v>1</v>
      </c>
      <c r="E13423" s="33" t="s">
        <v>24</v>
      </c>
      <c r="F13423" s="34">
        <v>1700000</v>
      </c>
      <c r="G13423" s="179">
        <f t="shared" si="527"/>
        <v>1700000</v>
      </c>
      <c r="H13423" s="84" t="s">
        <v>511</v>
      </c>
      <c r="I13423" s="33" t="s">
        <v>12247</v>
      </c>
    </row>
    <row r="13424" spans="1:9" x14ac:dyDescent="0.25">
      <c r="A13424" s="33" t="s">
        <v>6031</v>
      </c>
      <c r="B13424" s="33" t="s">
        <v>356</v>
      </c>
      <c r="C13424" s="228" t="s">
        <v>12252</v>
      </c>
      <c r="D13424" s="33">
        <v>1</v>
      </c>
      <c r="E13424" s="33" t="s">
        <v>24</v>
      </c>
      <c r="F13424" s="34">
        <v>1700000</v>
      </c>
      <c r="G13424" s="179">
        <f t="shared" si="527"/>
        <v>1700000</v>
      </c>
      <c r="H13424" s="84" t="s">
        <v>511</v>
      </c>
      <c r="I13424" s="33" t="s">
        <v>12247</v>
      </c>
    </row>
    <row r="13425" spans="1:9" x14ac:dyDescent="0.25">
      <c r="A13425" s="33" t="s">
        <v>6031</v>
      </c>
      <c r="B13425" s="33" t="s">
        <v>356</v>
      </c>
      <c r="C13425" s="228" t="s">
        <v>12253</v>
      </c>
      <c r="D13425" s="33">
        <v>1</v>
      </c>
      <c r="E13425" s="33" t="s">
        <v>24</v>
      </c>
      <c r="F13425" s="34">
        <v>1700000</v>
      </c>
      <c r="G13425" s="179">
        <f t="shared" si="527"/>
        <v>1700000</v>
      </c>
      <c r="H13425" s="84" t="s">
        <v>511</v>
      </c>
      <c r="I13425" s="33" t="s">
        <v>12247</v>
      </c>
    </row>
    <row r="13426" spans="1:9" x14ac:dyDescent="0.25">
      <c r="A13426" s="33" t="s">
        <v>6031</v>
      </c>
      <c r="B13426" s="33" t="s">
        <v>356</v>
      </c>
      <c r="C13426" s="33" t="s">
        <v>12254</v>
      </c>
      <c r="D13426" s="33">
        <v>1</v>
      </c>
      <c r="E13426" s="33" t="s">
        <v>24</v>
      </c>
      <c r="F13426" s="34">
        <v>1700000</v>
      </c>
      <c r="G13426" s="179">
        <f t="shared" si="527"/>
        <v>1700000</v>
      </c>
      <c r="H13426" s="84" t="s">
        <v>511</v>
      </c>
      <c r="I13426" s="33" t="s">
        <v>12247</v>
      </c>
    </row>
    <row r="13427" spans="1:9" x14ac:dyDescent="0.25">
      <c r="A13427" s="33" t="s">
        <v>6031</v>
      </c>
      <c r="B13427" s="33" t="s">
        <v>12224</v>
      </c>
      <c r="C13427" s="228" t="s">
        <v>12255</v>
      </c>
      <c r="D13427" s="33">
        <v>1</v>
      </c>
      <c r="E13427" s="33" t="s">
        <v>24</v>
      </c>
      <c r="F13427" s="34">
        <v>1400000</v>
      </c>
      <c r="G13427" s="179">
        <f t="shared" si="527"/>
        <v>1400000</v>
      </c>
      <c r="H13427" s="84" t="s">
        <v>511</v>
      </c>
      <c r="I13427" s="33" t="s">
        <v>12247</v>
      </c>
    </row>
    <row r="13428" spans="1:9" x14ac:dyDescent="0.25">
      <c r="A13428" s="33" t="s">
        <v>6031</v>
      </c>
      <c r="B13428" s="33" t="s">
        <v>12224</v>
      </c>
      <c r="C13428" s="228" t="s">
        <v>12256</v>
      </c>
      <c r="D13428" s="33">
        <v>1</v>
      </c>
      <c r="E13428" s="33" t="s">
        <v>24</v>
      </c>
      <c r="F13428" s="34">
        <v>1400000</v>
      </c>
      <c r="G13428" s="179">
        <f t="shared" si="527"/>
        <v>1400000</v>
      </c>
      <c r="H13428" s="84" t="s">
        <v>511</v>
      </c>
      <c r="I13428" s="33" t="s">
        <v>12247</v>
      </c>
    </row>
    <row r="13429" spans="1:9" x14ac:dyDescent="0.25">
      <c r="A13429" s="33" t="s">
        <v>6031</v>
      </c>
      <c r="B13429" s="33" t="s">
        <v>12224</v>
      </c>
      <c r="C13429" s="228" t="s">
        <v>12257</v>
      </c>
      <c r="D13429" s="33">
        <v>1</v>
      </c>
      <c r="E13429" s="33" t="s">
        <v>24</v>
      </c>
      <c r="F13429" s="34">
        <v>1400000</v>
      </c>
      <c r="G13429" s="179">
        <f t="shared" si="527"/>
        <v>1400000</v>
      </c>
      <c r="H13429" s="84" t="s">
        <v>511</v>
      </c>
      <c r="I13429" s="33" t="s">
        <v>12247</v>
      </c>
    </row>
    <row r="13430" spans="1:9" x14ac:dyDescent="0.25">
      <c r="A13430" s="33" t="s">
        <v>6031</v>
      </c>
      <c r="B13430" s="33" t="s">
        <v>12224</v>
      </c>
      <c r="C13430" s="228" t="s">
        <v>12258</v>
      </c>
      <c r="D13430" s="33">
        <v>1</v>
      </c>
      <c r="E13430" s="33" t="s">
        <v>24</v>
      </c>
      <c r="F13430" s="34">
        <v>1400000</v>
      </c>
      <c r="G13430" s="179">
        <f t="shared" si="527"/>
        <v>1400000</v>
      </c>
      <c r="H13430" s="84" t="s">
        <v>511</v>
      </c>
      <c r="I13430" s="33" t="s">
        <v>12247</v>
      </c>
    </row>
    <row r="13431" spans="1:9" x14ac:dyDescent="0.25">
      <c r="A13431" s="33" t="s">
        <v>6031</v>
      </c>
      <c r="B13431" s="33" t="s">
        <v>11627</v>
      </c>
      <c r="C13431" s="33" t="s">
        <v>4924</v>
      </c>
      <c r="D13431" s="33">
        <v>4</v>
      </c>
      <c r="E13431" s="33" t="s">
        <v>24</v>
      </c>
      <c r="F13431" s="34">
        <v>155000</v>
      </c>
      <c r="G13431" s="179">
        <f t="shared" si="527"/>
        <v>620000</v>
      </c>
      <c r="H13431" s="84" t="s">
        <v>511</v>
      </c>
      <c r="I13431" s="33" t="s">
        <v>12244</v>
      </c>
    </row>
    <row r="13432" spans="1:9" x14ac:dyDescent="0.25">
      <c r="A13432" s="33" t="s">
        <v>6031</v>
      </c>
      <c r="B13432" s="56" t="s">
        <v>353</v>
      </c>
      <c r="C13432" s="39" t="s">
        <v>4924</v>
      </c>
      <c r="D13432" s="33">
        <v>10</v>
      </c>
      <c r="E13432" s="33" t="s">
        <v>24</v>
      </c>
      <c r="F13432" s="34">
        <v>170000</v>
      </c>
      <c r="G13432" s="179">
        <f t="shared" si="527"/>
        <v>1700000</v>
      </c>
      <c r="H13432" s="84" t="s">
        <v>511</v>
      </c>
      <c r="I13432" s="33" t="s">
        <v>12244</v>
      </c>
    </row>
    <row r="13433" spans="1:9" x14ac:dyDescent="0.25">
      <c r="A13433" s="33" t="s">
        <v>6031</v>
      </c>
      <c r="B13433" s="33" t="s">
        <v>12227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27"/>
        <v>630000</v>
      </c>
      <c r="H13433" s="84" t="s">
        <v>511</v>
      </c>
      <c r="I13433" s="33" t="s">
        <v>12244</v>
      </c>
    </row>
    <row r="13434" spans="1:9" x14ac:dyDescent="0.25">
      <c r="A13434" s="33" t="s">
        <v>6031</v>
      </c>
      <c r="B13434" s="63" t="s">
        <v>6005</v>
      </c>
      <c r="C13434" s="33" t="s">
        <v>6006</v>
      </c>
      <c r="D13434" s="38">
        <v>4</v>
      </c>
      <c r="E13434" s="45" t="s">
        <v>24</v>
      </c>
      <c r="F13434" s="40">
        <v>2650000</v>
      </c>
      <c r="G13434" s="179">
        <f t="shared" si="527"/>
        <v>10600000</v>
      </c>
      <c r="H13434" s="84" t="s">
        <v>511</v>
      </c>
      <c r="I13434" s="33" t="s">
        <v>12244</v>
      </c>
    </row>
    <row r="13435" spans="1:9" x14ac:dyDescent="0.25">
      <c r="A13435" s="33" t="s">
        <v>6031</v>
      </c>
      <c r="B13435" s="33" t="s">
        <v>6007</v>
      </c>
      <c r="C13435" s="33" t="s">
        <v>6006</v>
      </c>
      <c r="D13435" s="50">
        <v>2</v>
      </c>
      <c r="E13435" s="45" t="s">
        <v>24</v>
      </c>
      <c r="F13435" s="46">
        <v>3250000</v>
      </c>
      <c r="G13435" s="179">
        <f t="shared" si="527"/>
        <v>6500000</v>
      </c>
      <c r="H13435" s="84" t="s">
        <v>511</v>
      </c>
      <c r="I13435" s="33" t="s">
        <v>12244</v>
      </c>
    </row>
    <row r="13436" spans="1:9" x14ac:dyDescent="0.25">
      <c r="A13436" s="33" t="s">
        <v>6036</v>
      </c>
      <c r="B13436" s="33" t="s">
        <v>11266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x14ac:dyDescent="0.25">
      <c r="A13437" s="33" t="s">
        <v>6036</v>
      </c>
      <c r="B13437" s="33" t="s">
        <v>2924</v>
      </c>
      <c r="C13437" s="33" t="s">
        <v>3787</v>
      </c>
      <c r="D13437" s="38">
        <v>1</v>
      </c>
      <c r="E13437" s="45" t="s">
        <v>24</v>
      </c>
      <c r="F13437" s="40">
        <v>1261000</v>
      </c>
      <c r="G13437" s="41">
        <f t="shared" ref="G13437:G13462" si="528">F13437*D13437</f>
        <v>1261000</v>
      </c>
      <c r="H13437" s="84" t="s">
        <v>930</v>
      </c>
      <c r="I13437" s="43"/>
    </row>
    <row r="13438" spans="1:9" x14ac:dyDescent="0.25">
      <c r="A13438" s="33" t="s">
        <v>6036</v>
      </c>
      <c r="B13438" s="36" t="s">
        <v>5631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28"/>
        <v>25000</v>
      </c>
      <c r="H13438" s="42" t="s">
        <v>930</v>
      </c>
      <c r="I13438" s="43"/>
    </row>
    <row r="13439" spans="1:9" x14ac:dyDescent="0.25">
      <c r="A13439" s="33" t="s">
        <v>6036</v>
      </c>
      <c r="B13439" s="36" t="s">
        <v>8580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12259</v>
      </c>
    </row>
    <row r="13440" spans="1:9" x14ac:dyDescent="0.25">
      <c r="A13440" s="33" t="s">
        <v>6036</v>
      </c>
      <c r="B13440" s="33" t="s">
        <v>6037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4550</v>
      </c>
      <c r="I13440" s="43" t="s">
        <v>1</v>
      </c>
    </row>
    <row r="13441" spans="1:9" x14ac:dyDescent="0.25">
      <c r="A13441" s="33" t="s">
        <v>6036</v>
      </c>
      <c r="B13441" s="63" t="s">
        <v>6039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3553</v>
      </c>
      <c r="I13441" s="43"/>
    </row>
    <row r="13442" spans="1:9" x14ac:dyDescent="0.25">
      <c r="A13442" s="33" t="s">
        <v>6036</v>
      </c>
      <c r="B13442" s="33" t="s">
        <v>6040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x14ac:dyDescent="0.25">
      <c r="A13443" s="33" t="s">
        <v>6036</v>
      </c>
      <c r="B13443" s="63" t="s">
        <v>5550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28"/>
        <v>495000</v>
      </c>
      <c r="H13443" s="84" t="s">
        <v>488</v>
      </c>
      <c r="I13443" s="43" t="s">
        <v>8863</v>
      </c>
    </row>
    <row r="13444" spans="1:9" x14ac:dyDescent="0.25">
      <c r="A13444" s="33" t="s">
        <v>6036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x14ac:dyDescent="0.25">
      <c r="A13445" s="33" t="s">
        <v>6036</v>
      </c>
      <c r="B13445" s="68" t="s">
        <v>5997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28"/>
        <v>5200000</v>
      </c>
      <c r="H13445" s="84" t="s">
        <v>520</v>
      </c>
      <c r="I13445" s="84" t="s">
        <v>12260</v>
      </c>
    </row>
    <row r="13446" spans="1:9" x14ac:dyDescent="0.25">
      <c r="A13446" s="33" t="s">
        <v>6036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28"/>
        <v>40000</v>
      </c>
      <c r="H13446" s="84" t="s">
        <v>472</v>
      </c>
      <c r="I13446" s="84" t="s">
        <v>8778</v>
      </c>
    </row>
    <row r="13447" spans="1:9" x14ac:dyDescent="0.25">
      <c r="A13447" s="33" t="s">
        <v>6036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28"/>
        <v>193500</v>
      </c>
      <c r="H13447" s="84" t="s">
        <v>472</v>
      </c>
      <c r="I13447" s="84" t="s">
        <v>8778</v>
      </c>
    </row>
    <row r="13448" spans="1:9" x14ac:dyDescent="0.25">
      <c r="A13448" s="33" t="s">
        <v>6036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8778</v>
      </c>
    </row>
    <row r="13449" spans="1:9" x14ac:dyDescent="0.25">
      <c r="A13449" s="33" t="s">
        <v>6036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28"/>
        <v>173445</v>
      </c>
      <c r="H13449" s="42" t="s">
        <v>3078</v>
      </c>
      <c r="I13449" s="84" t="s">
        <v>12261</v>
      </c>
    </row>
    <row r="13450" spans="1:9" x14ac:dyDescent="0.25">
      <c r="A13450" s="33" t="s">
        <v>6036</v>
      </c>
      <c r="B13450" s="33" t="s">
        <v>2801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28"/>
        <v>13333</v>
      </c>
      <c r="H13450" s="42" t="s">
        <v>3078</v>
      </c>
      <c r="I13450" s="84" t="s">
        <v>12261</v>
      </c>
    </row>
    <row r="13451" spans="1:9" x14ac:dyDescent="0.25">
      <c r="A13451" s="33" t="s">
        <v>6036</v>
      </c>
      <c r="B13451" s="80" t="s">
        <v>2800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28"/>
        <v>65000</v>
      </c>
      <c r="H13451" s="42" t="s">
        <v>3078</v>
      </c>
      <c r="I13451" s="84" t="s">
        <v>12261</v>
      </c>
    </row>
    <row r="13452" spans="1:9" x14ac:dyDescent="0.25">
      <c r="A13452" s="33" t="s">
        <v>6036</v>
      </c>
      <c r="B13452" s="36" t="s">
        <v>6053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28"/>
        <v>25000</v>
      </c>
      <c r="H13452" s="236" t="s">
        <v>911</v>
      </c>
      <c r="I13452" s="84"/>
    </row>
    <row r="13453" spans="1:9" x14ac:dyDescent="0.25">
      <c r="A13453" s="33" t="s">
        <v>6036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28"/>
        <v>16000</v>
      </c>
      <c r="H13453" s="84" t="s">
        <v>911</v>
      </c>
      <c r="I13453" s="84"/>
    </row>
    <row r="13454" spans="1:9" x14ac:dyDescent="0.25">
      <c r="A13454" s="33" t="s">
        <v>6036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28"/>
        <v>111000</v>
      </c>
      <c r="H13454" s="84" t="s">
        <v>911</v>
      </c>
      <c r="I13454" s="84"/>
    </row>
    <row r="13455" spans="1:9" x14ac:dyDescent="0.25">
      <c r="A13455" s="33" t="s">
        <v>6036</v>
      </c>
      <c r="B13455" s="63" t="s">
        <v>2684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28"/>
        <v>15000</v>
      </c>
      <c r="H13455" s="84" t="s">
        <v>911</v>
      </c>
      <c r="I13455" s="84"/>
    </row>
    <row r="13456" spans="1:9" x14ac:dyDescent="0.25">
      <c r="A13456" s="33" t="s">
        <v>6036</v>
      </c>
      <c r="B13456" s="68" t="s">
        <v>6041</v>
      </c>
      <c r="C13456" s="52" t="s">
        <v>6042</v>
      </c>
      <c r="D13456" s="38">
        <v>1</v>
      </c>
      <c r="E13456" s="45" t="s">
        <v>24</v>
      </c>
      <c r="F13456" s="40">
        <v>1100000</v>
      </c>
      <c r="G13456" s="41">
        <f t="shared" si="528"/>
        <v>1100000</v>
      </c>
      <c r="H13456" s="84" t="s">
        <v>2701</v>
      </c>
      <c r="I13456" s="84"/>
    </row>
    <row r="13457" spans="1:9" x14ac:dyDescent="0.25">
      <c r="A13457" s="33" t="s">
        <v>6036</v>
      </c>
      <c r="B13457" s="68" t="s">
        <v>6043</v>
      </c>
      <c r="C13457" s="52" t="s">
        <v>6042</v>
      </c>
      <c r="D13457" s="38">
        <v>2</v>
      </c>
      <c r="E13457" s="45" t="s">
        <v>24</v>
      </c>
      <c r="F13457" s="40">
        <v>95000</v>
      </c>
      <c r="G13457" s="41">
        <f t="shared" si="528"/>
        <v>190000</v>
      </c>
      <c r="H13457" s="84" t="s">
        <v>2701</v>
      </c>
      <c r="I13457" s="84"/>
    </row>
    <row r="13458" spans="1:9" x14ac:dyDescent="0.25">
      <c r="A13458" s="33" t="s">
        <v>6036</v>
      </c>
      <c r="B13458" s="36" t="s">
        <v>6044</v>
      </c>
      <c r="C13458" s="52" t="s">
        <v>6042</v>
      </c>
      <c r="D13458" s="38">
        <v>1</v>
      </c>
      <c r="E13458" s="45" t="s">
        <v>24</v>
      </c>
      <c r="F13458" s="46">
        <v>65000</v>
      </c>
      <c r="G13458" s="41">
        <f t="shared" si="528"/>
        <v>65000</v>
      </c>
      <c r="H13458" s="84" t="s">
        <v>2701</v>
      </c>
      <c r="I13458" s="84"/>
    </row>
    <row r="13459" spans="1:9" x14ac:dyDescent="0.25">
      <c r="A13459" s="33" t="s">
        <v>6036</v>
      </c>
      <c r="B13459" s="36" t="s">
        <v>6045</v>
      </c>
      <c r="C13459" s="52" t="s">
        <v>6042</v>
      </c>
      <c r="D13459" s="38">
        <v>1</v>
      </c>
      <c r="E13459" s="45" t="s">
        <v>24</v>
      </c>
      <c r="F13459" s="46">
        <v>60000</v>
      </c>
      <c r="G13459" s="41">
        <f t="shared" si="528"/>
        <v>60000</v>
      </c>
      <c r="H13459" s="84" t="s">
        <v>2701</v>
      </c>
      <c r="I13459" s="84"/>
    </row>
    <row r="13460" spans="1:9" x14ac:dyDescent="0.25">
      <c r="A13460" s="33" t="s">
        <v>6036</v>
      </c>
      <c r="B13460" s="56" t="s">
        <v>6046</v>
      </c>
      <c r="C13460" s="52" t="s">
        <v>6042</v>
      </c>
      <c r="D13460" s="50">
        <v>1</v>
      </c>
      <c r="E13460" s="45" t="s">
        <v>23</v>
      </c>
      <c r="F13460" s="179">
        <v>200000</v>
      </c>
      <c r="G13460" s="41">
        <f t="shared" si="528"/>
        <v>200000</v>
      </c>
      <c r="H13460" s="84" t="s">
        <v>2701</v>
      </c>
      <c r="I13460" s="84"/>
    </row>
    <row r="13461" spans="1:9" x14ac:dyDescent="0.25">
      <c r="A13461" s="33" t="s">
        <v>6036</v>
      </c>
      <c r="B13461" s="33" t="s">
        <v>6049</v>
      </c>
      <c r="C13461" s="52" t="s">
        <v>6042</v>
      </c>
      <c r="D13461" s="50">
        <v>1</v>
      </c>
      <c r="E13461" s="45" t="s">
        <v>24</v>
      </c>
      <c r="F13461" s="179">
        <v>245000</v>
      </c>
      <c r="G13461" s="41">
        <f t="shared" si="528"/>
        <v>245000</v>
      </c>
      <c r="H13461" s="84" t="s">
        <v>2701</v>
      </c>
      <c r="I13461" s="84"/>
    </row>
    <row r="13462" spans="1:9" x14ac:dyDescent="0.25">
      <c r="A13462" s="33" t="s">
        <v>6036</v>
      </c>
      <c r="B13462" s="33" t="s">
        <v>2801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28"/>
        <v>13333</v>
      </c>
      <c r="H13462" s="84" t="s">
        <v>2701</v>
      </c>
      <c r="I13462" s="84"/>
    </row>
    <row r="13463" spans="1:9" x14ac:dyDescent="0.25">
      <c r="A13463" s="33" t="s">
        <v>6036</v>
      </c>
      <c r="B13463" s="33" t="s">
        <v>6047</v>
      </c>
      <c r="C13463" s="52" t="s">
        <v>6042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x14ac:dyDescent="0.25">
      <c r="A13464" s="33" t="s">
        <v>6036</v>
      </c>
      <c r="B13464" s="33" t="s">
        <v>6048</v>
      </c>
      <c r="C13464" s="52" t="s">
        <v>6042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x14ac:dyDescent="0.25">
      <c r="A13465" s="33" t="s">
        <v>6036</v>
      </c>
      <c r="B13465" s="33" t="s">
        <v>6050</v>
      </c>
      <c r="C13465" s="52" t="s">
        <v>6042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x14ac:dyDescent="0.25">
      <c r="A13466" s="33" t="s">
        <v>6036</v>
      </c>
      <c r="B13466" s="33" t="s">
        <v>6052</v>
      </c>
      <c r="C13466" s="52" t="s">
        <v>6042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x14ac:dyDescent="0.25">
      <c r="A13467" s="33" t="s">
        <v>6036</v>
      </c>
      <c r="B13467" s="63" t="s">
        <v>6051</v>
      </c>
      <c r="C13467" s="52" t="s">
        <v>6042</v>
      </c>
      <c r="D13467" s="38">
        <v>2</v>
      </c>
      <c r="E13467" s="45" t="s">
        <v>24</v>
      </c>
      <c r="F13467" s="40">
        <v>1110000</v>
      </c>
      <c r="G13467" s="41">
        <f t="shared" ref="G13467:G13530" si="529">F13467*D13467</f>
        <v>2220000</v>
      </c>
      <c r="H13467" s="236" t="s">
        <v>577</v>
      </c>
      <c r="I13467" s="294"/>
    </row>
    <row r="13468" spans="1:9" x14ac:dyDescent="0.25">
      <c r="A13468" s="33" t="s">
        <v>6036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29"/>
        <v>138756</v>
      </c>
      <c r="H13468" s="84" t="s">
        <v>882</v>
      </c>
      <c r="I13468" s="84"/>
    </row>
    <row r="13469" spans="1:9" x14ac:dyDescent="0.25">
      <c r="A13469" s="33" t="s">
        <v>6036</v>
      </c>
      <c r="B13469" s="33" t="s">
        <v>2801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29"/>
        <v>13333</v>
      </c>
      <c r="H13469" s="84" t="s">
        <v>882</v>
      </c>
      <c r="I13469" s="84"/>
    </row>
    <row r="13470" spans="1:9" x14ac:dyDescent="0.25">
      <c r="A13470" s="33" t="s">
        <v>6036</v>
      </c>
      <c r="B13470" s="33" t="s">
        <v>6055</v>
      </c>
      <c r="C13470" s="33" t="s">
        <v>2965</v>
      </c>
      <c r="D13470" s="50">
        <v>9</v>
      </c>
      <c r="E13470" s="45" t="s">
        <v>843</v>
      </c>
      <c r="F13470" s="179">
        <v>2423000</v>
      </c>
      <c r="G13470" s="179">
        <f t="shared" si="529"/>
        <v>21807000</v>
      </c>
      <c r="H13470" s="84" t="s">
        <v>6056</v>
      </c>
      <c r="I13470" s="84"/>
    </row>
    <row r="13471" spans="1:9" x14ac:dyDescent="0.25">
      <c r="A13471" s="33" t="s">
        <v>6036</v>
      </c>
      <c r="B13471" s="33" t="s">
        <v>3519</v>
      </c>
      <c r="C13471" s="33" t="s">
        <v>2965</v>
      </c>
      <c r="D13471" s="38">
        <v>2</v>
      </c>
      <c r="E13471" s="45" t="s">
        <v>843</v>
      </c>
      <c r="F13471" s="40">
        <v>1525500</v>
      </c>
      <c r="G13471" s="179">
        <f t="shared" si="529"/>
        <v>3051000</v>
      </c>
      <c r="H13471" s="84" t="s">
        <v>6056</v>
      </c>
      <c r="I13471" s="84"/>
    </row>
    <row r="13472" spans="1:9" x14ac:dyDescent="0.25">
      <c r="A13472" s="33" t="s">
        <v>6036</v>
      </c>
      <c r="B13472" s="109" t="s">
        <v>2912</v>
      </c>
      <c r="C13472" s="33" t="s">
        <v>2965</v>
      </c>
      <c r="D13472" s="50">
        <v>5</v>
      </c>
      <c r="E13472" s="45" t="s">
        <v>83</v>
      </c>
      <c r="F13472" s="179">
        <v>240000</v>
      </c>
      <c r="G13472" s="179">
        <f t="shared" si="529"/>
        <v>1200000</v>
      </c>
      <c r="H13472" s="84" t="s">
        <v>6057</v>
      </c>
      <c r="I13472" s="84"/>
    </row>
    <row r="13473" spans="1:9" x14ac:dyDescent="0.25">
      <c r="A13473" s="33" t="s">
        <v>6036</v>
      </c>
      <c r="B13473" s="49" t="s">
        <v>841</v>
      </c>
      <c r="C13473" s="33" t="s">
        <v>2965</v>
      </c>
      <c r="D13473" s="38">
        <v>1</v>
      </c>
      <c r="E13473" s="45" t="s">
        <v>83</v>
      </c>
      <c r="F13473" s="46">
        <v>663000</v>
      </c>
      <c r="G13473" s="179">
        <f t="shared" si="529"/>
        <v>663000</v>
      </c>
      <c r="H13473" s="84" t="s">
        <v>6058</v>
      </c>
      <c r="I13473" s="84"/>
    </row>
    <row r="13474" spans="1:9" x14ac:dyDescent="0.25">
      <c r="A13474" s="33" t="s">
        <v>6036</v>
      </c>
      <c r="B13474" s="33" t="s">
        <v>6059</v>
      </c>
      <c r="C13474" s="33" t="s">
        <v>2965</v>
      </c>
      <c r="D13474" s="38">
        <v>20</v>
      </c>
      <c r="E13474" s="45" t="s">
        <v>96</v>
      </c>
      <c r="F13474" s="46">
        <v>28750</v>
      </c>
      <c r="G13474" s="179">
        <f t="shared" si="529"/>
        <v>575000</v>
      </c>
      <c r="H13474" s="84" t="s">
        <v>33</v>
      </c>
      <c r="I13474" s="84"/>
    </row>
    <row r="13475" spans="1:9" x14ac:dyDescent="0.25">
      <c r="A13475" s="33" t="s">
        <v>6036</v>
      </c>
      <c r="B13475" s="33" t="s">
        <v>846</v>
      </c>
      <c r="C13475" s="33" t="s">
        <v>2965</v>
      </c>
      <c r="D13475" s="38">
        <v>20</v>
      </c>
      <c r="E13475" s="51" t="s">
        <v>96</v>
      </c>
      <c r="F13475" s="46">
        <v>28750</v>
      </c>
      <c r="G13475" s="179">
        <f t="shared" si="529"/>
        <v>575000</v>
      </c>
      <c r="H13475" s="84" t="s">
        <v>33</v>
      </c>
      <c r="I13475" s="84"/>
    </row>
    <row r="13476" spans="1:9" x14ac:dyDescent="0.25">
      <c r="A13476" s="33" t="s">
        <v>6036</v>
      </c>
      <c r="B13476" s="33" t="s">
        <v>3364</v>
      </c>
      <c r="C13476" s="33" t="s">
        <v>2965</v>
      </c>
      <c r="D13476" s="38">
        <v>2</v>
      </c>
      <c r="E13476" s="51" t="s">
        <v>83</v>
      </c>
      <c r="F13476" s="46">
        <v>128500</v>
      </c>
      <c r="G13476" s="179">
        <f t="shared" si="529"/>
        <v>257000</v>
      </c>
      <c r="H13476" s="84" t="s">
        <v>6056</v>
      </c>
      <c r="I13476" s="84"/>
    </row>
    <row r="13477" spans="1:9" x14ac:dyDescent="0.25">
      <c r="A13477" s="33" t="s">
        <v>6062</v>
      </c>
      <c r="B13477" s="33" t="s">
        <v>4008</v>
      </c>
      <c r="C13477" s="33" t="s">
        <v>4378</v>
      </c>
      <c r="D13477" s="38">
        <v>1</v>
      </c>
      <c r="E13477" s="45" t="s">
        <v>27</v>
      </c>
      <c r="F13477" s="40">
        <v>23206</v>
      </c>
      <c r="G13477" s="41">
        <f t="shared" si="529"/>
        <v>23206</v>
      </c>
      <c r="H13477" s="84" t="s">
        <v>1263</v>
      </c>
      <c r="I13477" s="84"/>
    </row>
    <row r="13478" spans="1:9" x14ac:dyDescent="0.25">
      <c r="A13478" s="33" t="s">
        <v>6062</v>
      </c>
      <c r="B13478" s="33" t="s">
        <v>2832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29"/>
        <v>175000</v>
      </c>
      <c r="H13478" s="42" t="s">
        <v>1106</v>
      </c>
      <c r="I13478" s="43" t="s">
        <v>12262</v>
      </c>
    </row>
    <row r="13479" spans="1:9" x14ac:dyDescent="0.25">
      <c r="A13479" s="33" t="s">
        <v>6062</v>
      </c>
      <c r="B13479" s="33" t="s">
        <v>2816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29"/>
        <v>65000</v>
      </c>
      <c r="H13479" s="42" t="s">
        <v>1106</v>
      </c>
      <c r="I13479" s="43" t="s">
        <v>12262</v>
      </c>
    </row>
    <row r="13480" spans="1:9" x14ac:dyDescent="0.25">
      <c r="A13480" s="33" t="s">
        <v>6062</v>
      </c>
      <c r="B13480" s="33" t="s">
        <v>68</v>
      </c>
      <c r="C13480" s="33" t="s">
        <v>12263</v>
      </c>
      <c r="D13480" s="38">
        <v>1</v>
      </c>
      <c r="E13480" s="45" t="s">
        <v>72</v>
      </c>
      <c r="F13480" s="40">
        <v>1900000</v>
      </c>
      <c r="G13480" s="41">
        <f t="shared" si="529"/>
        <v>1900000</v>
      </c>
      <c r="H13480" s="42" t="s">
        <v>1106</v>
      </c>
      <c r="I13480" s="43" t="s">
        <v>12262</v>
      </c>
    </row>
    <row r="13481" spans="1:9" x14ac:dyDescent="0.25">
      <c r="A13481" s="33" t="s">
        <v>6062</v>
      </c>
      <c r="B13481" s="33" t="s">
        <v>68</v>
      </c>
      <c r="C13481" s="33" t="s">
        <v>12263</v>
      </c>
      <c r="D13481" s="38">
        <v>1</v>
      </c>
      <c r="E13481" s="45" t="s">
        <v>72</v>
      </c>
      <c r="F13481" s="40">
        <v>1900000</v>
      </c>
      <c r="G13481" s="41">
        <f t="shared" si="529"/>
        <v>1900000</v>
      </c>
      <c r="H13481" s="42" t="s">
        <v>1106</v>
      </c>
      <c r="I13481" s="43" t="s">
        <v>12262</v>
      </c>
    </row>
    <row r="13482" spans="1:9" x14ac:dyDescent="0.25">
      <c r="A13482" s="33" t="s">
        <v>6062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29"/>
        <v>54000</v>
      </c>
      <c r="H13482" s="84" t="s">
        <v>3078</v>
      </c>
      <c r="I13482" s="43" t="s">
        <v>8840</v>
      </c>
    </row>
    <row r="13483" spans="1:9" x14ac:dyDescent="0.25">
      <c r="A13483" s="33" t="s">
        <v>6062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29"/>
        <v>18000</v>
      </c>
      <c r="H13483" s="84" t="s">
        <v>3078</v>
      </c>
      <c r="I13483" s="43" t="s">
        <v>8840</v>
      </c>
    </row>
    <row r="13484" spans="1:9" x14ac:dyDescent="0.25">
      <c r="A13484" s="33" t="s">
        <v>6062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3078</v>
      </c>
      <c r="I13484" s="43" t="s">
        <v>8840</v>
      </c>
    </row>
    <row r="13485" spans="1:9" x14ac:dyDescent="0.25">
      <c r="A13485" s="33" t="s">
        <v>6062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3078</v>
      </c>
      <c r="I13485" s="43" t="s">
        <v>8840</v>
      </c>
    </row>
    <row r="13486" spans="1:9" x14ac:dyDescent="0.25">
      <c r="A13486" s="33" t="s">
        <v>6062</v>
      </c>
      <c r="B13486" s="33" t="s">
        <v>2801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29"/>
        <v>13333</v>
      </c>
      <c r="H13486" s="84" t="s">
        <v>3078</v>
      </c>
      <c r="I13486" s="43" t="s">
        <v>8840</v>
      </c>
    </row>
    <row r="13487" spans="1:9" x14ac:dyDescent="0.25">
      <c r="A13487" s="33" t="s">
        <v>6062</v>
      </c>
      <c r="B13487" s="33" t="s">
        <v>5161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29"/>
        <v>110000</v>
      </c>
      <c r="H13487" s="84" t="s">
        <v>6063</v>
      </c>
      <c r="I13487" s="84"/>
    </row>
    <row r="13488" spans="1:9" x14ac:dyDescent="0.25">
      <c r="A13488" s="33" t="s">
        <v>6062</v>
      </c>
      <c r="B13488" s="33" t="s">
        <v>6071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6063</v>
      </c>
      <c r="I13488" s="84"/>
    </row>
    <row r="13489" spans="1:9" x14ac:dyDescent="0.25">
      <c r="A13489" s="33" t="s">
        <v>6062</v>
      </c>
      <c r="B13489" s="80" t="s">
        <v>5176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29"/>
        <v>57000</v>
      </c>
      <c r="H13489" s="42" t="s">
        <v>882</v>
      </c>
      <c r="I13489" s="84" t="s">
        <v>8777</v>
      </c>
    </row>
    <row r="13490" spans="1:9" x14ac:dyDescent="0.25">
      <c r="A13490" s="33" t="s">
        <v>6062</v>
      </c>
      <c r="B13490" s="33" t="s">
        <v>4841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29"/>
        <v>30000</v>
      </c>
      <c r="H13490" s="42" t="s">
        <v>882</v>
      </c>
      <c r="I13490" s="84" t="s">
        <v>8777</v>
      </c>
    </row>
    <row r="13491" spans="1:9" x14ac:dyDescent="0.25">
      <c r="A13491" s="33" t="s">
        <v>6062</v>
      </c>
      <c r="B13491" s="80" t="s">
        <v>6064</v>
      </c>
      <c r="C13491" s="81" t="s">
        <v>6065</v>
      </c>
      <c r="D13491" s="38">
        <v>1</v>
      </c>
      <c r="E13491" s="45" t="s">
        <v>72</v>
      </c>
      <c r="F13491" s="46">
        <v>270000</v>
      </c>
      <c r="G13491" s="46">
        <f t="shared" si="529"/>
        <v>270000</v>
      </c>
      <c r="H13491" s="42" t="s">
        <v>882</v>
      </c>
      <c r="I13491" s="84" t="s">
        <v>8777</v>
      </c>
    </row>
    <row r="13492" spans="1:9" x14ac:dyDescent="0.25">
      <c r="A13492" s="33" t="s">
        <v>6062</v>
      </c>
      <c r="B13492" s="63" t="s">
        <v>6066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29"/>
        <v>1570000</v>
      </c>
      <c r="H13492" s="84" t="s">
        <v>882</v>
      </c>
      <c r="I13492" s="84" t="s">
        <v>8777</v>
      </c>
    </row>
    <row r="13493" spans="1:9" x14ac:dyDescent="0.25">
      <c r="A13493" s="33" t="s">
        <v>6062</v>
      </c>
      <c r="B13493" s="36" t="s">
        <v>6070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29"/>
        <v>75000</v>
      </c>
      <c r="H13493" s="84" t="s">
        <v>882</v>
      </c>
      <c r="I13493" s="84" t="s">
        <v>8777</v>
      </c>
    </row>
    <row r="13494" spans="1:9" x14ac:dyDescent="0.25">
      <c r="A13494" s="33" t="s">
        <v>6062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29"/>
        <v>94000</v>
      </c>
      <c r="H13494" s="84" t="s">
        <v>882</v>
      </c>
      <c r="I13494" s="84" t="s">
        <v>8777</v>
      </c>
    </row>
    <row r="13495" spans="1:9" x14ac:dyDescent="0.25">
      <c r="A13495" s="33" t="s">
        <v>6062</v>
      </c>
      <c r="B13495" s="63" t="s">
        <v>8509</v>
      </c>
      <c r="C13495" s="33" t="s">
        <v>8339</v>
      </c>
      <c r="D13495" s="38">
        <v>0.3</v>
      </c>
      <c r="E13495" s="51" t="s">
        <v>27</v>
      </c>
      <c r="F13495" s="58">
        <v>82500</v>
      </c>
      <c r="G13495" s="41">
        <f t="shared" si="529"/>
        <v>24750</v>
      </c>
      <c r="H13495" s="84" t="s">
        <v>882</v>
      </c>
      <c r="I13495" s="84" t="s">
        <v>8777</v>
      </c>
    </row>
    <row r="13496" spans="1:9" x14ac:dyDescent="0.25">
      <c r="A13496" s="33" t="s">
        <v>6062</v>
      </c>
      <c r="B13496" s="33" t="s">
        <v>5790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12264</v>
      </c>
    </row>
    <row r="13497" spans="1:9" x14ac:dyDescent="0.25">
      <c r="A13497" s="33" t="s">
        <v>6062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12264</v>
      </c>
    </row>
    <row r="13498" spans="1:9" x14ac:dyDescent="0.25">
      <c r="A13498" s="33" t="s">
        <v>6062</v>
      </c>
      <c r="B13498" s="56" t="s">
        <v>5969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x14ac:dyDescent="0.25">
      <c r="A13499" s="33" t="s">
        <v>6062</v>
      </c>
      <c r="B13499" s="63" t="s">
        <v>5550</v>
      </c>
      <c r="C13499" s="52" t="s">
        <v>9331</v>
      </c>
      <c r="D13499" s="50">
        <v>1</v>
      </c>
      <c r="E13499" s="45" t="s">
        <v>23</v>
      </c>
      <c r="F13499" s="179">
        <v>520000</v>
      </c>
      <c r="G13499" s="41">
        <f t="shared" si="529"/>
        <v>520000</v>
      </c>
      <c r="H13499" s="84" t="s">
        <v>492</v>
      </c>
      <c r="I13499" s="84" t="s">
        <v>12234</v>
      </c>
    </row>
    <row r="13500" spans="1:9" x14ac:dyDescent="0.25">
      <c r="A13500" s="33" t="s">
        <v>6062</v>
      </c>
      <c r="B13500" s="63" t="s">
        <v>5550</v>
      </c>
      <c r="C13500" s="52" t="s">
        <v>9331</v>
      </c>
      <c r="D13500" s="50">
        <v>1</v>
      </c>
      <c r="E13500" s="45" t="s">
        <v>23</v>
      </c>
      <c r="F13500" s="179">
        <v>520000</v>
      </c>
      <c r="G13500" s="46">
        <f t="shared" si="529"/>
        <v>520000</v>
      </c>
      <c r="H13500" s="84" t="s">
        <v>577</v>
      </c>
      <c r="I13500" s="84" t="s">
        <v>12265</v>
      </c>
    </row>
    <row r="13501" spans="1:9" x14ac:dyDescent="0.25">
      <c r="A13501" s="33" t="s">
        <v>6062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29"/>
        <v>15000</v>
      </c>
      <c r="H13501" s="84" t="s">
        <v>577</v>
      </c>
      <c r="I13501" s="84" t="s">
        <v>12265</v>
      </c>
    </row>
    <row r="13502" spans="1:9" x14ac:dyDescent="0.25">
      <c r="A13502" s="33" t="s">
        <v>6062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29"/>
        <v>256500</v>
      </c>
      <c r="H13502" s="84" t="s">
        <v>1604</v>
      </c>
      <c r="I13502" s="294" t="s">
        <v>8766</v>
      </c>
    </row>
    <row r="13503" spans="1:9" x14ac:dyDescent="0.25">
      <c r="A13503" s="33" t="s">
        <v>6062</v>
      </c>
      <c r="B13503" s="33" t="s">
        <v>2852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29"/>
        <v>87791</v>
      </c>
      <c r="H13503" s="84" t="s">
        <v>1604</v>
      </c>
      <c r="I13503" s="294" t="s">
        <v>8766</v>
      </c>
    </row>
    <row r="13504" spans="1:9" x14ac:dyDescent="0.25">
      <c r="A13504" s="33" t="s">
        <v>6062</v>
      </c>
      <c r="B13504" s="80" t="s">
        <v>5176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29"/>
        <v>38000</v>
      </c>
      <c r="H13504" s="84" t="s">
        <v>1604</v>
      </c>
      <c r="I13504" s="294" t="s">
        <v>8766</v>
      </c>
    </row>
    <row r="13505" spans="1:9" x14ac:dyDescent="0.25">
      <c r="A13505" s="33" t="s">
        <v>6062</v>
      </c>
      <c r="B13505" s="33" t="s">
        <v>12266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29"/>
        <v>50000</v>
      </c>
      <c r="H13505" s="84" t="s">
        <v>1604</v>
      </c>
      <c r="I13505" s="294" t="s">
        <v>8766</v>
      </c>
    </row>
    <row r="13506" spans="1:9" x14ac:dyDescent="0.25">
      <c r="A13506" s="33" t="s">
        <v>6062</v>
      </c>
      <c r="B13506" s="63" t="s">
        <v>8509</v>
      </c>
      <c r="C13506" s="33" t="s">
        <v>8339</v>
      </c>
      <c r="D13506" s="38">
        <v>0.3</v>
      </c>
      <c r="E13506" s="51" t="s">
        <v>27</v>
      </c>
      <c r="F13506" s="58">
        <v>82500</v>
      </c>
      <c r="G13506" s="41">
        <f t="shared" si="529"/>
        <v>24750</v>
      </c>
      <c r="H13506" s="84" t="s">
        <v>1604</v>
      </c>
      <c r="I13506" s="294" t="s">
        <v>8766</v>
      </c>
    </row>
    <row r="13507" spans="1:9" x14ac:dyDescent="0.25">
      <c r="A13507" s="33" t="s">
        <v>6062</v>
      </c>
      <c r="B13507" s="33" t="s">
        <v>4841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29"/>
        <v>20000</v>
      </c>
      <c r="H13507" s="84" t="s">
        <v>1604</v>
      </c>
      <c r="I13507" s="294" t="s">
        <v>8766</v>
      </c>
    </row>
    <row r="13508" spans="1:9" x14ac:dyDescent="0.25">
      <c r="A13508" s="33" t="s">
        <v>6072</v>
      </c>
      <c r="B13508" s="80" t="s">
        <v>4953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29"/>
        <v>34000</v>
      </c>
      <c r="H13508" s="84" t="s">
        <v>2701</v>
      </c>
      <c r="I13508" s="84" t="s">
        <v>8762</v>
      </c>
    </row>
    <row r="13509" spans="1:9" x14ac:dyDescent="0.25">
      <c r="A13509" s="33" t="s">
        <v>6072</v>
      </c>
      <c r="B13509" s="63" t="s">
        <v>8509</v>
      </c>
      <c r="C13509" s="33" t="s">
        <v>8339</v>
      </c>
      <c r="D13509" s="38">
        <v>0.6</v>
      </c>
      <c r="E13509" s="51" t="s">
        <v>27</v>
      </c>
      <c r="F13509" s="58">
        <v>82500</v>
      </c>
      <c r="G13509" s="46">
        <f t="shared" si="529"/>
        <v>49500</v>
      </c>
      <c r="H13509" s="42" t="s">
        <v>472</v>
      </c>
      <c r="I13509" s="43"/>
    </row>
    <row r="13510" spans="1:9" x14ac:dyDescent="0.25">
      <c r="A13510" s="33" t="s">
        <v>6072</v>
      </c>
      <c r="B13510" s="33" t="s">
        <v>2780</v>
      </c>
      <c r="C13510" s="33" t="s">
        <v>7239</v>
      </c>
      <c r="D13510" s="38">
        <v>1</v>
      </c>
      <c r="E13510" s="45" t="s">
        <v>24</v>
      </c>
      <c r="F13510" s="40">
        <v>126156</v>
      </c>
      <c r="G13510" s="41">
        <f t="shared" si="529"/>
        <v>126156</v>
      </c>
      <c r="H13510" s="42" t="s">
        <v>827</v>
      </c>
      <c r="I13510" s="43"/>
    </row>
    <row r="13511" spans="1:9" x14ac:dyDescent="0.25">
      <c r="A13511" s="33" t="s">
        <v>6072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29"/>
        <v>28500</v>
      </c>
      <c r="H13511" s="42" t="s">
        <v>827</v>
      </c>
      <c r="I13511" s="43"/>
    </row>
    <row r="13512" spans="1:9" x14ac:dyDescent="0.25">
      <c r="A13512" s="33" t="s">
        <v>6072</v>
      </c>
      <c r="B13512" s="63" t="s">
        <v>6077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29"/>
        <v>12000</v>
      </c>
      <c r="H13512" s="84" t="s">
        <v>606</v>
      </c>
      <c r="I13512" s="43"/>
    </row>
    <row r="13513" spans="1:9" x14ac:dyDescent="0.25">
      <c r="A13513" s="33" t="s">
        <v>6072</v>
      </c>
      <c r="B13513" s="80" t="s">
        <v>2800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29"/>
        <v>65000</v>
      </c>
      <c r="H13513" s="84" t="s">
        <v>748</v>
      </c>
      <c r="I13513" s="43" t="s">
        <v>8763</v>
      </c>
    </row>
    <row r="13514" spans="1:9" x14ac:dyDescent="0.25">
      <c r="A13514" s="33" t="s">
        <v>6072</v>
      </c>
      <c r="B13514" s="63" t="s">
        <v>5550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29"/>
        <v>495000</v>
      </c>
      <c r="H13514" s="84" t="s">
        <v>748</v>
      </c>
      <c r="I13514" s="43" t="s">
        <v>8763</v>
      </c>
    </row>
    <row r="13515" spans="1:9" x14ac:dyDescent="0.25">
      <c r="A13515" s="33" t="s">
        <v>6072</v>
      </c>
      <c r="B13515" s="33" t="s">
        <v>356</v>
      </c>
      <c r="C13515" s="33" t="s">
        <v>12267</v>
      </c>
      <c r="D13515" s="38">
        <v>1</v>
      </c>
      <c r="E13515" s="45" t="s">
        <v>24</v>
      </c>
      <c r="F13515" s="191">
        <v>1700000</v>
      </c>
      <c r="G13515" s="41">
        <f t="shared" si="529"/>
        <v>1700000</v>
      </c>
      <c r="H13515" s="84" t="s">
        <v>748</v>
      </c>
      <c r="I13515" s="43" t="s">
        <v>8763</v>
      </c>
    </row>
    <row r="13516" spans="1:9" x14ac:dyDescent="0.25">
      <c r="A13516" s="33" t="s">
        <v>6072</v>
      </c>
      <c r="B13516" s="33" t="s">
        <v>356</v>
      </c>
      <c r="C13516" s="33" t="s">
        <v>12268</v>
      </c>
      <c r="D13516" s="33">
        <v>1</v>
      </c>
      <c r="E13516" s="39" t="s">
        <v>24</v>
      </c>
      <c r="F13516" s="34">
        <v>1700000</v>
      </c>
      <c r="G13516" s="41">
        <f t="shared" si="529"/>
        <v>1700000</v>
      </c>
      <c r="H13516" s="84" t="s">
        <v>748</v>
      </c>
      <c r="I13516" s="33" t="s">
        <v>8763</v>
      </c>
    </row>
    <row r="13517" spans="1:9" x14ac:dyDescent="0.25">
      <c r="A13517" s="33" t="s">
        <v>6072</v>
      </c>
      <c r="B13517" s="56" t="s">
        <v>353</v>
      </c>
      <c r="C13517" s="39" t="s">
        <v>4924</v>
      </c>
      <c r="D13517" s="33">
        <v>2</v>
      </c>
      <c r="E13517" s="39" t="s">
        <v>24</v>
      </c>
      <c r="F13517" s="34">
        <v>170000</v>
      </c>
      <c r="G13517" s="41">
        <f t="shared" si="529"/>
        <v>340000</v>
      </c>
      <c r="H13517" s="84" t="s">
        <v>748</v>
      </c>
      <c r="I13517" s="33" t="s">
        <v>8763</v>
      </c>
    </row>
    <row r="13518" spans="1:9" x14ac:dyDescent="0.25">
      <c r="A13518" s="33" t="s">
        <v>6072</v>
      </c>
      <c r="B13518" s="33" t="s">
        <v>11605</v>
      </c>
      <c r="C13518" s="33" t="s">
        <v>4924</v>
      </c>
      <c r="D13518" s="33">
        <v>2</v>
      </c>
      <c r="E13518" s="39" t="s">
        <v>24</v>
      </c>
      <c r="F13518" s="34">
        <v>55000</v>
      </c>
      <c r="G13518" s="41">
        <f t="shared" si="529"/>
        <v>110000</v>
      </c>
      <c r="H13518" s="84" t="s">
        <v>748</v>
      </c>
      <c r="I13518" s="33" t="s">
        <v>8763</v>
      </c>
    </row>
    <row r="13519" spans="1:9" x14ac:dyDescent="0.25">
      <c r="A13519" s="33" t="s">
        <v>6072</v>
      </c>
      <c r="B13519" s="33" t="s">
        <v>12227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29"/>
        <v>90000</v>
      </c>
      <c r="H13519" s="347" t="s">
        <v>631</v>
      </c>
      <c r="I13519" s="292" t="s">
        <v>8865</v>
      </c>
    </row>
    <row r="13520" spans="1:9" x14ac:dyDescent="0.25">
      <c r="A13520" s="33" t="s">
        <v>6072</v>
      </c>
      <c r="B13520" s="56" t="s">
        <v>353</v>
      </c>
      <c r="C13520" s="39" t="s">
        <v>4924</v>
      </c>
      <c r="D13520" s="33">
        <v>2</v>
      </c>
      <c r="E13520" s="39" t="s">
        <v>24</v>
      </c>
      <c r="F13520" s="34">
        <v>170000</v>
      </c>
      <c r="G13520" s="90">
        <f t="shared" si="529"/>
        <v>340000</v>
      </c>
      <c r="H13520" s="347" t="s">
        <v>631</v>
      </c>
      <c r="I13520" s="292" t="s">
        <v>8865</v>
      </c>
    </row>
    <row r="13521" spans="1:9" x14ac:dyDescent="0.25">
      <c r="A13521" s="33" t="s">
        <v>6072</v>
      </c>
      <c r="B13521" s="109" t="s">
        <v>5632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29"/>
        <v>300000</v>
      </c>
      <c r="H13521" s="347" t="s">
        <v>631</v>
      </c>
      <c r="I13521" s="292" t="s">
        <v>8865</v>
      </c>
    </row>
    <row r="13522" spans="1:9" x14ac:dyDescent="0.25">
      <c r="A13522" s="33" t="s">
        <v>6072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29"/>
        <v>350000</v>
      </c>
      <c r="H13522" s="347" t="s">
        <v>631</v>
      </c>
      <c r="I13522" s="292" t="s">
        <v>8865</v>
      </c>
    </row>
    <row r="13523" spans="1:9" x14ac:dyDescent="0.25">
      <c r="A13523" s="33" t="s">
        <v>6072</v>
      </c>
      <c r="B13523" s="433" t="s">
        <v>5550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29"/>
        <v>495000</v>
      </c>
      <c r="H13523" s="552" t="s">
        <v>631</v>
      </c>
      <c r="I13523" s="553" t="s">
        <v>8865</v>
      </c>
    </row>
    <row r="13524" spans="1:9" x14ac:dyDescent="0.25">
      <c r="A13524" s="33" t="s">
        <v>6072</v>
      </c>
      <c r="B13524" s="33" t="s">
        <v>356</v>
      </c>
      <c r="C13524" s="39" t="s">
        <v>12269</v>
      </c>
      <c r="D13524" s="38">
        <v>1</v>
      </c>
      <c r="E13524" s="45" t="s">
        <v>24</v>
      </c>
      <c r="F13524" s="46">
        <v>1700000</v>
      </c>
      <c r="G13524" s="41">
        <f t="shared" si="529"/>
        <v>1700000</v>
      </c>
      <c r="H13524" s="347" t="s">
        <v>631</v>
      </c>
      <c r="I13524" s="292" t="s">
        <v>8865</v>
      </c>
    </row>
    <row r="13525" spans="1:9" x14ac:dyDescent="0.25">
      <c r="A13525" s="33" t="s">
        <v>6072</v>
      </c>
      <c r="B13525" s="33" t="s">
        <v>356</v>
      </c>
      <c r="C13525" s="33" t="s">
        <v>12270</v>
      </c>
      <c r="D13525" s="38">
        <v>1</v>
      </c>
      <c r="E13525" s="51" t="s">
        <v>24</v>
      </c>
      <c r="F13525" s="46">
        <v>1700000</v>
      </c>
      <c r="G13525" s="179">
        <f t="shared" si="529"/>
        <v>1700000</v>
      </c>
      <c r="H13525" s="347" t="s">
        <v>631</v>
      </c>
      <c r="I13525" s="292" t="s">
        <v>8865</v>
      </c>
    </row>
    <row r="13526" spans="1:9" x14ac:dyDescent="0.25">
      <c r="A13526" s="33" t="s">
        <v>6072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29"/>
        <v>228000</v>
      </c>
      <c r="H13526" s="84" t="s">
        <v>995</v>
      </c>
      <c r="I13526" s="84" t="s">
        <v>8775</v>
      </c>
    </row>
    <row r="13527" spans="1:9" x14ac:dyDescent="0.25">
      <c r="A13527" s="33" t="s">
        <v>6072</v>
      </c>
      <c r="B13527" s="33" t="s">
        <v>5631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6063</v>
      </c>
      <c r="I13527" s="84"/>
    </row>
    <row r="13528" spans="1:9" x14ac:dyDescent="0.25">
      <c r="A13528" s="33" t="s">
        <v>6072</v>
      </c>
      <c r="B13528" s="33" t="s">
        <v>2805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6063</v>
      </c>
      <c r="I13528" s="84"/>
    </row>
    <row r="13529" spans="1:9" x14ac:dyDescent="0.25">
      <c r="A13529" s="33" t="s">
        <v>6072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29"/>
        <v>75000</v>
      </c>
      <c r="H13529" s="84" t="s">
        <v>6063</v>
      </c>
      <c r="I13529" s="84"/>
    </row>
    <row r="13530" spans="1:9" x14ac:dyDescent="0.25">
      <c r="A13530" s="33" t="s">
        <v>6072</v>
      </c>
      <c r="B13530" s="33" t="s">
        <v>6073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29"/>
        <v>115000</v>
      </c>
      <c r="H13530" s="84" t="s">
        <v>6097</v>
      </c>
      <c r="I13530" s="84"/>
    </row>
    <row r="13531" spans="1:9" x14ac:dyDescent="0.25">
      <c r="A13531" s="33" t="s">
        <v>6072</v>
      </c>
      <c r="B13531" s="80" t="s">
        <v>6075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30">F13531*D13531</f>
        <v>45000</v>
      </c>
      <c r="H13531" s="84" t="s">
        <v>6097</v>
      </c>
      <c r="I13531" s="84"/>
    </row>
    <row r="13532" spans="1:9" x14ac:dyDescent="0.25">
      <c r="A13532" s="33" t="s">
        <v>6072</v>
      </c>
      <c r="B13532" s="63" t="s">
        <v>6076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30"/>
        <v>50000</v>
      </c>
      <c r="H13532" s="84" t="s">
        <v>6097</v>
      </c>
      <c r="I13532" s="294"/>
    </row>
    <row r="13533" spans="1:9" x14ac:dyDescent="0.25">
      <c r="A13533" s="33" t="s">
        <v>6072</v>
      </c>
      <c r="B13533" s="33" t="s">
        <v>6082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30"/>
        <v>180000</v>
      </c>
      <c r="H13533" s="84" t="s">
        <v>6097</v>
      </c>
      <c r="I13533" s="294"/>
    </row>
    <row r="13534" spans="1:9" x14ac:dyDescent="0.25">
      <c r="A13534" s="33" t="s">
        <v>6072</v>
      </c>
      <c r="B13534" s="33" t="s">
        <v>6084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30"/>
        <v>200000</v>
      </c>
      <c r="H13534" s="84" t="s">
        <v>433</v>
      </c>
      <c r="I13534" s="294"/>
    </row>
    <row r="13535" spans="1:9" x14ac:dyDescent="0.25">
      <c r="A13535" s="33" t="s">
        <v>6072</v>
      </c>
      <c r="B13535" s="33" t="s">
        <v>6083</v>
      </c>
      <c r="C13535" s="52" t="s">
        <v>2757</v>
      </c>
      <c r="D13535" s="50">
        <v>1</v>
      </c>
      <c r="E13535" s="45" t="s">
        <v>24</v>
      </c>
      <c r="F13535" s="179">
        <v>269000</v>
      </c>
      <c r="G13535" s="41">
        <f t="shared" si="530"/>
        <v>269000</v>
      </c>
      <c r="H13535" s="84" t="s">
        <v>911</v>
      </c>
      <c r="I13535" s="43"/>
    </row>
    <row r="13536" spans="1:9" x14ac:dyDescent="0.25">
      <c r="A13536" s="33" t="s">
        <v>6072</v>
      </c>
      <c r="B13536" s="33" t="s">
        <v>4856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30"/>
        <v>325000</v>
      </c>
      <c r="H13536" s="84" t="s">
        <v>911</v>
      </c>
      <c r="I13536" s="43"/>
    </row>
    <row r="13537" spans="1:9" x14ac:dyDescent="0.25">
      <c r="A13537" s="33" t="s">
        <v>6072</v>
      </c>
      <c r="B13537" s="80" t="s">
        <v>5817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30"/>
        <v>75000</v>
      </c>
      <c r="H13537" s="84" t="s">
        <v>911</v>
      </c>
      <c r="I13537" s="43"/>
    </row>
    <row r="13538" spans="1:9" x14ac:dyDescent="0.25">
      <c r="A13538" s="33" t="s">
        <v>6072</v>
      </c>
      <c r="B13538" s="33" t="s">
        <v>12271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x14ac:dyDescent="0.25">
      <c r="A13539" s="33" t="s">
        <v>6072</v>
      </c>
      <c r="B13539" s="33" t="s">
        <v>5631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x14ac:dyDescent="0.25">
      <c r="A13540" s="33" t="s">
        <v>6072</v>
      </c>
      <c r="B13540" s="33" t="s">
        <v>2805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x14ac:dyDescent="0.25">
      <c r="A13541" s="33" t="s">
        <v>6072</v>
      </c>
      <c r="B13541" s="80" t="s">
        <v>11953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x14ac:dyDescent="0.25">
      <c r="A13542" s="33" t="s">
        <v>6072</v>
      </c>
      <c r="B13542" s="33" t="s">
        <v>356</v>
      </c>
      <c r="C13542" s="52" t="s">
        <v>12272</v>
      </c>
      <c r="D13542" s="33">
        <v>1</v>
      </c>
      <c r="E13542" s="33" t="s">
        <v>24</v>
      </c>
      <c r="F13542" s="34">
        <v>1700000</v>
      </c>
      <c r="G13542" s="179">
        <f t="shared" si="530"/>
        <v>1700000</v>
      </c>
      <c r="H13542" s="84" t="s">
        <v>509</v>
      </c>
      <c r="I13542" s="84" t="s">
        <v>8806</v>
      </c>
    </row>
    <row r="13543" spans="1:9" x14ac:dyDescent="0.25">
      <c r="A13543" s="33" t="s">
        <v>6072</v>
      </c>
      <c r="B13543" s="33" t="s">
        <v>356</v>
      </c>
      <c r="C13543" s="39" t="s">
        <v>12273</v>
      </c>
      <c r="D13543" s="33">
        <v>1</v>
      </c>
      <c r="E13543" s="33" t="s">
        <v>24</v>
      </c>
      <c r="F13543" s="34">
        <v>1700000</v>
      </c>
      <c r="G13543" s="179">
        <f t="shared" si="530"/>
        <v>1700000</v>
      </c>
      <c r="H13543" s="84" t="s">
        <v>509</v>
      </c>
      <c r="I13543" s="84" t="s">
        <v>8806</v>
      </c>
    </row>
    <row r="13544" spans="1:9" x14ac:dyDescent="0.25">
      <c r="A13544" s="436" t="s">
        <v>6072</v>
      </c>
      <c r="B13544" s="433" t="s">
        <v>5550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30"/>
        <v>495000</v>
      </c>
      <c r="H13544" s="450" t="s">
        <v>509</v>
      </c>
      <c r="I13544" s="450" t="s">
        <v>8806</v>
      </c>
    </row>
    <row r="13545" spans="1:9" x14ac:dyDescent="0.25">
      <c r="A13545" s="33" t="s">
        <v>6072</v>
      </c>
      <c r="B13545" s="56" t="s">
        <v>353</v>
      </c>
      <c r="C13545" s="39" t="s">
        <v>4924</v>
      </c>
      <c r="D13545" s="33">
        <v>2</v>
      </c>
      <c r="E13545" s="33" t="s">
        <v>24</v>
      </c>
      <c r="F13545" s="34">
        <v>170000</v>
      </c>
      <c r="G13545" s="179">
        <f t="shared" si="530"/>
        <v>340000</v>
      </c>
      <c r="H13545" s="84" t="s">
        <v>509</v>
      </c>
      <c r="I13545" s="84" t="s">
        <v>8806</v>
      </c>
    </row>
    <row r="13546" spans="1:9" x14ac:dyDescent="0.25">
      <c r="A13546" s="33" t="s">
        <v>6072</v>
      </c>
      <c r="B13546" s="33" t="s">
        <v>11605</v>
      </c>
      <c r="C13546" s="33" t="s">
        <v>4924</v>
      </c>
      <c r="D13546" s="38">
        <v>2</v>
      </c>
      <c r="E13546" s="33" t="s">
        <v>23</v>
      </c>
      <c r="F13546" s="40">
        <v>55000</v>
      </c>
      <c r="G13546" s="179">
        <f t="shared" si="530"/>
        <v>110000</v>
      </c>
      <c r="H13546" s="84" t="s">
        <v>509</v>
      </c>
      <c r="I13546" s="84" t="s">
        <v>8806</v>
      </c>
    </row>
    <row r="13547" spans="1:9" x14ac:dyDescent="0.25">
      <c r="A13547" s="33" t="s">
        <v>6072</v>
      </c>
      <c r="B13547" s="33" t="s">
        <v>12224</v>
      </c>
      <c r="C13547" s="33" t="s">
        <v>12274</v>
      </c>
      <c r="D13547" s="38">
        <v>1</v>
      </c>
      <c r="E13547" s="51" t="s">
        <v>24</v>
      </c>
      <c r="F13547" s="46">
        <v>1400000</v>
      </c>
      <c r="G13547" s="179">
        <f t="shared" si="530"/>
        <v>1400000</v>
      </c>
      <c r="H13547" s="84" t="s">
        <v>868</v>
      </c>
      <c r="I13547" s="33" t="s">
        <v>8821</v>
      </c>
    </row>
    <row r="13548" spans="1:9" x14ac:dyDescent="0.25">
      <c r="A13548" s="33" t="s">
        <v>6072</v>
      </c>
      <c r="B13548" s="33" t="s">
        <v>11627</v>
      </c>
      <c r="C13548" s="33" t="s">
        <v>4924</v>
      </c>
      <c r="D13548" s="38">
        <v>1</v>
      </c>
      <c r="E13548" s="51" t="s">
        <v>24</v>
      </c>
      <c r="F13548" s="46">
        <v>155000</v>
      </c>
      <c r="G13548" s="179">
        <f t="shared" si="530"/>
        <v>155000</v>
      </c>
      <c r="H13548" s="84" t="s">
        <v>868</v>
      </c>
      <c r="I13548" s="33" t="s">
        <v>8821</v>
      </c>
    </row>
    <row r="13549" spans="1:9" x14ac:dyDescent="0.25">
      <c r="A13549" s="33" t="s">
        <v>6072</v>
      </c>
      <c r="B13549" s="33" t="s">
        <v>12227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30"/>
        <v>45000</v>
      </c>
      <c r="H13549" s="514" t="s">
        <v>868</v>
      </c>
      <c r="I13549" s="33" t="s">
        <v>8821</v>
      </c>
    </row>
    <row r="13550" spans="1:9" x14ac:dyDescent="0.25">
      <c r="A13550" s="33" t="s">
        <v>6087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30"/>
        <v>1776158</v>
      </c>
      <c r="H13550" s="84" t="s">
        <v>9603</v>
      </c>
      <c r="I13550" s="84" t="s">
        <v>12275</v>
      </c>
    </row>
    <row r="13551" spans="1:9" x14ac:dyDescent="0.25">
      <c r="A13551" s="33" t="s">
        <v>6087</v>
      </c>
      <c r="B13551" s="80" t="s">
        <v>2800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30"/>
        <v>130000</v>
      </c>
      <c r="H13551" s="42" t="s">
        <v>9603</v>
      </c>
      <c r="I13551" s="43" t="s">
        <v>12275</v>
      </c>
    </row>
    <row r="13552" spans="1:9" x14ac:dyDescent="0.25">
      <c r="A13552" s="33" t="s">
        <v>6087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30"/>
        <v>85500</v>
      </c>
      <c r="H13552" s="42" t="s">
        <v>2096</v>
      </c>
      <c r="I13552" s="43"/>
    </row>
    <row r="13553" spans="1:9" x14ac:dyDescent="0.25">
      <c r="A13553" s="33" t="s">
        <v>6087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30"/>
        <v>28500</v>
      </c>
      <c r="H13553" s="84" t="s">
        <v>1263</v>
      </c>
      <c r="I13553" s="43"/>
    </row>
    <row r="13554" spans="1:9" x14ac:dyDescent="0.25">
      <c r="A13554" s="33" t="s">
        <v>6087</v>
      </c>
      <c r="B13554" s="36" t="s">
        <v>5917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30"/>
        <v>80000</v>
      </c>
      <c r="H13554" s="84" t="s">
        <v>3078</v>
      </c>
      <c r="I13554" s="43"/>
    </row>
    <row r="13555" spans="1:9" x14ac:dyDescent="0.25">
      <c r="A13555" s="33" t="s">
        <v>6087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30"/>
        <v>250000</v>
      </c>
      <c r="H13555" s="84" t="s">
        <v>3078</v>
      </c>
      <c r="I13555" s="33"/>
    </row>
    <row r="13556" spans="1:9" x14ac:dyDescent="0.25">
      <c r="A13556" s="33" t="s">
        <v>6087</v>
      </c>
      <c r="B13556" s="36" t="s">
        <v>4149</v>
      </c>
      <c r="C13556" s="33" t="s">
        <v>2752</v>
      </c>
      <c r="D13556" s="33">
        <v>1</v>
      </c>
      <c r="E13556" s="39" t="s">
        <v>24</v>
      </c>
      <c r="F13556" s="34">
        <v>31000</v>
      </c>
      <c r="G13556" s="41">
        <f t="shared" si="530"/>
        <v>31000</v>
      </c>
      <c r="H13556" s="84" t="s">
        <v>3078</v>
      </c>
      <c r="I13556" s="33"/>
    </row>
    <row r="13557" spans="1:9" x14ac:dyDescent="0.25">
      <c r="A13557" s="33" t="s">
        <v>6087</v>
      </c>
      <c r="B13557" s="33" t="s">
        <v>2801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30"/>
        <v>13333</v>
      </c>
      <c r="H13557" s="84" t="s">
        <v>3078</v>
      </c>
      <c r="I13557" s="33"/>
    </row>
    <row r="13558" spans="1:9" x14ac:dyDescent="0.25">
      <c r="A13558" s="33" t="s">
        <v>6087</v>
      </c>
      <c r="B13558" s="33" t="s">
        <v>2805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30"/>
        <v>2500</v>
      </c>
      <c r="H13558" s="347" t="s">
        <v>2667</v>
      </c>
      <c r="I13558" s="292"/>
    </row>
    <row r="13559" spans="1:9" x14ac:dyDescent="0.25">
      <c r="A13559" s="33" t="s">
        <v>6087</v>
      </c>
      <c r="B13559" s="63" t="s">
        <v>4874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30"/>
        <v>13000</v>
      </c>
      <c r="H13559" s="347" t="s">
        <v>2667</v>
      </c>
      <c r="I13559" s="292"/>
    </row>
    <row r="13560" spans="1:9" x14ac:dyDescent="0.25">
      <c r="A13560" s="33" t="s">
        <v>6087</v>
      </c>
      <c r="B13560" s="33" t="s">
        <v>5631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30"/>
        <v>20000</v>
      </c>
      <c r="H13560" s="347" t="s">
        <v>2667</v>
      </c>
      <c r="I13560" s="292"/>
    </row>
    <row r="13561" spans="1:9" x14ac:dyDescent="0.25">
      <c r="A13561" s="33" t="s">
        <v>6087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30"/>
        <v>306000</v>
      </c>
      <c r="H13561" s="84" t="s">
        <v>6088</v>
      </c>
      <c r="I13561" s="292"/>
    </row>
    <row r="13562" spans="1:9" x14ac:dyDescent="0.25">
      <c r="A13562" s="33" t="s">
        <v>6087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30"/>
        <v>193500</v>
      </c>
      <c r="H13562" s="84" t="s">
        <v>509</v>
      </c>
      <c r="I13562" s="84" t="s">
        <v>8882</v>
      </c>
    </row>
    <row r="13563" spans="1:9" x14ac:dyDescent="0.25">
      <c r="A13563" s="33" t="s">
        <v>6087</v>
      </c>
      <c r="B13563" s="63" t="s">
        <v>4772</v>
      </c>
      <c r="C13563" s="33" t="s">
        <v>2726</v>
      </c>
      <c r="D13563" s="38">
        <v>1</v>
      </c>
      <c r="E13563" s="45" t="s">
        <v>24</v>
      </c>
      <c r="F13563" s="40">
        <v>187035</v>
      </c>
      <c r="G13563" s="41">
        <f t="shared" si="530"/>
        <v>187035</v>
      </c>
      <c r="H13563" s="84" t="s">
        <v>509</v>
      </c>
      <c r="I13563" s="84" t="s">
        <v>8882</v>
      </c>
    </row>
    <row r="13564" spans="1:9" x14ac:dyDescent="0.25">
      <c r="A13564" s="33" t="s">
        <v>6087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30"/>
        <v>30000</v>
      </c>
      <c r="H13564" s="84" t="s">
        <v>509</v>
      </c>
      <c r="I13564" s="84" t="s">
        <v>8882</v>
      </c>
    </row>
    <row r="13565" spans="1:9" x14ac:dyDescent="0.25">
      <c r="A13565" s="33" t="s">
        <v>6087</v>
      </c>
      <c r="B13565" s="36" t="s">
        <v>2751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30"/>
        <v>65000</v>
      </c>
      <c r="H13565" s="84" t="s">
        <v>509</v>
      </c>
      <c r="I13565" s="84" t="s">
        <v>8882</v>
      </c>
    </row>
    <row r="13566" spans="1:9" x14ac:dyDescent="0.25">
      <c r="A13566" s="33" t="s">
        <v>6087</v>
      </c>
      <c r="B13566" s="80" t="s">
        <v>6089</v>
      </c>
      <c r="C13566" s="81" t="s">
        <v>604</v>
      </c>
      <c r="D13566" s="38">
        <v>1</v>
      </c>
      <c r="E13566" s="45" t="s">
        <v>6090</v>
      </c>
      <c r="F13566" s="46">
        <v>78000</v>
      </c>
      <c r="G13566" s="41">
        <f t="shared" si="530"/>
        <v>78000</v>
      </c>
      <c r="H13566" s="84" t="s">
        <v>606</v>
      </c>
      <c r="I13566" s="294"/>
    </row>
    <row r="13567" spans="1:9" x14ac:dyDescent="0.25">
      <c r="A13567" s="33" t="s">
        <v>6087</v>
      </c>
      <c r="B13567" s="63" t="s">
        <v>5550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30"/>
        <v>495000</v>
      </c>
      <c r="H13567" s="84" t="s">
        <v>1604</v>
      </c>
      <c r="I13567" s="43" t="s">
        <v>12276</v>
      </c>
    </row>
    <row r="13568" spans="1:9" x14ac:dyDescent="0.25">
      <c r="A13568" s="33" t="s">
        <v>6087</v>
      </c>
      <c r="B13568" s="63" t="s">
        <v>5375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30"/>
        <v>150000</v>
      </c>
      <c r="H13568" s="84" t="s">
        <v>1604</v>
      </c>
      <c r="I13568" s="43" t="s">
        <v>12276</v>
      </c>
    </row>
    <row r="13569" spans="1:9" x14ac:dyDescent="0.25">
      <c r="A13569" s="33" t="s">
        <v>6087</v>
      </c>
      <c r="B13569" s="36" t="s">
        <v>2751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30"/>
        <v>130000</v>
      </c>
      <c r="H13569" s="84" t="s">
        <v>1106</v>
      </c>
      <c r="I13569" s="84" t="s">
        <v>8879</v>
      </c>
    </row>
    <row r="13570" spans="1:9" x14ac:dyDescent="0.25">
      <c r="A13570" s="33" t="s">
        <v>6087</v>
      </c>
      <c r="B13570" s="63" t="s">
        <v>6091</v>
      </c>
      <c r="C13570" s="39" t="s">
        <v>3536</v>
      </c>
      <c r="D13570" s="38">
        <v>10</v>
      </c>
      <c r="E13570" s="45" t="s">
        <v>24</v>
      </c>
      <c r="F13570" s="46">
        <v>30000</v>
      </c>
      <c r="G13570" s="179">
        <f t="shared" si="530"/>
        <v>300000</v>
      </c>
      <c r="H13570" s="84" t="s">
        <v>2631</v>
      </c>
      <c r="I13570" s="84"/>
    </row>
    <row r="13571" spans="1:9" x14ac:dyDescent="0.25">
      <c r="A13571" s="33" t="s">
        <v>6087</v>
      </c>
      <c r="B13571" s="33" t="s">
        <v>6092</v>
      </c>
      <c r="C13571" s="141" t="s">
        <v>3536</v>
      </c>
      <c r="D13571" s="38">
        <v>1</v>
      </c>
      <c r="E13571" s="51" t="s">
        <v>72</v>
      </c>
      <c r="F13571" s="46">
        <v>500000</v>
      </c>
      <c r="G13571" s="179">
        <f t="shared" si="530"/>
        <v>500000</v>
      </c>
      <c r="H13571" s="84" t="s">
        <v>2631</v>
      </c>
      <c r="I13571" s="84"/>
    </row>
    <row r="13572" spans="1:9" x14ac:dyDescent="0.25">
      <c r="A13572" s="33" t="s">
        <v>6087</v>
      </c>
      <c r="B13572" s="33" t="s">
        <v>5631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30"/>
        <v>23000</v>
      </c>
      <c r="H13572" s="84" t="s">
        <v>911</v>
      </c>
      <c r="I13572" s="84"/>
    </row>
    <row r="13573" spans="1:9" x14ac:dyDescent="0.25">
      <c r="A13573" s="33" t="s">
        <v>6087</v>
      </c>
      <c r="B13573" s="33" t="s">
        <v>2805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30"/>
        <v>10000</v>
      </c>
      <c r="H13573" s="84" t="s">
        <v>911</v>
      </c>
      <c r="I13573" s="84"/>
    </row>
    <row r="13574" spans="1:9" x14ac:dyDescent="0.25">
      <c r="A13574" s="33" t="s">
        <v>6087</v>
      </c>
      <c r="B13574" s="33" t="s">
        <v>5933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30"/>
        <v>217500</v>
      </c>
      <c r="H13574" s="84" t="s">
        <v>911</v>
      </c>
      <c r="I13574" s="84"/>
    </row>
    <row r="13575" spans="1:9" x14ac:dyDescent="0.25">
      <c r="A13575" s="33" t="s">
        <v>6087</v>
      </c>
      <c r="B13575" s="68" t="s">
        <v>6094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30"/>
        <v>20000</v>
      </c>
      <c r="H13575" s="84" t="s">
        <v>911</v>
      </c>
      <c r="I13575" s="84"/>
    </row>
    <row r="13576" spans="1:9" x14ac:dyDescent="0.25">
      <c r="A13576" s="33" t="s">
        <v>6087</v>
      </c>
      <c r="B13576" s="33" t="s">
        <v>6103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30"/>
        <v>25000</v>
      </c>
      <c r="H13576" s="84" t="s">
        <v>911</v>
      </c>
      <c r="I13576" s="84"/>
    </row>
    <row r="13577" spans="1:9" x14ac:dyDescent="0.25">
      <c r="A13577" s="33" t="s">
        <v>6087</v>
      </c>
      <c r="B13577" s="33" t="s">
        <v>6104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30"/>
        <v>65000</v>
      </c>
      <c r="H13577" s="84" t="s">
        <v>911</v>
      </c>
      <c r="I13577" s="84"/>
    </row>
    <row r="13578" spans="1:9" x14ac:dyDescent="0.25">
      <c r="A13578" s="33" t="s">
        <v>6087</v>
      </c>
      <c r="B13578" s="33" t="s">
        <v>6105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30"/>
        <v>65000</v>
      </c>
      <c r="H13578" s="84" t="s">
        <v>911</v>
      </c>
      <c r="I13578" s="33"/>
    </row>
    <row r="13579" spans="1:9" x14ac:dyDescent="0.25">
      <c r="A13579" s="33" t="s">
        <v>6087</v>
      </c>
      <c r="B13579" s="36" t="s">
        <v>666</v>
      </c>
      <c r="C13579" s="52" t="s">
        <v>6098</v>
      </c>
      <c r="D13579" s="38">
        <v>8</v>
      </c>
      <c r="E13579" s="45" t="s">
        <v>843</v>
      </c>
      <c r="F13579" s="46">
        <v>1</v>
      </c>
      <c r="G13579" s="41">
        <f t="shared" si="530"/>
        <v>8</v>
      </c>
      <c r="H13579" s="84" t="s">
        <v>6099</v>
      </c>
      <c r="I13579" s="33"/>
    </row>
    <row r="13580" spans="1:9" x14ac:dyDescent="0.25">
      <c r="A13580" s="33" t="s">
        <v>6087</v>
      </c>
      <c r="B13580" s="56" t="s">
        <v>6100</v>
      </c>
      <c r="C13580" s="52" t="s">
        <v>6101</v>
      </c>
      <c r="D13580" s="50">
        <v>1</v>
      </c>
      <c r="E13580" s="45" t="s">
        <v>24</v>
      </c>
      <c r="F13580" s="179">
        <v>1</v>
      </c>
      <c r="G13580" s="41">
        <f t="shared" si="530"/>
        <v>1</v>
      </c>
      <c r="H13580" s="84" t="s">
        <v>2809</v>
      </c>
      <c r="I13580" s="33"/>
    </row>
    <row r="13581" spans="1:9" x14ac:dyDescent="0.25">
      <c r="A13581" s="33" t="s">
        <v>6087</v>
      </c>
      <c r="B13581" s="33" t="s">
        <v>6102</v>
      </c>
      <c r="C13581" s="52" t="s">
        <v>6101</v>
      </c>
      <c r="D13581" s="38">
        <v>1</v>
      </c>
      <c r="E13581" s="45" t="s">
        <v>24</v>
      </c>
      <c r="F13581" s="179">
        <v>1</v>
      </c>
      <c r="G13581" s="41">
        <f t="shared" si="530"/>
        <v>1</v>
      </c>
      <c r="H13581" s="84" t="s">
        <v>1213</v>
      </c>
      <c r="I13581" s="33"/>
    </row>
    <row r="13582" spans="1:9" x14ac:dyDescent="0.25">
      <c r="A13582" s="33" t="s">
        <v>6106</v>
      </c>
      <c r="B13582" s="33" t="s">
        <v>5176</v>
      </c>
      <c r="C13582" s="33"/>
      <c r="D13582" s="50">
        <v>4</v>
      </c>
      <c r="E13582" s="45" t="s">
        <v>24</v>
      </c>
      <c r="F13582" s="46">
        <v>9500</v>
      </c>
      <c r="G13582" s="41">
        <f t="shared" si="530"/>
        <v>38000</v>
      </c>
      <c r="H13582" s="42" t="s">
        <v>3078</v>
      </c>
      <c r="I13582" s="43" t="s">
        <v>12277</v>
      </c>
    </row>
    <row r="13583" spans="1:9" x14ac:dyDescent="0.25">
      <c r="A13583" s="33" t="s">
        <v>6106</v>
      </c>
      <c r="B13583" s="33" t="s">
        <v>4841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30"/>
        <v>20000</v>
      </c>
      <c r="H13583" s="42" t="s">
        <v>3078</v>
      </c>
      <c r="I13583" s="43" t="s">
        <v>12277</v>
      </c>
    </row>
    <row r="13584" spans="1:9" x14ac:dyDescent="0.25">
      <c r="A13584" s="33" t="s">
        <v>6106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30"/>
        <v>94000</v>
      </c>
      <c r="H13584" s="42" t="s">
        <v>3078</v>
      </c>
      <c r="I13584" s="43" t="s">
        <v>12277</v>
      </c>
    </row>
    <row r="13585" spans="1:9" x14ac:dyDescent="0.25">
      <c r="A13585" s="33" t="s">
        <v>6106</v>
      </c>
      <c r="B13585" s="63" t="s">
        <v>8509</v>
      </c>
      <c r="C13585" s="33" t="s">
        <v>8339</v>
      </c>
      <c r="D13585" s="38">
        <v>0.3</v>
      </c>
      <c r="E13585" s="51" t="s">
        <v>27</v>
      </c>
      <c r="F13585" s="58">
        <v>82500</v>
      </c>
      <c r="G13585" s="41">
        <f t="shared" si="530"/>
        <v>24750</v>
      </c>
      <c r="H13585" s="42" t="s">
        <v>3078</v>
      </c>
      <c r="I13585" s="43" t="s">
        <v>12277</v>
      </c>
    </row>
    <row r="13586" spans="1:9" x14ac:dyDescent="0.25">
      <c r="A13586" s="33" t="s">
        <v>6106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30"/>
        <v>57000</v>
      </c>
      <c r="H13586" s="84" t="s">
        <v>2096</v>
      </c>
      <c r="I13586" s="33"/>
    </row>
    <row r="13587" spans="1:9" x14ac:dyDescent="0.25">
      <c r="A13587" s="33" t="s">
        <v>6106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30"/>
        <v>28500</v>
      </c>
      <c r="H13587" s="347" t="s">
        <v>538</v>
      </c>
      <c r="I13587" s="292"/>
    </row>
    <row r="13588" spans="1:9" x14ac:dyDescent="0.25">
      <c r="A13588" s="33" t="s">
        <v>6106</v>
      </c>
      <c r="B13588" s="68" t="s">
        <v>6068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30"/>
        <v>630000</v>
      </c>
      <c r="H13588" s="84" t="s">
        <v>783</v>
      </c>
      <c r="I13588" s="292" t="s">
        <v>12278</v>
      </c>
    </row>
    <row r="13589" spans="1:9" x14ac:dyDescent="0.25">
      <c r="A13589" s="33" t="s">
        <v>6106</v>
      </c>
      <c r="B13589" s="33" t="s">
        <v>3416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30"/>
        <v>20000</v>
      </c>
      <c r="H13589" s="84" t="s">
        <v>783</v>
      </c>
      <c r="I13589" s="292" t="s">
        <v>12278</v>
      </c>
    </row>
    <row r="13590" spans="1:9" x14ac:dyDescent="0.25">
      <c r="A13590" s="33" t="s">
        <v>6106</v>
      </c>
      <c r="B13590" s="33" t="s">
        <v>2801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30"/>
        <v>26666</v>
      </c>
      <c r="H13590" s="84" t="s">
        <v>783</v>
      </c>
      <c r="I13590" s="292" t="s">
        <v>12278</v>
      </c>
    </row>
    <row r="13591" spans="1:9" x14ac:dyDescent="0.25">
      <c r="A13591" s="33" t="s">
        <v>6106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12278</v>
      </c>
    </row>
    <row r="13592" spans="1:9" x14ac:dyDescent="0.25">
      <c r="A13592" s="33" t="s">
        <v>6106</v>
      </c>
      <c r="B13592" s="36" t="s">
        <v>4149</v>
      </c>
      <c r="C13592" s="33" t="s">
        <v>2752</v>
      </c>
      <c r="D13592" s="38">
        <v>1</v>
      </c>
      <c r="E13592" s="45" t="s">
        <v>24</v>
      </c>
      <c r="F13592" s="40">
        <v>31000</v>
      </c>
      <c r="G13592" s="41">
        <f t="shared" ref="G13592:G13636" si="531">F13592*D13592</f>
        <v>31000</v>
      </c>
      <c r="H13592" s="84" t="s">
        <v>783</v>
      </c>
      <c r="I13592" s="292" t="s">
        <v>12278</v>
      </c>
    </row>
    <row r="13593" spans="1:9" x14ac:dyDescent="0.25">
      <c r="A13593" s="33" t="s">
        <v>6106</v>
      </c>
      <c r="B13593" s="68" t="s">
        <v>6115</v>
      </c>
      <c r="C13593" s="52"/>
      <c r="D13593" s="38">
        <v>1</v>
      </c>
      <c r="E13593" s="45" t="s">
        <v>24</v>
      </c>
      <c r="F13593" s="40">
        <v>10000</v>
      </c>
      <c r="G13593" s="41">
        <f t="shared" si="531"/>
        <v>10000</v>
      </c>
      <c r="H13593" s="84" t="s">
        <v>911</v>
      </c>
      <c r="I13593" s="84"/>
    </row>
    <row r="13594" spans="1:9" x14ac:dyDescent="0.25">
      <c r="A13594" s="33" t="s">
        <v>6106</v>
      </c>
      <c r="B13594" s="63" t="s">
        <v>4857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31"/>
        <v>70000</v>
      </c>
      <c r="H13594" s="84" t="s">
        <v>911</v>
      </c>
      <c r="I13594" s="84"/>
    </row>
    <row r="13595" spans="1:9" x14ac:dyDescent="0.25">
      <c r="A13595" s="33" t="s">
        <v>6106</v>
      </c>
      <c r="B13595" s="68" t="s">
        <v>6078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31"/>
        <v>152000</v>
      </c>
      <c r="H13595" s="84" t="s">
        <v>911</v>
      </c>
      <c r="I13595" s="84"/>
    </row>
    <row r="13596" spans="1:9" x14ac:dyDescent="0.25">
      <c r="A13596" s="33" t="s">
        <v>6106</v>
      </c>
      <c r="B13596" s="33" t="s">
        <v>2852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31"/>
        <v>87791</v>
      </c>
      <c r="H13596" s="84" t="s">
        <v>2240</v>
      </c>
      <c r="I13596" s="84" t="s">
        <v>12279</v>
      </c>
    </row>
    <row r="13597" spans="1:9" x14ac:dyDescent="0.25">
      <c r="A13597" s="33" t="s">
        <v>6106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31"/>
        <v>256500</v>
      </c>
      <c r="H13597" s="84" t="s">
        <v>2240</v>
      </c>
      <c r="I13597" s="84" t="s">
        <v>12279</v>
      </c>
    </row>
    <row r="13598" spans="1:9" x14ac:dyDescent="0.25">
      <c r="A13598" s="33" t="s">
        <v>6106</v>
      </c>
      <c r="B13598" s="63" t="s">
        <v>6108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31"/>
        <v>30000</v>
      </c>
      <c r="H13598" s="84" t="s">
        <v>2240</v>
      </c>
      <c r="I13598" s="84" t="s">
        <v>12279</v>
      </c>
    </row>
    <row r="13599" spans="1:9" x14ac:dyDescent="0.25">
      <c r="A13599" s="33" t="s">
        <v>6106</v>
      </c>
      <c r="B13599" s="63" t="s">
        <v>6113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31"/>
        <v>190000</v>
      </c>
      <c r="H13599" s="84" t="s">
        <v>2240</v>
      </c>
      <c r="I13599" s="84" t="s">
        <v>12279</v>
      </c>
    </row>
    <row r="13600" spans="1:9" x14ac:dyDescent="0.25">
      <c r="A13600" s="33" t="s">
        <v>6106</v>
      </c>
      <c r="B13600" s="36" t="s">
        <v>6116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31"/>
        <v>50000</v>
      </c>
      <c r="H13600" s="84" t="s">
        <v>2240</v>
      </c>
      <c r="I13600" s="84" t="s">
        <v>12279</v>
      </c>
    </row>
    <row r="13601" spans="1:9" x14ac:dyDescent="0.25">
      <c r="A13601" s="33" t="s">
        <v>6106</v>
      </c>
      <c r="B13601" s="36" t="s">
        <v>6117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31"/>
        <v>50000</v>
      </c>
      <c r="H13601" s="84" t="s">
        <v>2240</v>
      </c>
      <c r="I13601" s="84" t="s">
        <v>12279</v>
      </c>
    </row>
    <row r="13602" spans="1:9" x14ac:dyDescent="0.25">
      <c r="A13602" s="33" t="s">
        <v>6106</v>
      </c>
      <c r="B13602" s="36" t="s">
        <v>3235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12279</v>
      </c>
    </row>
    <row r="13603" spans="1:9" x14ac:dyDescent="0.25">
      <c r="A13603" s="33" t="s">
        <v>6106</v>
      </c>
      <c r="B13603" s="33" t="s">
        <v>6107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8916</v>
      </c>
    </row>
    <row r="13604" spans="1:9" x14ac:dyDescent="0.25">
      <c r="A13604" s="33" t="s">
        <v>6106</v>
      </c>
      <c r="B13604" s="33" t="s">
        <v>6110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8916</v>
      </c>
    </row>
    <row r="13605" spans="1:9" x14ac:dyDescent="0.25">
      <c r="A13605" s="33" t="s">
        <v>6106</v>
      </c>
      <c r="B13605" s="36" t="s">
        <v>3485</v>
      </c>
      <c r="C13605" s="44" t="s">
        <v>3486</v>
      </c>
      <c r="D13605" s="38">
        <v>1</v>
      </c>
      <c r="E13605" s="56" t="s">
        <v>23</v>
      </c>
      <c r="F13605" s="179">
        <v>110000</v>
      </c>
      <c r="G13605" s="179">
        <f t="shared" si="531"/>
        <v>110000</v>
      </c>
      <c r="H13605" s="84" t="s">
        <v>28</v>
      </c>
      <c r="I13605" s="84"/>
    </row>
    <row r="13606" spans="1:9" x14ac:dyDescent="0.25">
      <c r="A13606" s="33" t="s">
        <v>6106</v>
      </c>
      <c r="B13606" s="33" t="s">
        <v>3487</v>
      </c>
      <c r="C13606" s="44" t="s">
        <v>3486</v>
      </c>
      <c r="D13606" s="38">
        <v>1</v>
      </c>
      <c r="E13606" s="33" t="s">
        <v>107</v>
      </c>
      <c r="F13606" s="40">
        <v>40000</v>
      </c>
      <c r="G13606" s="179">
        <f t="shared" si="531"/>
        <v>40000</v>
      </c>
      <c r="H13606" s="84" t="s">
        <v>28</v>
      </c>
      <c r="I13606" s="84"/>
    </row>
    <row r="13607" spans="1:9" x14ac:dyDescent="0.25">
      <c r="A13607" s="33" t="s">
        <v>6106</v>
      </c>
      <c r="B13607" s="56" t="s">
        <v>6118</v>
      </c>
      <c r="C13607" s="52" t="s">
        <v>6119</v>
      </c>
      <c r="D13607" s="50">
        <v>1</v>
      </c>
      <c r="E13607" s="45" t="s">
        <v>1780</v>
      </c>
      <c r="F13607" s="179">
        <v>800000</v>
      </c>
      <c r="G13607" s="41">
        <f t="shared" si="531"/>
        <v>800000</v>
      </c>
      <c r="H13607" s="84" t="s">
        <v>433</v>
      </c>
      <c r="I13607" s="33"/>
    </row>
    <row r="13608" spans="1:9" x14ac:dyDescent="0.25">
      <c r="A13608" s="33" t="s">
        <v>6106</v>
      </c>
      <c r="B13608" s="33" t="s">
        <v>6121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31"/>
        <v>1000000</v>
      </c>
      <c r="H13608" s="84" t="s">
        <v>577</v>
      </c>
      <c r="I13608" s="33"/>
    </row>
    <row r="13609" spans="1:9" x14ac:dyDescent="0.25">
      <c r="A13609" s="33" t="s">
        <v>6106</v>
      </c>
      <c r="B13609" s="33" t="s">
        <v>6122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31"/>
        <v>1000000</v>
      </c>
      <c r="H13609" s="84" t="s">
        <v>882</v>
      </c>
      <c r="I13609" s="33"/>
    </row>
    <row r="13610" spans="1:9" x14ac:dyDescent="0.25">
      <c r="A13610" s="33" t="s">
        <v>6106</v>
      </c>
      <c r="B13610" s="33" t="s">
        <v>6123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31"/>
        <v>120000</v>
      </c>
      <c r="H13610" s="84" t="s">
        <v>2631</v>
      </c>
      <c r="I13610" s="33"/>
    </row>
    <row r="13611" spans="1:9" x14ac:dyDescent="0.25">
      <c r="A13611" s="33" t="s">
        <v>6106</v>
      </c>
      <c r="B13611" s="63" t="s">
        <v>6124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31"/>
        <v>550000</v>
      </c>
      <c r="H13611" s="236" t="s">
        <v>2631</v>
      </c>
      <c r="I13611" s="33"/>
    </row>
    <row r="13612" spans="1:9" x14ac:dyDescent="0.25">
      <c r="A13612" s="33" t="s">
        <v>6106</v>
      </c>
      <c r="B13612" s="33" t="s">
        <v>6125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31"/>
        <v>50000</v>
      </c>
      <c r="H13612" s="84" t="s">
        <v>2631</v>
      </c>
      <c r="I13612" s="33"/>
    </row>
    <row r="13613" spans="1:9" x14ac:dyDescent="0.25">
      <c r="A13613" s="33" t="s">
        <v>6106</v>
      </c>
      <c r="B13613" s="33" t="s">
        <v>6120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31"/>
        <v>85000</v>
      </c>
      <c r="H13613" s="84" t="s">
        <v>2631</v>
      </c>
      <c r="I13613" s="33"/>
    </row>
    <row r="13614" spans="1:9" x14ac:dyDescent="0.25">
      <c r="A13614" s="33" t="s">
        <v>6106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31"/>
        <v>77500</v>
      </c>
      <c r="H13614" s="84" t="s">
        <v>488</v>
      </c>
      <c r="I13614" s="33" t="s">
        <v>8914</v>
      </c>
    </row>
    <row r="13615" spans="1:9" x14ac:dyDescent="0.25">
      <c r="A13615" s="33" t="s">
        <v>6106</v>
      </c>
      <c r="B13615" s="36" t="s">
        <v>2751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31"/>
        <v>130000</v>
      </c>
      <c r="H13615" s="84" t="s">
        <v>492</v>
      </c>
      <c r="I13615" s="33" t="s">
        <v>12280</v>
      </c>
    </row>
    <row r="13616" spans="1:9" x14ac:dyDescent="0.25">
      <c r="A13616" s="33" t="s">
        <v>6106</v>
      </c>
      <c r="B13616" s="33" t="s">
        <v>2924</v>
      </c>
      <c r="C13616" s="33" t="s">
        <v>3787</v>
      </c>
      <c r="D13616" s="33">
        <v>1</v>
      </c>
      <c r="E13616" s="33" t="s">
        <v>188</v>
      </c>
      <c r="F13616" s="34">
        <v>1261000</v>
      </c>
      <c r="G13616" s="179">
        <f t="shared" si="531"/>
        <v>1261000</v>
      </c>
      <c r="H13616" s="84" t="s">
        <v>647</v>
      </c>
      <c r="I13616" s="33" t="s">
        <v>12281</v>
      </c>
    </row>
    <row r="13617" spans="1:9" x14ac:dyDescent="0.25">
      <c r="A13617" s="33" t="s">
        <v>6126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31"/>
        <v>57000</v>
      </c>
      <c r="H13617" s="42" t="s">
        <v>28</v>
      </c>
      <c r="I13617" s="43"/>
    </row>
    <row r="13618" spans="1:9" x14ac:dyDescent="0.25">
      <c r="A13618" s="33" t="s">
        <v>6126</v>
      </c>
      <c r="B13618" s="33" t="s">
        <v>4008</v>
      </c>
      <c r="C13618" s="33" t="s">
        <v>4378</v>
      </c>
      <c r="D13618" s="38">
        <v>3</v>
      </c>
      <c r="E13618" s="45" t="s">
        <v>27</v>
      </c>
      <c r="F13618" s="40">
        <v>23206</v>
      </c>
      <c r="G13618" s="41">
        <f t="shared" si="531"/>
        <v>69618</v>
      </c>
      <c r="H13618" s="42" t="s">
        <v>28</v>
      </c>
      <c r="I13618" s="43"/>
    </row>
    <row r="13619" spans="1:9" x14ac:dyDescent="0.25">
      <c r="A13619" s="33" t="s">
        <v>6126</v>
      </c>
      <c r="B13619" s="36" t="s">
        <v>6133</v>
      </c>
      <c r="C13619" s="52" t="s">
        <v>6134</v>
      </c>
      <c r="D13619" s="38">
        <v>5</v>
      </c>
      <c r="E13619" s="45" t="s">
        <v>107</v>
      </c>
      <c r="F13619" s="46">
        <v>10000</v>
      </c>
      <c r="G13619" s="41">
        <f t="shared" si="531"/>
        <v>50000</v>
      </c>
      <c r="H13619" s="84" t="s">
        <v>2667</v>
      </c>
      <c r="I13619" s="43"/>
    </row>
    <row r="13620" spans="1:9" x14ac:dyDescent="0.25">
      <c r="A13620" s="33" t="s">
        <v>6126</v>
      </c>
      <c r="B13620" s="36" t="s">
        <v>5631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31"/>
        <v>25000</v>
      </c>
      <c r="H13620" s="347" t="s">
        <v>2667</v>
      </c>
      <c r="I13620" s="33"/>
    </row>
    <row r="13621" spans="1:9" x14ac:dyDescent="0.25">
      <c r="A13621" s="33" t="s">
        <v>6126</v>
      </c>
      <c r="B13621" s="33" t="s">
        <v>4675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31"/>
        <v>12500</v>
      </c>
      <c r="H13621" s="84" t="s">
        <v>2667</v>
      </c>
      <c r="I13621" s="33"/>
    </row>
    <row r="13622" spans="1:9" x14ac:dyDescent="0.25">
      <c r="A13622" s="33" t="s">
        <v>6126</v>
      </c>
      <c r="B13622" s="63" t="s">
        <v>4874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31"/>
        <v>13000</v>
      </c>
      <c r="H13622" s="84" t="s">
        <v>2667</v>
      </c>
      <c r="I13622" s="292"/>
    </row>
    <row r="13623" spans="1:9" x14ac:dyDescent="0.25">
      <c r="A13623" s="33" t="s">
        <v>6126</v>
      </c>
      <c r="B13623" s="33" t="s">
        <v>4675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31"/>
        <v>14000</v>
      </c>
      <c r="H13623" s="84" t="s">
        <v>2667</v>
      </c>
      <c r="I13623" s="292"/>
    </row>
    <row r="13624" spans="1:9" x14ac:dyDescent="0.25">
      <c r="A13624" s="33" t="s">
        <v>6126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31"/>
        <v>32000</v>
      </c>
      <c r="H13624" s="84" t="s">
        <v>2667</v>
      </c>
      <c r="I13624" s="292"/>
    </row>
    <row r="13625" spans="1:9" x14ac:dyDescent="0.25">
      <c r="A13625" s="33" t="s">
        <v>6126</v>
      </c>
      <c r="B13625" s="56" t="s">
        <v>5969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x14ac:dyDescent="0.25">
      <c r="A13626" s="33" t="s">
        <v>6126</v>
      </c>
      <c r="B13626" s="36" t="s">
        <v>6135</v>
      </c>
      <c r="C13626" s="52" t="s">
        <v>2757</v>
      </c>
      <c r="D13626" s="38">
        <v>10</v>
      </c>
      <c r="E13626" s="45" t="s">
        <v>24</v>
      </c>
      <c r="F13626" s="46">
        <v>19000</v>
      </c>
      <c r="G13626" s="41">
        <f t="shared" si="531"/>
        <v>190000</v>
      </c>
      <c r="H13626" s="84" t="s">
        <v>2667</v>
      </c>
      <c r="I13626" s="292"/>
    </row>
    <row r="13627" spans="1:9" x14ac:dyDescent="0.25">
      <c r="A13627" s="33" t="s">
        <v>6126</v>
      </c>
      <c r="B13627" s="33" t="s">
        <v>6127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31"/>
        <v>110000</v>
      </c>
      <c r="H13627" s="84" t="s">
        <v>911</v>
      </c>
      <c r="I13627" s="292"/>
    </row>
    <row r="13628" spans="1:9" x14ac:dyDescent="0.25">
      <c r="A13628" s="33" t="s">
        <v>6126</v>
      </c>
      <c r="B13628" s="80" t="s">
        <v>6128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31"/>
        <v>0</v>
      </c>
      <c r="H13628" s="42" t="s">
        <v>2240</v>
      </c>
      <c r="I13628" s="292" t="s">
        <v>12279</v>
      </c>
    </row>
    <row r="13629" spans="1:9" x14ac:dyDescent="0.25">
      <c r="A13629" s="33" t="s">
        <v>6126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31"/>
        <v>14250</v>
      </c>
      <c r="H13629" s="84" t="s">
        <v>2240</v>
      </c>
      <c r="I13629" s="292" t="s">
        <v>12279</v>
      </c>
    </row>
    <row r="13630" spans="1:9" x14ac:dyDescent="0.25">
      <c r="A13630" s="33" t="s">
        <v>6126</v>
      </c>
      <c r="B13630" s="33" t="s">
        <v>4008</v>
      </c>
      <c r="C13630" s="33" t="s">
        <v>4378</v>
      </c>
      <c r="D13630" s="38">
        <v>8</v>
      </c>
      <c r="E13630" s="45" t="s">
        <v>27</v>
      </c>
      <c r="F13630" s="40">
        <v>23206</v>
      </c>
      <c r="G13630" s="41">
        <f t="shared" si="531"/>
        <v>185648</v>
      </c>
      <c r="H13630" s="84" t="s">
        <v>2240</v>
      </c>
      <c r="I13630" s="292" t="s">
        <v>12279</v>
      </c>
    </row>
    <row r="13631" spans="1:9" x14ac:dyDescent="0.25">
      <c r="A13631" s="33" t="s">
        <v>6126</v>
      </c>
      <c r="B13631" s="63" t="s">
        <v>6111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31"/>
        <v>120000</v>
      </c>
      <c r="H13631" s="84" t="s">
        <v>6112</v>
      </c>
      <c r="I13631" s="84"/>
    </row>
    <row r="13632" spans="1:9" x14ac:dyDescent="0.25">
      <c r="A13632" s="33" t="s">
        <v>6126</v>
      </c>
      <c r="B13632" s="33" t="s">
        <v>2723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31"/>
        <v>30000</v>
      </c>
      <c r="H13632" s="84" t="s">
        <v>2631</v>
      </c>
      <c r="I13632" s="84"/>
    </row>
    <row r="13633" spans="1:9" x14ac:dyDescent="0.25">
      <c r="A13633" s="33" t="s">
        <v>6126</v>
      </c>
      <c r="B13633" s="63" t="s">
        <v>6130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31"/>
        <v>12500</v>
      </c>
      <c r="H13633" s="84" t="s">
        <v>2631</v>
      </c>
      <c r="I13633" s="84"/>
    </row>
    <row r="13634" spans="1:9" x14ac:dyDescent="0.25">
      <c r="A13634" s="33" t="s">
        <v>6126</v>
      </c>
      <c r="B13634" s="68" t="s">
        <v>6131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31"/>
        <v>22500</v>
      </c>
      <c r="H13634" s="84" t="s">
        <v>2631</v>
      </c>
      <c r="I13634" s="294"/>
    </row>
    <row r="13635" spans="1:9" x14ac:dyDescent="0.25">
      <c r="A13635" s="33" t="s">
        <v>6126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31"/>
        <v>495000</v>
      </c>
      <c r="H13635" s="84" t="s">
        <v>492</v>
      </c>
      <c r="I13635" s="43" t="s">
        <v>9029</v>
      </c>
    </row>
    <row r="13636" spans="1:9" x14ac:dyDescent="0.25">
      <c r="A13636" s="33" t="s">
        <v>6126</v>
      </c>
      <c r="B13636" s="33" t="s">
        <v>356</v>
      </c>
      <c r="C13636" s="52" t="s">
        <v>12282</v>
      </c>
      <c r="D13636" s="38">
        <v>1</v>
      </c>
      <c r="E13636" s="45" t="s">
        <v>24</v>
      </c>
      <c r="F13636" s="46">
        <v>1700000</v>
      </c>
      <c r="G13636" s="41">
        <f t="shared" si="531"/>
        <v>1700000</v>
      </c>
      <c r="H13636" s="84" t="s">
        <v>588</v>
      </c>
      <c r="I13636" s="84" t="s">
        <v>12283</v>
      </c>
    </row>
    <row r="13637" spans="1:9" x14ac:dyDescent="0.25">
      <c r="A13637" s="33" t="s">
        <v>6126</v>
      </c>
      <c r="B13637" s="33" t="s">
        <v>356</v>
      </c>
      <c r="C13637" s="39" t="s">
        <v>12284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12283</v>
      </c>
    </row>
    <row r="13638" spans="1:9" x14ac:dyDescent="0.25">
      <c r="A13638" s="33" t="s">
        <v>6126</v>
      </c>
      <c r="B13638" s="56" t="s">
        <v>353</v>
      </c>
      <c r="C13638" s="39" t="s">
        <v>4924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12283</v>
      </c>
    </row>
    <row r="13639" spans="1:9" x14ac:dyDescent="0.25">
      <c r="A13639" s="33" t="s">
        <v>6126</v>
      </c>
      <c r="B13639" s="33" t="s">
        <v>11605</v>
      </c>
      <c r="C13639" s="33" t="s">
        <v>4924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12283</v>
      </c>
    </row>
    <row r="13640" spans="1:9" x14ac:dyDescent="0.25">
      <c r="A13640" s="33" t="s">
        <v>6138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32">F13640*D13640</f>
        <v>34689</v>
      </c>
      <c r="H13640" s="42" t="s">
        <v>930</v>
      </c>
      <c r="I13640" s="43"/>
    </row>
    <row r="13641" spans="1:9" x14ac:dyDescent="0.25">
      <c r="A13641" s="33" t="s">
        <v>6138</v>
      </c>
      <c r="B13641" s="33" t="s">
        <v>4008</v>
      </c>
      <c r="C13641" s="33" t="s">
        <v>4378</v>
      </c>
      <c r="D13641" s="38">
        <v>1.5</v>
      </c>
      <c r="E13641" s="45" t="s">
        <v>27</v>
      </c>
      <c r="F13641" s="40">
        <v>23206</v>
      </c>
      <c r="G13641" s="41">
        <f t="shared" si="532"/>
        <v>34809</v>
      </c>
      <c r="H13641" s="84" t="s">
        <v>551</v>
      </c>
      <c r="I13641" s="43"/>
    </row>
    <row r="13642" spans="1:9" x14ac:dyDescent="0.25">
      <c r="A13642" s="33" t="s">
        <v>6138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32"/>
        <v>530000</v>
      </c>
      <c r="H13642" s="42" t="s">
        <v>588</v>
      </c>
      <c r="I13642" s="33"/>
    </row>
    <row r="13643" spans="1:9" x14ac:dyDescent="0.25">
      <c r="A13643" s="33" t="s">
        <v>6138</v>
      </c>
      <c r="B13643" s="33" t="s">
        <v>4001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32"/>
        <v>2070000</v>
      </c>
      <c r="H13643" s="84" t="s">
        <v>12285</v>
      </c>
      <c r="I13643" s="292" t="s">
        <v>9027</v>
      </c>
    </row>
    <row r="13644" spans="1:9" x14ac:dyDescent="0.25">
      <c r="A13644" s="33" t="s">
        <v>6138</v>
      </c>
      <c r="B13644" s="80" t="s">
        <v>2800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32"/>
        <v>65000</v>
      </c>
      <c r="H13644" s="84" t="s">
        <v>12286</v>
      </c>
      <c r="I13644" s="292" t="s">
        <v>9027</v>
      </c>
    </row>
    <row r="13645" spans="1:9" x14ac:dyDescent="0.25">
      <c r="A13645" s="33" t="s">
        <v>6138</v>
      </c>
      <c r="B13645" s="36" t="s">
        <v>5631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32"/>
        <v>30000</v>
      </c>
      <c r="H13645" s="84" t="s">
        <v>2667</v>
      </c>
      <c r="I13645" s="292"/>
    </row>
    <row r="13646" spans="1:9" x14ac:dyDescent="0.25">
      <c r="A13646" s="33" t="s">
        <v>6138</v>
      </c>
      <c r="B13646" s="33" t="s">
        <v>4675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32"/>
        <v>31500</v>
      </c>
      <c r="H13646" s="84" t="s">
        <v>2667</v>
      </c>
      <c r="I13646" s="292"/>
    </row>
    <row r="13647" spans="1:9" x14ac:dyDescent="0.25">
      <c r="A13647" s="33" t="s">
        <v>6138</v>
      </c>
      <c r="B13647" s="80" t="s">
        <v>6140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32"/>
        <v>40000</v>
      </c>
      <c r="H13647" s="42" t="s">
        <v>2667</v>
      </c>
      <c r="I13647" s="292"/>
    </row>
    <row r="13648" spans="1:9" x14ac:dyDescent="0.25">
      <c r="A13648" s="33" t="s">
        <v>6138</v>
      </c>
      <c r="B13648" s="80" t="s">
        <v>926</v>
      </c>
      <c r="C13648" s="81" t="s">
        <v>52</v>
      </c>
      <c r="D13648" s="38">
        <v>1</v>
      </c>
      <c r="E13648" s="45" t="s">
        <v>12287</v>
      </c>
      <c r="F13648" s="46">
        <v>75000</v>
      </c>
      <c r="G13648" s="41">
        <f t="shared" si="532"/>
        <v>75000</v>
      </c>
      <c r="H13648" s="42" t="s">
        <v>2667</v>
      </c>
      <c r="I13648" s="292"/>
    </row>
    <row r="13649" spans="1:9" x14ac:dyDescent="0.25">
      <c r="A13649" s="33" t="s">
        <v>6138</v>
      </c>
      <c r="B13649" s="33" t="s">
        <v>12288</v>
      </c>
      <c r="C13649" s="56" t="s">
        <v>12289</v>
      </c>
      <c r="D13649" s="38">
        <v>1</v>
      </c>
      <c r="E13649" s="45" t="s">
        <v>24</v>
      </c>
      <c r="F13649" s="40">
        <v>3173500</v>
      </c>
      <c r="G13649" s="41">
        <f t="shared" si="532"/>
        <v>3173500</v>
      </c>
      <c r="H13649" s="84" t="s">
        <v>12290</v>
      </c>
      <c r="I13649" s="292" t="s">
        <v>12291</v>
      </c>
    </row>
    <row r="13650" spans="1:9" x14ac:dyDescent="0.25">
      <c r="A13650" s="33" t="s">
        <v>6138</v>
      </c>
      <c r="B13650" s="33" t="s">
        <v>12288</v>
      </c>
      <c r="C13650" s="56" t="s">
        <v>12292</v>
      </c>
      <c r="D13650" s="38">
        <v>1</v>
      </c>
      <c r="E13650" s="45" t="s">
        <v>24</v>
      </c>
      <c r="F13650" s="40">
        <v>3173500</v>
      </c>
      <c r="G13650" s="41">
        <f t="shared" si="532"/>
        <v>3173500</v>
      </c>
      <c r="H13650" s="84" t="s">
        <v>12290</v>
      </c>
      <c r="I13650" s="292" t="s">
        <v>12291</v>
      </c>
    </row>
    <row r="13651" spans="1:9" x14ac:dyDescent="0.25">
      <c r="A13651" s="33" t="s">
        <v>6138</v>
      </c>
      <c r="B13651" s="33" t="s">
        <v>12288</v>
      </c>
      <c r="C13651" s="56" t="s">
        <v>12293</v>
      </c>
      <c r="D13651" s="38">
        <v>1</v>
      </c>
      <c r="E13651" s="45" t="s">
        <v>24</v>
      </c>
      <c r="F13651" s="40">
        <v>3173500</v>
      </c>
      <c r="G13651" s="179">
        <f t="shared" si="532"/>
        <v>3173500</v>
      </c>
      <c r="H13651" s="84" t="s">
        <v>12290</v>
      </c>
      <c r="I13651" s="292" t="s">
        <v>12291</v>
      </c>
    </row>
    <row r="13652" spans="1:9" x14ac:dyDescent="0.25">
      <c r="A13652" s="33" t="s">
        <v>6138</v>
      </c>
      <c r="B13652" s="33" t="s">
        <v>4936</v>
      </c>
      <c r="C13652" s="39" t="s">
        <v>12294</v>
      </c>
      <c r="D13652" s="38">
        <v>1</v>
      </c>
      <c r="E13652" s="51" t="s">
        <v>24</v>
      </c>
      <c r="F13652" s="46">
        <v>3150000</v>
      </c>
      <c r="G13652" s="179">
        <f t="shared" si="532"/>
        <v>3150000</v>
      </c>
      <c r="H13652" s="84" t="s">
        <v>12290</v>
      </c>
      <c r="I13652" s="292" t="s">
        <v>12291</v>
      </c>
    </row>
    <row r="13653" spans="1:9" x14ac:dyDescent="0.25">
      <c r="A13653" s="33" t="s">
        <v>6138</v>
      </c>
      <c r="B13653" s="63" t="s">
        <v>11794</v>
      </c>
      <c r="C13653" s="39" t="s">
        <v>12295</v>
      </c>
      <c r="D13653" s="38">
        <v>1</v>
      </c>
      <c r="E13653" s="45" t="s">
        <v>24</v>
      </c>
      <c r="F13653" s="40">
        <v>1650000</v>
      </c>
      <c r="G13653" s="41">
        <f t="shared" si="532"/>
        <v>1650000</v>
      </c>
      <c r="H13653" s="84" t="s">
        <v>12290</v>
      </c>
      <c r="I13653" s="292" t="s">
        <v>12291</v>
      </c>
    </row>
    <row r="13654" spans="1:9" x14ac:dyDescent="0.25">
      <c r="A13654" s="33" t="s">
        <v>6138</v>
      </c>
      <c r="B13654" s="63" t="s">
        <v>11794</v>
      </c>
      <c r="C13654" s="52" t="s">
        <v>12296</v>
      </c>
      <c r="D13654" s="38">
        <v>1</v>
      </c>
      <c r="E13654" s="45" t="s">
        <v>24</v>
      </c>
      <c r="F13654" s="40">
        <v>1650000</v>
      </c>
      <c r="G13654" s="41">
        <f t="shared" si="532"/>
        <v>1650000</v>
      </c>
      <c r="H13654" s="84" t="s">
        <v>12290</v>
      </c>
      <c r="I13654" s="292" t="s">
        <v>12291</v>
      </c>
    </row>
    <row r="13655" spans="1:9" x14ac:dyDescent="0.25">
      <c r="A13655" s="33" t="s">
        <v>6138</v>
      </c>
      <c r="B13655" s="63" t="s">
        <v>11794</v>
      </c>
      <c r="C13655" s="39" t="s">
        <v>12297</v>
      </c>
      <c r="D13655" s="38">
        <v>1</v>
      </c>
      <c r="E13655" s="45" t="s">
        <v>24</v>
      </c>
      <c r="F13655" s="40">
        <v>1650000</v>
      </c>
      <c r="G13655" s="41">
        <f t="shared" si="532"/>
        <v>1650000</v>
      </c>
      <c r="H13655" s="84" t="s">
        <v>12290</v>
      </c>
      <c r="I13655" s="292" t="s">
        <v>12291</v>
      </c>
    </row>
    <row r="13656" spans="1:9" x14ac:dyDescent="0.25">
      <c r="A13656" s="33" t="s">
        <v>6138</v>
      </c>
      <c r="B13656" s="63" t="s">
        <v>11794</v>
      </c>
      <c r="C13656" s="52" t="s">
        <v>12298</v>
      </c>
      <c r="D13656" s="38">
        <v>1</v>
      </c>
      <c r="E13656" s="45" t="s">
        <v>24</v>
      </c>
      <c r="F13656" s="40">
        <v>1650000</v>
      </c>
      <c r="G13656" s="41">
        <f t="shared" si="532"/>
        <v>1650000</v>
      </c>
      <c r="H13656" s="84" t="s">
        <v>12290</v>
      </c>
      <c r="I13656" s="292" t="s">
        <v>12291</v>
      </c>
    </row>
    <row r="13657" spans="1:9" x14ac:dyDescent="0.25">
      <c r="A13657" s="33" t="s">
        <v>6138</v>
      </c>
      <c r="B13657" s="63" t="s">
        <v>11794</v>
      </c>
      <c r="C13657" s="39" t="s">
        <v>12299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12290</v>
      </c>
      <c r="I13657" s="292" t="s">
        <v>12291</v>
      </c>
    </row>
    <row r="13658" spans="1:9" x14ac:dyDescent="0.25">
      <c r="A13658" s="33" t="s">
        <v>6138</v>
      </c>
      <c r="B13658" s="63" t="s">
        <v>11794</v>
      </c>
      <c r="C13658" s="39" t="s">
        <v>12300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12290</v>
      </c>
      <c r="I13658" s="292" t="s">
        <v>12291</v>
      </c>
    </row>
    <row r="13659" spans="1:9" x14ac:dyDescent="0.25">
      <c r="A13659" s="33" t="s">
        <v>6138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x14ac:dyDescent="0.25">
      <c r="A13660" s="33" t="s">
        <v>6138</v>
      </c>
      <c r="B13660" s="33" t="s">
        <v>65</v>
      </c>
      <c r="C13660" s="33" t="s">
        <v>3802</v>
      </c>
      <c r="D13660" s="38">
        <v>1</v>
      </c>
      <c r="E13660" s="45" t="s">
        <v>24</v>
      </c>
      <c r="F13660" s="40">
        <v>6500000</v>
      </c>
      <c r="G13660" s="179">
        <f t="shared" si="532"/>
        <v>6500000</v>
      </c>
      <c r="H13660" s="84" t="s">
        <v>28</v>
      </c>
      <c r="I13660" s="84"/>
    </row>
    <row r="13661" spans="1:9" x14ac:dyDescent="0.25">
      <c r="A13661" s="33" t="s">
        <v>6138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32"/>
        <v>256500</v>
      </c>
      <c r="H13661" s="84" t="s">
        <v>1263</v>
      </c>
      <c r="I13661" s="84" t="s">
        <v>12301</v>
      </c>
    </row>
    <row r="13662" spans="1:9" x14ac:dyDescent="0.25">
      <c r="A13662" s="33" t="s">
        <v>6138</v>
      </c>
      <c r="B13662" s="36" t="s">
        <v>3235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32"/>
        <v>105000</v>
      </c>
      <c r="H13662" s="84" t="s">
        <v>1263</v>
      </c>
      <c r="I13662" s="84" t="s">
        <v>12301</v>
      </c>
    </row>
    <row r="13663" spans="1:9" x14ac:dyDescent="0.25">
      <c r="A13663" s="33" t="s">
        <v>6138</v>
      </c>
      <c r="B13663" s="33" t="s">
        <v>2852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32"/>
        <v>87791</v>
      </c>
      <c r="H13663" s="84" t="s">
        <v>1263</v>
      </c>
      <c r="I13663" s="33" t="s">
        <v>12301</v>
      </c>
    </row>
    <row r="13664" spans="1:9" x14ac:dyDescent="0.25">
      <c r="A13664" s="33" t="s">
        <v>6138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32"/>
        <v>40000</v>
      </c>
      <c r="H13664" s="84" t="s">
        <v>2701</v>
      </c>
      <c r="I13664" s="33" t="s">
        <v>12302</v>
      </c>
    </row>
    <row r="13665" spans="1:9" x14ac:dyDescent="0.25">
      <c r="A13665" s="33" t="s">
        <v>6138</v>
      </c>
      <c r="B13665" s="63" t="s">
        <v>8509</v>
      </c>
      <c r="C13665" s="33" t="s">
        <v>8339</v>
      </c>
      <c r="D13665" s="38">
        <v>0.3</v>
      </c>
      <c r="E13665" s="51" t="s">
        <v>27</v>
      </c>
      <c r="F13665" s="58">
        <v>82500</v>
      </c>
      <c r="G13665" s="179">
        <f t="shared" si="532"/>
        <v>24750</v>
      </c>
      <c r="H13665" s="84" t="s">
        <v>2701</v>
      </c>
      <c r="I13665" s="33" t="s">
        <v>12302</v>
      </c>
    </row>
    <row r="13666" spans="1:9" x14ac:dyDescent="0.25">
      <c r="A13666" s="33" t="s">
        <v>6138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32"/>
        <v>693780</v>
      </c>
      <c r="H13666" s="84" t="s">
        <v>430</v>
      </c>
      <c r="I13666" s="33" t="s">
        <v>12303</v>
      </c>
    </row>
    <row r="13667" spans="1:9" x14ac:dyDescent="0.25">
      <c r="A13667" s="33" t="s">
        <v>6138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32"/>
        <v>646000</v>
      </c>
      <c r="H13667" s="84" t="s">
        <v>3230</v>
      </c>
      <c r="I13667" s="33" t="s">
        <v>12303</v>
      </c>
    </row>
    <row r="13668" spans="1:9" x14ac:dyDescent="0.25">
      <c r="A13668" s="33" t="s">
        <v>6138</v>
      </c>
      <c r="B13668" s="33" t="s">
        <v>6139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32"/>
        <v>138000</v>
      </c>
      <c r="H13668" s="84" t="s">
        <v>1881</v>
      </c>
      <c r="I13668" s="33" t="s">
        <v>12303</v>
      </c>
    </row>
    <row r="13669" spans="1:9" x14ac:dyDescent="0.25">
      <c r="A13669" s="33" t="s">
        <v>6138</v>
      </c>
      <c r="B13669" s="36" t="s">
        <v>6143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32"/>
        <v>50000</v>
      </c>
      <c r="H13669" s="84" t="s">
        <v>6609</v>
      </c>
      <c r="I13669" s="33" t="s">
        <v>12303</v>
      </c>
    </row>
    <row r="13670" spans="1:9" x14ac:dyDescent="0.25">
      <c r="A13670" s="33" t="s">
        <v>6138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32"/>
        <v>228000</v>
      </c>
      <c r="H13670" s="84" t="s">
        <v>1004</v>
      </c>
      <c r="I13670" s="33" t="s">
        <v>9062</v>
      </c>
    </row>
    <row r="13671" spans="1:9" x14ac:dyDescent="0.25">
      <c r="A13671" s="33" t="s">
        <v>6138</v>
      </c>
      <c r="B13671" s="433" t="s">
        <v>5550</v>
      </c>
      <c r="C13671" s="442" t="s">
        <v>9331</v>
      </c>
      <c r="D13671" s="436">
        <v>1</v>
      </c>
      <c r="E13671" s="436" t="s">
        <v>24</v>
      </c>
      <c r="F13671" s="554">
        <v>520000</v>
      </c>
      <c r="G13671" s="441">
        <f t="shared" si="532"/>
        <v>520000</v>
      </c>
      <c r="H13671" s="450" t="s">
        <v>1004</v>
      </c>
      <c r="I13671" s="436" t="s">
        <v>9062</v>
      </c>
    </row>
    <row r="13672" spans="1:9" x14ac:dyDescent="0.25">
      <c r="A13672" s="33" t="s">
        <v>6138</v>
      </c>
      <c r="B13672" s="33" t="s">
        <v>3235</v>
      </c>
      <c r="C13672" s="33" t="s">
        <v>3596</v>
      </c>
      <c r="D13672" s="33">
        <v>1</v>
      </c>
      <c r="E13672" s="33" t="s">
        <v>24</v>
      </c>
      <c r="F13672" s="34">
        <v>92500</v>
      </c>
      <c r="G13672" s="179">
        <f t="shared" si="532"/>
        <v>92500</v>
      </c>
      <c r="H13672" s="84" t="s">
        <v>1004</v>
      </c>
      <c r="I13672" s="33" t="s">
        <v>9062</v>
      </c>
    </row>
    <row r="13673" spans="1:9" x14ac:dyDescent="0.25">
      <c r="A13673" s="33" t="s">
        <v>6138</v>
      </c>
      <c r="B13673" s="33" t="s">
        <v>12304</v>
      </c>
      <c r="C13673" s="228" t="s">
        <v>12305</v>
      </c>
      <c r="D13673" s="33">
        <v>1</v>
      </c>
      <c r="E13673" s="33" t="s">
        <v>24</v>
      </c>
      <c r="F13673" s="34">
        <v>475000</v>
      </c>
      <c r="G13673" s="179">
        <f t="shared" si="532"/>
        <v>475000</v>
      </c>
      <c r="H13673" s="84" t="s">
        <v>538</v>
      </c>
      <c r="I13673" s="33" t="s">
        <v>12306</v>
      </c>
    </row>
    <row r="13674" spans="1:9" x14ac:dyDescent="0.25">
      <c r="A13674" s="33" t="s">
        <v>6138</v>
      </c>
      <c r="B13674" s="33" t="s">
        <v>12304</v>
      </c>
      <c r="C13674" s="228" t="s">
        <v>12307</v>
      </c>
      <c r="D13674" s="33">
        <v>1</v>
      </c>
      <c r="E13674" s="33" t="s">
        <v>24</v>
      </c>
      <c r="F13674" s="34">
        <v>475000</v>
      </c>
      <c r="G13674" s="179">
        <f t="shared" si="532"/>
        <v>475000</v>
      </c>
      <c r="H13674" s="84" t="s">
        <v>538</v>
      </c>
      <c r="I13674" s="33" t="s">
        <v>12306</v>
      </c>
    </row>
    <row r="13675" spans="1:9" x14ac:dyDescent="0.25">
      <c r="A13675" s="33" t="s">
        <v>6138</v>
      </c>
      <c r="B13675" s="33" t="s">
        <v>12304</v>
      </c>
      <c r="C13675" s="228" t="s">
        <v>12308</v>
      </c>
      <c r="D13675" s="33">
        <v>1</v>
      </c>
      <c r="E13675" s="33" t="s">
        <v>24</v>
      </c>
      <c r="F13675" s="34">
        <v>475000</v>
      </c>
      <c r="G13675" s="179">
        <f t="shared" si="532"/>
        <v>475000</v>
      </c>
      <c r="H13675" s="84" t="s">
        <v>538</v>
      </c>
      <c r="I13675" s="33" t="s">
        <v>12306</v>
      </c>
    </row>
    <row r="13676" spans="1:9" x14ac:dyDescent="0.25">
      <c r="A13676" s="33" t="s">
        <v>6138</v>
      </c>
      <c r="B13676" s="33" t="s">
        <v>12304</v>
      </c>
      <c r="C13676" s="228" t="s">
        <v>12309</v>
      </c>
      <c r="D13676" s="33">
        <v>1</v>
      </c>
      <c r="E13676" s="33" t="s">
        <v>24</v>
      </c>
      <c r="F13676" s="34">
        <v>475000</v>
      </c>
      <c r="G13676" s="179">
        <f t="shared" si="532"/>
        <v>475000</v>
      </c>
      <c r="H13676" s="84" t="s">
        <v>538</v>
      </c>
      <c r="I13676" s="33" t="s">
        <v>12306</v>
      </c>
    </row>
    <row r="13677" spans="1:9" x14ac:dyDescent="0.25">
      <c r="A13677" s="33" t="s">
        <v>6138</v>
      </c>
      <c r="B13677" s="33" t="s">
        <v>11627</v>
      </c>
      <c r="C13677" s="33" t="s">
        <v>4924</v>
      </c>
      <c r="D13677" s="33">
        <v>1</v>
      </c>
      <c r="E13677" s="33" t="s">
        <v>24</v>
      </c>
      <c r="F13677" s="34">
        <v>155000</v>
      </c>
      <c r="G13677" s="179">
        <f t="shared" si="532"/>
        <v>155000</v>
      </c>
      <c r="H13677" s="84" t="s">
        <v>538</v>
      </c>
      <c r="I13677" s="33" t="s">
        <v>12306</v>
      </c>
    </row>
    <row r="13678" spans="1:9" x14ac:dyDescent="0.25">
      <c r="A13678" s="33" t="s">
        <v>6138</v>
      </c>
      <c r="B13678" s="33" t="s">
        <v>12224</v>
      </c>
      <c r="C13678" s="228" t="s">
        <v>12310</v>
      </c>
      <c r="D13678" s="33">
        <v>1</v>
      </c>
      <c r="E13678" s="33" t="s">
        <v>24</v>
      </c>
      <c r="F13678" s="34">
        <v>1400000</v>
      </c>
      <c r="G13678" s="179">
        <f t="shared" si="532"/>
        <v>1400000</v>
      </c>
      <c r="H13678" s="84" t="s">
        <v>2908</v>
      </c>
      <c r="I13678" s="33" t="s">
        <v>9058</v>
      </c>
    </row>
    <row r="13679" spans="1:9" x14ac:dyDescent="0.25">
      <c r="A13679" s="33" t="s">
        <v>6138</v>
      </c>
      <c r="B13679" s="33" t="s">
        <v>11627</v>
      </c>
      <c r="C13679" s="33" t="s">
        <v>4924</v>
      </c>
      <c r="D13679" s="38">
        <v>1</v>
      </c>
      <c r="E13679" s="45" t="s">
        <v>24</v>
      </c>
      <c r="F13679" s="40">
        <v>155000</v>
      </c>
      <c r="G13679" s="179">
        <f t="shared" si="532"/>
        <v>155000</v>
      </c>
      <c r="H13679" s="84" t="s">
        <v>2908</v>
      </c>
      <c r="I13679" s="33" t="s">
        <v>9058</v>
      </c>
    </row>
    <row r="13680" spans="1:9" x14ac:dyDescent="0.25">
      <c r="A13680" s="33" t="s">
        <v>6138</v>
      </c>
      <c r="B13680" s="33" t="s">
        <v>12227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32"/>
        <v>45000</v>
      </c>
      <c r="H13680" s="84" t="s">
        <v>2908</v>
      </c>
      <c r="I13680" s="33" t="s">
        <v>9058</v>
      </c>
    </row>
    <row r="13681" spans="1:9" x14ac:dyDescent="0.25">
      <c r="A13681" s="33" t="s">
        <v>6138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32"/>
        <v>28500</v>
      </c>
      <c r="H13681" s="84" t="s">
        <v>2908</v>
      </c>
      <c r="I13681" s="33" t="s">
        <v>9058</v>
      </c>
    </row>
    <row r="13682" spans="1:9" x14ac:dyDescent="0.25">
      <c r="A13682" s="33" t="s">
        <v>6138</v>
      </c>
      <c r="B13682" s="49" t="s">
        <v>5638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32"/>
        <v>25000</v>
      </c>
      <c r="H13682" s="84" t="s">
        <v>2908</v>
      </c>
      <c r="I13682" s="33" t="s">
        <v>9058</v>
      </c>
    </row>
    <row r="13683" spans="1:9" x14ac:dyDescent="0.25">
      <c r="A13683" s="33" t="s">
        <v>6138</v>
      </c>
      <c r="B13683" s="33" t="s">
        <v>12311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32"/>
        <v>175000</v>
      </c>
      <c r="H13683" s="84" t="s">
        <v>2908</v>
      </c>
      <c r="I13683" s="33" t="s">
        <v>9058</v>
      </c>
    </row>
    <row r="13684" spans="1:9" x14ac:dyDescent="0.25">
      <c r="A13684" s="33" t="s">
        <v>6138</v>
      </c>
      <c r="B13684" s="33" t="s">
        <v>68</v>
      </c>
      <c r="C13684" s="33" t="s">
        <v>11869</v>
      </c>
      <c r="D13684" s="33">
        <v>1</v>
      </c>
      <c r="E13684" s="33" t="s">
        <v>72</v>
      </c>
      <c r="F13684" s="34">
        <v>1920000</v>
      </c>
      <c r="G13684" s="179">
        <f t="shared" si="532"/>
        <v>1920000</v>
      </c>
      <c r="H13684" s="84" t="s">
        <v>3078</v>
      </c>
      <c r="I13684" s="33" t="s">
        <v>9060</v>
      </c>
    </row>
    <row r="13685" spans="1:9" x14ac:dyDescent="0.25">
      <c r="A13685" s="33" t="s">
        <v>6138</v>
      </c>
      <c r="B13685" s="33" t="s">
        <v>68</v>
      </c>
      <c r="C13685" s="33" t="s">
        <v>12126</v>
      </c>
      <c r="D13685" s="33">
        <v>1</v>
      </c>
      <c r="E13685" s="33" t="s">
        <v>72</v>
      </c>
      <c r="F13685" s="34">
        <v>1920000</v>
      </c>
      <c r="G13685" s="179">
        <f t="shared" si="532"/>
        <v>1920000</v>
      </c>
      <c r="H13685" s="84" t="s">
        <v>3078</v>
      </c>
      <c r="I13685" s="33" t="s">
        <v>9060</v>
      </c>
    </row>
    <row r="13686" spans="1:9" x14ac:dyDescent="0.25">
      <c r="A13686" s="33" t="s">
        <v>6138</v>
      </c>
      <c r="B13686" s="36" t="s">
        <v>5631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32"/>
        <v>10000</v>
      </c>
      <c r="H13686" s="84" t="s">
        <v>3944</v>
      </c>
      <c r="I13686" s="33"/>
    </row>
    <row r="13687" spans="1:9" x14ac:dyDescent="0.25">
      <c r="A13687" s="33" t="s">
        <v>6138</v>
      </c>
      <c r="B13687" s="63" t="s">
        <v>4798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x14ac:dyDescent="0.25">
      <c r="A13688" s="33" t="s">
        <v>6144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33">F13688*D13688</f>
        <v>57000</v>
      </c>
      <c r="H13688" s="42" t="s">
        <v>28</v>
      </c>
    </row>
    <row r="13689" spans="1:9" x14ac:dyDescent="0.25">
      <c r="A13689" s="33" t="s">
        <v>6144</v>
      </c>
      <c r="B13689" s="33" t="s">
        <v>4518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33"/>
        <v>7000</v>
      </c>
      <c r="H13689" s="84" t="s">
        <v>12312</v>
      </c>
    </row>
    <row r="13690" spans="1:9" x14ac:dyDescent="0.25">
      <c r="A13690" s="33" t="s">
        <v>6144</v>
      </c>
      <c r="B13690" s="33" t="s">
        <v>4675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33"/>
        <v>7000</v>
      </c>
      <c r="H13690" s="84" t="s">
        <v>2667</v>
      </c>
    </row>
    <row r="13691" spans="1:9" x14ac:dyDescent="0.25">
      <c r="A13691" s="33" t="s">
        <v>6144</v>
      </c>
      <c r="B13691" s="36" t="s">
        <v>5631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33"/>
        <v>30000</v>
      </c>
      <c r="H13691" s="347" t="s">
        <v>2667</v>
      </c>
    </row>
    <row r="13692" spans="1:9" x14ac:dyDescent="0.25">
      <c r="A13692" s="33" t="s">
        <v>6144</v>
      </c>
      <c r="B13692" s="63" t="s">
        <v>4874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33"/>
        <v>13000</v>
      </c>
      <c r="H13692" s="84" t="s">
        <v>2667</v>
      </c>
    </row>
    <row r="13693" spans="1:9" x14ac:dyDescent="0.25">
      <c r="A13693" s="33" t="s">
        <v>6144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33"/>
        <v>75000</v>
      </c>
      <c r="H13693" s="347" t="s">
        <v>930</v>
      </c>
    </row>
    <row r="13694" spans="1:9" x14ac:dyDescent="0.25">
      <c r="A13694" s="33" t="s">
        <v>6144</v>
      </c>
      <c r="B13694" s="33" t="s">
        <v>6151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33"/>
        <v>500000</v>
      </c>
      <c r="H13694" s="84" t="s">
        <v>911</v>
      </c>
    </row>
    <row r="13695" spans="1:9" x14ac:dyDescent="0.25">
      <c r="A13695" s="33" t="s">
        <v>6144</v>
      </c>
      <c r="B13695" s="33" t="s">
        <v>7353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33"/>
        <v>8500</v>
      </c>
      <c r="H13695" s="84" t="s">
        <v>490</v>
      </c>
    </row>
    <row r="13696" spans="1:9" x14ac:dyDescent="0.25">
      <c r="A13696" s="33" t="s">
        <v>6144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33"/>
        <v>173445</v>
      </c>
      <c r="H13696" s="84" t="s">
        <v>490</v>
      </c>
    </row>
    <row r="13697" spans="1:8" x14ac:dyDescent="0.25">
      <c r="A13697" s="33" t="s">
        <v>6144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33"/>
        <v>27000</v>
      </c>
      <c r="H13697" s="84" t="s">
        <v>2096</v>
      </c>
    </row>
    <row r="13698" spans="1:8" x14ac:dyDescent="0.25">
      <c r="A13698" s="33" t="s">
        <v>6144</v>
      </c>
      <c r="B13698" s="63" t="s">
        <v>4798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33"/>
        <v>100000</v>
      </c>
      <c r="H13698" s="84" t="s">
        <v>2096</v>
      </c>
    </row>
    <row r="13699" spans="1:8" x14ac:dyDescent="0.25">
      <c r="A13699" s="33" t="s">
        <v>6144</v>
      </c>
      <c r="B13699" s="33" t="s">
        <v>6158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33"/>
        <v>100000</v>
      </c>
      <c r="H13699" s="84" t="s">
        <v>2096</v>
      </c>
    </row>
    <row r="13700" spans="1:8" x14ac:dyDescent="0.25">
      <c r="A13700" s="33" t="s">
        <v>6144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33"/>
        <v>200000</v>
      </c>
      <c r="H13700" s="42" t="s">
        <v>1006</v>
      </c>
    </row>
    <row r="13701" spans="1:8" x14ac:dyDescent="0.25">
      <c r="A13701" s="33" t="s">
        <v>6144</v>
      </c>
      <c r="B13701" s="33" t="s">
        <v>2801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33"/>
        <v>26666</v>
      </c>
      <c r="H13701" s="42" t="s">
        <v>1006</v>
      </c>
    </row>
    <row r="13702" spans="1:8" x14ac:dyDescent="0.25">
      <c r="A13702" s="33" t="s">
        <v>6144</v>
      </c>
      <c r="B13702" s="33" t="s">
        <v>4903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33"/>
        <v>75000</v>
      </c>
      <c r="H13702" s="42" t="s">
        <v>1006</v>
      </c>
    </row>
    <row r="13703" spans="1:8" x14ac:dyDescent="0.25">
      <c r="A13703" s="33" t="s">
        <v>6144</v>
      </c>
      <c r="B13703" s="63" t="s">
        <v>4904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33"/>
        <v>105000</v>
      </c>
      <c r="H13703" s="42" t="s">
        <v>1006</v>
      </c>
    </row>
    <row r="13704" spans="1:8" x14ac:dyDescent="0.25">
      <c r="A13704" s="33" t="s">
        <v>6144</v>
      </c>
      <c r="B13704" s="68" t="s">
        <v>6146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33"/>
        <v>450000</v>
      </c>
      <c r="H13704" s="42" t="s">
        <v>1006</v>
      </c>
    </row>
    <row r="13705" spans="1:8" x14ac:dyDescent="0.25">
      <c r="A13705" s="33" t="s">
        <v>6144</v>
      </c>
      <c r="B13705" s="33" t="s">
        <v>6147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33"/>
        <v>1000000</v>
      </c>
      <c r="H13705" s="42" t="s">
        <v>1006</v>
      </c>
    </row>
    <row r="13706" spans="1:8" x14ac:dyDescent="0.25">
      <c r="A13706" s="33" t="s">
        <v>6144</v>
      </c>
      <c r="B13706" s="36" t="s">
        <v>6148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33"/>
        <v>2225000</v>
      </c>
      <c r="H13706" s="42" t="s">
        <v>1006</v>
      </c>
    </row>
    <row r="13707" spans="1:8" x14ac:dyDescent="0.25">
      <c r="A13707" s="33" t="s">
        <v>6144</v>
      </c>
      <c r="B13707" s="33" t="s">
        <v>12313</v>
      </c>
      <c r="C13707" s="52" t="s">
        <v>12314</v>
      </c>
      <c r="D13707" s="38">
        <v>1</v>
      </c>
      <c r="E13707" s="45" t="s">
        <v>24</v>
      </c>
      <c r="F13707" s="179">
        <v>400000</v>
      </c>
      <c r="G13707" s="41">
        <f t="shared" si="533"/>
        <v>400000</v>
      </c>
      <c r="H13707" s="42" t="s">
        <v>1006</v>
      </c>
    </row>
    <row r="13708" spans="1:8" x14ac:dyDescent="0.25">
      <c r="A13708" s="33" t="s">
        <v>6144</v>
      </c>
      <c r="B13708" s="33" t="s">
        <v>12017</v>
      </c>
      <c r="C13708" s="33" t="s">
        <v>12314</v>
      </c>
      <c r="D13708" s="50">
        <v>1</v>
      </c>
      <c r="E13708" s="45" t="s">
        <v>24</v>
      </c>
      <c r="F13708" s="179">
        <v>1450000</v>
      </c>
      <c r="G13708" s="41">
        <f t="shared" si="533"/>
        <v>1450000</v>
      </c>
      <c r="H13708" s="42" t="s">
        <v>1006</v>
      </c>
    </row>
    <row r="13709" spans="1:8" x14ac:dyDescent="0.25">
      <c r="A13709" s="33" t="s">
        <v>6144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33"/>
        <v>99750</v>
      </c>
      <c r="H13709" s="42" t="s">
        <v>1006</v>
      </c>
    </row>
    <row r="13710" spans="1:8" x14ac:dyDescent="0.25">
      <c r="A13710" s="33" t="s">
        <v>6144</v>
      </c>
      <c r="B13710" s="33" t="s">
        <v>3253</v>
      </c>
      <c r="C13710" s="52" t="s">
        <v>5849</v>
      </c>
      <c r="D13710" s="38">
        <v>1</v>
      </c>
      <c r="E13710" s="45" t="s">
        <v>24</v>
      </c>
      <c r="F13710" s="179">
        <v>250000</v>
      </c>
      <c r="G13710" s="41">
        <f t="shared" si="533"/>
        <v>250000</v>
      </c>
      <c r="H13710" s="84" t="s">
        <v>1006</v>
      </c>
    </row>
    <row r="13711" spans="1:8" x14ac:dyDescent="0.25">
      <c r="A13711" s="33" t="s">
        <v>6144</v>
      </c>
      <c r="B13711" s="36" t="s">
        <v>6159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33"/>
        <v>700000</v>
      </c>
      <c r="H13711" s="236" t="s">
        <v>1006</v>
      </c>
    </row>
    <row r="13712" spans="1:8" x14ac:dyDescent="0.25">
      <c r="A13712" s="33" t="s">
        <v>6144</v>
      </c>
      <c r="B13712" s="63" t="s">
        <v>6156</v>
      </c>
      <c r="C13712" s="52" t="s">
        <v>6157</v>
      </c>
      <c r="D13712" s="38">
        <v>1</v>
      </c>
      <c r="E13712" s="45" t="s">
        <v>1780</v>
      </c>
      <c r="F13712" s="40">
        <v>85000</v>
      </c>
      <c r="G13712" s="41">
        <f t="shared" si="533"/>
        <v>85000</v>
      </c>
      <c r="H13712" s="236" t="s">
        <v>606</v>
      </c>
    </row>
    <row r="13713" spans="1:9" x14ac:dyDescent="0.25">
      <c r="A13713" s="33" t="s">
        <v>6160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33"/>
        <v>228000</v>
      </c>
      <c r="H13713" s="42" t="s">
        <v>673</v>
      </c>
      <c r="I13713" s="43" t="s">
        <v>9080</v>
      </c>
    </row>
    <row r="13714" spans="1:9" x14ac:dyDescent="0.25">
      <c r="A13714" s="33" t="s">
        <v>6160</v>
      </c>
      <c r="B13714" s="63" t="s">
        <v>5550</v>
      </c>
      <c r="C13714" s="33" t="s">
        <v>9331</v>
      </c>
      <c r="D13714" s="38">
        <v>1</v>
      </c>
      <c r="E13714" s="45" t="s">
        <v>24</v>
      </c>
      <c r="F13714" s="40">
        <v>520000</v>
      </c>
      <c r="G13714" s="41">
        <f t="shared" si="533"/>
        <v>520000</v>
      </c>
      <c r="H13714" s="84" t="s">
        <v>673</v>
      </c>
      <c r="I13714" s="43" t="s">
        <v>9080</v>
      </c>
    </row>
    <row r="13715" spans="1:9" x14ac:dyDescent="0.25">
      <c r="A13715" s="33" t="s">
        <v>6160</v>
      </c>
      <c r="B13715" s="33" t="s">
        <v>356</v>
      </c>
      <c r="C13715" s="178" t="s">
        <v>12315</v>
      </c>
      <c r="D13715" s="38">
        <v>1</v>
      </c>
      <c r="E13715" s="45" t="s">
        <v>24</v>
      </c>
      <c r="F13715" s="41">
        <v>1700000</v>
      </c>
      <c r="G13715" s="41">
        <f t="shared" si="533"/>
        <v>1700000</v>
      </c>
      <c r="H13715" s="84" t="s">
        <v>631</v>
      </c>
      <c r="I13715" s="292" t="s">
        <v>12316</v>
      </c>
    </row>
    <row r="13716" spans="1:9" x14ac:dyDescent="0.25">
      <c r="A13716" s="33" t="s">
        <v>6160</v>
      </c>
      <c r="B13716" s="33" t="s">
        <v>356</v>
      </c>
      <c r="C13716" s="33" t="s">
        <v>12317</v>
      </c>
      <c r="D13716" s="33">
        <v>1</v>
      </c>
      <c r="E13716" s="39" t="s">
        <v>24</v>
      </c>
      <c r="F13716" s="34">
        <v>1700000</v>
      </c>
      <c r="G13716" s="41">
        <f t="shared" si="533"/>
        <v>1700000</v>
      </c>
      <c r="H13716" s="84" t="s">
        <v>631</v>
      </c>
      <c r="I13716" s="292" t="s">
        <v>12316</v>
      </c>
    </row>
    <row r="13717" spans="1:9" x14ac:dyDescent="0.25">
      <c r="A13717" s="33" t="s">
        <v>6160</v>
      </c>
      <c r="B13717" s="33" t="s">
        <v>11605</v>
      </c>
      <c r="C13717" s="33" t="s">
        <v>4924</v>
      </c>
      <c r="D13717" s="38">
        <v>2</v>
      </c>
      <c r="E13717" s="51" t="s">
        <v>24</v>
      </c>
      <c r="F13717" s="46">
        <v>55000</v>
      </c>
      <c r="G13717" s="179">
        <f t="shared" si="533"/>
        <v>110000</v>
      </c>
      <c r="H13717" s="84" t="s">
        <v>631</v>
      </c>
      <c r="I13717" s="292" t="s">
        <v>12316</v>
      </c>
    </row>
    <row r="13718" spans="1:9" x14ac:dyDescent="0.25">
      <c r="A13718" s="33" t="s">
        <v>6160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33"/>
        <v>190000</v>
      </c>
      <c r="H13718" s="84" t="s">
        <v>631</v>
      </c>
      <c r="I13718" s="292" t="s">
        <v>12316</v>
      </c>
    </row>
    <row r="13719" spans="1:9" x14ac:dyDescent="0.25">
      <c r="A13719" s="33" t="s">
        <v>6160</v>
      </c>
      <c r="B13719" s="36" t="s">
        <v>2751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33"/>
        <v>130000</v>
      </c>
      <c r="H13719" s="84" t="s">
        <v>631</v>
      </c>
      <c r="I13719" s="292" t="s">
        <v>12316</v>
      </c>
    </row>
    <row r="13720" spans="1:9" x14ac:dyDescent="0.25">
      <c r="A13720" s="33" t="s">
        <v>6160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33"/>
        <v>330000</v>
      </c>
      <c r="H13720" s="84" t="s">
        <v>631</v>
      </c>
      <c r="I13720" s="292" t="s">
        <v>12316</v>
      </c>
    </row>
    <row r="13721" spans="1:9" x14ac:dyDescent="0.25">
      <c r="A13721" s="33" t="s">
        <v>6160</v>
      </c>
      <c r="B13721" s="33" t="s">
        <v>4675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33"/>
        <v>10500</v>
      </c>
      <c r="H13721" s="84" t="s">
        <v>2667</v>
      </c>
      <c r="I13721" s="292"/>
    </row>
    <row r="13722" spans="1:9" x14ac:dyDescent="0.25">
      <c r="A13722" s="33" t="s">
        <v>6160</v>
      </c>
      <c r="B13722" s="33" t="s">
        <v>4675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33"/>
        <v>12500</v>
      </c>
      <c r="H13722" s="84" t="s">
        <v>2667</v>
      </c>
      <c r="I13722" s="292"/>
    </row>
    <row r="13723" spans="1:9" x14ac:dyDescent="0.25">
      <c r="A13723" s="33" t="s">
        <v>6160</v>
      </c>
      <c r="B13723" s="36" t="s">
        <v>5631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33"/>
        <v>25000</v>
      </c>
      <c r="H13723" s="84" t="s">
        <v>2667</v>
      </c>
      <c r="I13723" s="292"/>
    </row>
    <row r="13724" spans="1:9" x14ac:dyDescent="0.25">
      <c r="A13724" s="33" t="s">
        <v>6160</v>
      </c>
      <c r="B13724" s="33" t="s">
        <v>11953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33"/>
        <v>11500</v>
      </c>
      <c r="H13724" s="84" t="s">
        <v>2667</v>
      </c>
      <c r="I13724" s="292"/>
    </row>
    <row r="13725" spans="1:9" x14ac:dyDescent="0.25">
      <c r="A13725" s="33" t="s">
        <v>6160</v>
      </c>
      <c r="B13725" s="36" t="s">
        <v>5631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33"/>
        <v>10000</v>
      </c>
      <c r="H13725" s="84" t="s">
        <v>742</v>
      </c>
      <c r="I13725" s="292"/>
    </row>
    <row r="13726" spans="1:9" x14ac:dyDescent="0.25">
      <c r="A13726" s="33" t="s">
        <v>6160</v>
      </c>
      <c r="B13726" s="80" t="s">
        <v>6163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33"/>
        <v>900000</v>
      </c>
      <c r="H13726" s="84" t="s">
        <v>5953</v>
      </c>
      <c r="I13726" s="292" t="s">
        <v>8631</v>
      </c>
    </row>
    <row r="13727" spans="1:9" x14ac:dyDescent="0.25">
      <c r="A13727" s="33" t="s">
        <v>6160</v>
      </c>
      <c r="B13727" s="63" t="s">
        <v>6164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33"/>
        <v>140000</v>
      </c>
      <c r="H13727" s="84" t="s">
        <v>5953</v>
      </c>
      <c r="I13727" s="292" t="s">
        <v>8631</v>
      </c>
    </row>
    <row r="13728" spans="1:9" x14ac:dyDescent="0.25">
      <c r="A13728" s="33" t="s">
        <v>6160</v>
      </c>
      <c r="B13728" s="33" t="s">
        <v>6165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33"/>
        <v>2375000</v>
      </c>
      <c r="H13728" s="84" t="s">
        <v>5953</v>
      </c>
      <c r="I13728" s="292" t="s">
        <v>8631</v>
      </c>
    </row>
    <row r="13729" spans="1:9" x14ac:dyDescent="0.25">
      <c r="A13729" s="33" t="s">
        <v>6160</v>
      </c>
      <c r="B13729" s="33" t="s">
        <v>6166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33"/>
        <v>390000</v>
      </c>
      <c r="H13729" s="42" t="s">
        <v>2096</v>
      </c>
      <c r="I13729" s="292"/>
    </row>
    <row r="13730" spans="1:9" x14ac:dyDescent="0.25">
      <c r="A13730" s="33" t="s">
        <v>6160</v>
      </c>
      <c r="B13730" s="33" t="s">
        <v>6169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33"/>
        <v>18000</v>
      </c>
      <c r="H13730" s="42" t="s">
        <v>2096</v>
      </c>
      <c r="I13730" s="292"/>
    </row>
    <row r="13731" spans="1:9" x14ac:dyDescent="0.25">
      <c r="A13731" s="33" t="s">
        <v>6160</v>
      </c>
      <c r="B13731" s="63" t="s">
        <v>6167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33"/>
        <v>800000</v>
      </c>
      <c r="H13731" s="42" t="s">
        <v>2986</v>
      </c>
      <c r="I13731" s="292"/>
    </row>
    <row r="13732" spans="1:9" x14ac:dyDescent="0.25">
      <c r="A13732" s="33" t="s">
        <v>6160</v>
      </c>
      <c r="B13732" s="68" t="s">
        <v>6168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33"/>
        <v>16000</v>
      </c>
      <c r="H13732" s="42" t="s">
        <v>433</v>
      </c>
      <c r="I13732" s="292" t="s">
        <v>8631</v>
      </c>
    </row>
    <row r="13733" spans="1:9" x14ac:dyDescent="0.25">
      <c r="A13733" s="33" t="s">
        <v>6160</v>
      </c>
      <c r="B13733" s="33" t="s">
        <v>12318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33"/>
        <v>1800000</v>
      </c>
      <c r="H13733" s="84" t="s">
        <v>4506</v>
      </c>
      <c r="I13733" s="84"/>
    </row>
    <row r="13734" spans="1:9" x14ac:dyDescent="0.25">
      <c r="A13734" s="33" t="s">
        <v>6160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33"/>
        <v>165000</v>
      </c>
      <c r="H13734" s="84" t="s">
        <v>588</v>
      </c>
      <c r="I13734" s="84" t="s">
        <v>12283</v>
      </c>
    </row>
    <row r="13735" spans="1:9" x14ac:dyDescent="0.25">
      <c r="A13735" s="33" t="s">
        <v>6170</v>
      </c>
      <c r="B13735" s="33" t="s">
        <v>4008</v>
      </c>
      <c r="C13735" s="33" t="s">
        <v>4378</v>
      </c>
      <c r="D13735" s="38">
        <v>5</v>
      </c>
      <c r="E13735" s="45" t="s">
        <v>27</v>
      </c>
      <c r="F13735" s="40">
        <v>23206</v>
      </c>
      <c r="G13735" s="41">
        <f t="shared" si="533"/>
        <v>116030</v>
      </c>
      <c r="H13735" s="42" t="s">
        <v>28</v>
      </c>
      <c r="I13735" s="43"/>
    </row>
    <row r="13736" spans="1:9" x14ac:dyDescent="0.25">
      <c r="A13736" s="33" t="s">
        <v>6170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33"/>
        <v>98600</v>
      </c>
      <c r="H13736" s="84" t="s">
        <v>28</v>
      </c>
      <c r="I13736" s="43"/>
    </row>
    <row r="13737" spans="1:9" x14ac:dyDescent="0.25">
      <c r="A13737" s="33" t="s">
        <v>6170</v>
      </c>
      <c r="B13737" s="33" t="s">
        <v>4008</v>
      </c>
      <c r="C13737" s="33" t="s">
        <v>4378</v>
      </c>
      <c r="D13737" s="38">
        <v>1.5</v>
      </c>
      <c r="E13737" s="45" t="s">
        <v>27</v>
      </c>
      <c r="F13737" s="40">
        <v>23206</v>
      </c>
      <c r="G13737" s="41">
        <f t="shared" si="533"/>
        <v>34809</v>
      </c>
      <c r="H13737" s="84" t="s">
        <v>2701</v>
      </c>
      <c r="I13737" s="292"/>
    </row>
    <row r="13738" spans="1:9" x14ac:dyDescent="0.25">
      <c r="A13738" s="33" t="s">
        <v>6170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33"/>
        <v>504545</v>
      </c>
      <c r="H13738" s="84" t="s">
        <v>433</v>
      </c>
      <c r="I13738" s="292" t="s">
        <v>12319</v>
      </c>
    </row>
    <row r="13739" spans="1:9" x14ac:dyDescent="0.25">
      <c r="A13739" s="33" t="s">
        <v>6170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33"/>
        <v>600950</v>
      </c>
      <c r="H13739" s="84" t="s">
        <v>433</v>
      </c>
      <c r="I13739" s="292" t="s">
        <v>12319</v>
      </c>
    </row>
    <row r="13740" spans="1:9" x14ac:dyDescent="0.25">
      <c r="A13740" s="33" t="s">
        <v>6170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33"/>
        <v>757500</v>
      </c>
      <c r="H13740" s="84" t="s">
        <v>433</v>
      </c>
      <c r="I13740" s="292" t="s">
        <v>12319</v>
      </c>
    </row>
    <row r="13741" spans="1:9" x14ac:dyDescent="0.25">
      <c r="A13741" s="33" t="s">
        <v>6170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33"/>
        <v>228000</v>
      </c>
      <c r="H13741" s="84" t="s">
        <v>2096</v>
      </c>
      <c r="I13741" s="292"/>
    </row>
    <row r="13742" spans="1:9" x14ac:dyDescent="0.25">
      <c r="A13742" s="33" t="s">
        <v>6170</v>
      </c>
      <c r="B13742" s="33" t="s">
        <v>4675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33"/>
        <v>5000</v>
      </c>
      <c r="H13742" s="84" t="s">
        <v>2667</v>
      </c>
      <c r="I13742" s="292"/>
    </row>
    <row r="13743" spans="1:9" x14ac:dyDescent="0.25">
      <c r="A13743" s="33" t="s">
        <v>6170</v>
      </c>
      <c r="B13743" s="68" t="s">
        <v>5818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33"/>
        <v>7500</v>
      </c>
      <c r="H13743" s="84" t="s">
        <v>2667</v>
      </c>
      <c r="I13743" s="292"/>
    </row>
    <row r="13744" spans="1:9" x14ac:dyDescent="0.25">
      <c r="A13744" s="33" t="s">
        <v>6170</v>
      </c>
      <c r="B13744" s="36" t="s">
        <v>5631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33"/>
        <v>20000</v>
      </c>
      <c r="H13744" s="84" t="s">
        <v>2667</v>
      </c>
      <c r="I13744" s="292"/>
    </row>
    <row r="13745" spans="1:9" x14ac:dyDescent="0.25">
      <c r="A13745" s="33" t="s">
        <v>6170</v>
      </c>
      <c r="B13745" s="33" t="s">
        <v>5161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33"/>
        <v>110000</v>
      </c>
      <c r="H13745" s="84" t="s">
        <v>2667</v>
      </c>
      <c r="I13745" s="292"/>
    </row>
    <row r="13746" spans="1:9" x14ac:dyDescent="0.25">
      <c r="A13746" s="33" t="s">
        <v>6170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12320</v>
      </c>
    </row>
    <row r="13747" spans="1:9" x14ac:dyDescent="0.25">
      <c r="A13747" s="33" t="s">
        <v>6170</v>
      </c>
      <c r="B13747" s="36" t="s">
        <v>6184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2861</v>
      </c>
      <c r="I13747" s="292" t="s">
        <v>12320</v>
      </c>
    </row>
    <row r="13748" spans="1:9" x14ac:dyDescent="0.25">
      <c r="A13748" s="33" t="s">
        <v>6170</v>
      </c>
      <c r="B13748" s="80" t="s">
        <v>6172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3518</v>
      </c>
      <c r="I13748" s="292"/>
    </row>
    <row r="13749" spans="1:9" x14ac:dyDescent="0.25">
      <c r="A13749" s="33" t="s">
        <v>6170</v>
      </c>
      <c r="B13749" s="63" t="s">
        <v>6173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3518</v>
      </c>
      <c r="I13749" s="292"/>
    </row>
    <row r="13750" spans="1:9" x14ac:dyDescent="0.25">
      <c r="A13750" s="33" t="s">
        <v>6170</v>
      </c>
      <c r="B13750" s="33" t="s">
        <v>2801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34">F13750*D13750</f>
        <v>159996</v>
      </c>
      <c r="H13750" s="84" t="s">
        <v>1006</v>
      </c>
      <c r="I13750" s="292"/>
    </row>
    <row r="13751" spans="1:9" x14ac:dyDescent="0.25">
      <c r="A13751" s="33" t="s">
        <v>6170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34"/>
        <v>85500</v>
      </c>
      <c r="H13751" s="84" t="s">
        <v>1006</v>
      </c>
      <c r="I13751" s="292"/>
    </row>
    <row r="13752" spans="1:9" x14ac:dyDescent="0.25">
      <c r="A13752" s="33" t="s">
        <v>6170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34"/>
        <v>32300</v>
      </c>
      <c r="H13752" s="84" t="s">
        <v>1006</v>
      </c>
      <c r="I13752" s="292"/>
    </row>
    <row r="13753" spans="1:9" x14ac:dyDescent="0.25">
      <c r="A13753" s="33" t="s">
        <v>6170</v>
      </c>
      <c r="B13753" s="33" t="s">
        <v>6175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34"/>
        <v>90000</v>
      </c>
      <c r="H13753" s="42" t="s">
        <v>911</v>
      </c>
      <c r="I13753" s="292"/>
    </row>
    <row r="13754" spans="1:9" x14ac:dyDescent="0.25">
      <c r="A13754" s="33" t="s">
        <v>6170</v>
      </c>
      <c r="B13754" s="63" t="s">
        <v>6176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34"/>
        <v>21000</v>
      </c>
      <c r="H13754" s="42" t="s">
        <v>911</v>
      </c>
      <c r="I13754" s="292"/>
    </row>
    <row r="13755" spans="1:9" x14ac:dyDescent="0.25">
      <c r="A13755" s="33" t="s">
        <v>6170</v>
      </c>
      <c r="B13755" s="68" t="s">
        <v>6177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34"/>
        <v>13000</v>
      </c>
      <c r="H13755" s="42" t="s">
        <v>911</v>
      </c>
      <c r="I13755" s="84"/>
    </row>
    <row r="13756" spans="1:9" x14ac:dyDescent="0.25">
      <c r="A13756" s="33" t="s">
        <v>6170</v>
      </c>
      <c r="B13756" s="33" t="s">
        <v>6178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34"/>
        <v>4000</v>
      </c>
      <c r="H13756" s="42" t="s">
        <v>911</v>
      </c>
      <c r="I13756" s="84"/>
    </row>
    <row r="13757" spans="1:9" x14ac:dyDescent="0.25">
      <c r="A13757" s="33" t="s">
        <v>6170</v>
      </c>
      <c r="B13757" s="36" t="s">
        <v>6179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34"/>
        <v>2000</v>
      </c>
      <c r="H13757" s="42" t="s">
        <v>911</v>
      </c>
      <c r="I13757" s="84"/>
    </row>
    <row r="13758" spans="1:9" x14ac:dyDescent="0.25">
      <c r="A13758" s="33" t="s">
        <v>6170</v>
      </c>
      <c r="B13758" s="56" t="s">
        <v>6180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34"/>
        <v>6000</v>
      </c>
      <c r="H13758" s="42" t="s">
        <v>911</v>
      </c>
      <c r="I13758" s="84"/>
    </row>
    <row r="13759" spans="1:9" x14ac:dyDescent="0.25">
      <c r="A13759" s="33" t="s">
        <v>6170</v>
      </c>
      <c r="B13759" s="33" t="s">
        <v>6174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34"/>
        <v>40000</v>
      </c>
      <c r="H13759" s="84" t="s">
        <v>911</v>
      </c>
      <c r="I13759" s="33"/>
    </row>
    <row r="13760" spans="1:9" x14ac:dyDescent="0.25">
      <c r="A13760" s="33" t="s">
        <v>6170</v>
      </c>
      <c r="B13760" s="63" t="s">
        <v>2826</v>
      </c>
      <c r="C13760" s="39" t="s">
        <v>5865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9090</v>
      </c>
    </row>
    <row r="13761" spans="1:9" x14ac:dyDescent="0.25">
      <c r="A13761" s="33" t="s">
        <v>6170</v>
      </c>
      <c r="B13761" s="33" t="s">
        <v>5943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9090</v>
      </c>
    </row>
    <row r="13762" spans="1:9" x14ac:dyDescent="0.25">
      <c r="A13762" s="33" t="s">
        <v>6170</v>
      </c>
      <c r="B13762" s="33" t="s">
        <v>6181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35">F13762*D13762</f>
        <v>48000</v>
      </c>
      <c r="H13762" s="84" t="s">
        <v>930</v>
      </c>
      <c r="I13762" s="33"/>
    </row>
    <row r="13763" spans="1:9" x14ac:dyDescent="0.25">
      <c r="A13763" s="33" t="s">
        <v>6170</v>
      </c>
      <c r="B13763" s="33" t="s">
        <v>6182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35"/>
        <v>90000</v>
      </c>
      <c r="H13763" s="84" t="s">
        <v>930</v>
      </c>
      <c r="I13763" s="33"/>
    </row>
    <row r="13764" spans="1:9" x14ac:dyDescent="0.25">
      <c r="A13764" s="33" t="s">
        <v>6170</v>
      </c>
      <c r="B13764" s="33" t="s">
        <v>6183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35"/>
        <v>90000</v>
      </c>
      <c r="H13764" s="84" t="s">
        <v>930</v>
      </c>
      <c r="I13764" s="33"/>
    </row>
    <row r="13765" spans="1:9" x14ac:dyDescent="0.25">
      <c r="A13765" s="33" t="s">
        <v>6170</v>
      </c>
      <c r="B13765" s="33" t="s">
        <v>5539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35"/>
        <v>12000</v>
      </c>
      <c r="H13765" s="84" t="s">
        <v>1006</v>
      </c>
      <c r="I13765" s="33"/>
    </row>
    <row r="13766" spans="1:9" x14ac:dyDescent="0.25">
      <c r="A13766" s="33" t="s">
        <v>6170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35"/>
        <v>256500</v>
      </c>
      <c r="H13766" s="84" t="s">
        <v>488</v>
      </c>
      <c r="I13766" s="33" t="s">
        <v>9096</v>
      </c>
    </row>
    <row r="13767" spans="1:9" x14ac:dyDescent="0.25">
      <c r="A13767" s="33" t="s">
        <v>6170</v>
      </c>
      <c r="B13767" s="33" t="s">
        <v>2852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35"/>
        <v>87791</v>
      </c>
      <c r="H13767" s="84" t="s">
        <v>488</v>
      </c>
      <c r="I13767" s="33" t="s">
        <v>9096</v>
      </c>
    </row>
    <row r="13768" spans="1:9" x14ac:dyDescent="0.25">
      <c r="A13768" s="33" t="s">
        <v>6170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35"/>
        <v>39000</v>
      </c>
      <c r="H13768" s="84" t="s">
        <v>488</v>
      </c>
      <c r="I13768" s="33" t="s">
        <v>9096</v>
      </c>
    </row>
    <row r="13769" spans="1:9" x14ac:dyDescent="0.25">
      <c r="A13769" s="33" t="s">
        <v>6170</v>
      </c>
      <c r="B13769" s="33" t="s">
        <v>3235</v>
      </c>
      <c r="C13769" s="33" t="s">
        <v>3596</v>
      </c>
      <c r="D13769" s="33">
        <v>1</v>
      </c>
      <c r="E13769" s="33" t="s">
        <v>24</v>
      </c>
      <c r="F13769" s="34">
        <v>92500</v>
      </c>
      <c r="G13769" s="179">
        <f t="shared" si="535"/>
        <v>92500</v>
      </c>
      <c r="H13769" s="84" t="s">
        <v>488</v>
      </c>
      <c r="I13769" s="33" t="s">
        <v>9096</v>
      </c>
    </row>
    <row r="13770" spans="1:9" x14ac:dyDescent="0.25">
      <c r="A13770" s="33" t="s">
        <v>6170</v>
      </c>
      <c r="B13770" s="36" t="s">
        <v>2751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35"/>
        <v>130000</v>
      </c>
      <c r="H13770" s="84" t="s">
        <v>488</v>
      </c>
      <c r="I13770" s="33" t="s">
        <v>9096</v>
      </c>
    </row>
    <row r="13771" spans="1:9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35"/>
        <v>256500</v>
      </c>
      <c r="H13771" s="84" t="s">
        <v>3078</v>
      </c>
      <c r="I13771" s="43" t="s">
        <v>12321</v>
      </c>
    </row>
    <row r="13772" spans="1:9" x14ac:dyDescent="0.25">
      <c r="A13772" s="180">
        <v>44568</v>
      </c>
      <c r="B13772" s="33" t="s">
        <v>2852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35"/>
        <v>87791</v>
      </c>
      <c r="H13772" s="84" t="s">
        <v>3078</v>
      </c>
      <c r="I13772" s="43" t="s">
        <v>12321</v>
      </c>
    </row>
    <row r="13773" spans="1:9" x14ac:dyDescent="0.25">
      <c r="A13773" s="180">
        <v>44568</v>
      </c>
      <c r="B13773" s="33" t="s">
        <v>4340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35"/>
        <v>55000</v>
      </c>
      <c r="H13773" s="84" t="s">
        <v>413</v>
      </c>
      <c r="I13773" s="292" t="s">
        <v>12322</v>
      </c>
    </row>
    <row r="13774" spans="1:9" x14ac:dyDescent="0.25">
      <c r="A13774" s="180">
        <v>44568</v>
      </c>
      <c r="B13774" s="33" t="s">
        <v>12323</v>
      </c>
      <c r="C13774" s="44" t="s">
        <v>11694</v>
      </c>
      <c r="D13774" s="33">
        <v>1</v>
      </c>
      <c r="E13774" s="39" t="s">
        <v>24</v>
      </c>
      <c r="F13774" s="46">
        <v>1750000</v>
      </c>
      <c r="G13774" s="41">
        <f t="shared" si="535"/>
        <v>1750000</v>
      </c>
      <c r="H13774" s="84" t="s">
        <v>413</v>
      </c>
      <c r="I13774" s="292" t="s">
        <v>12322</v>
      </c>
    </row>
    <row r="13775" spans="1:9" x14ac:dyDescent="0.25">
      <c r="A13775" s="180">
        <v>44568</v>
      </c>
      <c r="B13775" s="33" t="s">
        <v>12323</v>
      </c>
      <c r="C13775" s="44" t="s">
        <v>10457</v>
      </c>
      <c r="D13775" s="38">
        <v>1</v>
      </c>
      <c r="E13775" s="51" t="s">
        <v>24</v>
      </c>
      <c r="F13775" s="46">
        <v>1750000</v>
      </c>
      <c r="G13775" s="179">
        <f t="shared" si="535"/>
        <v>1750000</v>
      </c>
      <c r="H13775" s="84" t="s">
        <v>413</v>
      </c>
      <c r="I13775" s="292" t="s">
        <v>12322</v>
      </c>
    </row>
    <row r="13776" spans="1:9" x14ac:dyDescent="0.25">
      <c r="A13776" s="180">
        <v>44568</v>
      </c>
      <c r="B13776" s="33" t="s">
        <v>12323</v>
      </c>
      <c r="C13776" s="44" t="s">
        <v>11694</v>
      </c>
      <c r="D13776" s="64">
        <v>1</v>
      </c>
      <c r="E13776" s="45" t="s">
        <v>24</v>
      </c>
      <c r="F13776" s="46">
        <v>1750000</v>
      </c>
      <c r="G13776" s="41">
        <f t="shared" si="535"/>
        <v>1750000</v>
      </c>
      <c r="H13776" s="84" t="s">
        <v>413</v>
      </c>
      <c r="I13776" s="292" t="s">
        <v>12322</v>
      </c>
    </row>
    <row r="13777" spans="1:9" x14ac:dyDescent="0.25">
      <c r="A13777" s="180">
        <v>44568</v>
      </c>
      <c r="B13777" s="33" t="s">
        <v>12323</v>
      </c>
      <c r="C13777" s="33" t="s">
        <v>10457</v>
      </c>
      <c r="D13777" s="33">
        <v>1</v>
      </c>
      <c r="E13777" s="39" t="s">
        <v>24</v>
      </c>
      <c r="F13777" s="34">
        <v>1750000</v>
      </c>
      <c r="G13777" s="41">
        <f t="shared" si="535"/>
        <v>1750000</v>
      </c>
      <c r="H13777" s="84" t="s">
        <v>413</v>
      </c>
      <c r="I13777" s="292" t="s">
        <v>12322</v>
      </c>
    </row>
    <row r="13778" spans="1:9" x14ac:dyDescent="0.25">
      <c r="A13778" s="180">
        <v>44568</v>
      </c>
      <c r="B13778" s="33" t="s">
        <v>4675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35"/>
        <v>12500</v>
      </c>
      <c r="H13778" s="84" t="s">
        <v>2667</v>
      </c>
      <c r="I13778" s="292"/>
    </row>
    <row r="13779" spans="1:9" x14ac:dyDescent="0.25">
      <c r="A13779" s="180">
        <v>44568</v>
      </c>
      <c r="B13779" s="68" t="s">
        <v>6079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35"/>
        <v>30000</v>
      </c>
      <c r="H13780" s="84" t="s">
        <v>2667</v>
      </c>
      <c r="I13780" s="292"/>
    </row>
    <row r="13781" spans="1:9" x14ac:dyDescent="0.25">
      <c r="A13781" s="180">
        <v>44568</v>
      </c>
      <c r="B13781" s="33" t="s">
        <v>11953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x14ac:dyDescent="0.25">
      <c r="A13782" s="180">
        <v>44568</v>
      </c>
      <c r="B13782" s="33" t="s">
        <v>6186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36">F13782*D13782</f>
        <v>76000</v>
      </c>
      <c r="H13782" s="84" t="s">
        <v>2667</v>
      </c>
      <c r="I13782" s="292"/>
    </row>
    <row r="13783" spans="1:9" x14ac:dyDescent="0.25">
      <c r="A13783" s="180">
        <v>44568</v>
      </c>
      <c r="B13783" s="68" t="s">
        <v>6188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36"/>
        <v>165000</v>
      </c>
      <c r="H13783" s="42" t="s">
        <v>6189</v>
      </c>
      <c r="I13783" s="292"/>
    </row>
    <row r="13784" spans="1:9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36"/>
        <v>643000</v>
      </c>
      <c r="H13784" s="42" t="s">
        <v>3518</v>
      </c>
      <c r="I13784" s="292"/>
    </row>
    <row r="13785" spans="1:9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36"/>
        <v>1681000</v>
      </c>
      <c r="H13785" s="42" t="s">
        <v>3518</v>
      </c>
      <c r="I13785" s="292"/>
    </row>
    <row r="13786" spans="1:9" x14ac:dyDescent="0.25">
      <c r="A13786" s="180">
        <v>44568</v>
      </c>
      <c r="B13786" s="56" t="s">
        <v>6190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36"/>
        <v>1000000</v>
      </c>
      <c r="H13786" s="84" t="s">
        <v>2701</v>
      </c>
      <c r="I13786" s="292"/>
    </row>
    <row r="13787" spans="1:9" x14ac:dyDescent="0.25">
      <c r="A13787" s="180">
        <v>44568</v>
      </c>
      <c r="B13787" s="33" t="s">
        <v>6191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36"/>
        <v>750000</v>
      </c>
      <c r="H13787" s="84" t="s">
        <v>2701</v>
      </c>
      <c r="I13787" s="292"/>
    </row>
    <row r="13788" spans="1:9" x14ac:dyDescent="0.25">
      <c r="A13788" s="180">
        <v>44568</v>
      </c>
      <c r="B13788" s="33" t="s">
        <v>6192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36"/>
        <v>2500000</v>
      </c>
      <c r="H13788" s="84" t="s">
        <v>2701</v>
      </c>
      <c r="I13788" s="84"/>
    </row>
    <row r="13789" spans="1:9" x14ac:dyDescent="0.25">
      <c r="A13789" s="180">
        <v>44599</v>
      </c>
      <c r="B13789" s="63" t="s">
        <v>2826</v>
      </c>
      <c r="C13789" s="39" t="s">
        <v>5865</v>
      </c>
      <c r="D13789" s="64">
        <v>1</v>
      </c>
      <c r="E13789" s="54" t="s">
        <v>23</v>
      </c>
      <c r="F13789" s="34">
        <v>255000</v>
      </c>
      <c r="G13789" s="41">
        <f t="shared" si="536"/>
        <v>255000</v>
      </c>
      <c r="H13789" s="84" t="s">
        <v>631</v>
      </c>
      <c r="I13789" s="43" t="s">
        <v>12324</v>
      </c>
    </row>
    <row r="13790" spans="1:9" x14ac:dyDescent="0.25">
      <c r="A13790" s="180">
        <v>44599</v>
      </c>
      <c r="B13790" s="68" t="s">
        <v>6114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36"/>
        <v>35000</v>
      </c>
      <c r="H13790" s="84" t="s">
        <v>631</v>
      </c>
      <c r="I13790" s="43" t="s">
        <v>12324</v>
      </c>
    </row>
    <row r="13791" spans="1:9" x14ac:dyDescent="0.25">
      <c r="A13791" s="180">
        <v>44599</v>
      </c>
      <c r="B13791" s="63" t="s">
        <v>2826</v>
      </c>
      <c r="C13791" s="39" t="s">
        <v>5865</v>
      </c>
      <c r="D13791" s="64">
        <v>1</v>
      </c>
      <c r="E13791" s="54" t="s">
        <v>23</v>
      </c>
      <c r="F13791" s="34">
        <v>255000</v>
      </c>
      <c r="G13791" s="41">
        <f t="shared" si="536"/>
        <v>255000</v>
      </c>
      <c r="H13791" s="84" t="s">
        <v>486</v>
      </c>
      <c r="I13791" s="292" t="s">
        <v>12325</v>
      </c>
    </row>
    <row r="13792" spans="1:9" x14ac:dyDescent="0.25">
      <c r="A13792" s="180">
        <v>44599</v>
      </c>
      <c r="B13792" s="68" t="s">
        <v>6114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36"/>
        <v>35000</v>
      </c>
      <c r="H13792" s="84" t="s">
        <v>486</v>
      </c>
      <c r="I13792" s="292" t="s">
        <v>12325</v>
      </c>
    </row>
    <row r="13793" spans="1:9" x14ac:dyDescent="0.25">
      <c r="A13793" s="180">
        <v>44599</v>
      </c>
      <c r="B13793" s="33" t="s">
        <v>2805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36"/>
        <v>12500</v>
      </c>
      <c r="H13793" s="84" t="s">
        <v>3553</v>
      </c>
      <c r="I13793" s="292"/>
    </row>
    <row r="13794" spans="1:9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36"/>
        <v>75000</v>
      </c>
      <c r="H13794" s="84" t="s">
        <v>3553</v>
      </c>
      <c r="I13794" s="292"/>
    </row>
    <row r="13795" spans="1:9" x14ac:dyDescent="0.25">
      <c r="A13795" s="180">
        <v>44599</v>
      </c>
      <c r="B13795" s="33" t="s">
        <v>5631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36"/>
        <v>30000</v>
      </c>
      <c r="H13795" s="84" t="s">
        <v>3553</v>
      </c>
      <c r="I13795" s="292"/>
    </row>
    <row r="13796" spans="1:9" x14ac:dyDescent="0.25">
      <c r="A13796" s="180">
        <v>44599</v>
      </c>
      <c r="B13796" s="36" t="s">
        <v>6193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36"/>
        <v>628000</v>
      </c>
      <c r="H13796" s="42" t="s">
        <v>3518</v>
      </c>
      <c r="I13796" s="292"/>
    </row>
    <row r="13797" spans="1:9" x14ac:dyDescent="0.25">
      <c r="A13797" s="180">
        <v>44599</v>
      </c>
      <c r="B13797" s="80" t="s">
        <v>4330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36"/>
        <v>255000</v>
      </c>
      <c r="H13797" s="42" t="s">
        <v>2667</v>
      </c>
      <c r="I13797" s="292"/>
    </row>
    <row r="13798" spans="1:9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36"/>
        <v>54000</v>
      </c>
      <c r="H13798" s="42" t="s">
        <v>507</v>
      </c>
      <c r="I13798" s="292"/>
    </row>
    <row r="13799" spans="1:9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36"/>
        <v>18000</v>
      </c>
      <c r="H13799" s="42" t="s">
        <v>507</v>
      </c>
      <c r="I13799" s="292"/>
    </row>
    <row r="13800" spans="1:9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36"/>
        <v>50000</v>
      </c>
      <c r="H13800" s="42" t="s">
        <v>507</v>
      </c>
      <c r="I13800" s="292"/>
    </row>
    <row r="13801" spans="1:9" x14ac:dyDescent="0.25">
      <c r="A13801" s="180">
        <v>44599</v>
      </c>
      <c r="B13801" s="33" t="s">
        <v>2780</v>
      </c>
      <c r="C13801" s="33" t="s">
        <v>7239</v>
      </c>
      <c r="D13801" s="38">
        <v>1</v>
      </c>
      <c r="E13801" s="45" t="s">
        <v>23</v>
      </c>
      <c r="F13801" s="46">
        <v>126156</v>
      </c>
      <c r="G13801" s="41">
        <f t="shared" si="536"/>
        <v>126156</v>
      </c>
      <c r="H13801" s="84" t="s">
        <v>2908</v>
      </c>
      <c r="I13801" s="292" t="s">
        <v>8917</v>
      </c>
    </row>
    <row r="13802" spans="1:9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36"/>
        <v>42750</v>
      </c>
      <c r="H13802" s="84" t="s">
        <v>2908</v>
      </c>
      <c r="I13802" s="292" t="s">
        <v>8917</v>
      </c>
    </row>
    <row r="13803" spans="1:9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36"/>
        <v>256500</v>
      </c>
      <c r="H13803" s="84" t="s">
        <v>472</v>
      </c>
      <c r="I13803" s="84" t="s">
        <v>9181</v>
      </c>
    </row>
    <row r="13804" spans="1:9" x14ac:dyDescent="0.25">
      <c r="A13804" s="180">
        <v>44599</v>
      </c>
      <c r="B13804" s="33" t="s">
        <v>2852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36"/>
        <v>87791</v>
      </c>
      <c r="H13804" s="84" t="s">
        <v>472</v>
      </c>
      <c r="I13804" s="84" t="s">
        <v>9181</v>
      </c>
    </row>
    <row r="13805" spans="1:9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36"/>
        <v>39000</v>
      </c>
      <c r="H13805" s="84" t="s">
        <v>472</v>
      </c>
      <c r="I13805" s="84" t="s">
        <v>9181</v>
      </c>
    </row>
    <row r="13806" spans="1:9" x14ac:dyDescent="0.25">
      <c r="A13806" s="180">
        <v>44599</v>
      </c>
      <c r="B13806" s="33" t="s">
        <v>3235</v>
      </c>
      <c r="C13806" s="33" t="s">
        <v>3596</v>
      </c>
      <c r="D13806" s="50">
        <v>1</v>
      </c>
      <c r="E13806" s="45" t="s">
        <v>24</v>
      </c>
      <c r="F13806" s="179">
        <v>92500</v>
      </c>
      <c r="G13806" s="41">
        <f t="shared" si="536"/>
        <v>92500</v>
      </c>
      <c r="H13806" s="84" t="s">
        <v>472</v>
      </c>
      <c r="I13806" s="84" t="s">
        <v>9181</v>
      </c>
    </row>
    <row r="13807" spans="1:9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36"/>
        <v>40000</v>
      </c>
      <c r="H13807" s="84" t="s">
        <v>472</v>
      </c>
      <c r="I13807" s="84" t="s">
        <v>9181</v>
      </c>
    </row>
    <row r="13808" spans="1:9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9181</v>
      </c>
    </row>
    <row r="13809" spans="1:9" x14ac:dyDescent="0.25">
      <c r="A13809" s="180">
        <v>44599</v>
      </c>
      <c r="B13809" s="33" t="s">
        <v>2801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37">F13809*D13809</f>
        <v>13333</v>
      </c>
      <c r="H13809" s="84" t="s">
        <v>2701</v>
      </c>
      <c r="I13809" s="33"/>
    </row>
    <row r="13810" spans="1:9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37"/>
        <v>256500</v>
      </c>
      <c r="H13810" s="84" t="s">
        <v>551</v>
      </c>
      <c r="I13810" s="33" t="s">
        <v>9174</v>
      </c>
    </row>
    <row r="13811" spans="1:9" x14ac:dyDescent="0.25">
      <c r="A13811" s="180">
        <v>44599</v>
      </c>
      <c r="B13811" s="33" t="s">
        <v>2852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37"/>
        <v>87791</v>
      </c>
      <c r="H13811" s="84" t="s">
        <v>551</v>
      </c>
      <c r="I13811" s="33" t="s">
        <v>9174</v>
      </c>
    </row>
    <row r="13812" spans="1:9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37"/>
        <v>39000</v>
      </c>
      <c r="H13812" s="84" t="s">
        <v>551</v>
      </c>
      <c r="I13812" s="33" t="s">
        <v>9174</v>
      </c>
    </row>
    <row r="13813" spans="1:9" x14ac:dyDescent="0.25">
      <c r="A13813" s="180">
        <v>44599</v>
      </c>
      <c r="B13813" s="33" t="s">
        <v>3235</v>
      </c>
      <c r="C13813" s="33" t="s">
        <v>3596</v>
      </c>
      <c r="D13813" s="50">
        <v>1</v>
      </c>
      <c r="E13813" s="45" t="s">
        <v>24</v>
      </c>
      <c r="F13813" s="179">
        <v>92500</v>
      </c>
      <c r="G13813" s="41">
        <f t="shared" si="537"/>
        <v>92500</v>
      </c>
      <c r="H13813" s="84" t="s">
        <v>551</v>
      </c>
      <c r="I13813" s="33" t="s">
        <v>9174</v>
      </c>
    </row>
    <row r="13814" spans="1:9" x14ac:dyDescent="0.25">
      <c r="A13814" s="180">
        <v>44599</v>
      </c>
      <c r="B13814" s="36" t="s">
        <v>2751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37"/>
        <v>130000</v>
      </c>
      <c r="H13814" s="84" t="s">
        <v>551</v>
      </c>
      <c r="I13814" s="33" t="s">
        <v>9174</v>
      </c>
    </row>
    <row r="13815" spans="1:9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37"/>
        <v>120000</v>
      </c>
      <c r="H13815" s="84" t="s">
        <v>551</v>
      </c>
      <c r="I13815" s="33" t="s">
        <v>9174</v>
      </c>
    </row>
    <row r="13816" spans="1:9" x14ac:dyDescent="0.25">
      <c r="A13816" s="180">
        <v>44599</v>
      </c>
      <c r="B13816" s="33" t="s">
        <v>6194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37"/>
        <v>145000</v>
      </c>
      <c r="H13816" s="84" t="s">
        <v>551</v>
      </c>
      <c r="I13816" s="33" t="s">
        <v>9174</v>
      </c>
    </row>
    <row r="13817" spans="1:9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37"/>
        <v>40000</v>
      </c>
      <c r="H13817" s="84" t="s">
        <v>551</v>
      </c>
      <c r="I13817" s="33" t="s">
        <v>9174</v>
      </c>
    </row>
    <row r="13818" spans="1:9" x14ac:dyDescent="0.25">
      <c r="A13818" s="180">
        <v>44599</v>
      </c>
      <c r="B13818" s="33" t="s">
        <v>4008</v>
      </c>
      <c r="C13818" s="33" t="s">
        <v>4378</v>
      </c>
      <c r="D13818" s="33">
        <v>1.5</v>
      </c>
      <c r="E13818" s="33" t="s">
        <v>24</v>
      </c>
      <c r="F13818" s="34">
        <v>23208</v>
      </c>
      <c r="G13818" s="179">
        <f t="shared" si="537"/>
        <v>34812</v>
      </c>
      <c r="H13818" s="84" t="s">
        <v>551</v>
      </c>
      <c r="I13818" s="33" t="s">
        <v>9174</v>
      </c>
    </row>
    <row r="13819" spans="1:9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37"/>
        <v>24750</v>
      </c>
      <c r="H13819" s="84" t="s">
        <v>551</v>
      </c>
      <c r="I13819" s="33" t="s">
        <v>9174</v>
      </c>
    </row>
    <row r="13820" spans="1:9" x14ac:dyDescent="0.25">
      <c r="A13820" s="180">
        <v>44599</v>
      </c>
      <c r="B13820" s="36" t="s">
        <v>4150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37"/>
        <v>21000</v>
      </c>
      <c r="H13820" s="84" t="s">
        <v>551</v>
      </c>
      <c r="I13820" s="33" t="s">
        <v>9174</v>
      </c>
    </row>
    <row r="13821" spans="1:9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37"/>
        <v>17344.5</v>
      </c>
      <c r="H13821" s="84" t="s">
        <v>551</v>
      </c>
      <c r="I13821" s="33" t="s">
        <v>9174</v>
      </c>
    </row>
    <row r="13822" spans="1:9" x14ac:dyDescent="0.25">
      <c r="A13822" s="180">
        <v>44599</v>
      </c>
      <c r="B13822" s="63" t="s">
        <v>5550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37"/>
        <v>940000</v>
      </c>
      <c r="H13822" s="84" t="s">
        <v>488</v>
      </c>
      <c r="I13822" s="33" t="s">
        <v>12326</v>
      </c>
    </row>
    <row r="13823" spans="1:9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37"/>
        <v>28500</v>
      </c>
      <c r="H13823" s="84" t="s">
        <v>1263</v>
      </c>
      <c r="I13823" s="43"/>
    </row>
    <row r="13824" spans="1:9" x14ac:dyDescent="0.25">
      <c r="A13824" s="180">
        <v>44658</v>
      </c>
      <c r="B13824" s="68" t="s">
        <v>6068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37"/>
        <v>315000</v>
      </c>
      <c r="H13824" s="84" t="s">
        <v>472</v>
      </c>
      <c r="I13824" s="292" t="s">
        <v>12327</v>
      </c>
    </row>
    <row r="13825" spans="1:9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37"/>
        <v>175000</v>
      </c>
      <c r="H13825" s="84" t="s">
        <v>472</v>
      </c>
      <c r="I13825" s="292" t="s">
        <v>12327</v>
      </c>
    </row>
    <row r="13826" spans="1:9" x14ac:dyDescent="0.25">
      <c r="A13826" s="180">
        <v>44658</v>
      </c>
      <c r="B13826" s="33" t="s">
        <v>5605</v>
      </c>
      <c r="C13826" s="33" t="s">
        <v>5606</v>
      </c>
      <c r="D13826" s="38">
        <v>1</v>
      </c>
      <c r="E13826" s="45" t="s">
        <v>1426</v>
      </c>
      <c r="F13826" s="40">
        <v>5000</v>
      </c>
      <c r="G13826" s="179">
        <f t="shared" si="537"/>
        <v>5000</v>
      </c>
      <c r="H13826" s="84" t="s">
        <v>4493</v>
      </c>
      <c r="I13826" s="292"/>
    </row>
    <row r="13827" spans="1:9" x14ac:dyDescent="0.25">
      <c r="A13827" s="180">
        <v>44658</v>
      </c>
      <c r="B13827" s="80" t="s">
        <v>6196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37"/>
        <v>1000000</v>
      </c>
      <c r="H13827" s="42" t="s">
        <v>4506</v>
      </c>
      <c r="I13827" s="292"/>
    </row>
    <row r="13828" spans="1:9" x14ac:dyDescent="0.25">
      <c r="A13828" s="180">
        <v>44658</v>
      </c>
      <c r="B13828" s="68" t="s">
        <v>6197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37"/>
        <v>1</v>
      </c>
      <c r="H13828" s="42" t="s">
        <v>4506</v>
      </c>
      <c r="I13828" s="292" t="s">
        <v>12328</v>
      </c>
    </row>
    <row r="13829" spans="1:9" x14ac:dyDescent="0.25">
      <c r="A13829" s="180">
        <v>44658</v>
      </c>
      <c r="B13829" s="33" t="s">
        <v>12329</v>
      </c>
      <c r="C13829" s="56" t="s">
        <v>9199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4506</v>
      </c>
      <c r="I13829" s="292" t="s">
        <v>12328</v>
      </c>
    </row>
    <row r="13830" spans="1:9" x14ac:dyDescent="0.25">
      <c r="A13830" s="180">
        <v>44658</v>
      </c>
      <c r="B13830" s="33" t="s">
        <v>12330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12331</v>
      </c>
    </row>
    <row r="13831" spans="1:9" x14ac:dyDescent="0.25">
      <c r="A13831" s="180">
        <v>44658</v>
      </c>
      <c r="B13831" s="33" t="s">
        <v>6152</v>
      </c>
      <c r="C13831" s="52" t="s">
        <v>6153</v>
      </c>
      <c r="D13831" s="50">
        <v>1</v>
      </c>
      <c r="E13831" s="45" t="s">
        <v>72</v>
      </c>
      <c r="F13831" s="179">
        <v>1</v>
      </c>
      <c r="G13831" s="41">
        <f t="shared" ref="G13831:G13837" si="538">F13831*D13831</f>
        <v>1</v>
      </c>
      <c r="H13831" s="84" t="s">
        <v>6154</v>
      </c>
      <c r="I13831" s="292" t="s">
        <v>12331</v>
      </c>
    </row>
    <row r="13832" spans="1:9" x14ac:dyDescent="0.25">
      <c r="A13832" s="180">
        <v>44658</v>
      </c>
      <c r="B13832" s="33" t="s">
        <v>6155</v>
      </c>
      <c r="C13832" s="52" t="s">
        <v>6153</v>
      </c>
      <c r="D13832" s="50">
        <v>1</v>
      </c>
      <c r="E13832" s="45" t="s">
        <v>72</v>
      </c>
      <c r="F13832" s="179">
        <v>1</v>
      </c>
      <c r="G13832" s="41">
        <f t="shared" si="538"/>
        <v>1</v>
      </c>
      <c r="H13832" s="84" t="s">
        <v>6154</v>
      </c>
      <c r="I13832" s="292" t="s">
        <v>12331</v>
      </c>
    </row>
    <row r="13833" spans="1:9" x14ac:dyDescent="0.25">
      <c r="A13833" s="180">
        <v>44658</v>
      </c>
      <c r="B13833" s="36" t="s">
        <v>4727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38"/>
        <v>90000</v>
      </c>
      <c r="H13833" s="42" t="s">
        <v>2667</v>
      </c>
      <c r="I13833" s="292"/>
    </row>
    <row r="13834" spans="1:9" x14ac:dyDescent="0.25">
      <c r="A13834" s="180">
        <v>44658</v>
      </c>
      <c r="B13834" s="33" t="s">
        <v>6198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38"/>
        <v>60000</v>
      </c>
      <c r="H13834" s="42" t="s">
        <v>2096</v>
      </c>
      <c r="I13834" s="292"/>
    </row>
    <row r="13835" spans="1:9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38"/>
        <v>208134</v>
      </c>
      <c r="H13835" s="84" t="s">
        <v>468</v>
      </c>
      <c r="I13835" s="84" t="s">
        <v>8493</v>
      </c>
    </row>
    <row r="13836" spans="1:9" x14ac:dyDescent="0.25">
      <c r="A13836" s="180">
        <v>44658</v>
      </c>
      <c r="B13836" s="33" t="s">
        <v>2801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38"/>
        <v>13333</v>
      </c>
      <c r="H13836" s="84" t="s">
        <v>468</v>
      </c>
      <c r="I13836" s="84" t="s">
        <v>8493</v>
      </c>
    </row>
    <row r="13837" spans="1:9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38"/>
        <v>104067</v>
      </c>
      <c r="H13837" s="84" t="s">
        <v>882</v>
      </c>
      <c r="I13837" s="84" t="s">
        <v>12332</v>
      </c>
    </row>
    <row r="13838" spans="1:9" x14ac:dyDescent="0.25">
      <c r="A13838" s="180">
        <v>44658</v>
      </c>
      <c r="B13838" s="33" t="s">
        <v>2801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12332</v>
      </c>
    </row>
    <row r="13839" spans="1:9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12332</v>
      </c>
    </row>
    <row r="13840" spans="1:9" x14ac:dyDescent="0.25">
      <c r="A13840" s="180">
        <v>44658</v>
      </c>
      <c r="B13840" s="56" t="s">
        <v>5947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39">F13840*D13840</f>
        <v>30000</v>
      </c>
      <c r="H13840" s="84" t="s">
        <v>882</v>
      </c>
      <c r="I13840" s="84" t="s">
        <v>12332</v>
      </c>
    </row>
    <row r="13841" spans="1:9" x14ac:dyDescent="0.25">
      <c r="A13841" s="180">
        <v>44658</v>
      </c>
      <c r="B13841" s="63" t="s">
        <v>6199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39"/>
        <v>80000</v>
      </c>
      <c r="H13841" s="84" t="s">
        <v>882</v>
      </c>
      <c r="I13841" s="84" t="s">
        <v>12332</v>
      </c>
    </row>
    <row r="13842" spans="1:9" x14ac:dyDescent="0.25">
      <c r="A13842" s="180">
        <v>44658</v>
      </c>
      <c r="B13842" s="33" t="s">
        <v>8509</v>
      </c>
      <c r="C13842" s="33" t="s">
        <v>8339</v>
      </c>
      <c r="D13842" s="50">
        <v>0.3</v>
      </c>
      <c r="E13842" s="45" t="s">
        <v>27</v>
      </c>
      <c r="F13842" s="179">
        <v>82500</v>
      </c>
      <c r="G13842" s="41">
        <f t="shared" si="539"/>
        <v>24750</v>
      </c>
      <c r="H13842" s="84" t="s">
        <v>882</v>
      </c>
      <c r="I13842" s="84" t="s">
        <v>12332</v>
      </c>
    </row>
    <row r="13843" spans="1:9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39"/>
        <v>36975</v>
      </c>
      <c r="H13843" s="84" t="s">
        <v>588</v>
      </c>
      <c r="I13843" s="33"/>
    </row>
    <row r="13844" spans="1:9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39"/>
        <v>27000</v>
      </c>
      <c r="H13844" s="84" t="s">
        <v>5639</v>
      </c>
      <c r="I13844" s="43"/>
    </row>
    <row r="13845" spans="1:9" x14ac:dyDescent="0.25">
      <c r="A13845" s="180">
        <v>44688</v>
      </c>
      <c r="B13845" s="68" t="s">
        <v>12333</v>
      </c>
      <c r="C13845" s="52"/>
      <c r="D13845" s="38">
        <v>1</v>
      </c>
      <c r="E13845" s="45" t="s">
        <v>24</v>
      </c>
      <c r="F13845" s="40">
        <v>25000</v>
      </c>
      <c r="G13845" s="41">
        <f t="shared" si="539"/>
        <v>25000</v>
      </c>
      <c r="H13845" s="84" t="s">
        <v>5639</v>
      </c>
      <c r="I13845" s="43"/>
    </row>
    <row r="13846" spans="1:9" x14ac:dyDescent="0.25">
      <c r="A13846" s="180">
        <v>44688</v>
      </c>
      <c r="B13846" s="68" t="s">
        <v>5631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39"/>
        <v>10000</v>
      </c>
      <c r="H13846" s="84" t="s">
        <v>911</v>
      </c>
      <c r="I13846" s="292"/>
    </row>
    <row r="13847" spans="1:9" x14ac:dyDescent="0.25">
      <c r="A13847" s="180">
        <v>44688</v>
      </c>
      <c r="B13847" s="33" t="s">
        <v>4466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39"/>
        <v>23000</v>
      </c>
      <c r="H13847" s="84" t="s">
        <v>6268</v>
      </c>
      <c r="I13847" s="292"/>
    </row>
    <row r="13848" spans="1:9" x14ac:dyDescent="0.25">
      <c r="A13848" s="180">
        <v>44688</v>
      </c>
      <c r="B13848" s="33" t="s">
        <v>4466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39"/>
        <v>11500</v>
      </c>
      <c r="H13848" s="84" t="s">
        <v>1106</v>
      </c>
      <c r="I13848" s="292"/>
    </row>
    <row r="13849" spans="1:9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39"/>
        <v>188000</v>
      </c>
      <c r="H13849" s="84" t="s">
        <v>1106</v>
      </c>
      <c r="I13849" s="292"/>
    </row>
    <row r="13850" spans="1:9" x14ac:dyDescent="0.25">
      <c r="A13850" s="180">
        <v>44688</v>
      </c>
      <c r="B13850" s="269" t="s">
        <v>4524</v>
      </c>
      <c r="C13850" s="56" t="s">
        <v>9316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x14ac:dyDescent="0.25">
      <c r="A13851" s="180">
        <v>44688</v>
      </c>
      <c r="B13851" s="63" t="s">
        <v>6199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x14ac:dyDescent="0.25">
      <c r="A13852" s="180">
        <v>44688</v>
      </c>
      <c r="B13852" s="68" t="s">
        <v>5003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39"/>
        <v>25000</v>
      </c>
      <c r="H13852" s="84" t="s">
        <v>1106</v>
      </c>
      <c r="I13852" s="292"/>
    </row>
    <row r="13853" spans="1:9" x14ac:dyDescent="0.25">
      <c r="A13853" s="180">
        <v>44688</v>
      </c>
      <c r="B13853" s="33" t="s">
        <v>12334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40">F13854*D13854</f>
        <v>49500</v>
      </c>
      <c r="H13854" s="42" t="s">
        <v>1106</v>
      </c>
      <c r="I13854" s="292"/>
    </row>
    <row r="13855" spans="1:9" x14ac:dyDescent="0.25">
      <c r="A13855" s="180">
        <v>44688</v>
      </c>
      <c r="B13855" s="33" t="s">
        <v>6208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40"/>
        <v>360000</v>
      </c>
      <c r="H13855" s="84" t="s">
        <v>413</v>
      </c>
      <c r="I13855" s="292" t="s">
        <v>12322</v>
      </c>
    </row>
    <row r="13856" spans="1:9" x14ac:dyDescent="0.25">
      <c r="A13856" s="180">
        <v>44719</v>
      </c>
      <c r="B13856" s="33" t="s">
        <v>4466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40"/>
        <v>34500</v>
      </c>
      <c r="H13856" s="84" t="s">
        <v>6268</v>
      </c>
      <c r="I13856" s="43"/>
    </row>
    <row r="13857" spans="1:9" x14ac:dyDescent="0.25">
      <c r="A13857" s="180">
        <v>44719</v>
      </c>
      <c r="B13857" s="33" t="s">
        <v>6071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40"/>
        <v>80000</v>
      </c>
      <c r="H13857" s="84" t="s">
        <v>6268</v>
      </c>
      <c r="I13857" s="43"/>
    </row>
    <row r="13858" spans="1:9" x14ac:dyDescent="0.25">
      <c r="A13858" s="180">
        <v>44719</v>
      </c>
      <c r="B13858" s="36" t="s">
        <v>6081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40"/>
        <v>219000</v>
      </c>
      <c r="H13858" s="84" t="s">
        <v>6268</v>
      </c>
      <c r="I13858" s="292"/>
    </row>
    <row r="13859" spans="1:9" x14ac:dyDescent="0.25">
      <c r="A13859" s="180">
        <v>44719</v>
      </c>
      <c r="B13859" s="33" t="s">
        <v>4847</v>
      </c>
      <c r="C13859" s="56"/>
      <c r="D13859" s="38">
        <v>8</v>
      </c>
      <c r="E13859" s="45" t="s">
        <v>24</v>
      </c>
      <c r="F13859" s="41">
        <v>2500</v>
      </c>
      <c r="G13859" s="41">
        <f t="shared" si="540"/>
        <v>20000</v>
      </c>
      <c r="H13859" s="84" t="s">
        <v>6268</v>
      </c>
      <c r="I13859" s="292"/>
    </row>
    <row r="13860" spans="1:9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40"/>
        <v>90000</v>
      </c>
      <c r="H13860" s="42" t="s">
        <v>588</v>
      </c>
      <c r="I13860" s="292" t="s">
        <v>8989</v>
      </c>
    </row>
    <row r="13861" spans="1:9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40"/>
        <v>256500</v>
      </c>
      <c r="H13861" s="84" t="s">
        <v>2237</v>
      </c>
      <c r="I13861" s="292" t="s">
        <v>8980</v>
      </c>
    </row>
    <row r="13862" spans="1:9" x14ac:dyDescent="0.25">
      <c r="A13862" s="180">
        <v>44719</v>
      </c>
      <c r="B13862" s="33" t="s">
        <v>2852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40"/>
        <v>87791</v>
      </c>
      <c r="H13862" s="84" t="s">
        <v>2237</v>
      </c>
      <c r="I13862" s="292" t="s">
        <v>8980</v>
      </c>
    </row>
    <row r="13863" spans="1:9" x14ac:dyDescent="0.25">
      <c r="A13863" s="180">
        <v>44719</v>
      </c>
      <c r="B13863" s="33" t="s">
        <v>68</v>
      </c>
      <c r="C13863" s="52" t="s">
        <v>12335</v>
      </c>
      <c r="D13863" s="38">
        <v>1</v>
      </c>
      <c r="E13863" s="45" t="s">
        <v>72</v>
      </c>
      <c r="F13863" s="40">
        <v>2100000</v>
      </c>
      <c r="G13863" s="41">
        <f t="shared" si="540"/>
        <v>2100000</v>
      </c>
      <c r="H13863" s="84" t="s">
        <v>2237</v>
      </c>
      <c r="I13863" s="292" t="s">
        <v>8980</v>
      </c>
    </row>
    <row r="13864" spans="1:9" x14ac:dyDescent="0.25">
      <c r="A13864" s="180">
        <v>44719</v>
      </c>
      <c r="B13864" s="33" t="s">
        <v>68</v>
      </c>
      <c r="C13864" s="33" t="s">
        <v>11833</v>
      </c>
      <c r="D13864" s="38">
        <v>1</v>
      </c>
      <c r="E13864" s="45" t="s">
        <v>72</v>
      </c>
      <c r="F13864" s="40">
        <v>2100000</v>
      </c>
      <c r="G13864" s="41">
        <f t="shared" si="540"/>
        <v>2100000</v>
      </c>
      <c r="H13864" s="84" t="s">
        <v>2237</v>
      </c>
      <c r="I13864" s="292" t="s">
        <v>8980</v>
      </c>
    </row>
    <row r="13865" spans="1:9" x14ac:dyDescent="0.25">
      <c r="A13865" s="180">
        <v>44719</v>
      </c>
      <c r="B13865" s="33" t="s">
        <v>68</v>
      </c>
      <c r="C13865" s="56" t="s">
        <v>12336</v>
      </c>
      <c r="D13865" s="38">
        <v>1</v>
      </c>
      <c r="E13865" s="45" t="s">
        <v>72</v>
      </c>
      <c r="F13865" s="40">
        <v>2100000</v>
      </c>
      <c r="G13865" s="41">
        <f t="shared" si="540"/>
        <v>2100000</v>
      </c>
      <c r="H13865" s="84" t="s">
        <v>2237</v>
      </c>
      <c r="I13865" s="292" t="s">
        <v>8980</v>
      </c>
    </row>
    <row r="13866" spans="1:9" x14ac:dyDescent="0.25">
      <c r="A13866" s="180">
        <v>44719</v>
      </c>
      <c r="B13866" s="33" t="s">
        <v>68</v>
      </c>
      <c r="C13866" s="33" t="s">
        <v>12335</v>
      </c>
      <c r="D13866" s="38">
        <v>1</v>
      </c>
      <c r="E13866" s="45" t="s">
        <v>72</v>
      </c>
      <c r="F13866" s="40">
        <v>2100000</v>
      </c>
      <c r="G13866" s="41">
        <f t="shared" si="540"/>
        <v>2100000</v>
      </c>
      <c r="H13866" s="84" t="s">
        <v>2237</v>
      </c>
      <c r="I13866" s="292" t="s">
        <v>8980</v>
      </c>
    </row>
    <row r="13867" spans="1:9" x14ac:dyDescent="0.25">
      <c r="A13867" s="180">
        <v>44719</v>
      </c>
      <c r="B13867" s="33" t="s">
        <v>68</v>
      </c>
      <c r="C13867" s="52" t="s">
        <v>4828</v>
      </c>
      <c r="D13867" s="38">
        <v>1</v>
      </c>
      <c r="E13867" s="45" t="s">
        <v>72</v>
      </c>
      <c r="F13867" s="40">
        <v>2100000</v>
      </c>
      <c r="G13867" s="41">
        <f t="shared" si="540"/>
        <v>2100000</v>
      </c>
      <c r="H13867" s="84" t="s">
        <v>673</v>
      </c>
      <c r="I13867" s="292" t="s">
        <v>12337</v>
      </c>
    </row>
    <row r="13868" spans="1:9" x14ac:dyDescent="0.25">
      <c r="A13868" s="180">
        <v>44719</v>
      </c>
      <c r="B13868" s="33" t="s">
        <v>68</v>
      </c>
      <c r="C13868" s="52" t="s">
        <v>12338</v>
      </c>
      <c r="D13868" s="38">
        <v>1</v>
      </c>
      <c r="E13868" s="45" t="s">
        <v>72</v>
      </c>
      <c r="F13868" s="40">
        <v>2100000</v>
      </c>
      <c r="G13868" s="41">
        <f t="shared" si="540"/>
        <v>2100000</v>
      </c>
      <c r="H13868" s="84" t="s">
        <v>673</v>
      </c>
      <c r="I13868" s="292" t="s">
        <v>12337</v>
      </c>
    </row>
    <row r="13869" spans="1:9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40"/>
        <v>190000</v>
      </c>
      <c r="H13869" s="84" t="s">
        <v>673</v>
      </c>
      <c r="I13869" s="292" t="s">
        <v>12337</v>
      </c>
    </row>
    <row r="13870" spans="1:9" x14ac:dyDescent="0.25">
      <c r="A13870" s="180">
        <v>44719</v>
      </c>
      <c r="B13870" s="33" t="s">
        <v>3098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40"/>
        <v>130000</v>
      </c>
      <c r="H13870" s="84" t="s">
        <v>673</v>
      </c>
      <c r="I13870" s="292" t="s">
        <v>12337</v>
      </c>
    </row>
    <row r="13871" spans="1:9" x14ac:dyDescent="0.25">
      <c r="A13871" s="180">
        <v>44719</v>
      </c>
      <c r="B13871" s="68" t="s">
        <v>2749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40"/>
        <v>35000</v>
      </c>
      <c r="H13871" s="84" t="s">
        <v>673</v>
      </c>
      <c r="I13871" s="292" t="s">
        <v>12337</v>
      </c>
    </row>
    <row r="13872" spans="1:9" x14ac:dyDescent="0.25">
      <c r="A13872" s="180">
        <v>44719</v>
      </c>
      <c r="B13872" s="36" t="s">
        <v>6212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x14ac:dyDescent="0.25">
      <c r="A13873" s="180">
        <v>44719</v>
      </c>
      <c r="B13873" s="63" t="s">
        <v>2961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x14ac:dyDescent="0.25">
      <c r="A13874" s="180">
        <v>44719</v>
      </c>
      <c r="B13874" s="68" t="s">
        <v>6210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8998</v>
      </c>
    </row>
    <row r="13875" spans="1:9" x14ac:dyDescent="0.25">
      <c r="A13875" s="180">
        <v>44719</v>
      </c>
      <c r="B13875" s="33" t="s">
        <v>6213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8998</v>
      </c>
    </row>
    <row r="13876" spans="1:9" x14ac:dyDescent="0.25">
      <c r="A13876" s="180">
        <v>44719</v>
      </c>
      <c r="B13876" s="33" t="s">
        <v>6214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8998</v>
      </c>
    </row>
    <row r="13877" spans="1:9" x14ac:dyDescent="0.25">
      <c r="A13877" s="180">
        <v>44719</v>
      </c>
      <c r="B13877" s="33" t="s">
        <v>6217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8998</v>
      </c>
    </row>
    <row r="13878" spans="1:9" x14ac:dyDescent="0.25">
      <c r="A13878" s="180">
        <v>44719</v>
      </c>
      <c r="B13878" s="33" t="s">
        <v>6218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8998</v>
      </c>
    </row>
    <row r="13879" spans="1:9" x14ac:dyDescent="0.25">
      <c r="A13879" s="180">
        <v>44719</v>
      </c>
      <c r="B13879" s="68" t="s">
        <v>6210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2701</v>
      </c>
      <c r="I13879" s="84"/>
    </row>
    <row r="13880" spans="1:9" x14ac:dyDescent="0.25">
      <c r="A13880" s="180">
        <v>44719</v>
      </c>
      <c r="B13880" s="33" t="s">
        <v>6213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2701</v>
      </c>
      <c r="I13880" s="84"/>
    </row>
    <row r="13881" spans="1:9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41">F13881*D13881</f>
        <v>85500</v>
      </c>
      <c r="H13881" s="42" t="s">
        <v>2701</v>
      </c>
      <c r="I13881" s="84"/>
    </row>
    <row r="13882" spans="1:9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41"/>
        <v>32300</v>
      </c>
      <c r="H13882" s="42" t="s">
        <v>2701</v>
      </c>
      <c r="I13882" s="33"/>
    </row>
    <row r="13883" spans="1:9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41"/>
        <v>36975</v>
      </c>
      <c r="H13883" s="84" t="s">
        <v>2701</v>
      </c>
      <c r="I13883" s="33"/>
    </row>
    <row r="13884" spans="1:9" x14ac:dyDescent="0.25">
      <c r="A13884" s="180">
        <v>44719</v>
      </c>
      <c r="B13884" s="80" t="s">
        <v>6209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41"/>
        <v>190000</v>
      </c>
      <c r="H13884" s="42" t="s">
        <v>490</v>
      </c>
      <c r="I13884" s="33"/>
    </row>
    <row r="13885" spans="1:9" x14ac:dyDescent="0.25">
      <c r="A13885" s="180">
        <v>44719</v>
      </c>
      <c r="B13885" s="49" t="s">
        <v>5351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3553</v>
      </c>
      <c r="I13885" s="33"/>
    </row>
    <row r="13886" spans="1:9" x14ac:dyDescent="0.25">
      <c r="A13886" s="180">
        <v>44719</v>
      </c>
      <c r="B13886" s="36" t="s">
        <v>2751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41"/>
        <v>130000</v>
      </c>
      <c r="H13886" s="84" t="s">
        <v>1756</v>
      </c>
      <c r="I13886" s="33" t="s">
        <v>12339</v>
      </c>
    </row>
    <row r="13887" spans="1:9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41"/>
        <v>2365000</v>
      </c>
      <c r="H13887" s="42" t="s">
        <v>6215</v>
      </c>
      <c r="I13887" s="33" t="s">
        <v>11239</v>
      </c>
    </row>
    <row r="13888" spans="1:9" x14ac:dyDescent="0.25">
      <c r="A13888" s="180">
        <v>44719</v>
      </c>
      <c r="B13888" s="36" t="s">
        <v>6216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41"/>
        <v>90000</v>
      </c>
      <c r="H13888" s="42" t="s">
        <v>5639</v>
      </c>
      <c r="I13888" s="33"/>
    </row>
    <row r="13889" spans="1:9" x14ac:dyDescent="0.25">
      <c r="A13889" s="180">
        <v>44719</v>
      </c>
      <c r="B13889" s="56" t="s">
        <v>6216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41"/>
        <v>85000</v>
      </c>
      <c r="H13889" s="84" t="s">
        <v>1633</v>
      </c>
      <c r="I13889" s="33"/>
    </row>
    <row r="13890" spans="1:9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41"/>
        <v>57000</v>
      </c>
      <c r="H13890" s="84" t="s">
        <v>28</v>
      </c>
      <c r="I13890" s="33"/>
    </row>
    <row r="13891" spans="1:9" x14ac:dyDescent="0.25">
      <c r="A13891" s="180">
        <v>44719</v>
      </c>
      <c r="B13891" s="33" t="s">
        <v>4008</v>
      </c>
      <c r="C13891" s="33" t="s">
        <v>4378</v>
      </c>
      <c r="D13891" s="33">
        <v>3</v>
      </c>
      <c r="E13891" s="33" t="s">
        <v>27</v>
      </c>
      <c r="F13891" s="34">
        <v>23206</v>
      </c>
      <c r="G13891" s="179">
        <f t="shared" si="541"/>
        <v>69618</v>
      </c>
      <c r="H13891" s="84" t="s">
        <v>28</v>
      </c>
      <c r="I13891" s="33"/>
    </row>
    <row r="13892" spans="1:9" x14ac:dyDescent="0.25">
      <c r="A13892" s="180">
        <v>44719</v>
      </c>
      <c r="B13892" s="36" t="s">
        <v>5946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41"/>
        <v>20000</v>
      </c>
      <c r="H13892" s="84" t="s">
        <v>3078</v>
      </c>
      <c r="I13892" s="33"/>
    </row>
    <row r="13893" spans="1:9" x14ac:dyDescent="0.25">
      <c r="A13893" s="180">
        <v>44719</v>
      </c>
      <c r="B13893" s="33" t="s">
        <v>3073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3078</v>
      </c>
      <c r="I13893" s="33"/>
    </row>
    <row r="13894" spans="1:9" x14ac:dyDescent="0.25">
      <c r="A13894" s="180">
        <v>44719</v>
      </c>
      <c r="B13894" s="33" t="s">
        <v>12224</v>
      </c>
      <c r="C13894" s="33" t="s">
        <v>12340</v>
      </c>
      <c r="D13894" s="33">
        <v>1</v>
      </c>
      <c r="E13894" s="33" t="s">
        <v>24</v>
      </c>
      <c r="F13894" s="34">
        <v>1400000</v>
      </c>
      <c r="G13894" s="179">
        <f t="shared" si="541"/>
        <v>1400000</v>
      </c>
      <c r="H13894" s="84" t="s">
        <v>882</v>
      </c>
      <c r="I13894" s="33" t="s">
        <v>8988</v>
      </c>
    </row>
    <row r="13895" spans="1:9" x14ac:dyDescent="0.25">
      <c r="A13895" s="180">
        <v>44719</v>
      </c>
      <c r="B13895" s="33" t="s">
        <v>11627</v>
      </c>
      <c r="C13895" s="33" t="s">
        <v>4924</v>
      </c>
      <c r="D13895" s="33">
        <v>1</v>
      </c>
      <c r="E13895" s="33" t="s">
        <v>24</v>
      </c>
      <c r="F13895" s="34">
        <v>155000</v>
      </c>
      <c r="G13895" s="179">
        <f t="shared" si="541"/>
        <v>155000</v>
      </c>
      <c r="H13895" s="84" t="s">
        <v>882</v>
      </c>
      <c r="I13895" s="33" t="s">
        <v>8988</v>
      </c>
    </row>
    <row r="13896" spans="1:9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41"/>
        <v>855000</v>
      </c>
      <c r="H13896" s="84" t="s">
        <v>433</v>
      </c>
      <c r="I13896" s="33" t="s">
        <v>12341</v>
      </c>
    </row>
    <row r="13897" spans="1:9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41"/>
        <v>800000</v>
      </c>
      <c r="H13897" s="84" t="s">
        <v>433</v>
      </c>
      <c r="I13897" s="33" t="s">
        <v>12341</v>
      </c>
    </row>
    <row r="13898" spans="1:9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41"/>
        <v>42750</v>
      </c>
      <c r="H13898" s="84" t="s">
        <v>911</v>
      </c>
      <c r="I13898" s="43"/>
    </row>
    <row r="13899" spans="1:9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41"/>
        <v>12900000</v>
      </c>
      <c r="H13899" s="84" t="s">
        <v>433</v>
      </c>
      <c r="I13899" s="292" t="s">
        <v>12342</v>
      </c>
    </row>
    <row r="13900" spans="1:9" x14ac:dyDescent="0.25">
      <c r="A13900" s="180">
        <v>44749</v>
      </c>
      <c r="B13900" s="33" t="s">
        <v>2832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41"/>
        <v>175000</v>
      </c>
      <c r="H13900" s="42" t="s">
        <v>1268</v>
      </c>
      <c r="I13900" s="292" t="s">
        <v>12343</v>
      </c>
    </row>
    <row r="13901" spans="1:9" x14ac:dyDescent="0.25">
      <c r="A13901" s="180">
        <v>44749</v>
      </c>
      <c r="B13901" s="33" t="s">
        <v>4340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12343</v>
      </c>
    </row>
    <row r="13902" spans="1:9" x14ac:dyDescent="0.25">
      <c r="A13902" s="180">
        <v>44749</v>
      </c>
      <c r="B13902" s="33" t="s">
        <v>5410</v>
      </c>
      <c r="C13902" s="33" t="s">
        <v>5411</v>
      </c>
      <c r="D13902" s="33">
        <v>1</v>
      </c>
      <c r="E13902" s="39" t="s">
        <v>24</v>
      </c>
      <c r="F13902" s="34">
        <v>121000</v>
      </c>
      <c r="G13902" s="41">
        <f t="shared" si="541"/>
        <v>121000</v>
      </c>
      <c r="H13902" s="84" t="s">
        <v>1268</v>
      </c>
      <c r="I13902" s="292" t="s">
        <v>12343</v>
      </c>
    </row>
    <row r="13903" spans="1:9" x14ac:dyDescent="0.25">
      <c r="A13903" s="180">
        <v>44749</v>
      </c>
      <c r="B13903" s="36" t="s">
        <v>4150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41"/>
        <v>21000</v>
      </c>
      <c r="H13903" s="84" t="s">
        <v>1268</v>
      </c>
      <c r="I13903" s="292" t="s">
        <v>12343</v>
      </c>
    </row>
    <row r="13904" spans="1:9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41"/>
        <v>37000</v>
      </c>
      <c r="H13904" s="84" t="s">
        <v>1268</v>
      </c>
      <c r="I13904" s="292" t="s">
        <v>12343</v>
      </c>
    </row>
    <row r="13905" spans="1:9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41"/>
        <v>256500</v>
      </c>
      <c r="H13905" s="84" t="s">
        <v>1268</v>
      </c>
      <c r="I13905" s="292" t="s">
        <v>12343</v>
      </c>
    </row>
    <row r="13906" spans="1:9" x14ac:dyDescent="0.25">
      <c r="A13906" s="180">
        <v>44749</v>
      </c>
      <c r="B13906" s="33" t="s">
        <v>12344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41"/>
        <v>76000</v>
      </c>
      <c r="H13906" s="84" t="s">
        <v>1268</v>
      </c>
      <c r="I13906" s="292" t="s">
        <v>12343</v>
      </c>
    </row>
    <row r="13907" spans="1:9" x14ac:dyDescent="0.25">
      <c r="A13907" s="180">
        <v>44749</v>
      </c>
      <c r="B13907" s="80" t="s">
        <v>5495</v>
      </c>
      <c r="C13907" s="33" t="s">
        <v>6219</v>
      </c>
      <c r="D13907" s="38">
        <v>1</v>
      </c>
      <c r="E13907" s="45" t="s">
        <v>24</v>
      </c>
      <c r="F13907" s="40">
        <v>425000</v>
      </c>
      <c r="G13907" s="41">
        <f t="shared" si="541"/>
        <v>425000</v>
      </c>
      <c r="H13907" s="42" t="s">
        <v>1037</v>
      </c>
      <c r="I13907" s="292"/>
    </row>
    <row r="13908" spans="1:9" x14ac:dyDescent="0.25">
      <c r="A13908" s="180">
        <v>44749</v>
      </c>
      <c r="B13908" s="68" t="s">
        <v>1029</v>
      </c>
      <c r="C13908" s="33" t="s">
        <v>6219</v>
      </c>
      <c r="D13908" s="38">
        <v>2</v>
      </c>
      <c r="E13908" s="45" t="s">
        <v>24</v>
      </c>
      <c r="F13908" s="179">
        <v>100000</v>
      </c>
      <c r="G13908" s="41">
        <f t="shared" si="541"/>
        <v>200000</v>
      </c>
      <c r="H13908" s="42" t="s">
        <v>1037</v>
      </c>
      <c r="I13908" s="292"/>
    </row>
    <row r="13909" spans="1:9" x14ac:dyDescent="0.25">
      <c r="A13909" s="180">
        <v>44749</v>
      </c>
      <c r="B13909" s="33" t="s">
        <v>6221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41"/>
        <v>30000</v>
      </c>
      <c r="H13909" s="42" t="s">
        <v>1037</v>
      </c>
      <c r="I13909" s="292"/>
    </row>
    <row r="13910" spans="1:9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41"/>
        <v>15000</v>
      </c>
      <c r="H13910" s="84" t="s">
        <v>930</v>
      </c>
      <c r="I13910" s="292"/>
    </row>
    <row r="13911" spans="1:9" x14ac:dyDescent="0.25">
      <c r="A13911" s="180">
        <v>44749</v>
      </c>
      <c r="B13911" s="33" t="s">
        <v>4466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41"/>
        <v>11500</v>
      </c>
      <c r="H13911" s="84" t="s">
        <v>6268</v>
      </c>
      <c r="I13911" s="292"/>
    </row>
    <row r="13912" spans="1:9" x14ac:dyDescent="0.25">
      <c r="A13912" s="180">
        <v>44749</v>
      </c>
      <c r="B13912" s="68" t="s">
        <v>5714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41"/>
        <v>175000</v>
      </c>
      <c r="H13912" s="84" t="s">
        <v>12345</v>
      </c>
      <c r="I13912" s="292"/>
    </row>
    <row r="13913" spans="1:9" x14ac:dyDescent="0.25">
      <c r="A13913" s="180">
        <v>44749</v>
      </c>
      <c r="B13913" s="36" t="s">
        <v>4730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41"/>
        <v>50000</v>
      </c>
      <c r="H13913" s="84" t="s">
        <v>12345</v>
      </c>
      <c r="I13913" s="292"/>
    </row>
    <row r="13914" spans="1:9" x14ac:dyDescent="0.25">
      <c r="A13914" s="180">
        <v>44749</v>
      </c>
      <c r="B13914" s="36" t="s">
        <v>6081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12345</v>
      </c>
      <c r="I13914" s="292"/>
    </row>
    <row r="13915" spans="1:9" x14ac:dyDescent="0.25">
      <c r="A13915" s="180">
        <v>44749</v>
      </c>
      <c r="B13915" s="68" t="s">
        <v>6079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41"/>
        <v>76000</v>
      </c>
      <c r="H13915" s="84" t="s">
        <v>12345</v>
      </c>
      <c r="I13915" s="292"/>
    </row>
    <row r="13916" spans="1:9" x14ac:dyDescent="0.25">
      <c r="A13916" s="180">
        <v>44749</v>
      </c>
      <c r="B13916" s="36" t="s">
        <v>6220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41"/>
        <v>50000</v>
      </c>
      <c r="H13916" s="42" t="s">
        <v>2701</v>
      </c>
      <c r="I13916" s="292"/>
    </row>
    <row r="13917" spans="1:9" x14ac:dyDescent="0.25">
      <c r="A13917" s="180">
        <v>44749</v>
      </c>
      <c r="B13917" s="68" t="s">
        <v>5473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41"/>
        <v>100000</v>
      </c>
      <c r="H13917" s="84" t="s">
        <v>2701</v>
      </c>
      <c r="I13917" s="292"/>
    </row>
    <row r="13918" spans="1:9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41"/>
        <v>1350000</v>
      </c>
      <c r="H13918" s="42" t="s">
        <v>520</v>
      </c>
      <c r="I13918" s="84" t="s">
        <v>12346</v>
      </c>
    </row>
    <row r="13919" spans="1:9" x14ac:dyDescent="0.25">
      <c r="A13919" s="180">
        <v>44749</v>
      </c>
      <c r="B13919" s="36" t="s">
        <v>6201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41"/>
        <v>1560000</v>
      </c>
      <c r="H13919" s="42" t="s">
        <v>520</v>
      </c>
      <c r="I13919" s="84" t="s">
        <v>12346</v>
      </c>
    </row>
    <row r="13920" spans="1:9" x14ac:dyDescent="0.25">
      <c r="A13920" s="180">
        <v>44749</v>
      </c>
      <c r="B13920" s="33" t="s">
        <v>6202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41"/>
        <v>255000</v>
      </c>
      <c r="H13920" s="42" t="s">
        <v>520</v>
      </c>
      <c r="I13920" s="84" t="s">
        <v>12346</v>
      </c>
    </row>
    <row r="13921" spans="1:9" x14ac:dyDescent="0.25">
      <c r="A13921" s="180">
        <v>44749</v>
      </c>
      <c r="B13921" s="33" t="s">
        <v>6203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41"/>
        <v>100000</v>
      </c>
      <c r="H13921" s="42" t="s">
        <v>520</v>
      </c>
      <c r="I13921" s="84" t="s">
        <v>12346</v>
      </c>
    </row>
    <row r="13922" spans="1:9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41"/>
        <v>1400000</v>
      </c>
      <c r="H13922" s="42" t="s">
        <v>520</v>
      </c>
      <c r="I13922" s="84" t="s">
        <v>12346</v>
      </c>
    </row>
    <row r="13923" spans="1:9" x14ac:dyDescent="0.25">
      <c r="A13923" s="180">
        <v>44749</v>
      </c>
      <c r="B13923" s="68" t="s">
        <v>6204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41"/>
        <v>1600000</v>
      </c>
      <c r="H13923" s="42" t="s">
        <v>520</v>
      </c>
      <c r="I13923" s="84" t="s">
        <v>12346</v>
      </c>
    </row>
    <row r="13924" spans="1:9" x14ac:dyDescent="0.25">
      <c r="A13924" s="180">
        <v>44749</v>
      </c>
      <c r="B13924" s="68" t="s">
        <v>5050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41"/>
        <v>722000</v>
      </c>
      <c r="H13924" s="84" t="s">
        <v>520</v>
      </c>
      <c r="I13924" s="84" t="s">
        <v>12346</v>
      </c>
    </row>
    <row r="13925" spans="1:9" x14ac:dyDescent="0.25">
      <c r="A13925" s="180">
        <v>44749</v>
      </c>
      <c r="B13925" s="56" t="s">
        <v>6206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41"/>
        <v>60000</v>
      </c>
      <c r="H13925" s="84" t="s">
        <v>6207</v>
      </c>
      <c r="I13925" s="84" t="s">
        <v>12346</v>
      </c>
    </row>
    <row r="13926" spans="1:9" x14ac:dyDescent="0.25">
      <c r="A13926" s="180">
        <v>44749</v>
      </c>
      <c r="B13926" s="33" t="s">
        <v>4888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41"/>
        <v>60000</v>
      </c>
      <c r="H13926" s="84" t="s">
        <v>6207</v>
      </c>
      <c r="I13926" s="84" t="s">
        <v>12346</v>
      </c>
    </row>
    <row r="13927" spans="1:9" x14ac:dyDescent="0.25">
      <c r="A13927" s="180">
        <v>44749</v>
      </c>
      <c r="B13927" s="33" t="s">
        <v>12347</v>
      </c>
      <c r="C13927" s="33" t="s">
        <v>9199</v>
      </c>
      <c r="D13927" s="38">
        <v>2</v>
      </c>
      <c r="E13927" s="45" t="s">
        <v>24</v>
      </c>
      <c r="F13927" s="179">
        <v>112500</v>
      </c>
      <c r="G13927" s="41">
        <f t="shared" si="541"/>
        <v>225000</v>
      </c>
      <c r="H13927" s="42" t="s">
        <v>520</v>
      </c>
      <c r="I13927" s="84" t="s">
        <v>12346</v>
      </c>
    </row>
    <row r="13928" spans="1:9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41"/>
        <v>94000</v>
      </c>
      <c r="H13928" s="42" t="s">
        <v>520</v>
      </c>
      <c r="I13928" s="84" t="s">
        <v>12346</v>
      </c>
    </row>
    <row r="13929" spans="1:9" x14ac:dyDescent="0.25">
      <c r="A13929" s="180">
        <v>44749</v>
      </c>
      <c r="B13929" s="33" t="s">
        <v>3910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41"/>
        <v>1000000</v>
      </c>
      <c r="H13929" s="42" t="s">
        <v>520</v>
      </c>
      <c r="I13929" s="84" t="s">
        <v>12348</v>
      </c>
    </row>
    <row r="13930" spans="1:9" x14ac:dyDescent="0.25">
      <c r="A13930" s="180">
        <v>44749</v>
      </c>
      <c r="B13930" s="33" t="s">
        <v>12344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41"/>
        <v>76000</v>
      </c>
      <c r="H13930" s="42" t="s">
        <v>520</v>
      </c>
      <c r="I13930" s="84" t="s">
        <v>12348</v>
      </c>
    </row>
    <row r="13931" spans="1:9" x14ac:dyDescent="0.25">
      <c r="A13931" s="180">
        <v>44749</v>
      </c>
      <c r="B13931" s="36" t="s">
        <v>3235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41"/>
        <v>105000</v>
      </c>
      <c r="H13931" s="42" t="s">
        <v>520</v>
      </c>
      <c r="I13931" s="84" t="s">
        <v>12348</v>
      </c>
    </row>
    <row r="13932" spans="1:9" x14ac:dyDescent="0.25">
      <c r="A13932" s="180">
        <v>44749</v>
      </c>
      <c r="B13932" s="33" t="s">
        <v>5903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41"/>
        <v>400000</v>
      </c>
      <c r="H13932" s="42" t="s">
        <v>520</v>
      </c>
      <c r="I13932" s="84" t="s">
        <v>12348</v>
      </c>
    </row>
    <row r="13933" spans="1:9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41"/>
        <v>228000</v>
      </c>
      <c r="H13933" s="42" t="s">
        <v>413</v>
      </c>
      <c r="I13933" s="33"/>
    </row>
    <row r="13934" spans="1:9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41"/>
        <v>42750</v>
      </c>
      <c r="H13934" s="84" t="s">
        <v>827</v>
      </c>
      <c r="I13934" s="43"/>
    </row>
    <row r="13935" spans="1:9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41"/>
        <v>28500</v>
      </c>
      <c r="H13935" s="42" t="s">
        <v>2917</v>
      </c>
      <c r="I13935" s="292"/>
    </row>
    <row r="13936" spans="1:9" x14ac:dyDescent="0.25">
      <c r="A13936" s="180">
        <v>44780</v>
      </c>
      <c r="B13936" s="33" t="s">
        <v>4008</v>
      </c>
      <c r="C13936" s="33" t="s">
        <v>4378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2917</v>
      </c>
      <c r="I13936" s="292"/>
    </row>
    <row r="13937" spans="1:9" x14ac:dyDescent="0.25">
      <c r="A13937" s="180">
        <v>44780</v>
      </c>
      <c r="B13937" s="68" t="s">
        <v>6224</v>
      </c>
      <c r="C13937" s="33" t="s">
        <v>6225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2917</v>
      </c>
      <c r="I13937" s="292"/>
    </row>
    <row r="13938" spans="1:9" x14ac:dyDescent="0.25">
      <c r="A13938" s="180">
        <v>44780</v>
      </c>
      <c r="B13938" s="80" t="s">
        <v>6222</v>
      </c>
      <c r="C13938" s="33" t="s">
        <v>6223</v>
      </c>
      <c r="D13938" s="38">
        <v>2</v>
      </c>
      <c r="E13938" s="45" t="s">
        <v>1780</v>
      </c>
      <c r="F13938" s="40">
        <v>17500</v>
      </c>
      <c r="G13938" s="41">
        <f t="shared" si="541"/>
        <v>35000</v>
      </c>
      <c r="H13938" s="42" t="s">
        <v>606</v>
      </c>
      <c r="I13938" s="292"/>
    </row>
    <row r="13939" spans="1:9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41"/>
        <v>75000</v>
      </c>
      <c r="H13939" s="84" t="s">
        <v>433</v>
      </c>
      <c r="I13939" s="292" t="s">
        <v>12349</v>
      </c>
    </row>
    <row r="13940" spans="1:9" x14ac:dyDescent="0.25">
      <c r="A13940" s="180">
        <v>44780</v>
      </c>
      <c r="B13940" s="36" t="s">
        <v>6081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6268</v>
      </c>
      <c r="I13940" s="292"/>
    </row>
    <row r="13941" spans="1:9" x14ac:dyDescent="0.25">
      <c r="A13941" s="180">
        <v>44780</v>
      </c>
      <c r="B13941" s="33" t="s">
        <v>4847</v>
      </c>
      <c r="C13941" s="56"/>
      <c r="D13941" s="38">
        <v>2</v>
      </c>
      <c r="E13941" s="45" t="s">
        <v>24</v>
      </c>
      <c r="F13941" s="41">
        <v>2500</v>
      </c>
      <c r="G13941" s="41">
        <f t="shared" si="541"/>
        <v>5000</v>
      </c>
      <c r="H13941" s="84" t="s">
        <v>6268</v>
      </c>
      <c r="I13941" s="292"/>
    </row>
    <row r="13942" spans="1:9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41"/>
        <v>255000</v>
      </c>
      <c r="H13942" s="42" t="s">
        <v>2667</v>
      </c>
      <c r="I13942" s="292"/>
    </row>
    <row r="13943" spans="1:9" x14ac:dyDescent="0.25">
      <c r="A13943" s="180">
        <v>44780</v>
      </c>
      <c r="B13943" s="63" t="s">
        <v>4772</v>
      </c>
      <c r="C13943" s="33" t="s">
        <v>2726</v>
      </c>
      <c r="D13943" s="38">
        <v>1</v>
      </c>
      <c r="E13943" s="51" t="s">
        <v>24</v>
      </c>
      <c r="F13943" s="46">
        <v>187035</v>
      </c>
      <c r="G13943" s="179">
        <f t="shared" si="541"/>
        <v>187035</v>
      </c>
      <c r="H13943" s="42" t="s">
        <v>486</v>
      </c>
      <c r="I13943" s="292" t="s">
        <v>12350</v>
      </c>
    </row>
    <row r="13944" spans="1:9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41"/>
        <v>256500</v>
      </c>
      <c r="H13944" s="84" t="s">
        <v>486</v>
      </c>
      <c r="I13944" s="292" t="s">
        <v>12350</v>
      </c>
    </row>
    <row r="13945" spans="1:9" x14ac:dyDescent="0.25">
      <c r="A13945" s="180">
        <v>44780</v>
      </c>
      <c r="B13945" s="33" t="s">
        <v>12344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42">F13945*D13945</f>
        <v>76000</v>
      </c>
      <c r="H13945" s="84" t="s">
        <v>486</v>
      </c>
      <c r="I13945" s="292" t="s">
        <v>12350</v>
      </c>
    </row>
    <row r="13946" spans="1:9" x14ac:dyDescent="0.25">
      <c r="A13946" s="180">
        <v>44780</v>
      </c>
      <c r="B13946" s="33" t="s">
        <v>6228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42"/>
        <v>48000</v>
      </c>
      <c r="H13946" s="42" t="s">
        <v>3553</v>
      </c>
      <c r="I13946" s="292"/>
    </row>
    <row r="13947" spans="1:9" x14ac:dyDescent="0.25">
      <c r="A13947" s="180">
        <v>44780</v>
      </c>
      <c r="B13947" s="68" t="s">
        <v>6229</v>
      </c>
      <c r="C13947" s="33" t="s">
        <v>4876</v>
      </c>
      <c r="D13947" s="38">
        <v>1</v>
      </c>
      <c r="E13947" s="45" t="s">
        <v>24</v>
      </c>
      <c r="F13947" s="40">
        <v>50000</v>
      </c>
      <c r="G13947" s="41">
        <f t="shared" si="542"/>
        <v>50000</v>
      </c>
      <c r="H13947" s="42" t="s">
        <v>2096</v>
      </c>
      <c r="I13947" s="292"/>
    </row>
    <row r="13948" spans="1:9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42"/>
        <v>45000</v>
      </c>
      <c r="H13948" s="84" t="s">
        <v>2096</v>
      </c>
      <c r="I13948" s="292"/>
    </row>
    <row r="13949" spans="1:9" x14ac:dyDescent="0.25">
      <c r="A13949" s="180">
        <v>44780</v>
      </c>
      <c r="B13949" s="33" t="s">
        <v>6232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42"/>
        <v>6000</v>
      </c>
      <c r="H13949" s="84" t="s">
        <v>2096</v>
      </c>
      <c r="I13949" s="292"/>
    </row>
    <row r="13950" spans="1:9" x14ac:dyDescent="0.25">
      <c r="A13950" s="180">
        <v>44780</v>
      </c>
      <c r="B13950" s="33" t="s">
        <v>6231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x14ac:dyDescent="0.25">
      <c r="A13951" s="180">
        <v>44780</v>
      </c>
      <c r="B13951" s="33" t="s">
        <v>6233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42"/>
        <v>35000</v>
      </c>
      <c r="H13951" s="42" t="s">
        <v>2096</v>
      </c>
      <c r="I13951" s="84"/>
    </row>
    <row r="13952" spans="1:9" x14ac:dyDescent="0.25">
      <c r="A13952" s="180">
        <v>44780</v>
      </c>
      <c r="B13952" s="33" t="s">
        <v>2802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42"/>
        <v>45000</v>
      </c>
      <c r="H13952" s="84" t="s">
        <v>2096</v>
      </c>
      <c r="I13952" s="84"/>
    </row>
    <row r="13953" spans="1:9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42"/>
        <v>171000</v>
      </c>
      <c r="H13953" s="84" t="s">
        <v>2096</v>
      </c>
      <c r="I13953" s="84"/>
    </row>
    <row r="13954" spans="1:9" x14ac:dyDescent="0.25">
      <c r="A13954" s="180">
        <v>44780</v>
      </c>
      <c r="B13954" s="33" t="s">
        <v>12351</v>
      </c>
      <c r="C13954" s="33" t="s">
        <v>9331</v>
      </c>
      <c r="D13954" s="38">
        <v>1</v>
      </c>
      <c r="E13954" s="51" t="s">
        <v>24</v>
      </c>
      <c r="F13954" s="46">
        <v>500000</v>
      </c>
      <c r="G13954" s="41">
        <f t="shared" si="542"/>
        <v>500000</v>
      </c>
      <c r="H13954" s="42" t="s">
        <v>748</v>
      </c>
      <c r="I13954" s="84" t="s">
        <v>12352</v>
      </c>
    </row>
    <row r="13955" spans="1:9" x14ac:dyDescent="0.25">
      <c r="A13955" s="180">
        <v>44780</v>
      </c>
      <c r="B13955" s="33" t="s">
        <v>12353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42"/>
        <v>495000</v>
      </c>
      <c r="H13955" s="42" t="s">
        <v>748</v>
      </c>
      <c r="I13955" s="84" t="s">
        <v>12352</v>
      </c>
    </row>
    <row r="13956" spans="1:9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42"/>
        <v>40000</v>
      </c>
      <c r="H13956" s="84" t="s">
        <v>486</v>
      </c>
      <c r="I13956" s="84" t="s">
        <v>12354</v>
      </c>
    </row>
    <row r="13957" spans="1:9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42"/>
        <v>24750</v>
      </c>
      <c r="H13957" s="42" t="s">
        <v>486</v>
      </c>
      <c r="I13957" s="84" t="s">
        <v>12354</v>
      </c>
    </row>
    <row r="13958" spans="1:9" x14ac:dyDescent="0.25">
      <c r="A13958" s="180">
        <v>44872</v>
      </c>
      <c r="B13958" s="33" t="s">
        <v>6186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42"/>
        <v>380000</v>
      </c>
      <c r="H13958" s="42" t="s">
        <v>2667</v>
      </c>
      <c r="I13958" s="43"/>
    </row>
    <row r="13959" spans="1:9" x14ac:dyDescent="0.25">
      <c r="A13959" s="180">
        <v>44872</v>
      </c>
      <c r="B13959" s="80" t="s">
        <v>4872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42"/>
        <v>340000</v>
      </c>
      <c r="H13959" s="42" t="s">
        <v>2667</v>
      </c>
      <c r="I13959" s="292"/>
    </row>
    <row r="13960" spans="1:9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12355</v>
      </c>
    </row>
    <row r="13961" spans="1:9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12355</v>
      </c>
    </row>
    <row r="13962" spans="1:9" x14ac:dyDescent="0.25">
      <c r="A13962" s="180">
        <v>44872</v>
      </c>
      <c r="B13962" s="33" t="s">
        <v>4841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12355</v>
      </c>
    </row>
    <row r="13963" spans="1:9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42"/>
        <v>193500</v>
      </c>
      <c r="H13963" s="84" t="s">
        <v>538</v>
      </c>
      <c r="I13963" s="292" t="s">
        <v>12356</v>
      </c>
    </row>
    <row r="13964" spans="1:9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42"/>
        <v>30000</v>
      </c>
      <c r="H13964" s="84" t="s">
        <v>538</v>
      </c>
      <c r="I13964" s="292" t="s">
        <v>12356</v>
      </c>
    </row>
    <row r="13965" spans="1:9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42"/>
        <v>193500</v>
      </c>
      <c r="H13965" s="84" t="s">
        <v>509</v>
      </c>
      <c r="I13965" s="292" t="s">
        <v>12357</v>
      </c>
    </row>
    <row r="13966" spans="1:9" x14ac:dyDescent="0.25">
      <c r="A13966" s="180">
        <v>44872</v>
      </c>
      <c r="B13966" s="63" t="s">
        <v>6238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42"/>
        <v>150000</v>
      </c>
      <c r="H13966" s="42" t="s">
        <v>509</v>
      </c>
      <c r="I13966" s="292" t="s">
        <v>12357</v>
      </c>
    </row>
    <row r="13967" spans="1:9" x14ac:dyDescent="0.25">
      <c r="A13967" s="180">
        <v>44872</v>
      </c>
      <c r="B13967" s="33" t="s">
        <v>12084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42"/>
        <v>50000</v>
      </c>
      <c r="H13967" s="84" t="s">
        <v>509</v>
      </c>
      <c r="I13967" s="292" t="s">
        <v>12357</v>
      </c>
    </row>
    <row r="13968" spans="1:9" x14ac:dyDescent="0.25">
      <c r="A13968" s="180">
        <v>44872</v>
      </c>
      <c r="B13968" s="33" t="s">
        <v>6248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42"/>
        <v>90000</v>
      </c>
      <c r="H13968" s="84" t="s">
        <v>509</v>
      </c>
      <c r="I13968" s="292" t="s">
        <v>12357</v>
      </c>
    </row>
    <row r="13969" spans="1:9" x14ac:dyDescent="0.25">
      <c r="A13969" s="180">
        <v>44872</v>
      </c>
      <c r="B13969" s="36" t="s">
        <v>6249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42"/>
        <v>10000</v>
      </c>
      <c r="H13969" s="84" t="s">
        <v>509</v>
      </c>
      <c r="I13969" s="292" t="s">
        <v>12357</v>
      </c>
    </row>
    <row r="13970" spans="1:9" x14ac:dyDescent="0.25">
      <c r="A13970" s="180">
        <v>44872</v>
      </c>
      <c r="B13970" s="36" t="s">
        <v>4149</v>
      </c>
      <c r="C13970" s="33" t="s">
        <v>2752</v>
      </c>
      <c r="D13970" s="38">
        <v>1</v>
      </c>
      <c r="E13970" s="51" t="s">
        <v>24</v>
      </c>
      <c r="F13970" s="46">
        <v>31000</v>
      </c>
      <c r="G13970" s="41">
        <f t="shared" si="542"/>
        <v>31000</v>
      </c>
      <c r="H13970" s="84" t="s">
        <v>468</v>
      </c>
      <c r="I13970" s="292"/>
    </row>
    <row r="13971" spans="1:9" x14ac:dyDescent="0.25">
      <c r="A13971" s="180">
        <v>44872</v>
      </c>
      <c r="B13971" s="80" t="s">
        <v>5768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42"/>
        <v>230000</v>
      </c>
      <c r="H13971" s="84" t="s">
        <v>468</v>
      </c>
      <c r="I13971" s="292"/>
    </row>
    <row r="13972" spans="1:9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42"/>
        <v>25000</v>
      </c>
      <c r="H13972" s="84" t="s">
        <v>930</v>
      </c>
      <c r="I13972" s="292"/>
    </row>
    <row r="13973" spans="1:9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42"/>
        <v>42750</v>
      </c>
      <c r="H13973" s="84" t="s">
        <v>911</v>
      </c>
      <c r="I13973" s="292"/>
    </row>
    <row r="13974" spans="1:9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42"/>
        <v>256500</v>
      </c>
      <c r="H13974" s="42" t="s">
        <v>492</v>
      </c>
      <c r="I13974" s="84" t="s">
        <v>12358</v>
      </c>
    </row>
    <row r="13975" spans="1:9" x14ac:dyDescent="0.25">
      <c r="A13975" s="180">
        <v>44872</v>
      </c>
      <c r="B13975" s="33" t="s">
        <v>12344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42"/>
        <v>76000</v>
      </c>
      <c r="H13975" s="84" t="s">
        <v>492</v>
      </c>
      <c r="I13975" s="84" t="s">
        <v>12358</v>
      </c>
    </row>
    <row r="13976" spans="1:9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42"/>
        <v>36975</v>
      </c>
      <c r="H13976" s="84" t="s">
        <v>588</v>
      </c>
      <c r="I13976" s="84"/>
    </row>
    <row r="13977" spans="1:9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42"/>
        <v>24650</v>
      </c>
      <c r="H13977" s="42" t="s">
        <v>1006</v>
      </c>
      <c r="I13977" s="84"/>
    </row>
    <row r="13978" spans="1:9" x14ac:dyDescent="0.25">
      <c r="A13978" s="180">
        <v>44872</v>
      </c>
      <c r="B13978" s="33" t="s">
        <v>12359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42"/>
        <v>110000</v>
      </c>
      <c r="H13978" s="42" t="s">
        <v>1065</v>
      </c>
      <c r="I13978" s="84" t="s">
        <v>9091</v>
      </c>
    </row>
    <row r="13979" spans="1:9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42"/>
        <v>40000</v>
      </c>
      <c r="H13979" s="84" t="s">
        <v>1065</v>
      </c>
      <c r="I13979" s="84" t="s">
        <v>9091</v>
      </c>
    </row>
    <row r="13980" spans="1:9" x14ac:dyDescent="0.25">
      <c r="A13980" s="180">
        <v>44872</v>
      </c>
      <c r="B13980" s="33" t="s">
        <v>8241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42"/>
        <v>100000</v>
      </c>
      <c r="H13980" s="42" t="s">
        <v>468</v>
      </c>
      <c r="I13980" s="84" t="s">
        <v>9084</v>
      </c>
    </row>
    <row r="13981" spans="1:9" x14ac:dyDescent="0.25">
      <c r="A13981" s="180">
        <v>44872</v>
      </c>
      <c r="B13981" s="33" t="s">
        <v>4340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42"/>
        <v>55000</v>
      </c>
      <c r="H13981" s="42" t="s">
        <v>468</v>
      </c>
      <c r="I13981" s="84" t="s">
        <v>9084</v>
      </c>
    </row>
    <row r="13982" spans="1:9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42"/>
        <v>40000</v>
      </c>
      <c r="H13982" s="42" t="s">
        <v>468</v>
      </c>
      <c r="I13982" s="84" t="s">
        <v>9084</v>
      </c>
    </row>
    <row r="13983" spans="1:9" x14ac:dyDescent="0.25">
      <c r="A13983" s="180">
        <v>44872</v>
      </c>
      <c r="B13983" s="33" t="s">
        <v>12344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42"/>
        <v>76000</v>
      </c>
      <c r="H13983" s="42" t="s">
        <v>2736</v>
      </c>
      <c r="I13983" s="84" t="s">
        <v>9079</v>
      </c>
    </row>
    <row r="13984" spans="1:9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42"/>
        <v>256500</v>
      </c>
      <c r="H13984" s="42" t="s">
        <v>2736</v>
      </c>
      <c r="I13984" s="33" t="s">
        <v>9079</v>
      </c>
    </row>
    <row r="13985" spans="1:9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42"/>
        <v>39000</v>
      </c>
      <c r="H13985" s="42" t="s">
        <v>2736</v>
      </c>
      <c r="I13985" s="33" t="s">
        <v>9079</v>
      </c>
    </row>
    <row r="13986" spans="1:9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42"/>
        <v>193500</v>
      </c>
      <c r="H13986" s="84" t="s">
        <v>1753</v>
      </c>
      <c r="I13986" s="33" t="s">
        <v>12360</v>
      </c>
    </row>
    <row r="13987" spans="1:9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42"/>
        <v>40000</v>
      </c>
      <c r="H13987" s="84" t="s">
        <v>1753</v>
      </c>
      <c r="I13987" s="33" t="s">
        <v>12360</v>
      </c>
    </row>
    <row r="13988" spans="1:9" x14ac:dyDescent="0.25">
      <c r="A13988" s="180">
        <v>44872</v>
      </c>
      <c r="B13988" s="33" t="s">
        <v>12344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42"/>
        <v>76000</v>
      </c>
      <c r="H13988" s="42" t="s">
        <v>507</v>
      </c>
      <c r="I13988" s="33" t="s">
        <v>12361</v>
      </c>
    </row>
    <row r="13989" spans="1:9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42"/>
        <v>256500</v>
      </c>
      <c r="H13989" s="42" t="s">
        <v>507</v>
      </c>
      <c r="I13989" s="33" t="s">
        <v>12361</v>
      </c>
    </row>
    <row r="13990" spans="1:9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42"/>
        <v>39000</v>
      </c>
      <c r="H13990" s="42" t="s">
        <v>507</v>
      </c>
      <c r="I13990" s="33" t="s">
        <v>12361</v>
      </c>
    </row>
    <row r="13991" spans="1:9" x14ac:dyDescent="0.25">
      <c r="A13991" s="180">
        <v>44872</v>
      </c>
      <c r="B13991" s="33" t="s">
        <v>3235</v>
      </c>
      <c r="C13991" s="33" t="s">
        <v>3596</v>
      </c>
      <c r="D13991" s="50">
        <v>1</v>
      </c>
      <c r="E13991" s="45" t="s">
        <v>24</v>
      </c>
      <c r="F13991" s="179">
        <v>92500</v>
      </c>
      <c r="G13991" s="41">
        <f t="shared" si="542"/>
        <v>92500</v>
      </c>
      <c r="H13991" s="42" t="s">
        <v>507</v>
      </c>
      <c r="I13991" s="33" t="s">
        <v>12361</v>
      </c>
    </row>
    <row r="13992" spans="1:9" x14ac:dyDescent="0.25">
      <c r="A13992" s="180">
        <v>44872</v>
      </c>
      <c r="B13992" s="33" t="s">
        <v>2851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42"/>
        <v>207050</v>
      </c>
      <c r="H13992" s="42" t="s">
        <v>507</v>
      </c>
      <c r="I13992" s="33" t="s">
        <v>12361</v>
      </c>
    </row>
    <row r="13993" spans="1:9" x14ac:dyDescent="0.25">
      <c r="A13993" s="180">
        <v>44872</v>
      </c>
      <c r="B13993" s="33" t="s">
        <v>2810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42"/>
        <v>40000</v>
      </c>
      <c r="H13993" s="84" t="s">
        <v>511</v>
      </c>
      <c r="I13993" s="33" t="s">
        <v>12362</v>
      </c>
    </row>
    <row r="13994" spans="1:9" x14ac:dyDescent="0.25">
      <c r="A13994" s="180">
        <v>44872</v>
      </c>
      <c r="B13994" s="33" t="s">
        <v>6237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42"/>
        <v>52000</v>
      </c>
      <c r="H13994" s="84" t="s">
        <v>511</v>
      </c>
      <c r="I13994" s="33" t="s">
        <v>12362</v>
      </c>
    </row>
    <row r="13995" spans="1:9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42"/>
        <v>1710000</v>
      </c>
      <c r="H13995" s="84" t="s">
        <v>511</v>
      </c>
      <c r="I13995" s="33" t="s">
        <v>12362</v>
      </c>
    </row>
    <row r="13996" spans="1:9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42"/>
        <v>270000</v>
      </c>
      <c r="H13996" s="84" t="s">
        <v>511</v>
      </c>
      <c r="I13996" s="33" t="s">
        <v>12362</v>
      </c>
    </row>
    <row r="13997" spans="1:9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42"/>
        <v>90000</v>
      </c>
      <c r="H13997" s="84" t="s">
        <v>511</v>
      </c>
      <c r="I13997" s="33" t="s">
        <v>12362</v>
      </c>
    </row>
    <row r="13998" spans="1:9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42"/>
        <v>250000</v>
      </c>
      <c r="H13998" s="84" t="s">
        <v>511</v>
      </c>
      <c r="I13998" s="33" t="s">
        <v>12362</v>
      </c>
    </row>
    <row r="13999" spans="1:9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42"/>
        <v>195000</v>
      </c>
      <c r="H13999" s="84" t="s">
        <v>511</v>
      </c>
      <c r="I13999" s="33" t="s">
        <v>12362</v>
      </c>
    </row>
    <row r="14000" spans="1:9" x14ac:dyDescent="0.25">
      <c r="A14000" s="180">
        <v>44872</v>
      </c>
      <c r="B14000" s="33" t="s">
        <v>3235</v>
      </c>
      <c r="C14000" s="33" t="s">
        <v>3596</v>
      </c>
      <c r="D14000" s="33">
        <v>5</v>
      </c>
      <c r="E14000" s="33" t="s">
        <v>24</v>
      </c>
      <c r="F14000" s="33">
        <v>92500</v>
      </c>
      <c r="G14000" s="41">
        <f t="shared" si="542"/>
        <v>462500</v>
      </c>
      <c r="H14000" s="84" t="s">
        <v>511</v>
      </c>
      <c r="I14000" s="33" t="s">
        <v>12362</v>
      </c>
    </row>
    <row r="14001" spans="1:9" x14ac:dyDescent="0.25">
      <c r="A14001" s="180">
        <v>44872</v>
      </c>
      <c r="B14001" s="33" t="s">
        <v>12344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42"/>
        <v>380000</v>
      </c>
      <c r="H14001" s="84" t="s">
        <v>511</v>
      </c>
      <c r="I14001" s="33" t="s">
        <v>12362</v>
      </c>
    </row>
    <row r="14002" spans="1:9" x14ac:dyDescent="0.25">
      <c r="A14002" s="180">
        <v>44872</v>
      </c>
      <c r="B14002" s="36" t="s">
        <v>6236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42"/>
        <v>65000</v>
      </c>
      <c r="H14002" s="84" t="s">
        <v>511</v>
      </c>
      <c r="I14002" s="33" t="s">
        <v>12362</v>
      </c>
    </row>
    <row r="14003" spans="1:9" x14ac:dyDescent="0.25">
      <c r="A14003" s="180">
        <v>44872</v>
      </c>
      <c r="B14003" s="33" t="s">
        <v>6235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42"/>
        <v>112500</v>
      </c>
      <c r="H14003" s="84" t="s">
        <v>511</v>
      </c>
      <c r="I14003" s="33" t="s">
        <v>12362</v>
      </c>
    </row>
    <row r="14004" spans="1:9" x14ac:dyDescent="0.25">
      <c r="A14004" s="180">
        <v>44872</v>
      </c>
      <c r="B14004" s="33" t="s">
        <v>6227</v>
      </c>
      <c r="C14004" s="33" t="s">
        <v>3536</v>
      </c>
      <c r="D14004" s="38">
        <v>25</v>
      </c>
      <c r="E14004" s="51" t="s">
        <v>107</v>
      </c>
      <c r="F14004" s="46">
        <v>35000</v>
      </c>
      <c r="G14004" s="179">
        <f t="shared" si="542"/>
        <v>875000</v>
      </c>
      <c r="H14004" s="84" t="s">
        <v>511</v>
      </c>
      <c r="I14004" s="33" t="s">
        <v>12362</v>
      </c>
    </row>
    <row r="14005" spans="1:9" x14ac:dyDescent="0.25">
      <c r="A14005" s="180">
        <v>44872</v>
      </c>
      <c r="B14005" s="33" t="s">
        <v>3330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42"/>
        <v>5956500</v>
      </c>
      <c r="H14005" s="84" t="s">
        <v>511</v>
      </c>
      <c r="I14005" s="33" t="s">
        <v>12362</v>
      </c>
    </row>
    <row r="14006" spans="1:9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42"/>
        <v>20000</v>
      </c>
      <c r="H14006" s="84" t="s">
        <v>1633</v>
      </c>
      <c r="I14006" s="33"/>
    </row>
    <row r="14007" spans="1:9" x14ac:dyDescent="0.25">
      <c r="A14007" s="180">
        <v>44872</v>
      </c>
      <c r="B14007" s="33" t="s">
        <v>68</v>
      </c>
      <c r="C14007" s="33" t="s">
        <v>12363</v>
      </c>
      <c r="D14007" s="33">
        <v>1</v>
      </c>
      <c r="E14007" s="33" t="s">
        <v>72</v>
      </c>
      <c r="F14007" s="34">
        <v>2100000</v>
      </c>
      <c r="G14007" s="41">
        <f t="shared" si="542"/>
        <v>2100000</v>
      </c>
      <c r="H14007" s="84" t="s">
        <v>492</v>
      </c>
      <c r="I14007" s="33" t="s">
        <v>9078</v>
      </c>
    </row>
    <row r="14008" spans="1:9" x14ac:dyDescent="0.25">
      <c r="A14008" s="180">
        <v>44872</v>
      </c>
      <c r="B14008" s="33" t="s">
        <v>68</v>
      </c>
      <c r="C14008" s="33" t="s">
        <v>12364</v>
      </c>
      <c r="D14008" s="33">
        <v>1</v>
      </c>
      <c r="E14008" s="33" t="s">
        <v>72</v>
      </c>
      <c r="F14008" s="34">
        <v>2100000</v>
      </c>
      <c r="G14008" s="41">
        <f t="shared" si="542"/>
        <v>2100000</v>
      </c>
      <c r="H14008" s="84" t="s">
        <v>492</v>
      </c>
      <c r="I14008" s="33" t="s">
        <v>9078</v>
      </c>
    </row>
    <row r="14009" spans="1:9" x14ac:dyDescent="0.25">
      <c r="A14009" s="180">
        <v>44872</v>
      </c>
      <c r="B14009" s="33" t="s">
        <v>68</v>
      </c>
      <c r="C14009" s="33" t="s">
        <v>12365</v>
      </c>
      <c r="D14009" s="33">
        <v>1</v>
      </c>
      <c r="E14009" s="33" t="s">
        <v>72</v>
      </c>
      <c r="F14009" s="34">
        <v>2100000</v>
      </c>
      <c r="G14009" s="41">
        <f t="shared" ref="G14009:G14072" si="543">F14009*D14009</f>
        <v>2100000</v>
      </c>
      <c r="H14009" s="84" t="s">
        <v>2736</v>
      </c>
      <c r="I14009" s="33" t="s">
        <v>12366</v>
      </c>
    </row>
    <row r="14010" spans="1:9" x14ac:dyDescent="0.25">
      <c r="A14010" s="180">
        <v>44872</v>
      </c>
      <c r="B14010" s="33" t="s">
        <v>68</v>
      </c>
      <c r="C14010" s="33" t="s">
        <v>12367</v>
      </c>
      <c r="D14010" s="33">
        <v>1</v>
      </c>
      <c r="E14010" s="33" t="s">
        <v>72</v>
      </c>
      <c r="F14010" s="34">
        <v>2100000</v>
      </c>
      <c r="G14010" s="41">
        <f t="shared" si="543"/>
        <v>2100000</v>
      </c>
      <c r="H14010" s="84" t="s">
        <v>2736</v>
      </c>
      <c r="I14010" s="33" t="s">
        <v>12366</v>
      </c>
    </row>
    <row r="14011" spans="1:9" x14ac:dyDescent="0.25">
      <c r="A14011" s="180">
        <v>44872</v>
      </c>
      <c r="B14011" s="33" t="s">
        <v>68</v>
      </c>
      <c r="C14011" s="33" t="s">
        <v>12367</v>
      </c>
      <c r="D14011" s="33">
        <v>1</v>
      </c>
      <c r="E14011" s="33" t="s">
        <v>72</v>
      </c>
      <c r="F14011" s="34">
        <v>2100000</v>
      </c>
      <c r="G14011" s="41">
        <f t="shared" si="543"/>
        <v>2100000</v>
      </c>
      <c r="H14011" s="84" t="s">
        <v>2736</v>
      </c>
      <c r="I14011" s="33" t="s">
        <v>12366</v>
      </c>
    </row>
    <row r="14012" spans="1:9" x14ac:dyDescent="0.25">
      <c r="A14012" s="180">
        <v>44872</v>
      </c>
      <c r="B14012" s="33" t="s">
        <v>68</v>
      </c>
      <c r="C14012" s="33" t="s">
        <v>12367</v>
      </c>
      <c r="D14012" s="33">
        <v>1</v>
      </c>
      <c r="E14012" s="33" t="s">
        <v>72</v>
      </c>
      <c r="F14012" s="34">
        <v>2100000</v>
      </c>
      <c r="G14012" s="41">
        <f t="shared" si="543"/>
        <v>2100000</v>
      </c>
      <c r="H14012" s="84" t="s">
        <v>2736</v>
      </c>
      <c r="I14012" s="33" t="s">
        <v>12366</v>
      </c>
    </row>
    <row r="14013" spans="1:9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43"/>
        <v>250000</v>
      </c>
      <c r="H14013" s="84" t="s">
        <v>413</v>
      </c>
      <c r="I14013" s="33" t="s">
        <v>8493</v>
      </c>
    </row>
    <row r="14014" spans="1:9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43"/>
        <v>208134</v>
      </c>
      <c r="H14014" s="84" t="s">
        <v>413</v>
      </c>
      <c r="I14014" s="33" t="s">
        <v>8493</v>
      </c>
    </row>
    <row r="14015" spans="1:9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43"/>
        <v>49500</v>
      </c>
      <c r="H14015" s="84" t="s">
        <v>413</v>
      </c>
      <c r="I14015" s="33" t="s">
        <v>8493</v>
      </c>
    </row>
    <row r="14016" spans="1:9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43"/>
        <v>42750</v>
      </c>
      <c r="H14016" s="42" t="s">
        <v>509</v>
      </c>
      <c r="I14016" s="43"/>
    </row>
    <row r="14017" spans="1:9" x14ac:dyDescent="0.25">
      <c r="A14017" s="180">
        <v>44902</v>
      </c>
      <c r="B14017" s="56" t="s">
        <v>6244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43"/>
        <v>100000</v>
      </c>
      <c r="H14017" s="42" t="s">
        <v>509</v>
      </c>
      <c r="I14017" s="292"/>
    </row>
    <row r="14018" spans="1:9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43"/>
        <v>36975</v>
      </c>
      <c r="H14018" s="42" t="s">
        <v>2096</v>
      </c>
      <c r="I14018" s="292"/>
    </row>
    <row r="14019" spans="1:9" x14ac:dyDescent="0.25">
      <c r="A14019" s="180">
        <v>44902</v>
      </c>
      <c r="B14019" s="33" t="s">
        <v>6240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43"/>
        <v>152000</v>
      </c>
      <c r="H14019" s="42" t="s">
        <v>2667</v>
      </c>
      <c r="I14019" s="292"/>
    </row>
    <row r="14020" spans="1:9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43"/>
        <v>48000</v>
      </c>
      <c r="H14020" s="42" t="s">
        <v>2667</v>
      </c>
      <c r="I14020" s="292"/>
    </row>
    <row r="14021" spans="1:9" x14ac:dyDescent="0.25">
      <c r="A14021" s="180">
        <v>44902</v>
      </c>
      <c r="B14021" s="68" t="s">
        <v>6239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43"/>
        <v>228000</v>
      </c>
      <c r="H14021" s="42" t="s">
        <v>2667</v>
      </c>
      <c r="I14021" s="292"/>
    </row>
    <row r="14022" spans="1:9" x14ac:dyDescent="0.25">
      <c r="A14022" s="180">
        <v>44902</v>
      </c>
      <c r="B14022" s="68" t="s">
        <v>6079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43"/>
        <v>76000</v>
      </c>
      <c r="H14022" s="84" t="s">
        <v>2667</v>
      </c>
      <c r="I14022" s="292"/>
    </row>
    <row r="14023" spans="1:9" x14ac:dyDescent="0.25">
      <c r="A14023" s="180">
        <v>44902</v>
      </c>
      <c r="B14023" s="63" t="s">
        <v>6250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43"/>
        <v>78000</v>
      </c>
      <c r="H14023" s="42" t="s">
        <v>507</v>
      </c>
      <c r="I14023" s="292" t="s">
        <v>12361</v>
      </c>
    </row>
    <row r="14024" spans="1:9" x14ac:dyDescent="0.25">
      <c r="A14024" s="180">
        <v>44902</v>
      </c>
      <c r="B14024" s="63" t="s">
        <v>2826</v>
      </c>
      <c r="C14024" s="39" t="s">
        <v>5865</v>
      </c>
      <c r="D14024" s="38">
        <v>1</v>
      </c>
      <c r="E14024" s="51" t="s">
        <v>24</v>
      </c>
      <c r="F14024" s="46">
        <v>260000</v>
      </c>
      <c r="G14024" s="41">
        <f t="shared" si="543"/>
        <v>260000</v>
      </c>
      <c r="H14024" s="42" t="s">
        <v>507</v>
      </c>
      <c r="I14024" s="292" t="s">
        <v>12361</v>
      </c>
    </row>
    <row r="14025" spans="1:9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43"/>
        <v>225000</v>
      </c>
      <c r="H14025" s="42" t="s">
        <v>507</v>
      </c>
      <c r="I14025" s="292" t="s">
        <v>12361</v>
      </c>
    </row>
    <row r="14026" spans="1:9" x14ac:dyDescent="0.25">
      <c r="A14026" s="180">
        <v>44902</v>
      </c>
      <c r="B14026" s="33" t="s">
        <v>12368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43"/>
        <v>55000</v>
      </c>
      <c r="H14026" s="84" t="s">
        <v>507</v>
      </c>
      <c r="I14026" s="292" t="s">
        <v>12361</v>
      </c>
    </row>
    <row r="14027" spans="1:9" x14ac:dyDescent="0.25">
      <c r="A14027" s="180">
        <v>44902</v>
      </c>
      <c r="B14027" s="33" t="s">
        <v>6256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43"/>
        <v>20000</v>
      </c>
      <c r="H14027" s="84" t="s">
        <v>490</v>
      </c>
      <c r="I14027" s="292"/>
    </row>
    <row r="14028" spans="1:9" x14ac:dyDescent="0.25">
      <c r="A14028" s="180">
        <v>44902</v>
      </c>
      <c r="B14028" s="33" t="s">
        <v>6257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43"/>
        <v>2500</v>
      </c>
      <c r="H14028" s="84" t="s">
        <v>490</v>
      </c>
      <c r="I14028" s="292"/>
    </row>
    <row r="14029" spans="1:9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43"/>
        <v>228000</v>
      </c>
      <c r="H14029" s="84" t="s">
        <v>468</v>
      </c>
      <c r="I14029" s="84" t="s">
        <v>12369</v>
      </c>
    </row>
    <row r="14030" spans="1:9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43"/>
        <v>228000</v>
      </c>
      <c r="H14030" s="84" t="s">
        <v>2177</v>
      </c>
      <c r="I14030" s="84" t="s">
        <v>12370</v>
      </c>
    </row>
    <row r="14031" spans="1:9" x14ac:dyDescent="0.25">
      <c r="A14031" s="180">
        <v>44902</v>
      </c>
      <c r="B14031" s="33" t="s">
        <v>3235</v>
      </c>
      <c r="C14031" s="33" t="s">
        <v>3596</v>
      </c>
      <c r="D14031" s="38">
        <v>1</v>
      </c>
      <c r="E14031" s="45" t="s">
        <v>24</v>
      </c>
      <c r="F14031" s="179">
        <v>92500</v>
      </c>
      <c r="G14031" s="41">
        <f t="shared" si="543"/>
        <v>92500</v>
      </c>
      <c r="H14031" s="84" t="s">
        <v>2177</v>
      </c>
      <c r="I14031" s="84" t="s">
        <v>12370</v>
      </c>
    </row>
    <row r="14032" spans="1:9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43"/>
        <v>39000</v>
      </c>
      <c r="H14032" s="84" t="s">
        <v>2177</v>
      </c>
      <c r="I14032" s="84" t="s">
        <v>12370</v>
      </c>
    </row>
    <row r="14033" spans="1:9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43"/>
        <v>900000</v>
      </c>
      <c r="H14033" s="84" t="s">
        <v>2177</v>
      </c>
      <c r="I14033" s="84" t="s">
        <v>12370</v>
      </c>
    </row>
    <row r="14034" spans="1:9" x14ac:dyDescent="0.25">
      <c r="A14034" s="180">
        <v>44902</v>
      </c>
      <c r="B14034" s="33" t="s">
        <v>12344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43"/>
        <v>76000</v>
      </c>
      <c r="H14034" s="42" t="s">
        <v>465</v>
      </c>
      <c r="I14034" s="84" t="s">
        <v>12371</v>
      </c>
    </row>
    <row r="14035" spans="1:9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43"/>
        <v>256500</v>
      </c>
      <c r="H14035" s="42" t="s">
        <v>465</v>
      </c>
      <c r="I14035" s="84" t="s">
        <v>12371</v>
      </c>
    </row>
    <row r="14036" spans="1:9" x14ac:dyDescent="0.25">
      <c r="A14036" s="180">
        <v>44902</v>
      </c>
      <c r="B14036" s="33" t="s">
        <v>3235</v>
      </c>
      <c r="C14036" s="33" t="s">
        <v>3596</v>
      </c>
      <c r="D14036" s="38">
        <v>1</v>
      </c>
      <c r="E14036" s="45" t="s">
        <v>24</v>
      </c>
      <c r="F14036" s="179">
        <v>92500</v>
      </c>
      <c r="G14036" s="41">
        <f t="shared" si="543"/>
        <v>92500</v>
      </c>
      <c r="H14036" s="42" t="s">
        <v>465</v>
      </c>
      <c r="I14036" s="84" t="s">
        <v>12371</v>
      </c>
    </row>
    <row r="14037" spans="1:9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43"/>
        <v>39000</v>
      </c>
      <c r="H14037" s="42" t="s">
        <v>465</v>
      </c>
      <c r="I14037" s="84" t="s">
        <v>12371</v>
      </c>
    </row>
    <row r="14038" spans="1:9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43"/>
        <v>256500</v>
      </c>
      <c r="H14038" s="401" t="s">
        <v>8417</v>
      </c>
      <c r="I14038" s="247"/>
    </row>
    <row r="14039" spans="1:9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43"/>
        <v>96900</v>
      </c>
      <c r="H14039" s="401" t="s">
        <v>8417</v>
      </c>
      <c r="I14039" s="247"/>
    </row>
    <row r="14040" spans="1:9" x14ac:dyDescent="0.25">
      <c r="A14040" s="180">
        <v>44902</v>
      </c>
      <c r="B14040" s="33" t="s">
        <v>12224</v>
      </c>
      <c r="C14040" s="33" t="s">
        <v>12372</v>
      </c>
      <c r="D14040" s="38">
        <v>1</v>
      </c>
      <c r="E14040" s="45" t="s">
        <v>24</v>
      </c>
      <c r="F14040" s="179">
        <v>1400000</v>
      </c>
      <c r="G14040" s="41">
        <f t="shared" si="543"/>
        <v>1400000</v>
      </c>
      <c r="H14040" s="42" t="s">
        <v>486</v>
      </c>
      <c r="I14040" s="33" t="s">
        <v>8741</v>
      </c>
    </row>
    <row r="14041" spans="1:9" x14ac:dyDescent="0.25">
      <c r="A14041" s="180">
        <v>44902</v>
      </c>
      <c r="B14041" s="33" t="s">
        <v>11627</v>
      </c>
      <c r="C14041" s="33" t="s">
        <v>4924</v>
      </c>
      <c r="D14041" s="38">
        <v>1</v>
      </c>
      <c r="E14041" s="51" t="s">
        <v>24</v>
      </c>
      <c r="F14041" s="46">
        <v>155000</v>
      </c>
      <c r="G14041" s="41">
        <f t="shared" si="543"/>
        <v>155000</v>
      </c>
      <c r="H14041" s="42" t="s">
        <v>486</v>
      </c>
      <c r="I14041" s="33" t="s">
        <v>8741</v>
      </c>
    </row>
    <row r="14042" spans="1:9" x14ac:dyDescent="0.25">
      <c r="A14042" s="180">
        <v>44902</v>
      </c>
      <c r="B14042" s="33" t="s">
        <v>12227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43"/>
        <v>45000</v>
      </c>
      <c r="H14042" s="42" t="s">
        <v>486</v>
      </c>
      <c r="I14042" s="33" t="s">
        <v>8741</v>
      </c>
    </row>
    <row r="14043" spans="1:9" x14ac:dyDescent="0.25">
      <c r="A14043" s="180">
        <v>44902</v>
      </c>
      <c r="B14043" s="63" t="s">
        <v>5200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43"/>
        <v>500000</v>
      </c>
      <c r="H14043" s="84" t="s">
        <v>488</v>
      </c>
      <c r="I14043" s="33" t="s">
        <v>9197</v>
      </c>
    </row>
    <row r="14044" spans="1:9" x14ac:dyDescent="0.25">
      <c r="A14044" s="180">
        <v>44902</v>
      </c>
      <c r="B14044" s="36" t="s">
        <v>2751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43"/>
        <v>165000</v>
      </c>
      <c r="H14044" s="84" t="s">
        <v>488</v>
      </c>
      <c r="I14044" s="33" t="s">
        <v>9197</v>
      </c>
    </row>
    <row r="14045" spans="1:9" x14ac:dyDescent="0.25">
      <c r="A14045" s="180">
        <v>44902</v>
      </c>
      <c r="B14045" s="33" t="s">
        <v>12227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43"/>
        <v>45000</v>
      </c>
      <c r="H14045" s="84" t="s">
        <v>488</v>
      </c>
      <c r="I14045" s="33" t="s">
        <v>9197</v>
      </c>
    </row>
    <row r="14046" spans="1:9" x14ac:dyDescent="0.25">
      <c r="A14046" s="180">
        <v>44902</v>
      </c>
      <c r="B14046" s="33" t="s">
        <v>4008</v>
      </c>
      <c r="C14046" s="33" t="s">
        <v>4378</v>
      </c>
      <c r="D14046" s="38">
        <v>3</v>
      </c>
      <c r="E14046" s="33" t="s">
        <v>27</v>
      </c>
      <c r="F14046" s="40">
        <v>23206</v>
      </c>
      <c r="G14046" s="41">
        <f t="shared" si="543"/>
        <v>69618</v>
      </c>
      <c r="H14046" s="84" t="s">
        <v>28</v>
      </c>
      <c r="I14046" s="33"/>
    </row>
    <row r="14047" spans="1:9" x14ac:dyDescent="0.25">
      <c r="A14047" s="180">
        <v>44902</v>
      </c>
      <c r="B14047" s="33" t="s">
        <v>5605</v>
      </c>
      <c r="C14047" s="33" t="s">
        <v>5606</v>
      </c>
      <c r="D14047" s="38">
        <v>1</v>
      </c>
      <c r="E14047" s="45" t="s">
        <v>1426</v>
      </c>
      <c r="F14047" s="40">
        <v>5000</v>
      </c>
      <c r="G14047" s="41">
        <f t="shared" si="543"/>
        <v>5000</v>
      </c>
      <c r="H14047" s="84" t="s">
        <v>968</v>
      </c>
      <c r="I14047" s="33"/>
    </row>
    <row r="14048" spans="1:9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43"/>
        <v>69378</v>
      </c>
      <c r="H14048" s="42" t="s">
        <v>465</v>
      </c>
      <c r="I14048" s="43"/>
    </row>
    <row r="14049" spans="1:9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43"/>
        <v>228000</v>
      </c>
      <c r="H14049" s="42" t="s">
        <v>868</v>
      </c>
      <c r="I14049" s="292" t="s">
        <v>12373</v>
      </c>
    </row>
    <row r="14050" spans="1:9" x14ac:dyDescent="0.25">
      <c r="A14050" s="33" t="s">
        <v>80</v>
      </c>
      <c r="B14050" s="33" t="s">
        <v>5933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43"/>
        <v>217500</v>
      </c>
      <c r="H14050" s="42" t="s">
        <v>2667</v>
      </c>
      <c r="I14050" s="292"/>
    </row>
    <row r="14051" spans="1:9" x14ac:dyDescent="0.25">
      <c r="A14051" s="33" t="s">
        <v>80</v>
      </c>
      <c r="B14051" s="68" t="s">
        <v>6079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43"/>
        <v>304000</v>
      </c>
      <c r="H14051" s="42" t="s">
        <v>2667</v>
      </c>
      <c r="I14051" s="292"/>
    </row>
    <row r="14052" spans="1:9" x14ac:dyDescent="0.25">
      <c r="A14052" s="33" t="s">
        <v>80</v>
      </c>
      <c r="B14052" s="33" t="s">
        <v>4872</v>
      </c>
      <c r="C14052" s="52" t="s">
        <v>6267</v>
      </c>
      <c r="D14052" s="50">
        <v>18</v>
      </c>
      <c r="E14052" s="45" t="s">
        <v>27</v>
      </c>
      <c r="F14052" s="179">
        <v>17000</v>
      </c>
      <c r="G14052" s="41">
        <f t="shared" si="543"/>
        <v>306000</v>
      </c>
      <c r="H14052" s="84" t="s">
        <v>6268</v>
      </c>
      <c r="I14052" s="292"/>
    </row>
    <row r="14053" spans="1:9" x14ac:dyDescent="0.25">
      <c r="A14053" s="33" t="s">
        <v>80</v>
      </c>
      <c r="B14053" s="36" t="s">
        <v>3025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43"/>
        <v>123000</v>
      </c>
      <c r="H14053" s="84" t="s">
        <v>6268</v>
      </c>
      <c r="I14053" s="292"/>
    </row>
    <row r="14054" spans="1:9" x14ac:dyDescent="0.25">
      <c r="A14054" s="33" t="s">
        <v>80</v>
      </c>
      <c r="B14054" s="49" t="s">
        <v>5483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43"/>
        <v>60000</v>
      </c>
      <c r="H14054" s="42" t="s">
        <v>1263</v>
      </c>
      <c r="I14054" s="292"/>
    </row>
    <row r="14055" spans="1:9" x14ac:dyDescent="0.25">
      <c r="A14055" s="33" t="s">
        <v>80</v>
      </c>
      <c r="B14055" s="33" t="s">
        <v>6264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43"/>
        <v>110000</v>
      </c>
      <c r="H14055" s="42" t="s">
        <v>1263</v>
      </c>
      <c r="I14055" s="292"/>
    </row>
    <row r="14056" spans="1:9" x14ac:dyDescent="0.25">
      <c r="A14056" s="33" t="s">
        <v>80</v>
      </c>
      <c r="B14056" s="33" t="s">
        <v>6272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43"/>
        <v>55000</v>
      </c>
      <c r="H14056" s="236" t="s">
        <v>5639</v>
      </c>
      <c r="I14056" s="292"/>
    </row>
    <row r="14057" spans="1:9" x14ac:dyDescent="0.25">
      <c r="A14057" s="33" t="s">
        <v>80</v>
      </c>
      <c r="B14057" s="33" t="s">
        <v>4008</v>
      </c>
      <c r="C14057" s="33" t="s">
        <v>4378</v>
      </c>
      <c r="D14057" s="38">
        <v>10</v>
      </c>
      <c r="E14057" s="33" t="s">
        <v>27</v>
      </c>
      <c r="F14057" s="40">
        <v>23206</v>
      </c>
      <c r="G14057" s="41">
        <f t="shared" si="543"/>
        <v>232060</v>
      </c>
      <c r="H14057" s="84" t="s">
        <v>5639</v>
      </c>
      <c r="I14057" s="292"/>
    </row>
    <row r="14058" spans="1:9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43"/>
        <v>256500</v>
      </c>
      <c r="H14058" s="84" t="s">
        <v>627</v>
      </c>
      <c r="I14058" s="84" t="s">
        <v>9196</v>
      </c>
    </row>
    <row r="14059" spans="1:9" x14ac:dyDescent="0.25">
      <c r="A14059" s="33" t="s">
        <v>80</v>
      </c>
      <c r="B14059" s="33" t="s">
        <v>12374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43"/>
        <v>80000</v>
      </c>
      <c r="H14059" s="84" t="s">
        <v>627</v>
      </c>
      <c r="I14059" s="84" t="s">
        <v>9196</v>
      </c>
    </row>
    <row r="14060" spans="1:9" x14ac:dyDescent="0.25">
      <c r="A14060" s="33" t="s">
        <v>80</v>
      </c>
      <c r="B14060" s="33" t="s">
        <v>6403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43"/>
        <v>41250</v>
      </c>
      <c r="H14060" s="84" t="s">
        <v>1756</v>
      </c>
      <c r="I14060" s="84"/>
    </row>
    <row r="14061" spans="1:9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43"/>
        <v>230000</v>
      </c>
      <c r="H14061" s="84" t="s">
        <v>588</v>
      </c>
      <c r="I14061" s="84" t="s">
        <v>9208</v>
      </c>
    </row>
    <row r="14062" spans="1:9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43"/>
        <v>35000</v>
      </c>
      <c r="H14062" s="42" t="s">
        <v>588</v>
      </c>
      <c r="I14062" s="84" t="s">
        <v>9208</v>
      </c>
    </row>
    <row r="14063" spans="1:9" x14ac:dyDescent="0.25">
      <c r="A14063" s="33" t="s">
        <v>80</v>
      </c>
      <c r="B14063" s="33" t="s">
        <v>2832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43"/>
        <v>350000</v>
      </c>
      <c r="H14063" s="42" t="s">
        <v>2701</v>
      </c>
      <c r="I14063" s="43"/>
    </row>
    <row r="14064" spans="1:9" x14ac:dyDescent="0.25">
      <c r="A14064" s="33" t="s">
        <v>80</v>
      </c>
      <c r="B14064" s="68" t="s">
        <v>6258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43"/>
        <v>270000</v>
      </c>
      <c r="H14064" s="42" t="s">
        <v>2701</v>
      </c>
      <c r="I14064" s="292"/>
    </row>
    <row r="14065" spans="1:9" x14ac:dyDescent="0.25">
      <c r="A14065" s="33" t="s">
        <v>80</v>
      </c>
      <c r="B14065" s="33" t="s">
        <v>6269</v>
      </c>
      <c r="C14065" s="52" t="s">
        <v>6270</v>
      </c>
      <c r="D14065" s="50">
        <v>1</v>
      </c>
      <c r="E14065" s="45" t="s">
        <v>24</v>
      </c>
      <c r="F14065" s="46">
        <v>10000</v>
      </c>
      <c r="G14065" s="41">
        <f t="shared" si="543"/>
        <v>10000</v>
      </c>
      <c r="H14065" s="84" t="s">
        <v>2701</v>
      </c>
      <c r="I14065" s="84"/>
    </row>
    <row r="14066" spans="1:9" x14ac:dyDescent="0.25">
      <c r="A14066" s="33" t="s">
        <v>80</v>
      </c>
      <c r="B14066" s="36" t="s">
        <v>6271</v>
      </c>
      <c r="C14066" s="33" t="s">
        <v>6270</v>
      </c>
      <c r="D14066" s="50">
        <v>2</v>
      </c>
      <c r="E14066" s="45" t="s">
        <v>24</v>
      </c>
      <c r="F14066" s="298">
        <v>2500</v>
      </c>
      <c r="G14066" s="179">
        <f t="shared" si="543"/>
        <v>5000</v>
      </c>
      <c r="H14066" s="236" t="s">
        <v>2701</v>
      </c>
      <c r="I14066" s="84"/>
    </row>
    <row r="14067" spans="1:9" x14ac:dyDescent="0.25">
      <c r="A14067" s="33" t="s">
        <v>80</v>
      </c>
      <c r="B14067" s="33" t="s">
        <v>2851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43"/>
        <v>207050</v>
      </c>
      <c r="H14067" s="294" t="s">
        <v>673</v>
      </c>
      <c r="I14067" s="56" t="s">
        <v>12375</v>
      </c>
    </row>
    <row r="14068" spans="1:9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43"/>
        <v>55000</v>
      </c>
      <c r="H14068" s="294" t="s">
        <v>673</v>
      </c>
      <c r="I14068" s="56" t="s">
        <v>12375</v>
      </c>
    </row>
    <row r="14069" spans="1:9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12376</v>
      </c>
    </row>
    <row r="14070" spans="1:9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43"/>
        <v>94000</v>
      </c>
      <c r="H14070" s="42" t="s">
        <v>1065</v>
      </c>
      <c r="I14070" s="33" t="s">
        <v>12376</v>
      </c>
    </row>
    <row r="14071" spans="1:9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43"/>
        <v>40000</v>
      </c>
      <c r="H14071" s="42" t="s">
        <v>1065</v>
      </c>
      <c r="I14071" s="33" t="s">
        <v>12376</v>
      </c>
    </row>
    <row r="14072" spans="1:9" x14ac:dyDescent="0.25">
      <c r="A14072" s="33" t="s">
        <v>80</v>
      </c>
      <c r="B14072" s="33" t="s">
        <v>4841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43"/>
        <v>20000</v>
      </c>
      <c r="H14072" s="42" t="s">
        <v>1065</v>
      </c>
      <c r="I14072" s="33" t="s">
        <v>12376</v>
      </c>
    </row>
    <row r="14073" spans="1:9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44">F14073*D14073</f>
        <v>24750</v>
      </c>
      <c r="H14073" s="42" t="s">
        <v>1065</v>
      </c>
      <c r="I14073" s="33" t="s">
        <v>12376</v>
      </c>
    </row>
    <row r="14074" spans="1:9" x14ac:dyDescent="0.25">
      <c r="A14074" s="33" t="s">
        <v>80</v>
      </c>
      <c r="B14074" s="433" t="s">
        <v>5550</v>
      </c>
      <c r="C14074" s="436" t="s">
        <v>9331</v>
      </c>
      <c r="D14074" s="435">
        <v>1</v>
      </c>
      <c r="E14074" s="440" t="s">
        <v>24</v>
      </c>
      <c r="F14074" s="528">
        <v>520000</v>
      </c>
      <c r="G14074" s="437">
        <f t="shared" si="544"/>
        <v>520000</v>
      </c>
      <c r="H14074" s="450" t="s">
        <v>2736</v>
      </c>
      <c r="I14074" s="436" t="s">
        <v>12377</v>
      </c>
    </row>
    <row r="14075" spans="1:9" x14ac:dyDescent="0.25">
      <c r="A14075" s="33" t="s">
        <v>80</v>
      </c>
      <c r="B14075" s="33" t="s">
        <v>11627</v>
      </c>
      <c r="C14075" s="33" t="s">
        <v>4924</v>
      </c>
      <c r="D14075" s="50">
        <v>1</v>
      </c>
      <c r="E14075" s="45" t="s">
        <v>24</v>
      </c>
      <c r="F14075" s="179">
        <v>155000</v>
      </c>
      <c r="G14075" s="41">
        <f t="shared" si="544"/>
        <v>155000</v>
      </c>
      <c r="H14075" s="84" t="s">
        <v>2736</v>
      </c>
      <c r="I14075" s="33" t="s">
        <v>12377</v>
      </c>
    </row>
    <row r="14076" spans="1:9" x14ac:dyDescent="0.25">
      <c r="A14076" s="33" t="s">
        <v>80</v>
      </c>
      <c r="B14076" s="33" t="s">
        <v>6741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44"/>
        <v>15000</v>
      </c>
      <c r="H14076" s="84" t="s">
        <v>2736</v>
      </c>
      <c r="I14076" s="33" t="s">
        <v>12377</v>
      </c>
    </row>
    <row r="14077" spans="1:9" x14ac:dyDescent="0.25">
      <c r="A14077" s="33" t="s">
        <v>80</v>
      </c>
      <c r="B14077" s="33" t="s">
        <v>11445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44"/>
        <v>11500</v>
      </c>
      <c r="H14077" s="84" t="s">
        <v>2736</v>
      </c>
      <c r="I14077" s="33" t="s">
        <v>12377</v>
      </c>
    </row>
    <row r="14078" spans="1:9" x14ac:dyDescent="0.25">
      <c r="A14078" s="33" t="s">
        <v>80</v>
      </c>
      <c r="B14078" s="33" t="s">
        <v>2805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44"/>
        <v>2500</v>
      </c>
      <c r="H14078" s="84" t="s">
        <v>2736</v>
      </c>
      <c r="I14078" s="33" t="s">
        <v>12377</v>
      </c>
    </row>
    <row r="14079" spans="1:9" x14ac:dyDescent="0.25">
      <c r="A14079" s="33" t="s">
        <v>80</v>
      </c>
      <c r="B14079" s="49" t="s">
        <v>5222</v>
      </c>
      <c r="C14079" s="33" t="s">
        <v>2873</v>
      </c>
      <c r="D14079" s="50">
        <v>1</v>
      </c>
      <c r="E14079" s="45" t="s">
        <v>24</v>
      </c>
      <c r="F14079" s="179">
        <v>99000</v>
      </c>
      <c r="G14079" s="41">
        <f t="shared" si="544"/>
        <v>99000</v>
      </c>
      <c r="H14079" s="84" t="s">
        <v>12378</v>
      </c>
      <c r="I14079" s="33"/>
    </row>
    <row r="14080" spans="1:9" x14ac:dyDescent="0.25">
      <c r="A14080" s="33" t="s">
        <v>80</v>
      </c>
      <c r="B14080" s="63" t="s">
        <v>2826</v>
      </c>
      <c r="C14080" s="39" t="s">
        <v>5865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12325</v>
      </c>
    </row>
    <row r="14081" spans="1:9" x14ac:dyDescent="0.25">
      <c r="A14081" s="33" t="s">
        <v>80</v>
      </c>
      <c r="B14081" s="109" t="s">
        <v>6276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45">F14081*D14081</f>
        <v>20000</v>
      </c>
      <c r="H14081" s="84" t="s">
        <v>509</v>
      </c>
      <c r="I14081" s="33"/>
    </row>
    <row r="14082" spans="1:9" x14ac:dyDescent="0.25">
      <c r="A14082" s="33" t="s">
        <v>12379</v>
      </c>
      <c r="B14082" s="33" t="s">
        <v>5933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45"/>
        <v>652500</v>
      </c>
      <c r="H14082" s="42" t="s">
        <v>2667</v>
      </c>
      <c r="I14082" s="43"/>
    </row>
    <row r="14083" spans="1:9" x14ac:dyDescent="0.25">
      <c r="A14083" s="33" t="s">
        <v>12379</v>
      </c>
      <c r="B14083" s="49" t="s">
        <v>5222</v>
      </c>
      <c r="C14083" s="33" t="s">
        <v>2873</v>
      </c>
      <c r="D14083" s="50">
        <v>1</v>
      </c>
      <c r="E14083" s="45" t="s">
        <v>24</v>
      </c>
      <c r="F14083" s="179">
        <v>99000</v>
      </c>
      <c r="G14083" s="41">
        <f t="shared" si="545"/>
        <v>99000</v>
      </c>
      <c r="H14083" s="42" t="s">
        <v>2667</v>
      </c>
      <c r="I14083" s="292"/>
    </row>
    <row r="14084" spans="1:9" x14ac:dyDescent="0.25">
      <c r="A14084" s="33" t="s">
        <v>12379</v>
      </c>
      <c r="B14084" s="56" t="s">
        <v>6281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45"/>
        <v>100000</v>
      </c>
      <c r="H14084" s="84" t="s">
        <v>6268</v>
      </c>
      <c r="I14084" s="292"/>
    </row>
    <row r="14085" spans="1:9" x14ac:dyDescent="0.25">
      <c r="A14085" s="33" t="s">
        <v>12379</v>
      </c>
      <c r="B14085" s="33" t="s">
        <v>6282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45"/>
        <v>240000</v>
      </c>
      <c r="H14085" s="84" t="s">
        <v>6268</v>
      </c>
      <c r="I14085" s="292"/>
    </row>
    <row r="14086" spans="1:9" x14ac:dyDescent="0.25">
      <c r="A14086" s="33" t="s">
        <v>12379</v>
      </c>
      <c r="B14086" s="63" t="s">
        <v>6278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45"/>
        <v>152000</v>
      </c>
      <c r="H14086" s="84" t="s">
        <v>6268</v>
      </c>
      <c r="I14086" s="292"/>
    </row>
    <row r="14087" spans="1:9" x14ac:dyDescent="0.25">
      <c r="A14087" s="33" t="s">
        <v>12379</v>
      </c>
      <c r="B14087" s="33" t="s">
        <v>6185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45"/>
        <v>16000</v>
      </c>
      <c r="H14087" s="84" t="s">
        <v>6268</v>
      </c>
      <c r="I14087" s="292"/>
    </row>
    <row r="14088" spans="1:9" x14ac:dyDescent="0.25">
      <c r="A14088" s="33" t="s">
        <v>12379</v>
      </c>
      <c r="B14088" s="36" t="s">
        <v>9547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45"/>
        <v>274500</v>
      </c>
      <c r="H14088" s="236" t="s">
        <v>6268</v>
      </c>
      <c r="I14088" s="292"/>
    </row>
    <row r="14089" spans="1:9" x14ac:dyDescent="0.25">
      <c r="A14089" s="33" t="s">
        <v>12379</v>
      </c>
      <c r="B14089" s="36" t="s">
        <v>11266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45"/>
        <v>10000</v>
      </c>
      <c r="H14089" s="236" t="s">
        <v>6268</v>
      </c>
      <c r="I14089" s="292"/>
    </row>
    <row r="14090" spans="1:9" x14ac:dyDescent="0.25">
      <c r="A14090" s="33" t="s">
        <v>12379</v>
      </c>
      <c r="B14090" s="33" t="s">
        <v>4008</v>
      </c>
      <c r="C14090" s="33" t="s">
        <v>4378</v>
      </c>
      <c r="D14090" s="38">
        <v>9</v>
      </c>
      <c r="E14090" s="33" t="s">
        <v>27</v>
      </c>
      <c r="F14090" s="40">
        <v>23206</v>
      </c>
      <c r="G14090" s="41">
        <f t="shared" si="545"/>
        <v>208854</v>
      </c>
      <c r="H14090" s="84" t="s">
        <v>2406</v>
      </c>
      <c r="I14090" s="292"/>
    </row>
    <row r="14091" spans="1:9" x14ac:dyDescent="0.25">
      <c r="A14091" s="33" t="s">
        <v>12379</v>
      </c>
      <c r="B14091" s="33" t="s">
        <v>5636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45"/>
        <v>41000</v>
      </c>
      <c r="H14091" s="84" t="s">
        <v>490</v>
      </c>
      <c r="I14091" s="292"/>
    </row>
    <row r="14092" spans="1:9" x14ac:dyDescent="0.25">
      <c r="A14092" s="33" t="s">
        <v>12379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45"/>
        <v>55000</v>
      </c>
      <c r="H14092" s="42" t="s">
        <v>783</v>
      </c>
      <c r="I14092" s="292" t="s">
        <v>12380</v>
      </c>
    </row>
    <row r="14093" spans="1:9" x14ac:dyDescent="0.25">
      <c r="A14093" s="33" t="s">
        <v>12379</v>
      </c>
      <c r="B14093" s="33" t="s">
        <v>3266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45"/>
        <v>365000</v>
      </c>
      <c r="H14093" s="84" t="s">
        <v>3267</v>
      </c>
      <c r="I14093" s="292"/>
    </row>
    <row r="14094" spans="1:9" x14ac:dyDescent="0.25">
      <c r="A14094" s="33" t="s">
        <v>12379</v>
      </c>
      <c r="B14094" s="36" t="s">
        <v>6280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45"/>
        <v>600000</v>
      </c>
      <c r="H14094" s="236" t="s">
        <v>606</v>
      </c>
      <c r="I14094" s="292"/>
    </row>
    <row r="14095" spans="1:9" x14ac:dyDescent="0.25">
      <c r="A14095" s="33" t="s">
        <v>12379</v>
      </c>
      <c r="B14095" s="33" t="s">
        <v>6283</v>
      </c>
      <c r="C14095" s="52" t="s">
        <v>6284</v>
      </c>
      <c r="D14095" s="50">
        <v>1</v>
      </c>
      <c r="E14095" s="45" t="s">
        <v>72</v>
      </c>
      <c r="F14095" s="179">
        <v>85000</v>
      </c>
      <c r="G14095" s="41">
        <f t="shared" si="545"/>
        <v>85000</v>
      </c>
      <c r="H14095" s="84" t="s">
        <v>1177</v>
      </c>
      <c r="I14095" s="292"/>
    </row>
    <row r="14096" spans="1:9" x14ac:dyDescent="0.25">
      <c r="A14096" s="33" t="s">
        <v>12379</v>
      </c>
      <c r="B14096" s="36" t="s">
        <v>9547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45"/>
        <v>274500</v>
      </c>
      <c r="H14096" s="84" t="s">
        <v>6058</v>
      </c>
      <c r="I14096" s="84"/>
    </row>
    <row r="14097" spans="1:9" x14ac:dyDescent="0.25">
      <c r="A14097" s="33" t="s">
        <v>12379</v>
      </c>
      <c r="B14097" s="33" t="s">
        <v>6403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45"/>
        <v>24750</v>
      </c>
      <c r="H14097" s="84" t="s">
        <v>995</v>
      </c>
      <c r="I14097" s="84"/>
    </row>
    <row r="14098" spans="1:9" x14ac:dyDescent="0.25">
      <c r="A14098" s="33" t="s">
        <v>12379</v>
      </c>
      <c r="B14098" s="33" t="s">
        <v>6287</v>
      </c>
      <c r="C14098" s="33" t="s">
        <v>6288</v>
      </c>
      <c r="D14098" s="50">
        <v>1</v>
      </c>
      <c r="E14098" s="45" t="s">
        <v>24</v>
      </c>
      <c r="F14098" s="298">
        <v>450000</v>
      </c>
      <c r="G14098" s="179">
        <f t="shared" si="545"/>
        <v>450000</v>
      </c>
      <c r="H14098" s="236" t="s">
        <v>2809</v>
      </c>
      <c r="I14098" s="84"/>
    </row>
    <row r="14099" spans="1:9" x14ac:dyDescent="0.25">
      <c r="A14099" s="33" t="s">
        <v>12379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45"/>
        <v>256500</v>
      </c>
      <c r="H14099" s="42" t="s">
        <v>631</v>
      </c>
      <c r="I14099" s="84" t="s">
        <v>9224</v>
      </c>
    </row>
    <row r="14100" spans="1:9" x14ac:dyDescent="0.25">
      <c r="A14100" s="33" t="s">
        <v>12379</v>
      </c>
      <c r="B14100" s="33" t="s">
        <v>12374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45"/>
        <v>80000</v>
      </c>
      <c r="H14100" s="42" t="s">
        <v>631</v>
      </c>
      <c r="I14100" s="43" t="s">
        <v>9224</v>
      </c>
    </row>
    <row r="14101" spans="1:9" x14ac:dyDescent="0.25">
      <c r="A14101" s="33" t="s">
        <v>12379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45"/>
        <v>39000</v>
      </c>
      <c r="H14101" s="42" t="s">
        <v>631</v>
      </c>
      <c r="I14101" s="43" t="s">
        <v>9224</v>
      </c>
    </row>
    <row r="14102" spans="1:9" x14ac:dyDescent="0.25">
      <c r="A14102" s="33" t="s">
        <v>12379</v>
      </c>
      <c r="B14102" s="33" t="s">
        <v>3235</v>
      </c>
      <c r="C14102" s="33" t="s">
        <v>3596</v>
      </c>
      <c r="D14102" s="50">
        <v>1</v>
      </c>
      <c r="E14102" s="45" t="s">
        <v>24</v>
      </c>
      <c r="F14102" s="46">
        <v>92500</v>
      </c>
      <c r="G14102" s="41">
        <f t="shared" si="545"/>
        <v>92500</v>
      </c>
      <c r="H14102" s="42" t="s">
        <v>631</v>
      </c>
      <c r="I14102" s="43" t="s">
        <v>9224</v>
      </c>
    </row>
    <row r="14103" spans="1:9" x14ac:dyDescent="0.25">
      <c r="A14103" s="33" t="s">
        <v>12379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45"/>
        <v>40000</v>
      </c>
      <c r="H14103" s="236" t="s">
        <v>472</v>
      </c>
      <c r="I14103" s="84" t="s">
        <v>9223</v>
      </c>
    </row>
    <row r="14104" spans="1:9" x14ac:dyDescent="0.25">
      <c r="A14104" s="33" t="s">
        <v>12379</v>
      </c>
      <c r="B14104" s="33" t="s">
        <v>6403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45"/>
        <v>24750</v>
      </c>
      <c r="H14104" s="236" t="s">
        <v>472</v>
      </c>
      <c r="I14104" s="84" t="s">
        <v>9223</v>
      </c>
    </row>
    <row r="14105" spans="1:9" x14ac:dyDescent="0.25">
      <c r="A14105" s="33" t="s">
        <v>12379</v>
      </c>
      <c r="B14105" s="33" t="s">
        <v>5093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45"/>
        <v>275000</v>
      </c>
      <c r="H14105" s="294" t="s">
        <v>433</v>
      </c>
      <c r="I14105" s="56" t="s">
        <v>12381</v>
      </c>
    </row>
    <row r="14106" spans="1:9" x14ac:dyDescent="0.25">
      <c r="A14106" s="33" t="s">
        <v>67</v>
      </c>
      <c r="B14106" s="33" t="s">
        <v>4008</v>
      </c>
      <c r="C14106" s="33" t="s">
        <v>4378</v>
      </c>
      <c r="D14106" s="38">
        <v>5</v>
      </c>
      <c r="E14106" s="33" t="s">
        <v>27</v>
      </c>
      <c r="F14106" s="40">
        <v>23206</v>
      </c>
      <c r="G14106" s="41">
        <f t="shared" si="545"/>
        <v>116030</v>
      </c>
      <c r="H14106" s="42" t="s">
        <v>28</v>
      </c>
      <c r="I14106" s="43"/>
    </row>
    <row r="14107" spans="1:9" x14ac:dyDescent="0.25">
      <c r="A14107" s="33" t="s">
        <v>67</v>
      </c>
      <c r="B14107" s="63" t="s">
        <v>5505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45"/>
        <v>550000</v>
      </c>
      <c r="H14107" s="42" t="s">
        <v>28</v>
      </c>
      <c r="I14107" s="292"/>
    </row>
    <row r="14108" spans="1:9" x14ac:dyDescent="0.25">
      <c r="A14108" s="33" t="s">
        <v>67</v>
      </c>
      <c r="B14108" s="33" t="s">
        <v>6289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45"/>
        <v>17000</v>
      </c>
      <c r="H14108" s="84" t="s">
        <v>490</v>
      </c>
      <c r="I14108" s="292"/>
    </row>
    <row r="14109" spans="1:9" x14ac:dyDescent="0.25">
      <c r="A14109" s="33" t="s">
        <v>67</v>
      </c>
      <c r="B14109" s="33" t="s">
        <v>6289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45"/>
        <v>17000</v>
      </c>
      <c r="H14109" s="84" t="s">
        <v>3101</v>
      </c>
      <c r="I14109" s="292"/>
    </row>
    <row r="14110" spans="1:9" x14ac:dyDescent="0.25">
      <c r="A14110" s="33" t="s">
        <v>67</v>
      </c>
      <c r="B14110" s="33" t="s">
        <v>6289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45"/>
        <v>17000</v>
      </c>
      <c r="H14110" s="84" t="s">
        <v>742</v>
      </c>
      <c r="I14110" s="292"/>
    </row>
    <row r="14111" spans="1:9" x14ac:dyDescent="0.25">
      <c r="A14111" s="33" t="s">
        <v>67</v>
      </c>
      <c r="B14111" s="36" t="s">
        <v>6291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45"/>
        <v>300000</v>
      </c>
      <c r="H14111" s="42" t="s">
        <v>6268</v>
      </c>
      <c r="I14111" s="292"/>
    </row>
    <row r="14112" spans="1:9" x14ac:dyDescent="0.25">
      <c r="A14112" s="33" t="s">
        <v>67</v>
      </c>
      <c r="B14112" s="33" t="s">
        <v>6296</v>
      </c>
      <c r="C14112" s="33" t="s">
        <v>750</v>
      </c>
      <c r="D14112" s="50">
        <v>6</v>
      </c>
      <c r="E14112" s="45" t="s">
        <v>6297</v>
      </c>
      <c r="F14112" s="179">
        <v>14000</v>
      </c>
      <c r="G14112" s="41">
        <f t="shared" si="545"/>
        <v>84000</v>
      </c>
      <c r="H14112" s="84" t="s">
        <v>6268</v>
      </c>
      <c r="I14112" s="292"/>
    </row>
    <row r="14113" spans="1:9" x14ac:dyDescent="0.25">
      <c r="A14113" s="33" t="s">
        <v>67</v>
      </c>
      <c r="B14113" s="33" t="s">
        <v>2676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45"/>
        <v>15000</v>
      </c>
      <c r="H14113" s="84" t="s">
        <v>6268</v>
      </c>
      <c r="I14113" s="292"/>
    </row>
    <row r="14114" spans="1:9" x14ac:dyDescent="0.25">
      <c r="A14114" s="33" t="s">
        <v>67</v>
      </c>
      <c r="B14114" s="33" t="s">
        <v>2805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45"/>
        <v>2500</v>
      </c>
      <c r="H14114" s="84" t="s">
        <v>6268</v>
      </c>
      <c r="I14114" s="292"/>
    </row>
    <row r="14115" spans="1:9" x14ac:dyDescent="0.25">
      <c r="A14115" s="33" t="s">
        <v>67</v>
      </c>
      <c r="B14115" s="33" t="s">
        <v>6294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45"/>
        <v>570000</v>
      </c>
      <c r="H14115" s="84" t="s">
        <v>3553</v>
      </c>
      <c r="I14115" s="292"/>
    </row>
    <row r="14116" spans="1:9" x14ac:dyDescent="0.25">
      <c r="A14116" s="33" t="s">
        <v>67</v>
      </c>
      <c r="B14116" s="33" t="s">
        <v>6295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45"/>
        <v>135000</v>
      </c>
      <c r="H14116" s="84" t="s">
        <v>520</v>
      </c>
      <c r="I14116" s="292"/>
    </row>
    <row r="14117" spans="1:9" x14ac:dyDescent="0.25">
      <c r="A14117" s="33" t="s">
        <v>67</v>
      </c>
      <c r="B14117" s="56" t="s">
        <v>6292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45"/>
        <v>70000</v>
      </c>
      <c r="H14117" s="84" t="s">
        <v>1633</v>
      </c>
      <c r="I14117" s="84"/>
    </row>
    <row r="14118" spans="1:9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45"/>
        <v>171000</v>
      </c>
      <c r="H14118" s="84" t="s">
        <v>1633</v>
      </c>
      <c r="I14118" s="84"/>
    </row>
    <row r="14119" spans="1:9" x14ac:dyDescent="0.25">
      <c r="A14119" s="33" t="s">
        <v>67</v>
      </c>
      <c r="B14119" s="33" t="s">
        <v>12382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45"/>
        <v>4000</v>
      </c>
      <c r="H14119" s="42" t="s">
        <v>868</v>
      </c>
      <c r="I14119" s="84"/>
    </row>
    <row r="14120" spans="1:9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45"/>
        <v>228000</v>
      </c>
      <c r="H14120" s="42" t="s">
        <v>783</v>
      </c>
      <c r="I14120" s="43" t="s">
        <v>12383</v>
      </c>
    </row>
    <row r="14121" spans="1:9" x14ac:dyDescent="0.25">
      <c r="A14121" s="33" t="s">
        <v>67</v>
      </c>
      <c r="B14121" s="63" t="s">
        <v>5550</v>
      </c>
      <c r="C14121" s="33" t="s">
        <v>9331</v>
      </c>
      <c r="D14121" s="50">
        <v>1</v>
      </c>
      <c r="E14121" s="45" t="s">
        <v>24</v>
      </c>
      <c r="F14121" s="46">
        <v>495000</v>
      </c>
      <c r="G14121" s="41">
        <f t="shared" si="545"/>
        <v>495000</v>
      </c>
      <c r="H14121" s="42" t="s">
        <v>783</v>
      </c>
      <c r="I14121" s="43" t="s">
        <v>12383</v>
      </c>
    </row>
    <row r="14122" spans="1:9" x14ac:dyDescent="0.25">
      <c r="A14122" s="33" t="s">
        <v>67</v>
      </c>
      <c r="B14122" s="33" t="s">
        <v>357</v>
      </c>
      <c r="C14122" s="33" t="s">
        <v>12384</v>
      </c>
      <c r="D14122" s="38">
        <v>1</v>
      </c>
      <c r="E14122" s="45" t="s">
        <v>24</v>
      </c>
      <c r="F14122" s="179">
        <v>3173500</v>
      </c>
      <c r="G14122" s="41">
        <f t="shared" si="545"/>
        <v>3173500</v>
      </c>
      <c r="H14122" s="236" t="s">
        <v>2882</v>
      </c>
      <c r="I14122" s="84" t="s">
        <v>12385</v>
      </c>
    </row>
    <row r="14123" spans="1:9" x14ac:dyDescent="0.25">
      <c r="A14123" s="33" t="s">
        <v>67</v>
      </c>
      <c r="B14123" s="33" t="s">
        <v>357</v>
      </c>
      <c r="C14123" s="56" t="s">
        <v>12386</v>
      </c>
      <c r="D14123" s="38">
        <v>1</v>
      </c>
      <c r="E14123" s="45" t="s">
        <v>24</v>
      </c>
      <c r="F14123" s="40">
        <v>3173500</v>
      </c>
      <c r="G14123" s="41">
        <f t="shared" si="545"/>
        <v>3173500</v>
      </c>
      <c r="H14123" s="294" t="s">
        <v>2882</v>
      </c>
      <c r="I14123" s="84" t="s">
        <v>12385</v>
      </c>
    </row>
    <row r="14124" spans="1:9" x14ac:dyDescent="0.25">
      <c r="A14124" s="33" t="s">
        <v>67</v>
      </c>
      <c r="B14124" s="33" t="s">
        <v>12387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2882</v>
      </c>
      <c r="I14124" s="84" t="s">
        <v>12385</v>
      </c>
    </row>
    <row r="14125" spans="1:9" x14ac:dyDescent="0.25">
      <c r="A14125" s="33" t="s">
        <v>67</v>
      </c>
      <c r="B14125" s="33" t="s">
        <v>6254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12385</v>
      </c>
    </row>
    <row r="14126" spans="1:9" x14ac:dyDescent="0.25">
      <c r="A14126" s="33" t="s">
        <v>67</v>
      </c>
      <c r="B14126" s="33" t="s">
        <v>6246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12385</v>
      </c>
    </row>
    <row r="14127" spans="1:9" x14ac:dyDescent="0.25">
      <c r="A14127" s="33" t="s">
        <v>67</v>
      </c>
      <c r="B14127" s="33" t="s">
        <v>6247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12385</v>
      </c>
    </row>
    <row r="14128" spans="1:9" x14ac:dyDescent="0.25">
      <c r="A14128" s="33" t="s">
        <v>67</v>
      </c>
      <c r="B14128" s="63" t="s">
        <v>5550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45"/>
        <v>460000</v>
      </c>
      <c r="H14128" s="42" t="s">
        <v>1604</v>
      </c>
      <c r="I14128" s="33" t="s">
        <v>9225</v>
      </c>
    </row>
    <row r="14129" spans="1:9" x14ac:dyDescent="0.25">
      <c r="A14129" s="33" t="s">
        <v>67</v>
      </c>
      <c r="B14129" s="63" t="s">
        <v>5550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45"/>
        <v>460000</v>
      </c>
      <c r="H14129" s="84" t="s">
        <v>465</v>
      </c>
      <c r="I14129" s="33" t="s">
        <v>12388</v>
      </c>
    </row>
    <row r="14130" spans="1:9" x14ac:dyDescent="0.25">
      <c r="A14130" s="33" t="s">
        <v>6305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45"/>
        <v>99750</v>
      </c>
      <c r="H14130" s="42" t="s">
        <v>2240</v>
      </c>
      <c r="I14130" s="43"/>
    </row>
    <row r="14131" spans="1:9" x14ac:dyDescent="0.25">
      <c r="A14131" s="33" t="s">
        <v>6305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45"/>
        <v>888079</v>
      </c>
      <c r="H14131" s="84" t="s">
        <v>486</v>
      </c>
      <c r="I14131" s="292" t="s">
        <v>9269</v>
      </c>
    </row>
    <row r="14132" spans="1:9" x14ac:dyDescent="0.25">
      <c r="A14132" s="33" t="s">
        <v>6305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45"/>
        <v>134500</v>
      </c>
      <c r="H14132" s="84" t="s">
        <v>486</v>
      </c>
      <c r="I14132" s="292" t="s">
        <v>9269</v>
      </c>
    </row>
    <row r="14133" spans="1:9" x14ac:dyDescent="0.25">
      <c r="A14133" s="33" t="s">
        <v>6305</v>
      </c>
      <c r="B14133" s="33" t="s">
        <v>120</v>
      </c>
      <c r="C14133" s="33" t="s">
        <v>10435</v>
      </c>
      <c r="D14133" s="38">
        <v>1</v>
      </c>
      <c r="E14133" s="45" t="s">
        <v>24</v>
      </c>
      <c r="F14133" s="40">
        <v>60000</v>
      </c>
      <c r="G14133" s="41">
        <f t="shared" si="545"/>
        <v>60000</v>
      </c>
      <c r="H14133" s="84" t="s">
        <v>486</v>
      </c>
      <c r="I14133" s="292" t="s">
        <v>9269</v>
      </c>
    </row>
    <row r="14134" spans="1:9" x14ac:dyDescent="0.25">
      <c r="A14134" s="33" t="s">
        <v>6305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45"/>
        <v>20000</v>
      </c>
      <c r="H14134" s="84" t="s">
        <v>486</v>
      </c>
      <c r="I14134" s="292" t="s">
        <v>9269</v>
      </c>
    </row>
    <row r="14135" spans="1:9" x14ac:dyDescent="0.25">
      <c r="A14135" s="33" t="s">
        <v>6305</v>
      </c>
      <c r="B14135" s="33" t="s">
        <v>362</v>
      </c>
      <c r="C14135" s="247" t="s">
        <v>12389</v>
      </c>
      <c r="D14135" s="50">
        <v>1</v>
      </c>
      <c r="E14135" s="39" t="s">
        <v>24</v>
      </c>
      <c r="F14135" s="179">
        <v>3500000</v>
      </c>
      <c r="G14135" s="41">
        <f t="shared" si="545"/>
        <v>3500000</v>
      </c>
      <c r="H14135" s="84" t="s">
        <v>976</v>
      </c>
      <c r="I14135" s="292" t="s">
        <v>12390</v>
      </c>
    </row>
    <row r="14136" spans="1:9" x14ac:dyDescent="0.25">
      <c r="A14136" s="33" t="s">
        <v>6305</v>
      </c>
      <c r="B14136" s="33" t="s">
        <v>362</v>
      </c>
      <c r="C14136" s="247" t="s">
        <v>12391</v>
      </c>
      <c r="D14136" s="33">
        <v>1</v>
      </c>
      <c r="E14136" s="39" t="s">
        <v>24</v>
      </c>
      <c r="F14136" s="179">
        <v>3500000</v>
      </c>
      <c r="G14136" s="41">
        <f t="shared" si="545"/>
        <v>3500000</v>
      </c>
      <c r="H14136" s="84" t="s">
        <v>976</v>
      </c>
      <c r="I14136" s="292" t="s">
        <v>12390</v>
      </c>
    </row>
    <row r="14137" spans="1:9" x14ac:dyDescent="0.25">
      <c r="A14137" s="33" t="s">
        <v>6305</v>
      </c>
      <c r="B14137" s="33" t="s">
        <v>362</v>
      </c>
      <c r="C14137" s="516" t="s">
        <v>12392</v>
      </c>
      <c r="D14137" s="33">
        <v>1</v>
      </c>
      <c r="E14137" s="33" t="s">
        <v>24</v>
      </c>
      <c r="F14137" s="179">
        <v>3500000</v>
      </c>
      <c r="G14137" s="41">
        <f t="shared" si="545"/>
        <v>3500000</v>
      </c>
      <c r="H14137" s="84" t="s">
        <v>976</v>
      </c>
      <c r="I14137" s="292" t="s">
        <v>12390</v>
      </c>
    </row>
    <row r="14138" spans="1:9" x14ac:dyDescent="0.25">
      <c r="A14138" s="33" t="s">
        <v>6305</v>
      </c>
      <c r="B14138" s="33" t="s">
        <v>362</v>
      </c>
      <c r="C14138" s="555" t="s">
        <v>12393</v>
      </c>
      <c r="D14138" s="50">
        <v>1</v>
      </c>
      <c r="E14138" s="45" t="s">
        <v>24</v>
      </c>
      <c r="F14138" s="179">
        <v>3500000</v>
      </c>
      <c r="G14138" s="41">
        <f t="shared" si="545"/>
        <v>3500000</v>
      </c>
      <c r="H14138" s="84" t="s">
        <v>976</v>
      </c>
      <c r="I14138" s="292" t="s">
        <v>12390</v>
      </c>
    </row>
    <row r="14139" spans="1:9" x14ac:dyDescent="0.25">
      <c r="A14139" s="33" t="s">
        <v>6305</v>
      </c>
      <c r="B14139" s="33" t="s">
        <v>12394</v>
      </c>
      <c r="C14139" s="555" t="s">
        <v>12395</v>
      </c>
      <c r="D14139" s="50">
        <v>1</v>
      </c>
      <c r="E14139" s="45" t="s">
        <v>24</v>
      </c>
      <c r="F14139" s="179">
        <v>3700000</v>
      </c>
      <c r="G14139" s="41">
        <f t="shared" si="545"/>
        <v>3700000</v>
      </c>
      <c r="H14139" s="84" t="s">
        <v>976</v>
      </c>
      <c r="I14139" s="292" t="s">
        <v>12390</v>
      </c>
    </row>
    <row r="14140" spans="1:9" x14ac:dyDescent="0.25">
      <c r="A14140" s="33" t="s">
        <v>6305</v>
      </c>
      <c r="B14140" s="33" t="s">
        <v>12394</v>
      </c>
      <c r="C14140" s="555" t="s">
        <v>12396</v>
      </c>
      <c r="D14140" s="50">
        <v>1</v>
      </c>
      <c r="E14140" s="45" t="s">
        <v>24</v>
      </c>
      <c r="F14140" s="179">
        <v>3700000</v>
      </c>
      <c r="G14140" s="41">
        <f t="shared" si="545"/>
        <v>3700000</v>
      </c>
      <c r="H14140" s="84" t="s">
        <v>976</v>
      </c>
      <c r="I14140" s="292" t="s">
        <v>12390</v>
      </c>
    </row>
    <row r="14141" spans="1:9" x14ac:dyDescent="0.25">
      <c r="A14141" s="33" t="s">
        <v>6305</v>
      </c>
      <c r="B14141" s="36" t="s">
        <v>6302</v>
      </c>
      <c r="C14141" s="33" t="s">
        <v>6300</v>
      </c>
      <c r="D14141" s="50">
        <v>4</v>
      </c>
      <c r="E14141" s="51" t="s">
        <v>23</v>
      </c>
      <c r="F14141" s="291">
        <v>335000</v>
      </c>
      <c r="G14141" s="179">
        <f t="shared" si="545"/>
        <v>1340000</v>
      </c>
      <c r="H14141" s="84" t="s">
        <v>976</v>
      </c>
      <c r="I14141" s="292" t="s">
        <v>12390</v>
      </c>
    </row>
    <row r="14142" spans="1:9" x14ac:dyDescent="0.25">
      <c r="A14142" s="33" t="s">
        <v>6305</v>
      </c>
      <c r="B14142" s="56" t="s">
        <v>6003</v>
      </c>
      <c r="C14142" s="33" t="s">
        <v>6300</v>
      </c>
      <c r="D14142" s="38">
        <v>4</v>
      </c>
      <c r="E14142" s="51" t="s">
        <v>24</v>
      </c>
      <c r="F14142" s="46">
        <v>85000</v>
      </c>
      <c r="G14142" s="51">
        <f t="shared" si="545"/>
        <v>340000</v>
      </c>
      <c r="H14142" s="84" t="s">
        <v>976</v>
      </c>
      <c r="I14142" s="292" t="s">
        <v>12390</v>
      </c>
    </row>
    <row r="14143" spans="1:9" x14ac:dyDescent="0.25">
      <c r="A14143" s="33" t="s">
        <v>6305</v>
      </c>
      <c r="B14143" s="33" t="s">
        <v>6307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45"/>
        <v>40000</v>
      </c>
      <c r="H14143" s="84" t="s">
        <v>976</v>
      </c>
      <c r="I14143" s="292" t="s">
        <v>12390</v>
      </c>
    </row>
    <row r="14144" spans="1:9" x14ac:dyDescent="0.25">
      <c r="A14144" s="33" t="s">
        <v>6305</v>
      </c>
      <c r="B14144" s="36" t="s">
        <v>6308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45"/>
        <v>125000</v>
      </c>
      <c r="H14144" s="84" t="s">
        <v>976</v>
      </c>
      <c r="I14144" s="292" t="s">
        <v>12390</v>
      </c>
    </row>
    <row r="14145" spans="1:9" x14ac:dyDescent="0.25">
      <c r="A14145" s="33" t="s">
        <v>6305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46">F14145*D14145</f>
        <v>20000</v>
      </c>
      <c r="H14145" s="42" t="s">
        <v>1633</v>
      </c>
      <c r="I14145" s="84"/>
    </row>
    <row r="14146" spans="1:9" x14ac:dyDescent="0.25">
      <c r="A14146" s="33" t="s">
        <v>6305</v>
      </c>
      <c r="B14146" s="33" t="s">
        <v>6403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46"/>
        <v>24750</v>
      </c>
      <c r="H14146" s="42" t="s">
        <v>509</v>
      </c>
      <c r="I14146" s="43"/>
    </row>
    <row r="14147" spans="1:9" x14ac:dyDescent="0.25">
      <c r="A14147" s="33" t="s">
        <v>6305</v>
      </c>
      <c r="B14147" s="33" t="s">
        <v>4008</v>
      </c>
      <c r="C14147" s="33" t="s">
        <v>4378</v>
      </c>
      <c r="D14147" s="38">
        <v>1.5</v>
      </c>
      <c r="E14147" s="33" t="s">
        <v>27</v>
      </c>
      <c r="F14147" s="40">
        <v>23206</v>
      </c>
      <c r="G14147" s="41">
        <f t="shared" si="546"/>
        <v>34809</v>
      </c>
      <c r="H14147" s="42" t="s">
        <v>509</v>
      </c>
      <c r="I14147" s="43"/>
    </row>
    <row r="14148" spans="1:9" x14ac:dyDescent="0.25">
      <c r="A14148" s="33" t="s">
        <v>6305</v>
      </c>
      <c r="B14148" s="33" t="s">
        <v>8580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46"/>
        <v>75000</v>
      </c>
      <c r="H14148" s="236" t="s">
        <v>868</v>
      </c>
      <c r="I14148" s="84"/>
    </row>
    <row r="14149" spans="1:9" x14ac:dyDescent="0.25">
      <c r="A14149" s="33" t="s">
        <v>6305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46"/>
        <v>228000</v>
      </c>
      <c r="H14149" s="42" t="s">
        <v>1753</v>
      </c>
      <c r="I14149" s="84" t="s">
        <v>9291</v>
      </c>
    </row>
    <row r="14150" spans="1:9" x14ac:dyDescent="0.25">
      <c r="A14150" s="33" t="s">
        <v>6305</v>
      </c>
      <c r="B14150" s="33" t="s">
        <v>6403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46"/>
        <v>24750</v>
      </c>
      <c r="H14150" s="42" t="s">
        <v>1753</v>
      </c>
      <c r="I14150" s="84" t="s">
        <v>9291</v>
      </c>
    </row>
    <row r="14151" spans="1:9" x14ac:dyDescent="0.25">
      <c r="A14151" s="33" t="s">
        <v>6305</v>
      </c>
      <c r="B14151" s="33" t="s">
        <v>4008</v>
      </c>
      <c r="C14151" s="33" t="s">
        <v>4378</v>
      </c>
      <c r="D14151" s="38">
        <v>1.5</v>
      </c>
      <c r="E14151" s="33" t="s">
        <v>27</v>
      </c>
      <c r="F14151" s="40">
        <v>23206</v>
      </c>
      <c r="G14151" s="41">
        <f t="shared" si="546"/>
        <v>34809</v>
      </c>
      <c r="H14151" s="84" t="s">
        <v>551</v>
      </c>
      <c r="I14151" s="84"/>
    </row>
    <row r="14152" spans="1:9" x14ac:dyDescent="0.25">
      <c r="A14152" s="33" t="s">
        <v>6305</v>
      </c>
      <c r="B14152" s="33" t="s">
        <v>6311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46"/>
        <v>6966000</v>
      </c>
      <c r="H14152" s="84" t="s">
        <v>868</v>
      </c>
      <c r="I14152" s="84"/>
    </row>
    <row r="14153" spans="1:9" x14ac:dyDescent="0.25">
      <c r="A14153" s="33" t="s">
        <v>6305</v>
      </c>
      <c r="B14153" s="33" t="s">
        <v>4577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46"/>
        <v>4645500</v>
      </c>
      <c r="H14153" s="84" t="s">
        <v>868</v>
      </c>
      <c r="I14153" s="33"/>
    </row>
    <row r="14154" spans="1:9" x14ac:dyDescent="0.25">
      <c r="A14154" s="33" t="s">
        <v>6305</v>
      </c>
      <c r="B14154" s="33" t="s">
        <v>2791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46"/>
        <v>1206000</v>
      </c>
      <c r="H14154" s="84" t="s">
        <v>868</v>
      </c>
      <c r="I14154" s="33"/>
    </row>
    <row r="14155" spans="1:9" x14ac:dyDescent="0.25">
      <c r="A14155" s="33" t="s">
        <v>6312</v>
      </c>
      <c r="B14155" s="33" t="s">
        <v>4008</v>
      </c>
      <c r="C14155" s="33" t="s">
        <v>4378</v>
      </c>
      <c r="D14155" s="38">
        <v>7</v>
      </c>
      <c r="E14155" s="33" t="s">
        <v>27</v>
      </c>
      <c r="F14155" s="40">
        <v>23206</v>
      </c>
      <c r="G14155" s="41">
        <f t="shared" si="546"/>
        <v>162442</v>
      </c>
      <c r="H14155" s="42" t="s">
        <v>28</v>
      </c>
      <c r="I14155" s="43"/>
    </row>
    <row r="14156" spans="1:9" x14ac:dyDescent="0.25">
      <c r="A14156" s="33" t="s">
        <v>6312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46"/>
        <v>36975</v>
      </c>
      <c r="H14156" s="84" t="s">
        <v>588</v>
      </c>
      <c r="I14156" s="292"/>
    </row>
    <row r="14157" spans="1:9" x14ac:dyDescent="0.25">
      <c r="A14157" s="33" t="s">
        <v>6312</v>
      </c>
      <c r="B14157" s="33" t="s">
        <v>362</v>
      </c>
      <c r="C14157" s="49" t="s">
        <v>12397</v>
      </c>
      <c r="D14157" s="38">
        <v>1</v>
      </c>
      <c r="E14157" s="45" t="s">
        <v>24</v>
      </c>
      <c r="F14157" s="40">
        <v>3700000</v>
      </c>
      <c r="G14157" s="41">
        <f t="shared" si="546"/>
        <v>3700000</v>
      </c>
      <c r="H14157" s="84" t="s">
        <v>520</v>
      </c>
      <c r="I14157" s="292" t="s">
        <v>12398</v>
      </c>
    </row>
    <row r="14158" spans="1:9" x14ac:dyDescent="0.25">
      <c r="A14158" s="33" t="s">
        <v>6312</v>
      </c>
      <c r="B14158" s="33" t="s">
        <v>12224</v>
      </c>
      <c r="C14158" s="33" t="s">
        <v>12399</v>
      </c>
      <c r="D14158" s="38">
        <v>1</v>
      </c>
      <c r="E14158" s="45" t="s">
        <v>24</v>
      </c>
      <c r="F14158" s="40">
        <v>1400000</v>
      </c>
      <c r="G14158" s="41">
        <f t="shared" si="546"/>
        <v>1400000</v>
      </c>
      <c r="H14158" s="84" t="s">
        <v>520</v>
      </c>
      <c r="I14158" s="292" t="s">
        <v>12398</v>
      </c>
    </row>
    <row r="14159" spans="1:9" x14ac:dyDescent="0.25">
      <c r="A14159" s="33" t="s">
        <v>6312</v>
      </c>
      <c r="B14159" s="33" t="s">
        <v>12224</v>
      </c>
      <c r="C14159" s="33" t="s">
        <v>12400</v>
      </c>
      <c r="D14159" s="38">
        <v>1</v>
      </c>
      <c r="E14159" s="51" t="s">
        <v>24</v>
      </c>
      <c r="F14159" s="46">
        <v>1400000</v>
      </c>
      <c r="G14159" s="179">
        <f t="shared" si="546"/>
        <v>1400000</v>
      </c>
      <c r="H14159" s="84" t="s">
        <v>520</v>
      </c>
      <c r="I14159" s="292" t="s">
        <v>12398</v>
      </c>
    </row>
    <row r="14160" spans="1:9" x14ac:dyDescent="0.25">
      <c r="A14160" s="33" t="s">
        <v>6312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46"/>
        <v>75000</v>
      </c>
      <c r="H14160" s="84" t="s">
        <v>520</v>
      </c>
      <c r="I14160" s="292" t="s">
        <v>12398</v>
      </c>
    </row>
    <row r="14161" spans="1:13" x14ac:dyDescent="0.25">
      <c r="A14161" s="33" t="s">
        <v>6312</v>
      </c>
      <c r="B14161" s="33" t="s">
        <v>12227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46"/>
        <v>90000</v>
      </c>
      <c r="H14161" s="84" t="s">
        <v>520</v>
      </c>
      <c r="I14161" s="292" t="s">
        <v>12398</v>
      </c>
    </row>
    <row r="14162" spans="1:13" x14ac:dyDescent="0.25">
      <c r="A14162" s="33" t="s">
        <v>6312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46"/>
        <v>330000</v>
      </c>
      <c r="H14162" s="84" t="s">
        <v>520</v>
      </c>
      <c r="I14162" s="292" t="s">
        <v>12398</v>
      </c>
    </row>
    <row r="14163" spans="1:13" x14ac:dyDescent="0.25">
      <c r="A14163" s="33" t="s">
        <v>6312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46"/>
        <v>125000</v>
      </c>
      <c r="H14163" s="84" t="s">
        <v>520</v>
      </c>
      <c r="I14163" s="292" t="s">
        <v>12398</v>
      </c>
    </row>
    <row r="14164" spans="1:13" x14ac:dyDescent="0.25">
      <c r="A14164" s="33" t="s">
        <v>6312</v>
      </c>
      <c r="B14164" s="63" t="s">
        <v>6306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46"/>
        <v>350000</v>
      </c>
      <c r="H14164" s="84" t="s">
        <v>520</v>
      </c>
      <c r="I14164" s="292" t="s">
        <v>12398</v>
      </c>
    </row>
    <row r="14165" spans="1:13" x14ac:dyDescent="0.25">
      <c r="A14165" s="33" t="s">
        <v>6312</v>
      </c>
      <c r="B14165" s="33" t="s">
        <v>6295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46"/>
        <v>135000</v>
      </c>
      <c r="H14165" s="84" t="s">
        <v>520</v>
      </c>
      <c r="I14165" s="292" t="s">
        <v>12398</v>
      </c>
    </row>
    <row r="14166" spans="1:13" s="111" customFormat="1" x14ac:dyDescent="0.25">
      <c r="A14166" s="56" t="s">
        <v>6312</v>
      </c>
      <c r="B14166" s="56" t="s">
        <v>6849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46"/>
        <v>6850000</v>
      </c>
      <c r="H14166" s="294" t="s">
        <v>520</v>
      </c>
      <c r="I14166" s="556" t="s">
        <v>12401</v>
      </c>
      <c r="J14166" s="557"/>
      <c r="L14166" s="558"/>
      <c r="M14166" s="557"/>
    </row>
    <row r="14167" spans="1:13" x14ac:dyDescent="0.25">
      <c r="A14167" s="33" t="s">
        <v>6312</v>
      </c>
      <c r="B14167" s="56" t="s">
        <v>12402</v>
      </c>
      <c r="C14167" s="33" t="s">
        <v>12403</v>
      </c>
      <c r="D14167" s="38">
        <v>1</v>
      </c>
      <c r="E14167" s="51" t="s">
        <v>24</v>
      </c>
      <c r="F14167" s="46">
        <v>1000000</v>
      </c>
      <c r="G14167" s="51">
        <f t="shared" si="546"/>
        <v>1000000</v>
      </c>
      <c r="H14167" s="84" t="s">
        <v>520</v>
      </c>
      <c r="I14167" s="292" t="s">
        <v>12401</v>
      </c>
    </row>
    <row r="14168" spans="1:13" x14ac:dyDescent="0.25">
      <c r="A14168" s="33" t="s">
        <v>6312</v>
      </c>
      <c r="B14168" s="33" t="s">
        <v>4841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46"/>
        <v>30000</v>
      </c>
      <c r="H14168" s="84" t="s">
        <v>520</v>
      </c>
      <c r="I14168" s="292" t="s">
        <v>12401</v>
      </c>
    </row>
    <row r="14169" spans="1:13" x14ac:dyDescent="0.25">
      <c r="A14169" s="33" t="s">
        <v>6312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46"/>
        <v>40000</v>
      </c>
      <c r="H14169" s="42" t="s">
        <v>507</v>
      </c>
      <c r="I14169" s="43" t="s">
        <v>469</v>
      </c>
    </row>
    <row r="14170" spans="1:13" x14ac:dyDescent="0.25">
      <c r="A14170" s="33" t="s">
        <v>6312</v>
      </c>
      <c r="B14170" s="33" t="s">
        <v>12404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46"/>
        <v>460000</v>
      </c>
      <c r="H14170" s="42" t="s">
        <v>507</v>
      </c>
      <c r="I14170" s="43" t="s">
        <v>469</v>
      </c>
    </row>
    <row r="14171" spans="1:13" x14ac:dyDescent="0.25">
      <c r="A14171" s="33" t="s">
        <v>6312</v>
      </c>
      <c r="B14171" s="63" t="s">
        <v>5550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46"/>
        <v>495000</v>
      </c>
      <c r="H14171" s="42" t="s">
        <v>507</v>
      </c>
      <c r="I14171" s="43" t="s">
        <v>469</v>
      </c>
    </row>
    <row r="14172" spans="1:13" x14ac:dyDescent="0.25">
      <c r="A14172" s="33" t="s">
        <v>6312</v>
      </c>
      <c r="B14172" s="33" t="s">
        <v>8509</v>
      </c>
      <c r="C14172" s="33" t="s">
        <v>8339</v>
      </c>
      <c r="D14172" s="38">
        <v>0.6</v>
      </c>
      <c r="E14172" s="51" t="s">
        <v>27</v>
      </c>
      <c r="F14172" s="58">
        <v>82500</v>
      </c>
      <c r="G14172" s="41">
        <f t="shared" si="546"/>
        <v>49500</v>
      </c>
      <c r="H14172" s="42" t="s">
        <v>507</v>
      </c>
      <c r="I14172" s="43" t="s">
        <v>469</v>
      </c>
    </row>
    <row r="14173" spans="1:13" x14ac:dyDescent="0.25">
      <c r="A14173" s="33" t="s">
        <v>6312</v>
      </c>
      <c r="B14173" s="33" t="s">
        <v>4466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46"/>
        <v>25000</v>
      </c>
      <c r="H14173" s="42" t="s">
        <v>868</v>
      </c>
      <c r="I14173" s="84"/>
    </row>
    <row r="14174" spans="1:13" x14ac:dyDescent="0.25">
      <c r="A14174" s="33" t="s">
        <v>6312</v>
      </c>
      <c r="B14174" s="63" t="s">
        <v>5590</v>
      </c>
      <c r="C14174" s="33" t="s">
        <v>6313</v>
      </c>
      <c r="D14174" s="38">
        <v>1</v>
      </c>
      <c r="E14174" s="45" t="s">
        <v>1629</v>
      </c>
      <c r="F14174" s="40">
        <v>210000</v>
      </c>
      <c r="G14174" s="41">
        <f t="shared" si="546"/>
        <v>210000</v>
      </c>
      <c r="H14174" s="42" t="s">
        <v>868</v>
      </c>
      <c r="I14174" s="84"/>
    </row>
    <row r="14175" spans="1:13" x14ac:dyDescent="0.25">
      <c r="A14175" s="33" t="s">
        <v>6312</v>
      </c>
      <c r="B14175" s="33" t="s">
        <v>2805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46"/>
        <v>35000</v>
      </c>
      <c r="H14175" s="42" t="s">
        <v>868</v>
      </c>
      <c r="I14175" s="84"/>
    </row>
    <row r="14176" spans="1:13" x14ac:dyDescent="0.25">
      <c r="A14176" s="33" t="s">
        <v>6312</v>
      </c>
      <c r="B14176" s="36" t="s">
        <v>11266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46"/>
        <v>114000</v>
      </c>
      <c r="H14176" s="42" t="s">
        <v>868</v>
      </c>
      <c r="I14176" s="33"/>
    </row>
    <row r="14177" spans="1:9" x14ac:dyDescent="0.25">
      <c r="A14177" s="33" t="s">
        <v>6312</v>
      </c>
      <c r="B14177" s="63" t="s">
        <v>5550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46"/>
        <v>495000</v>
      </c>
      <c r="H14177" s="42" t="s">
        <v>465</v>
      </c>
      <c r="I14177" s="33" t="s">
        <v>12388</v>
      </c>
    </row>
    <row r="14178" spans="1:9" x14ac:dyDescent="0.25">
      <c r="A14178" s="33" t="s">
        <v>6312</v>
      </c>
      <c r="B14178" s="68" t="s">
        <v>3586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46"/>
        <v>100000</v>
      </c>
      <c r="H14178" s="42" t="s">
        <v>606</v>
      </c>
      <c r="I14178" s="33"/>
    </row>
    <row r="14179" spans="1:9" x14ac:dyDescent="0.25">
      <c r="A14179" s="33" t="s">
        <v>6312</v>
      </c>
      <c r="B14179" s="36" t="s">
        <v>6244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46"/>
        <v>100000</v>
      </c>
      <c r="H14179" s="42" t="s">
        <v>2240</v>
      </c>
      <c r="I14179" s="33"/>
    </row>
    <row r="14180" spans="1:9" x14ac:dyDescent="0.25">
      <c r="A14180" s="33" t="s">
        <v>6312</v>
      </c>
      <c r="B14180" s="80" t="s">
        <v>4953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46"/>
        <v>34000</v>
      </c>
      <c r="H14180" s="84" t="s">
        <v>2240</v>
      </c>
      <c r="I14180" s="33"/>
    </row>
    <row r="14181" spans="1:9" x14ac:dyDescent="0.25">
      <c r="A14181" s="33" t="s">
        <v>6312</v>
      </c>
      <c r="B14181" s="33" t="s">
        <v>3920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46"/>
        <v>150000</v>
      </c>
      <c r="H14181" s="84" t="s">
        <v>882</v>
      </c>
      <c r="I14181" s="33"/>
    </row>
    <row r="14182" spans="1:9" x14ac:dyDescent="0.25">
      <c r="A14182" s="33" t="s">
        <v>6312</v>
      </c>
      <c r="B14182" s="33" t="s">
        <v>2886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46"/>
        <v>75000</v>
      </c>
      <c r="H14182" s="84" t="s">
        <v>882</v>
      </c>
      <c r="I14182" s="33"/>
    </row>
    <row r="14183" spans="1:9" x14ac:dyDescent="0.25">
      <c r="A14183" s="33" t="s">
        <v>6316</v>
      </c>
      <c r="B14183" s="33" t="s">
        <v>4008</v>
      </c>
      <c r="C14183" s="33" t="s">
        <v>4378</v>
      </c>
      <c r="D14183" s="38">
        <v>10</v>
      </c>
      <c r="E14183" s="33" t="s">
        <v>27</v>
      </c>
      <c r="F14183" s="40">
        <v>23206</v>
      </c>
      <c r="G14183" s="41">
        <f t="shared" si="546"/>
        <v>232060</v>
      </c>
      <c r="H14183" s="42" t="s">
        <v>5639</v>
      </c>
      <c r="I14183" s="43"/>
    </row>
    <row r="14184" spans="1:9" x14ac:dyDescent="0.25">
      <c r="A14184" s="33" t="s">
        <v>6316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46"/>
        <v>14250</v>
      </c>
      <c r="H14184" s="84" t="s">
        <v>5639</v>
      </c>
      <c r="I14184" s="292"/>
    </row>
    <row r="14185" spans="1:9" x14ac:dyDescent="0.25">
      <c r="A14185" s="33" t="s">
        <v>6316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46"/>
        <v>888079</v>
      </c>
      <c r="H14185" s="84" t="s">
        <v>5639</v>
      </c>
      <c r="I14185" s="292"/>
    </row>
    <row r="14186" spans="1:9" x14ac:dyDescent="0.25">
      <c r="A14186" s="33" t="s">
        <v>6316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46"/>
        <v>57000</v>
      </c>
      <c r="H14186" s="84" t="s">
        <v>28</v>
      </c>
      <c r="I14186" s="292"/>
    </row>
    <row r="14187" spans="1:9" x14ac:dyDescent="0.25">
      <c r="A14187" s="33" t="s">
        <v>6316</v>
      </c>
      <c r="B14187" s="33" t="s">
        <v>6317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46"/>
        <v>270000</v>
      </c>
      <c r="H14187" s="42" t="s">
        <v>577</v>
      </c>
      <c r="I14187" s="292"/>
    </row>
    <row r="14188" spans="1:9" x14ac:dyDescent="0.25">
      <c r="A14188" s="33" t="s">
        <v>6316</v>
      </c>
      <c r="B14188" s="33" t="s">
        <v>362</v>
      </c>
      <c r="C14188" s="487" t="s">
        <v>12405</v>
      </c>
      <c r="D14188" s="50">
        <v>1</v>
      </c>
      <c r="E14188" s="39" t="s">
        <v>24</v>
      </c>
      <c r="F14188" s="179">
        <v>3700000</v>
      </c>
      <c r="G14188" s="41">
        <f t="shared" si="546"/>
        <v>3700000</v>
      </c>
      <c r="H14188" s="84" t="s">
        <v>974</v>
      </c>
      <c r="I14188" s="292" t="s">
        <v>12406</v>
      </c>
    </row>
    <row r="14189" spans="1:9" x14ac:dyDescent="0.25">
      <c r="A14189" s="33" t="s">
        <v>6316</v>
      </c>
      <c r="B14189" s="33" t="s">
        <v>362</v>
      </c>
      <c r="C14189" s="247" t="s">
        <v>12407</v>
      </c>
      <c r="D14189" s="33">
        <v>1</v>
      </c>
      <c r="E14189" s="39" t="s">
        <v>24</v>
      </c>
      <c r="F14189" s="179">
        <v>3700000</v>
      </c>
      <c r="G14189" s="41">
        <f t="shared" si="546"/>
        <v>3700000</v>
      </c>
      <c r="H14189" s="84" t="s">
        <v>974</v>
      </c>
      <c r="I14189" s="292" t="s">
        <v>12406</v>
      </c>
    </row>
    <row r="14190" spans="1:9" x14ac:dyDescent="0.25">
      <c r="A14190" s="33" t="s">
        <v>6316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46"/>
        <v>125000</v>
      </c>
      <c r="H14190" s="84" t="s">
        <v>974</v>
      </c>
      <c r="I14190" s="292" t="s">
        <v>12406</v>
      </c>
    </row>
    <row r="14191" spans="1:9" x14ac:dyDescent="0.25">
      <c r="A14191" s="33" t="s">
        <v>6316</v>
      </c>
      <c r="B14191" s="63" t="s">
        <v>6306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46"/>
        <v>350000</v>
      </c>
      <c r="H14191" s="84" t="s">
        <v>974</v>
      </c>
      <c r="I14191" s="292" t="s">
        <v>12406</v>
      </c>
    </row>
    <row r="14192" spans="1:9" x14ac:dyDescent="0.25">
      <c r="A14192" s="33" t="s">
        <v>6316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46"/>
        <v>75000</v>
      </c>
      <c r="H14192" s="84" t="s">
        <v>868</v>
      </c>
      <c r="I14192" s="292"/>
    </row>
    <row r="14193" spans="1:9" x14ac:dyDescent="0.25">
      <c r="A14193" s="33" t="s">
        <v>6316</v>
      </c>
      <c r="B14193" s="33" t="s">
        <v>2805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46"/>
        <v>7500</v>
      </c>
      <c r="H14193" s="84" t="s">
        <v>868</v>
      </c>
      <c r="I14193" s="292"/>
    </row>
    <row r="14194" spans="1:9" x14ac:dyDescent="0.25">
      <c r="A14194" s="33" t="s">
        <v>6316</v>
      </c>
      <c r="B14194" s="36" t="s">
        <v>11266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46"/>
        <v>40000</v>
      </c>
      <c r="H14194" s="42" t="s">
        <v>868</v>
      </c>
      <c r="I14194" s="292"/>
    </row>
    <row r="14195" spans="1:9" x14ac:dyDescent="0.25">
      <c r="A14195" s="33" t="s">
        <v>6316</v>
      </c>
      <c r="B14195" s="56" t="s">
        <v>5947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46"/>
        <v>45000</v>
      </c>
      <c r="H14195" s="84" t="s">
        <v>2284</v>
      </c>
      <c r="I14195" s="292"/>
    </row>
    <row r="14196" spans="1:9" x14ac:dyDescent="0.25">
      <c r="A14196" s="33" t="s">
        <v>6316</v>
      </c>
      <c r="B14196" s="36" t="s">
        <v>11266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46"/>
        <v>10000</v>
      </c>
      <c r="H14196" s="84" t="s">
        <v>2284</v>
      </c>
      <c r="I14196" s="292"/>
    </row>
    <row r="14197" spans="1:9" x14ac:dyDescent="0.25">
      <c r="A14197" s="33" t="s">
        <v>6316</v>
      </c>
      <c r="B14197" s="68" t="s">
        <v>5050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46"/>
        <v>722000</v>
      </c>
      <c r="H14197" s="33" t="s">
        <v>11973</v>
      </c>
      <c r="I14197" s="43" t="s">
        <v>12408</v>
      </c>
    </row>
    <row r="14198" spans="1:9" x14ac:dyDescent="0.25">
      <c r="A14198" s="33" t="s">
        <v>6316</v>
      </c>
      <c r="B14198" s="33" t="s">
        <v>6314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46"/>
        <v>575000</v>
      </c>
      <c r="H14198" s="42" t="s">
        <v>1881</v>
      </c>
      <c r="I14198" s="43" t="s">
        <v>12408</v>
      </c>
    </row>
    <row r="14199" spans="1:9" x14ac:dyDescent="0.25">
      <c r="A14199" s="33" t="s">
        <v>6316</v>
      </c>
      <c r="B14199" s="33" t="s">
        <v>6315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46"/>
        <v>88000</v>
      </c>
      <c r="H14199" s="42" t="s">
        <v>1881</v>
      </c>
      <c r="I14199" s="43" t="s">
        <v>12408</v>
      </c>
    </row>
    <row r="14200" spans="1:9" x14ac:dyDescent="0.25">
      <c r="A14200" s="33" t="s">
        <v>6316</v>
      </c>
      <c r="B14200" s="68" t="s">
        <v>6290</v>
      </c>
      <c r="C14200" s="33" t="s">
        <v>1082</v>
      </c>
      <c r="D14200" s="38">
        <v>1</v>
      </c>
      <c r="E14200" s="51" t="s">
        <v>12409</v>
      </c>
      <c r="F14200" s="46">
        <v>550000</v>
      </c>
      <c r="G14200" s="41">
        <f t="shared" si="546"/>
        <v>550000</v>
      </c>
      <c r="H14200" s="42" t="s">
        <v>433</v>
      </c>
      <c r="I14200" s="43" t="s">
        <v>12408</v>
      </c>
    </row>
    <row r="14201" spans="1:9" x14ac:dyDescent="0.25">
      <c r="A14201" s="33" t="s">
        <v>6316</v>
      </c>
      <c r="B14201" s="68" t="s">
        <v>4532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46"/>
        <v>40000</v>
      </c>
      <c r="H14201" s="42" t="s">
        <v>588</v>
      </c>
      <c r="I14201" s="84" t="s">
        <v>8299</v>
      </c>
    </row>
    <row r="14202" spans="1:9" x14ac:dyDescent="0.25">
      <c r="A14202" s="33" t="s">
        <v>6316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8299</v>
      </c>
    </row>
    <row r="14203" spans="1:9" x14ac:dyDescent="0.25">
      <c r="A14203" s="33" t="s">
        <v>6316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8298</v>
      </c>
    </row>
    <row r="14204" spans="1:9" x14ac:dyDescent="0.25">
      <c r="A14204" s="33" t="s">
        <v>6316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47">F14204*D14204</f>
        <v>350000</v>
      </c>
      <c r="H14204" s="42" t="s">
        <v>748</v>
      </c>
      <c r="I14204" s="33" t="s">
        <v>8298</v>
      </c>
    </row>
    <row r="14205" spans="1:9" x14ac:dyDescent="0.25">
      <c r="A14205" s="33" t="s">
        <v>6316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47"/>
        <v>104067</v>
      </c>
      <c r="H14205" s="42" t="s">
        <v>748</v>
      </c>
      <c r="I14205" s="33" t="s">
        <v>8298</v>
      </c>
    </row>
    <row r="14206" spans="1:9" x14ac:dyDescent="0.25">
      <c r="A14206" s="33" t="s">
        <v>6320</v>
      </c>
      <c r="B14206" s="36" t="s">
        <v>11266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47"/>
        <v>60000</v>
      </c>
      <c r="H14206" s="42" t="s">
        <v>868</v>
      </c>
      <c r="I14206" s="43"/>
    </row>
    <row r="14207" spans="1:9" x14ac:dyDescent="0.25">
      <c r="A14207" s="33" t="s">
        <v>6320</v>
      </c>
      <c r="B14207" s="33" t="s">
        <v>2805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47"/>
        <v>37500</v>
      </c>
      <c r="H14207" s="84" t="s">
        <v>868</v>
      </c>
      <c r="I14207" s="292"/>
    </row>
    <row r="14208" spans="1:9" x14ac:dyDescent="0.25">
      <c r="A14208" s="33" t="s">
        <v>6320</v>
      </c>
      <c r="B14208" s="269" t="s">
        <v>6325</v>
      </c>
      <c r="C14208" s="33" t="s">
        <v>6326</v>
      </c>
      <c r="D14208" s="38">
        <v>2</v>
      </c>
      <c r="E14208" s="45" t="s">
        <v>24</v>
      </c>
      <c r="F14208" s="46">
        <v>40000</v>
      </c>
      <c r="G14208" s="41">
        <f t="shared" si="547"/>
        <v>80000</v>
      </c>
      <c r="H14208" s="42" t="s">
        <v>868</v>
      </c>
      <c r="I14208" s="292"/>
    </row>
    <row r="14209" spans="1:9" x14ac:dyDescent="0.25">
      <c r="A14209" s="33" t="s">
        <v>6320</v>
      </c>
      <c r="B14209" s="33" t="s">
        <v>4008</v>
      </c>
      <c r="C14209" s="33" t="s">
        <v>4378</v>
      </c>
      <c r="D14209" s="38">
        <v>10</v>
      </c>
      <c r="E14209" s="33" t="s">
        <v>27</v>
      </c>
      <c r="F14209" s="40">
        <v>23206</v>
      </c>
      <c r="G14209" s="41">
        <f t="shared" si="547"/>
        <v>232060</v>
      </c>
      <c r="H14209" s="84" t="s">
        <v>1263</v>
      </c>
      <c r="I14209" s="292"/>
    </row>
    <row r="14210" spans="1:9" x14ac:dyDescent="0.25">
      <c r="A14210" s="33" t="s">
        <v>6320</v>
      </c>
      <c r="B14210" s="63" t="s">
        <v>6321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47"/>
        <v>225000</v>
      </c>
      <c r="H14210" s="42" t="s">
        <v>1263</v>
      </c>
      <c r="I14210" s="292"/>
    </row>
    <row r="14211" spans="1:9" x14ac:dyDescent="0.25">
      <c r="A14211" s="33" t="s">
        <v>6320</v>
      </c>
      <c r="B14211" s="33" t="s">
        <v>12410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47"/>
        <v>6850000</v>
      </c>
      <c r="H14211" s="84" t="s">
        <v>433</v>
      </c>
      <c r="I14211" s="292" t="s">
        <v>12411</v>
      </c>
    </row>
    <row r="14212" spans="1:9" x14ac:dyDescent="0.25">
      <c r="A14212" s="33" t="s">
        <v>6320</v>
      </c>
      <c r="B14212" s="433" t="s">
        <v>5550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47"/>
        <v>495000</v>
      </c>
      <c r="H14212" s="450" t="s">
        <v>3078</v>
      </c>
      <c r="I14212" s="553" t="s">
        <v>12412</v>
      </c>
    </row>
    <row r="14213" spans="1:9" x14ac:dyDescent="0.25">
      <c r="A14213" s="33" t="s">
        <v>6320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47"/>
        <v>208134</v>
      </c>
      <c r="H14213" s="84" t="s">
        <v>413</v>
      </c>
      <c r="I14213" s="292" t="s">
        <v>12413</v>
      </c>
    </row>
    <row r="14214" spans="1:9" x14ac:dyDescent="0.25">
      <c r="A14214" s="33" t="s">
        <v>6320</v>
      </c>
      <c r="B14214" s="63" t="s">
        <v>2706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47"/>
        <v>350000</v>
      </c>
      <c r="H14214" s="84" t="s">
        <v>413</v>
      </c>
      <c r="I14214" s="292" t="s">
        <v>12413</v>
      </c>
    </row>
    <row r="14215" spans="1:9" x14ac:dyDescent="0.25">
      <c r="A14215" s="33" t="s">
        <v>6320</v>
      </c>
      <c r="B14215" s="33" t="s">
        <v>6324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47"/>
        <v>100000</v>
      </c>
      <c r="H14215" s="84" t="s">
        <v>413</v>
      </c>
      <c r="I14215" s="292" t="s">
        <v>12413</v>
      </c>
    </row>
    <row r="14216" spans="1:9" x14ac:dyDescent="0.25">
      <c r="A14216" s="33" t="s">
        <v>6320</v>
      </c>
      <c r="B14216" s="36" t="s">
        <v>2801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47"/>
        <v>13333</v>
      </c>
      <c r="H14216" s="42" t="s">
        <v>413</v>
      </c>
      <c r="I14216" s="292" t="s">
        <v>12413</v>
      </c>
    </row>
    <row r="14217" spans="1:9" x14ac:dyDescent="0.25">
      <c r="A14217" s="33" t="s">
        <v>6320</v>
      </c>
      <c r="B14217" s="56" t="s">
        <v>6327</v>
      </c>
      <c r="C14217" s="33" t="s">
        <v>6326</v>
      </c>
      <c r="D14217" s="50">
        <v>1</v>
      </c>
      <c r="E14217" s="45" t="s">
        <v>24</v>
      </c>
      <c r="F14217" s="179">
        <v>40000</v>
      </c>
      <c r="G14217" s="41">
        <f t="shared" si="547"/>
        <v>40000</v>
      </c>
      <c r="H14217" s="84" t="s">
        <v>6328</v>
      </c>
      <c r="I14217" s="292"/>
    </row>
    <row r="14218" spans="1:9" x14ac:dyDescent="0.25">
      <c r="A14218" s="33" t="s">
        <v>6320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47"/>
        <v>12325</v>
      </c>
      <c r="H14218" s="84" t="s">
        <v>2736</v>
      </c>
      <c r="I14218" s="292"/>
    </row>
    <row r="14219" spans="1:9" x14ac:dyDescent="0.25">
      <c r="A14219" s="33" t="s">
        <v>6329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3101</v>
      </c>
      <c r="I14219" s="43"/>
    </row>
    <row r="14220" spans="1:9" x14ac:dyDescent="0.25">
      <c r="A14220" s="33" t="s">
        <v>6329</v>
      </c>
      <c r="B14220" s="36" t="s">
        <v>11266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48">F14220*D14220</f>
        <v>14000</v>
      </c>
      <c r="H14220" s="42" t="s">
        <v>930</v>
      </c>
      <c r="I14220" s="292"/>
    </row>
    <row r="14221" spans="1:9" x14ac:dyDescent="0.25">
      <c r="A14221" s="33" t="s">
        <v>6329</v>
      </c>
      <c r="B14221" s="33" t="s">
        <v>4008</v>
      </c>
      <c r="C14221" s="33" t="s">
        <v>4378</v>
      </c>
      <c r="D14221" s="38">
        <v>3</v>
      </c>
      <c r="E14221" s="33" t="s">
        <v>27</v>
      </c>
      <c r="F14221" s="40">
        <v>23206</v>
      </c>
      <c r="G14221" s="41">
        <f t="shared" si="548"/>
        <v>69618</v>
      </c>
      <c r="H14221" s="42" t="s">
        <v>28</v>
      </c>
      <c r="I14221" s="292"/>
    </row>
    <row r="14222" spans="1:9" x14ac:dyDescent="0.25">
      <c r="A14222" s="33" t="s">
        <v>6329</v>
      </c>
      <c r="B14222" s="63" t="s">
        <v>6331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48"/>
        <v>26000</v>
      </c>
      <c r="H14222" s="42" t="s">
        <v>868</v>
      </c>
      <c r="I14222" s="292"/>
    </row>
    <row r="14223" spans="1:9" x14ac:dyDescent="0.25">
      <c r="A14223" s="33" t="s">
        <v>6329</v>
      </c>
      <c r="B14223" s="36" t="s">
        <v>11266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48"/>
        <v>80000</v>
      </c>
      <c r="H14223" s="42" t="s">
        <v>868</v>
      </c>
      <c r="I14223" s="292"/>
    </row>
    <row r="14224" spans="1:9" x14ac:dyDescent="0.25">
      <c r="A14224" s="33" t="s">
        <v>6329</v>
      </c>
      <c r="B14224" s="33" t="s">
        <v>2805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48"/>
        <v>17500</v>
      </c>
      <c r="H14224" s="42" t="s">
        <v>868</v>
      </c>
      <c r="I14224" s="292"/>
    </row>
    <row r="14225" spans="1:9" x14ac:dyDescent="0.25">
      <c r="A14225" s="33" t="s">
        <v>6329</v>
      </c>
      <c r="B14225" s="68" t="s">
        <v>6332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48"/>
        <v>280000</v>
      </c>
      <c r="H14225" s="42" t="s">
        <v>868</v>
      </c>
      <c r="I14225" s="292"/>
    </row>
    <row r="14226" spans="1:9" x14ac:dyDescent="0.25">
      <c r="A14226" s="33" t="s">
        <v>6329</v>
      </c>
      <c r="B14226" s="68" t="s">
        <v>6260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48"/>
        <v>80000</v>
      </c>
      <c r="H14226" s="42" t="s">
        <v>2284</v>
      </c>
      <c r="I14226" s="292"/>
    </row>
    <row r="14227" spans="1:9" x14ac:dyDescent="0.25">
      <c r="A14227" s="33" t="s">
        <v>6329</v>
      </c>
      <c r="B14227" s="36" t="s">
        <v>3235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48"/>
        <v>35000</v>
      </c>
      <c r="H14227" s="84" t="s">
        <v>2284</v>
      </c>
      <c r="I14227" s="292"/>
    </row>
    <row r="14228" spans="1:9" x14ac:dyDescent="0.25">
      <c r="A14228" s="33" t="s">
        <v>6329</v>
      </c>
      <c r="B14228" s="33" t="s">
        <v>4008</v>
      </c>
      <c r="C14228" s="33" t="s">
        <v>4378</v>
      </c>
      <c r="D14228" s="38">
        <v>2</v>
      </c>
      <c r="E14228" s="33" t="s">
        <v>27</v>
      </c>
      <c r="F14228" s="40">
        <v>23206</v>
      </c>
      <c r="G14228" s="41">
        <f t="shared" si="548"/>
        <v>46412</v>
      </c>
      <c r="H14228" s="84" t="s">
        <v>2284</v>
      </c>
      <c r="I14228" s="292"/>
    </row>
    <row r="14229" spans="1:9" x14ac:dyDescent="0.25">
      <c r="A14229" s="33" t="s">
        <v>6329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48"/>
        <v>28500</v>
      </c>
      <c r="H14229" s="84" t="s">
        <v>2284</v>
      </c>
      <c r="I14229" s="84"/>
    </row>
    <row r="14230" spans="1:9" x14ac:dyDescent="0.25">
      <c r="A14230" s="33" t="s">
        <v>6329</v>
      </c>
      <c r="B14230" s="33" t="s">
        <v>6336</v>
      </c>
      <c r="C14230" s="56" t="s">
        <v>6337</v>
      </c>
      <c r="D14230" s="38">
        <v>1</v>
      </c>
      <c r="E14230" s="45" t="s">
        <v>24</v>
      </c>
      <c r="F14230" s="179">
        <v>35000</v>
      </c>
      <c r="G14230" s="41">
        <f t="shared" si="548"/>
        <v>35000</v>
      </c>
      <c r="H14230" s="84" t="s">
        <v>1279</v>
      </c>
      <c r="I14230" s="43"/>
    </row>
    <row r="14231" spans="1:9" x14ac:dyDescent="0.25">
      <c r="A14231" s="33" t="s">
        <v>6329</v>
      </c>
      <c r="B14231" s="33" t="s">
        <v>6338</v>
      </c>
      <c r="C14231" s="52" t="s">
        <v>6337</v>
      </c>
      <c r="D14231" s="50">
        <v>1</v>
      </c>
      <c r="E14231" s="45" t="s">
        <v>24</v>
      </c>
      <c r="F14231" s="179">
        <v>50000</v>
      </c>
      <c r="G14231" s="41">
        <f t="shared" si="548"/>
        <v>50000</v>
      </c>
      <c r="H14231" s="84" t="s">
        <v>1279</v>
      </c>
      <c r="I14231" s="43"/>
    </row>
    <row r="14232" spans="1:9" x14ac:dyDescent="0.25">
      <c r="A14232" s="33" t="s">
        <v>6329</v>
      </c>
      <c r="B14232" s="80" t="s">
        <v>5043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48"/>
        <v>260000</v>
      </c>
      <c r="H14232" s="42" t="s">
        <v>413</v>
      </c>
      <c r="I14232" s="43" t="s">
        <v>12413</v>
      </c>
    </row>
    <row r="14233" spans="1:9" x14ac:dyDescent="0.25">
      <c r="A14233" s="33" t="s">
        <v>6329</v>
      </c>
      <c r="B14233" s="63" t="s">
        <v>2961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48"/>
        <v>380000</v>
      </c>
      <c r="H14233" s="42" t="s">
        <v>413</v>
      </c>
      <c r="I14233" s="43" t="s">
        <v>12413</v>
      </c>
    </row>
    <row r="14234" spans="1:9" x14ac:dyDescent="0.25">
      <c r="A14234" s="33" t="s">
        <v>6329</v>
      </c>
      <c r="B14234" s="36" t="s">
        <v>4149</v>
      </c>
      <c r="C14234" s="33" t="s">
        <v>2752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12413</v>
      </c>
    </row>
    <row r="14235" spans="1:9" x14ac:dyDescent="0.25">
      <c r="A14235" s="33" t="s">
        <v>6329</v>
      </c>
      <c r="B14235" s="68" t="s">
        <v>6093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12413</v>
      </c>
    </row>
    <row r="14236" spans="1:9" x14ac:dyDescent="0.25">
      <c r="A14236" s="33" t="s">
        <v>6329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49">F14236*D14236</f>
        <v>250000</v>
      </c>
      <c r="H14236" s="42" t="s">
        <v>413</v>
      </c>
      <c r="I14236" s="43" t="s">
        <v>12413</v>
      </c>
    </row>
    <row r="14237" spans="1:9" x14ac:dyDescent="0.25">
      <c r="A14237" s="33" t="s">
        <v>6329</v>
      </c>
      <c r="B14237" s="33" t="s">
        <v>6335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49"/>
        <v>8000</v>
      </c>
      <c r="H14237" s="42" t="s">
        <v>413</v>
      </c>
      <c r="I14237" s="43" t="s">
        <v>12413</v>
      </c>
    </row>
    <row r="14238" spans="1:9" x14ac:dyDescent="0.25">
      <c r="A14238" s="33" t="s">
        <v>6339</v>
      </c>
      <c r="B14238" s="33" t="s">
        <v>4008</v>
      </c>
      <c r="C14238" s="33" t="s">
        <v>4378</v>
      </c>
      <c r="D14238" s="38">
        <v>5</v>
      </c>
      <c r="E14238" s="33" t="s">
        <v>27</v>
      </c>
      <c r="F14238" s="40">
        <v>23206</v>
      </c>
      <c r="G14238" s="41">
        <f t="shared" si="549"/>
        <v>116030</v>
      </c>
      <c r="H14238" s="42" t="s">
        <v>5639</v>
      </c>
      <c r="I14238" s="43"/>
    </row>
    <row r="14239" spans="1:9" x14ac:dyDescent="0.25">
      <c r="A14239" s="33" t="s">
        <v>6339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49"/>
        <v>85500</v>
      </c>
      <c r="H14239" s="42" t="s">
        <v>5639</v>
      </c>
      <c r="I14239" s="292"/>
    </row>
    <row r="14240" spans="1:9" x14ac:dyDescent="0.25">
      <c r="A14240" s="33" t="s">
        <v>6339</v>
      </c>
      <c r="B14240" s="56" t="s">
        <v>6344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49"/>
        <v>20000</v>
      </c>
      <c r="H14240" s="84" t="s">
        <v>930</v>
      </c>
      <c r="I14240" s="292"/>
    </row>
    <row r="14241" spans="1:9" x14ac:dyDescent="0.25">
      <c r="A14241" s="33" t="s">
        <v>6339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49"/>
        <v>75000</v>
      </c>
      <c r="H14241" s="42" t="s">
        <v>433</v>
      </c>
      <c r="I14241" s="292" t="s">
        <v>12414</v>
      </c>
    </row>
    <row r="14242" spans="1:9" x14ac:dyDescent="0.25">
      <c r="A14242" s="33" t="s">
        <v>6339</v>
      </c>
      <c r="B14242" s="33" t="s">
        <v>12415</v>
      </c>
      <c r="C14242" s="33" t="s">
        <v>12416</v>
      </c>
      <c r="D14242" s="50">
        <v>1</v>
      </c>
      <c r="E14242" s="45" t="s">
        <v>396</v>
      </c>
      <c r="F14242" s="179">
        <v>1</v>
      </c>
      <c r="G14242" s="41">
        <f t="shared" si="549"/>
        <v>1</v>
      </c>
      <c r="H14242" s="84" t="s">
        <v>520</v>
      </c>
      <c r="I14242" s="292" t="s">
        <v>12417</v>
      </c>
    </row>
    <row r="14243" spans="1:9" x14ac:dyDescent="0.25">
      <c r="A14243" s="33" t="s">
        <v>6339</v>
      </c>
      <c r="B14243" s="63" t="s">
        <v>5550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49"/>
        <v>1485000</v>
      </c>
      <c r="H14243" s="84" t="s">
        <v>12418</v>
      </c>
      <c r="I14243" s="292" t="s">
        <v>12417</v>
      </c>
    </row>
    <row r="14244" spans="1:9" x14ac:dyDescent="0.25">
      <c r="A14244" s="33" t="s">
        <v>6339</v>
      </c>
      <c r="B14244" s="109" t="s">
        <v>3933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49"/>
        <v>485000</v>
      </c>
      <c r="H14244" s="84" t="s">
        <v>520</v>
      </c>
      <c r="I14244" s="292" t="s">
        <v>12417</v>
      </c>
    </row>
    <row r="14245" spans="1:9" x14ac:dyDescent="0.25">
      <c r="A14245" s="33" t="s">
        <v>6339</v>
      </c>
      <c r="B14245" s="63" t="s">
        <v>4772</v>
      </c>
      <c r="C14245" s="33" t="s">
        <v>2726</v>
      </c>
      <c r="D14245" s="38">
        <v>1</v>
      </c>
      <c r="E14245" s="45" t="s">
        <v>24</v>
      </c>
      <c r="F14245" s="40">
        <v>187035</v>
      </c>
      <c r="G14245" s="41">
        <f t="shared" si="549"/>
        <v>187035</v>
      </c>
      <c r="H14245" s="84" t="s">
        <v>520</v>
      </c>
      <c r="I14245" s="292" t="s">
        <v>12417</v>
      </c>
    </row>
    <row r="14246" spans="1:9" x14ac:dyDescent="0.25">
      <c r="A14246" s="33" t="s">
        <v>6339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49"/>
        <v>193500</v>
      </c>
      <c r="H14246" s="84" t="s">
        <v>520</v>
      </c>
      <c r="I14246" s="292" t="s">
        <v>12417</v>
      </c>
    </row>
    <row r="14247" spans="1:9" x14ac:dyDescent="0.25">
      <c r="A14247" s="33" t="s">
        <v>6339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49"/>
        <v>78000</v>
      </c>
      <c r="H14247" s="84" t="s">
        <v>520</v>
      </c>
      <c r="I14247" s="292" t="s">
        <v>12417</v>
      </c>
    </row>
    <row r="14248" spans="1:9" x14ac:dyDescent="0.25">
      <c r="A14248" s="33" t="s">
        <v>6339</v>
      </c>
      <c r="B14248" s="68" t="s">
        <v>6260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49"/>
        <v>160000</v>
      </c>
      <c r="H14248" s="84" t="s">
        <v>520</v>
      </c>
      <c r="I14248" s="292" t="s">
        <v>12417</v>
      </c>
    </row>
    <row r="14249" spans="1:9" x14ac:dyDescent="0.25">
      <c r="A14249" s="33" t="s">
        <v>6339</v>
      </c>
      <c r="B14249" s="33" t="s">
        <v>3235</v>
      </c>
      <c r="C14249" s="33" t="s">
        <v>3596</v>
      </c>
      <c r="D14249" s="38">
        <v>2</v>
      </c>
      <c r="E14249" s="45" t="s">
        <v>24</v>
      </c>
      <c r="F14249" s="40">
        <v>92500</v>
      </c>
      <c r="G14249" s="41">
        <f t="shared" si="549"/>
        <v>185000</v>
      </c>
      <c r="H14249" s="84" t="s">
        <v>520</v>
      </c>
      <c r="I14249" s="292" t="s">
        <v>12417</v>
      </c>
    </row>
    <row r="14250" spans="1:9" x14ac:dyDescent="0.25">
      <c r="A14250" s="33" t="s">
        <v>6339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49"/>
        <v>22500</v>
      </c>
      <c r="H14250" s="84" t="s">
        <v>520</v>
      </c>
      <c r="I14250" s="292" t="s">
        <v>12417</v>
      </c>
    </row>
    <row r="14251" spans="1:9" x14ac:dyDescent="0.25">
      <c r="A14251" s="33" t="s">
        <v>6339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49"/>
        <v>40000</v>
      </c>
      <c r="H14251" s="84" t="s">
        <v>520</v>
      </c>
      <c r="I14251" s="292" t="s">
        <v>12417</v>
      </c>
    </row>
    <row r="14252" spans="1:9" x14ac:dyDescent="0.25">
      <c r="A14252" s="33" t="s">
        <v>6339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49"/>
        <v>75000</v>
      </c>
      <c r="H14252" s="84" t="s">
        <v>868</v>
      </c>
      <c r="I14252" s="84"/>
    </row>
    <row r="14253" spans="1:9" x14ac:dyDescent="0.25">
      <c r="A14253" s="33" t="s">
        <v>6339</v>
      </c>
      <c r="B14253" s="36" t="s">
        <v>11266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49"/>
        <v>85000</v>
      </c>
      <c r="H14253" s="84" t="s">
        <v>868</v>
      </c>
      <c r="I14253" s="43"/>
    </row>
    <row r="14254" spans="1:9" x14ac:dyDescent="0.25">
      <c r="A14254" s="33" t="s">
        <v>6339</v>
      </c>
      <c r="B14254" s="33" t="s">
        <v>2805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49"/>
        <v>32500</v>
      </c>
      <c r="H14254" s="84" t="s">
        <v>868</v>
      </c>
      <c r="I14254" s="43"/>
    </row>
    <row r="14255" spans="1:9" x14ac:dyDescent="0.25">
      <c r="A14255" s="33" t="s">
        <v>6339</v>
      </c>
      <c r="B14255" s="63" t="s">
        <v>6331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49"/>
        <v>13000</v>
      </c>
      <c r="H14255" s="84" t="s">
        <v>868</v>
      </c>
      <c r="I14255" s="43"/>
    </row>
    <row r="14256" spans="1:9" x14ac:dyDescent="0.25">
      <c r="A14256" s="33" t="s">
        <v>6339</v>
      </c>
      <c r="B14256" s="33" t="s">
        <v>2899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49"/>
        <v>150000</v>
      </c>
      <c r="H14256" s="84" t="s">
        <v>868</v>
      </c>
      <c r="I14256" s="43"/>
    </row>
    <row r="14257" spans="1:9" x14ac:dyDescent="0.25">
      <c r="A14257" s="33" t="s">
        <v>6339</v>
      </c>
      <c r="B14257" s="33" t="s">
        <v>5828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49"/>
        <v>4000</v>
      </c>
      <c r="H14257" s="84" t="s">
        <v>868</v>
      </c>
      <c r="I14257" s="43"/>
    </row>
    <row r="14258" spans="1:9" x14ac:dyDescent="0.25">
      <c r="A14258" s="33" t="s">
        <v>6339</v>
      </c>
      <c r="B14258" s="33" t="s">
        <v>6342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12413</v>
      </c>
    </row>
    <row r="14259" spans="1:9" x14ac:dyDescent="0.25">
      <c r="A14259" s="33" t="s">
        <v>6339</v>
      </c>
      <c r="B14259" s="63" t="s">
        <v>5550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8367</v>
      </c>
    </row>
    <row r="14260" spans="1:9" x14ac:dyDescent="0.25">
      <c r="A14260" s="33" t="s">
        <v>6339</v>
      </c>
      <c r="B14260" s="433" t="s">
        <v>5550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12419</v>
      </c>
    </row>
    <row r="14261" spans="1:9" x14ac:dyDescent="0.25">
      <c r="A14261" s="33" t="s">
        <v>6345</v>
      </c>
      <c r="B14261" s="33" t="s">
        <v>4008</v>
      </c>
      <c r="C14261" s="33" t="s">
        <v>4378</v>
      </c>
      <c r="D14261" s="38">
        <v>5</v>
      </c>
      <c r="E14261" s="33" t="s">
        <v>27</v>
      </c>
      <c r="F14261" s="40">
        <v>23206</v>
      </c>
      <c r="G14261" s="41">
        <f t="shared" ref="G14261:G14278" si="550">F14261*D14261</f>
        <v>116030</v>
      </c>
      <c r="H14261" s="42" t="s">
        <v>28</v>
      </c>
      <c r="I14261" s="43"/>
    </row>
    <row r="14262" spans="1:9" x14ac:dyDescent="0.25">
      <c r="A14262" s="33" t="s">
        <v>6345</v>
      </c>
      <c r="B14262" s="33" t="s">
        <v>3176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50"/>
        <v>8000</v>
      </c>
      <c r="H14262" s="42" t="s">
        <v>28</v>
      </c>
      <c r="I14262" s="361"/>
    </row>
    <row r="14263" spans="1:9" x14ac:dyDescent="0.25">
      <c r="A14263" s="33" t="s">
        <v>6345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50"/>
        <v>37560</v>
      </c>
      <c r="H14263" s="42" t="s">
        <v>930</v>
      </c>
      <c r="I14263" s="292"/>
    </row>
    <row r="14264" spans="1:9" x14ac:dyDescent="0.25">
      <c r="A14264" s="33" t="s">
        <v>6345</v>
      </c>
      <c r="B14264" s="33" t="s">
        <v>356</v>
      </c>
      <c r="C14264" s="33" t="s">
        <v>12420</v>
      </c>
      <c r="D14264" s="50">
        <v>1</v>
      </c>
      <c r="E14264" s="45" t="s">
        <v>24</v>
      </c>
      <c r="F14264" s="179">
        <v>1700000</v>
      </c>
      <c r="G14264" s="41">
        <f t="shared" si="550"/>
        <v>1700000</v>
      </c>
      <c r="H14264" s="84" t="s">
        <v>1753</v>
      </c>
      <c r="I14264" s="292" t="s">
        <v>8329</v>
      </c>
    </row>
    <row r="14265" spans="1:9" x14ac:dyDescent="0.25">
      <c r="A14265" s="33" t="s">
        <v>6345</v>
      </c>
      <c r="B14265" s="33" t="s">
        <v>356</v>
      </c>
      <c r="C14265" s="49" t="s">
        <v>12421</v>
      </c>
      <c r="D14265" s="38">
        <v>1</v>
      </c>
      <c r="E14265" s="33" t="s">
        <v>24</v>
      </c>
      <c r="F14265" s="40">
        <v>1700000</v>
      </c>
      <c r="G14265" s="41">
        <f t="shared" si="550"/>
        <v>1700000</v>
      </c>
      <c r="H14265" s="42" t="s">
        <v>1753</v>
      </c>
      <c r="I14265" s="292" t="s">
        <v>8329</v>
      </c>
    </row>
    <row r="14266" spans="1:9" x14ac:dyDescent="0.25">
      <c r="A14266" s="33" t="s">
        <v>6345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50"/>
        <v>370000</v>
      </c>
      <c r="H14266" s="84" t="s">
        <v>1753</v>
      </c>
      <c r="I14266" s="292" t="s">
        <v>8329</v>
      </c>
    </row>
    <row r="14267" spans="1:9" x14ac:dyDescent="0.25">
      <c r="A14267" s="33" t="s">
        <v>6345</v>
      </c>
      <c r="B14267" s="33" t="s">
        <v>12227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50"/>
        <v>45000</v>
      </c>
      <c r="H14267" s="84" t="s">
        <v>1753</v>
      </c>
      <c r="I14267" s="292" t="s">
        <v>8329</v>
      </c>
    </row>
    <row r="14268" spans="1:9" x14ac:dyDescent="0.25">
      <c r="A14268" s="33" t="s">
        <v>6345</v>
      </c>
      <c r="B14268" s="33" t="s">
        <v>356</v>
      </c>
      <c r="C14268" s="33" t="s">
        <v>12054</v>
      </c>
      <c r="D14268" s="38">
        <v>1</v>
      </c>
      <c r="E14268" s="45" t="s">
        <v>24</v>
      </c>
      <c r="F14268" s="40">
        <v>1700000</v>
      </c>
      <c r="G14268" s="41">
        <f t="shared" si="550"/>
        <v>1700000</v>
      </c>
      <c r="H14268" s="84" t="s">
        <v>2672</v>
      </c>
      <c r="I14268" s="292" t="s">
        <v>8337</v>
      </c>
    </row>
    <row r="14269" spans="1:9" x14ac:dyDescent="0.25">
      <c r="A14269" s="33" t="s">
        <v>6345</v>
      </c>
      <c r="B14269" s="33" t="s">
        <v>356</v>
      </c>
      <c r="C14269" s="33" t="s">
        <v>12422</v>
      </c>
      <c r="D14269" s="38">
        <v>1</v>
      </c>
      <c r="E14269" s="45" t="s">
        <v>24</v>
      </c>
      <c r="F14269" s="40">
        <v>1700000</v>
      </c>
      <c r="G14269" s="41">
        <f t="shared" si="550"/>
        <v>1700000</v>
      </c>
      <c r="H14269" s="84" t="s">
        <v>2672</v>
      </c>
      <c r="I14269" s="292" t="s">
        <v>8337</v>
      </c>
    </row>
    <row r="14270" spans="1:9" x14ac:dyDescent="0.25">
      <c r="A14270" s="33" t="s">
        <v>6345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50"/>
        <v>370000</v>
      </c>
      <c r="H14270" s="84" t="s">
        <v>2672</v>
      </c>
      <c r="I14270" s="292" t="s">
        <v>8337</v>
      </c>
    </row>
    <row r="14271" spans="1:9" x14ac:dyDescent="0.25">
      <c r="A14271" s="33" t="s">
        <v>6345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50"/>
        <v>228000</v>
      </c>
      <c r="H14271" s="84" t="s">
        <v>2672</v>
      </c>
      <c r="I14271" s="292" t="s">
        <v>8337</v>
      </c>
    </row>
    <row r="14272" spans="1:9" x14ac:dyDescent="0.25">
      <c r="A14272" s="33" t="s">
        <v>6345</v>
      </c>
      <c r="B14272" s="33" t="s">
        <v>6324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50"/>
        <v>100000</v>
      </c>
      <c r="H14272" s="84" t="s">
        <v>2672</v>
      </c>
      <c r="I14272" s="292" t="s">
        <v>8337</v>
      </c>
    </row>
    <row r="14273" spans="1:9" x14ac:dyDescent="0.25">
      <c r="A14273" s="33" t="s">
        <v>6345</v>
      </c>
      <c r="B14273" s="33" t="s">
        <v>120</v>
      </c>
      <c r="C14273" s="33" t="s">
        <v>10435</v>
      </c>
      <c r="D14273" s="50">
        <v>1</v>
      </c>
      <c r="E14273" s="45" t="s">
        <v>24</v>
      </c>
      <c r="F14273" s="179">
        <v>60000</v>
      </c>
      <c r="G14273" s="41">
        <f t="shared" si="550"/>
        <v>60000</v>
      </c>
      <c r="H14273" s="84" t="s">
        <v>465</v>
      </c>
      <c r="I14273" s="292" t="s">
        <v>8321</v>
      </c>
    </row>
    <row r="14274" spans="1:9" x14ac:dyDescent="0.25">
      <c r="A14274" s="33" t="s">
        <v>6345</v>
      </c>
      <c r="B14274" s="36" t="s">
        <v>11266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50"/>
        <v>15000</v>
      </c>
      <c r="H14274" s="84" t="s">
        <v>488</v>
      </c>
      <c r="I14274" s="43" t="s">
        <v>8322</v>
      </c>
    </row>
    <row r="14275" spans="1:9" x14ac:dyDescent="0.25">
      <c r="A14275" s="33" t="s">
        <v>6345</v>
      </c>
      <c r="B14275" s="63" t="s">
        <v>5550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50"/>
        <v>990000</v>
      </c>
      <c r="H14275" s="84" t="s">
        <v>488</v>
      </c>
      <c r="I14275" s="43" t="s">
        <v>8322</v>
      </c>
    </row>
    <row r="14276" spans="1:9" x14ac:dyDescent="0.25">
      <c r="A14276" s="33" t="s">
        <v>6345</v>
      </c>
      <c r="B14276" s="33" t="s">
        <v>2832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50"/>
        <v>175000</v>
      </c>
      <c r="H14276" s="84" t="s">
        <v>488</v>
      </c>
      <c r="I14276" s="43" t="s">
        <v>8322</v>
      </c>
    </row>
    <row r="14277" spans="1:9" x14ac:dyDescent="0.25">
      <c r="A14277" s="33" t="s">
        <v>6345</v>
      </c>
      <c r="B14277" s="63" t="s">
        <v>6331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50"/>
        <v>13000</v>
      </c>
      <c r="H14277" s="84" t="s">
        <v>488</v>
      </c>
      <c r="I14277" s="43" t="s">
        <v>8322</v>
      </c>
    </row>
    <row r="14278" spans="1:9" x14ac:dyDescent="0.25">
      <c r="A14278" s="33" t="s">
        <v>6345</v>
      </c>
      <c r="B14278" s="33" t="s">
        <v>4841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50"/>
        <v>20000</v>
      </c>
      <c r="H14278" s="84" t="s">
        <v>488</v>
      </c>
      <c r="I14278" s="43" t="s">
        <v>8322</v>
      </c>
    </row>
    <row r="14279" spans="1:9" x14ac:dyDescent="0.25">
      <c r="A14279" s="33" t="s">
        <v>6345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8366</v>
      </c>
    </row>
    <row r="14280" spans="1:9" x14ac:dyDescent="0.25">
      <c r="A14280" s="33" t="s">
        <v>6345</v>
      </c>
      <c r="B14280" s="33" t="s">
        <v>6361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8366</v>
      </c>
    </row>
    <row r="14281" spans="1:9" x14ac:dyDescent="0.25">
      <c r="A14281" s="33" t="s">
        <v>6345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51">F14281*D14281</f>
        <v>39000</v>
      </c>
      <c r="H14281" s="42" t="s">
        <v>995</v>
      </c>
      <c r="I14281" s="84" t="s">
        <v>8366</v>
      </c>
    </row>
    <row r="14282" spans="1:9" x14ac:dyDescent="0.25">
      <c r="A14282" s="33" t="s">
        <v>6345</v>
      </c>
      <c r="B14282" s="33" t="s">
        <v>3235</v>
      </c>
      <c r="C14282" s="33" t="s">
        <v>3596</v>
      </c>
      <c r="D14282" s="50">
        <v>1</v>
      </c>
      <c r="E14282" s="45" t="s">
        <v>24</v>
      </c>
      <c r="F14282" s="298">
        <v>92500</v>
      </c>
      <c r="G14282" s="179">
        <f t="shared" si="551"/>
        <v>92500</v>
      </c>
      <c r="H14282" s="42" t="s">
        <v>995</v>
      </c>
      <c r="I14282" s="84" t="s">
        <v>8366</v>
      </c>
    </row>
    <row r="14283" spans="1:9" x14ac:dyDescent="0.25">
      <c r="A14283" s="33" t="s">
        <v>6345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51"/>
        <v>40000</v>
      </c>
      <c r="H14283" s="42" t="s">
        <v>995</v>
      </c>
      <c r="I14283" s="84" t="s">
        <v>8366</v>
      </c>
    </row>
    <row r="14284" spans="1:9" x14ac:dyDescent="0.25">
      <c r="A14284" s="33" t="s">
        <v>6345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51"/>
        <v>208134</v>
      </c>
      <c r="H14284" s="42" t="s">
        <v>492</v>
      </c>
      <c r="I14284" s="33" t="s">
        <v>8338</v>
      </c>
    </row>
    <row r="14285" spans="1:9" x14ac:dyDescent="0.25">
      <c r="A14285" s="33" t="s">
        <v>6345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51"/>
        <v>40000</v>
      </c>
      <c r="H14285" s="42" t="s">
        <v>492</v>
      </c>
      <c r="I14285" s="33" t="s">
        <v>8338</v>
      </c>
    </row>
    <row r="14286" spans="1:9" x14ac:dyDescent="0.25">
      <c r="A14286" s="33" t="s">
        <v>6345</v>
      </c>
      <c r="B14286" s="33" t="s">
        <v>4841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51"/>
        <v>20000</v>
      </c>
      <c r="H14286" s="42" t="s">
        <v>492</v>
      </c>
      <c r="I14286" s="33" t="s">
        <v>8338</v>
      </c>
    </row>
    <row r="14287" spans="1:9" x14ac:dyDescent="0.25">
      <c r="A14287" s="33" t="s">
        <v>6345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51"/>
        <v>24750</v>
      </c>
      <c r="H14287" s="42" t="s">
        <v>492</v>
      </c>
      <c r="I14287" s="33" t="s">
        <v>8338</v>
      </c>
    </row>
    <row r="14288" spans="1:9" x14ac:dyDescent="0.25">
      <c r="A14288" s="33" t="s">
        <v>6345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51"/>
        <v>40000</v>
      </c>
      <c r="H14288" s="42" t="s">
        <v>492</v>
      </c>
      <c r="I14288" s="33" t="s">
        <v>8338</v>
      </c>
    </row>
    <row r="14289" spans="1:9" x14ac:dyDescent="0.25">
      <c r="A14289" s="33" t="s">
        <v>6345</v>
      </c>
      <c r="B14289" s="33" t="s">
        <v>6346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51"/>
        <v>78000</v>
      </c>
      <c r="H14289" s="42" t="s">
        <v>492</v>
      </c>
      <c r="I14289" s="33" t="s">
        <v>8338</v>
      </c>
    </row>
    <row r="14290" spans="1:9" x14ac:dyDescent="0.25">
      <c r="A14290" s="33" t="s">
        <v>6345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51"/>
        <v>185000</v>
      </c>
      <c r="H14290" s="84" t="s">
        <v>509</v>
      </c>
      <c r="I14290" s="33" t="s">
        <v>8384</v>
      </c>
    </row>
    <row r="14291" spans="1:9" x14ac:dyDescent="0.25">
      <c r="A14291" s="33" t="s">
        <v>6345</v>
      </c>
      <c r="B14291" s="33" t="s">
        <v>12227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51"/>
        <v>45000</v>
      </c>
      <c r="H14291" s="84" t="s">
        <v>509</v>
      </c>
      <c r="I14291" s="33" t="s">
        <v>8384</v>
      </c>
    </row>
    <row r="14292" spans="1:9" x14ac:dyDescent="0.25">
      <c r="A14292" s="33" t="s">
        <v>6345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51"/>
        <v>55000</v>
      </c>
      <c r="H14292" s="84" t="s">
        <v>509</v>
      </c>
      <c r="I14292" s="33" t="s">
        <v>8384</v>
      </c>
    </row>
    <row r="14293" spans="1:9" x14ac:dyDescent="0.25">
      <c r="A14293" s="33" t="s">
        <v>6345</v>
      </c>
      <c r="B14293" s="33" t="s">
        <v>6085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51"/>
        <v>1775000</v>
      </c>
      <c r="H14293" s="84" t="s">
        <v>1604</v>
      </c>
      <c r="I14293" s="33" t="s">
        <v>8383</v>
      </c>
    </row>
    <row r="14294" spans="1:9" x14ac:dyDescent="0.25">
      <c r="A14294" s="33" t="s">
        <v>6345</v>
      </c>
      <c r="B14294" s="33" t="s">
        <v>6085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51"/>
        <v>1775000</v>
      </c>
      <c r="H14294" s="84" t="s">
        <v>1604</v>
      </c>
      <c r="I14294" s="33" t="s">
        <v>8383</v>
      </c>
    </row>
    <row r="14295" spans="1:9" x14ac:dyDescent="0.25">
      <c r="A14295" s="33" t="s">
        <v>6345</v>
      </c>
      <c r="B14295" s="33" t="s">
        <v>6085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51"/>
        <v>1775000</v>
      </c>
      <c r="H14295" s="84" t="s">
        <v>1604</v>
      </c>
      <c r="I14295" s="33" t="s">
        <v>8383</v>
      </c>
    </row>
    <row r="14296" spans="1:9" x14ac:dyDescent="0.25">
      <c r="A14296" s="33" t="s">
        <v>6345</v>
      </c>
      <c r="B14296" s="33" t="s">
        <v>6085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51"/>
        <v>1775000</v>
      </c>
      <c r="H14296" s="84" t="s">
        <v>1604</v>
      </c>
      <c r="I14296" s="33" t="s">
        <v>8383</v>
      </c>
    </row>
    <row r="14297" spans="1:9" x14ac:dyDescent="0.25">
      <c r="A14297" s="33" t="s">
        <v>6345</v>
      </c>
      <c r="B14297" s="33" t="s">
        <v>11627</v>
      </c>
      <c r="C14297" s="33" t="s">
        <v>4924</v>
      </c>
      <c r="D14297" s="33">
        <v>4</v>
      </c>
      <c r="E14297" s="33" t="s">
        <v>24</v>
      </c>
      <c r="F14297" s="34">
        <v>155000</v>
      </c>
      <c r="G14297" s="41">
        <f t="shared" si="551"/>
        <v>620000</v>
      </c>
      <c r="H14297" s="84" t="s">
        <v>1604</v>
      </c>
      <c r="I14297" s="33" t="s">
        <v>8383</v>
      </c>
    </row>
    <row r="14298" spans="1:9" x14ac:dyDescent="0.25">
      <c r="A14298" s="33" t="s">
        <v>6345</v>
      </c>
      <c r="B14298" s="33" t="s">
        <v>12227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51"/>
        <v>180000</v>
      </c>
      <c r="H14298" s="84" t="s">
        <v>1604</v>
      </c>
      <c r="I14298" s="33" t="s">
        <v>8383</v>
      </c>
    </row>
    <row r="14299" spans="1:9" x14ac:dyDescent="0.25">
      <c r="A14299" s="33" t="s">
        <v>6345</v>
      </c>
      <c r="B14299" s="36" t="s">
        <v>11266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x14ac:dyDescent="0.25">
      <c r="A14300" s="33" t="s">
        <v>6345</v>
      </c>
      <c r="B14300" s="33" t="s">
        <v>2805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x14ac:dyDescent="0.25">
      <c r="A14301" s="33" t="s">
        <v>6345</v>
      </c>
      <c r="B14301" s="33" t="s">
        <v>5816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x14ac:dyDescent="0.25">
      <c r="A14302" s="33" t="s">
        <v>6345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51"/>
        <v>255000</v>
      </c>
      <c r="H14302" s="42" t="s">
        <v>868</v>
      </c>
      <c r="I14302" s="33"/>
    </row>
    <row r="14303" spans="1:9" x14ac:dyDescent="0.25">
      <c r="A14303" s="33" t="s">
        <v>6345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51"/>
        <v>80000</v>
      </c>
      <c r="H14303" s="84" t="s">
        <v>551</v>
      </c>
      <c r="I14303" s="33" t="s">
        <v>8385</v>
      </c>
    </row>
    <row r="14304" spans="1:9" x14ac:dyDescent="0.25">
      <c r="A14304" s="33" t="s">
        <v>6345</v>
      </c>
      <c r="B14304" s="33" t="s">
        <v>2801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51"/>
        <v>13333</v>
      </c>
      <c r="H14304" s="84" t="s">
        <v>551</v>
      </c>
      <c r="I14304" s="33" t="s">
        <v>8385</v>
      </c>
    </row>
    <row r="14305" spans="1:9" x14ac:dyDescent="0.25">
      <c r="A14305" s="33" t="s">
        <v>6345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51"/>
        <v>208134</v>
      </c>
      <c r="H14305" s="84" t="s">
        <v>551</v>
      </c>
      <c r="I14305" s="33" t="s">
        <v>8385</v>
      </c>
    </row>
    <row r="14306" spans="1:9" x14ac:dyDescent="0.25">
      <c r="A14306" s="33" t="s">
        <v>6345</v>
      </c>
      <c r="B14306" s="33" t="s">
        <v>4008</v>
      </c>
      <c r="C14306" s="33" t="s">
        <v>4378</v>
      </c>
      <c r="D14306" s="38">
        <v>1.5</v>
      </c>
      <c r="E14306" s="33" t="s">
        <v>27</v>
      </c>
      <c r="F14306" s="40">
        <v>23206</v>
      </c>
      <c r="G14306" s="41">
        <f t="shared" si="551"/>
        <v>34809</v>
      </c>
      <c r="H14306" s="84" t="s">
        <v>551</v>
      </c>
      <c r="I14306" s="33" t="s">
        <v>8385</v>
      </c>
    </row>
    <row r="14307" spans="1:9" x14ac:dyDescent="0.25">
      <c r="A14307" s="33" t="s">
        <v>6345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51"/>
        <v>45000</v>
      </c>
      <c r="H14307" s="84" t="s">
        <v>551</v>
      </c>
      <c r="I14307" s="33" t="s">
        <v>8385</v>
      </c>
    </row>
    <row r="14308" spans="1:9" x14ac:dyDescent="0.25">
      <c r="A14308" s="33" t="s">
        <v>6345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51"/>
        <v>228000</v>
      </c>
      <c r="H14308" s="84" t="s">
        <v>2908</v>
      </c>
      <c r="I14308" s="33" t="s">
        <v>8386</v>
      </c>
    </row>
    <row r="14309" spans="1:9" x14ac:dyDescent="0.25">
      <c r="A14309" s="33" t="s">
        <v>6345</v>
      </c>
      <c r="B14309" s="33" t="s">
        <v>3235</v>
      </c>
      <c r="C14309" s="33" t="s">
        <v>3596</v>
      </c>
      <c r="D14309" s="50">
        <v>1</v>
      </c>
      <c r="E14309" s="45" t="s">
        <v>24</v>
      </c>
      <c r="F14309" s="298">
        <v>92500</v>
      </c>
      <c r="G14309" s="41">
        <f t="shared" si="551"/>
        <v>92500</v>
      </c>
      <c r="H14309" s="84" t="s">
        <v>2908</v>
      </c>
      <c r="I14309" s="33" t="s">
        <v>8386</v>
      </c>
    </row>
    <row r="14310" spans="1:9" x14ac:dyDescent="0.25">
      <c r="A14310" s="33" t="s">
        <v>6345</v>
      </c>
      <c r="B14310" s="36" t="s">
        <v>3235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51"/>
        <v>35000</v>
      </c>
      <c r="H14310" s="84" t="s">
        <v>2908</v>
      </c>
      <c r="I14310" s="33" t="s">
        <v>8386</v>
      </c>
    </row>
    <row r="14311" spans="1:9" x14ac:dyDescent="0.25">
      <c r="A14311" s="33" t="s">
        <v>6345</v>
      </c>
      <c r="B14311" s="33" t="s">
        <v>4008</v>
      </c>
      <c r="C14311" s="33" t="s">
        <v>4378</v>
      </c>
      <c r="D14311" s="38">
        <v>3</v>
      </c>
      <c r="E14311" s="33" t="s">
        <v>27</v>
      </c>
      <c r="F14311" s="40">
        <v>23206</v>
      </c>
      <c r="G14311" s="41">
        <f t="shared" si="551"/>
        <v>69618</v>
      </c>
      <c r="H14311" s="84" t="s">
        <v>2908</v>
      </c>
      <c r="I14311" s="33" t="s">
        <v>8386</v>
      </c>
    </row>
    <row r="14312" spans="1:9" x14ac:dyDescent="0.25">
      <c r="A14312" s="33" t="s">
        <v>6348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51"/>
        <v>75000</v>
      </c>
      <c r="H14312" s="42" t="s">
        <v>930</v>
      </c>
      <c r="I14312" s="43"/>
    </row>
    <row r="14313" spans="1:9" x14ac:dyDescent="0.25">
      <c r="A14313" s="33" t="s">
        <v>6348</v>
      </c>
      <c r="B14313" s="33" t="s">
        <v>2805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51"/>
        <v>10000</v>
      </c>
      <c r="H14313" s="42" t="s">
        <v>930</v>
      </c>
      <c r="I14313" s="361"/>
    </row>
    <row r="14314" spans="1:9" x14ac:dyDescent="0.25">
      <c r="A14314" s="33" t="s">
        <v>6348</v>
      </c>
      <c r="B14314" s="63" t="s">
        <v>6331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51"/>
        <v>13000</v>
      </c>
      <c r="H14314" s="42" t="s">
        <v>930</v>
      </c>
      <c r="I14314" s="292"/>
    </row>
    <row r="14315" spans="1:9" x14ac:dyDescent="0.25">
      <c r="A14315" s="33" t="s">
        <v>6348</v>
      </c>
      <c r="B14315" s="56" t="s">
        <v>6352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51"/>
        <v>36000</v>
      </c>
      <c r="H14315" s="84" t="s">
        <v>930</v>
      </c>
      <c r="I14315" s="292"/>
    </row>
    <row r="14316" spans="1:9" x14ac:dyDescent="0.25">
      <c r="A14316" s="33" t="s">
        <v>6348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51"/>
        <v>40000</v>
      </c>
      <c r="H14316" s="42" t="s">
        <v>1065</v>
      </c>
      <c r="I14316" s="292"/>
    </row>
    <row r="14317" spans="1:9" x14ac:dyDescent="0.25">
      <c r="A14317" s="33" t="s">
        <v>6348</v>
      </c>
      <c r="B14317" s="33" t="s">
        <v>2851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51"/>
        <v>207050</v>
      </c>
      <c r="H14317" s="84" t="s">
        <v>1065</v>
      </c>
      <c r="I14317" s="292"/>
    </row>
    <row r="14318" spans="1:9" x14ac:dyDescent="0.25">
      <c r="A14318" s="33" t="s">
        <v>6348</v>
      </c>
      <c r="B14318" s="33" t="s">
        <v>6354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51"/>
        <v>1200000</v>
      </c>
      <c r="H14318" s="84" t="s">
        <v>551</v>
      </c>
      <c r="I14318" s="33" t="s">
        <v>8385</v>
      </c>
    </row>
    <row r="14319" spans="1:9" x14ac:dyDescent="0.25">
      <c r="A14319" s="33" t="s">
        <v>6348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51"/>
        <v>28500</v>
      </c>
      <c r="H14319" s="84" t="s">
        <v>1756</v>
      </c>
      <c r="I14319" s="292"/>
    </row>
    <row r="14320" spans="1:9" x14ac:dyDescent="0.25">
      <c r="A14320" s="33" t="s">
        <v>6348</v>
      </c>
      <c r="B14320" s="33" t="s">
        <v>5933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51"/>
        <v>435000</v>
      </c>
      <c r="H14320" s="84" t="s">
        <v>868</v>
      </c>
      <c r="I14320" s="292"/>
    </row>
    <row r="14321" spans="1:9" x14ac:dyDescent="0.25">
      <c r="A14321" s="33" t="s">
        <v>6348</v>
      </c>
      <c r="B14321" s="33" t="s">
        <v>6330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51"/>
        <v>228000</v>
      </c>
      <c r="H14321" s="84" t="s">
        <v>868</v>
      </c>
      <c r="I14321" s="292"/>
    </row>
    <row r="14322" spans="1:9" x14ac:dyDescent="0.25">
      <c r="A14322" s="33" t="s">
        <v>6348</v>
      </c>
      <c r="B14322" s="33" t="s">
        <v>6330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51"/>
        <v>83000</v>
      </c>
      <c r="H14322" s="84" t="s">
        <v>868</v>
      </c>
      <c r="I14322" s="292"/>
    </row>
    <row r="14323" spans="1:9" x14ac:dyDescent="0.25">
      <c r="A14323" s="33" t="s">
        <v>6348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51"/>
        <v>75000</v>
      </c>
      <c r="H14323" s="84" t="s">
        <v>433</v>
      </c>
      <c r="I14323" s="101" t="s">
        <v>12423</v>
      </c>
    </row>
    <row r="14324" spans="1:9" x14ac:dyDescent="0.25">
      <c r="A14324" s="33" t="s">
        <v>6348</v>
      </c>
      <c r="B14324" s="63" t="s">
        <v>11794</v>
      </c>
      <c r="C14324" s="33" t="s">
        <v>12424</v>
      </c>
      <c r="D14324" s="38">
        <v>1</v>
      </c>
      <c r="E14324" s="45" t="s">
        <v>24</v>
      </c>
      <c r="F14324" s="34">
        <v>1650000</v>
      </c>
      <c r="G14324" s="41">
        <f t="shared" si="551"/>
        <v>1650000</v>
      </c>
      <c r="H14324" s="84" t="s">
        <v>520</v>
      </c>
      <c r="I14324" s="43" t="s">
        <v>12425</v>
      </c>
    </row>
    <row r="14325" spans="1:9" x14ac:dyDescent="0.25">
      <c r="A14325" s="33" t="s">
        <v>6348</v>
      </c>
      <c r="B14325" s="63" t="s">
        <v>11794</v>
      </c>
      <c r="C14325" s="33" t="s">
        <v>12426</v>
      </c>
      <c r="D14325" s="33">
        <v>1</v>
      </c>
      <c r="E14325" s="39" t="s">
        <v>24</v>
      </c>
      <c r="F14325" s="34">
        <v>1650000</v>
      </c>
      <c r="G14325" s="41">
        <f t="shared" si="551"/>
        <v>1650000</v>
      </c>
      <c r="H14325" s="84" t="s">
        <v>520</v>
      </c>
      <c r="I14325" s="43" t="s">
        <v>12425</v>
      </c>
    </row>
    <row r="14326" spans="1:9" x14ac:dyDescent="0.25">
      <c r="A14326" s="33" t="s">
        <v>6348</v>
      </c>
      <c r="B14326" s="63" t="s">
        <v>11794</v>
      </c>
      <c r="C14326" s="33" t="s">
        <v>12427</v>
      </c>
      <c r="D14326" s="38">
        <v>1</v>
      </c>
      <c r="E14326" s="45" t="s">
        <v>24</v>
      </c>
      <c r="F14326" s="34">
        <v>1650000</v>
      </c>
      <c r="G14326" s="41">
        <f t="shared" si="551"/>
        <v>1650000</v>
      </c>
      <c r="H14326" s="84" t="s">
        <v>520</v>
      </c>
      <c r="I14326" s="43" t="s">
        <v>12425</v>
      </c>
    </row>
    <row r="14327" spans="1:9" x14ac:dyDescent="0.25">
      <c r="A14327" s="33" t="s">
        <v>6348</v>
      </c>
      <c r="B14327" s="63" t="s">
        <v>11794</v>
      </c>
      <c r="C14327" s="33" t="s">
        <v>12428</v>
      </c>
      <c r="D14327" s="38">
        <v>1</v>
      </c>
      <c r="E14327" s="45" t="s">
        <v>24</v>
      </c>
      <c r="F14327" s="34">
        <v>1650000</v>
      </c>
      <c r="G14327" s="41">
        <f t="shared" si="551"/>
        <v>1650000</v>
      </c>
      <c r="H14327" s="84" t="s">
        <v>520</v>
      </c>
      <c r="I14327" s="43" t="s">
        <v>12425</v>
      </c>
    </row>
    <row r="14328" spans="1:9" x14ac:dyDescent="0.25">
      <c r="A14328" s="33" t="s">
        <v>6348</v>
      </c>
      <c r="B14328" s="63" t="s">
        <v>11794</v>
      </c>
      <c r="C14328" s="33" t="s">
        <v>12429</v>
      </c>
      <c r="D14328" s="33">
        <v>1</v>
      </c>
      <c r="E14328" s="33" t="s">
        <v>24</v>
      </c>
      <c r="F14328" s="34">
        <v>1650000</v>
      </c>
      <c r="G14328" s="41">
        <f t="shared" si="551"/>
        <v>1650000</v>
      </c>
      <c r="H14328" s="84" t="s">
        <v>520</v>
      </c>
      <c r="I14328" s="43" t="s">
        <v>12425</v>
      </c>
    </row>
    <row r="14329" spans="1:9" x14ac:dyDescent="0.25">
      <c r="A14329" s="33" t="s">
        <v>6348</v>
      </c>
      <c r="B14329" s="63" t="s">
        <v>11794</v>
      </c>
      <c r="C14329" s="33" t="s">
        <v>12430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12425</v>
      </c>
    </row>
    <row r="14330" spans="1:9" x14ac:dyDescent="0.25">
      <c r="A14330" s="33" t="s">
        <v>6348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52">F14330*D14330</f>
        <v>750000</v>
      </c>
      <c r="H14330" s="84" t="s">
        <v>520</v>
      </c>
      <c r="I14330" s="43" t="s">
        <v>12425</v>
      </c>
    </row>
    <row r="14331" spans="1:9" x14ac:dyDescent="0.25">
      <c r="A14331" s="33" t="s">
        <v>6348</v>
      </c>
      <c r="B14331" s="63" t="s">
        <v>5550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52"/>
        <v>990000</v>
      </c>
      <c r="H14331" s="84" t="s">
        <v>520</v>
      </c>
      <c r="I14331" s="43" t="s">
        <v>12425</v>
      </c>
    </row>
    <row r="14332" spans="1:9" x14ac:dyDescent="0.25">
      <c r="A14332" s="33" t="s">
        <v>6348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52"/>
        <v>150000</v>
      </c>
      <c r="H14332" s="42" t="s">
        <v>1106</v>
      </c>
      <c r="I14332" s="84" t="s">
        <v>12431</v>
      </c>
    </row>
    <row r="14333" spans="1:9" x14ac:dyDescent="0.25">
      <c r="A14333" s="33" t="s">
        <v>6348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52"/>
        <v>55000</v>
      </c>
      <c r="H14333" s="42" t="s">
        <v>1106</v>
      </c>
      <c r="I14333" s="84" t="s">
        <v>12431</v>
      </c>
    </row>
    <row r="14334" spans="1:9" x14ac:dyDescent="0.25">
      <c r="A14334" s="33" t="s">
        <v>6348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52"/>
        <v>40000</v>
      </c>
      <c r="H14334" s="42" t="s">
        <v>2018</v>
      </c>
      <c r="I14334" s="33"/>
    </row>
    <row r="14335" spans="1:9" x14ac:dyDescent="0.25">
      <c r="A14335" s="33" t="s">
        <v>6348</v>
      </c>
      <c r="B14335" s="33" t="s">
        <v>8509</v>
      </c>
      <c r="C14335" s="167" t="s">
        <v>8339</v>
      </c>
      <c r="D14335" s="50">
        <v>0.6</v>
      </c>
      <c r="E14335" s="45" t="s">
        <v>27</v>
      </c>
      <c r="F14335" s="179">
        <v>82500</v>
      </c>
      <c r="G14335" s="41">
        <f t="shared" si="552"/>
        <v>49500</v>
      </c>
      <c r="H14335" s="42" t="s">
        <v>2018</v>
      </c>
      <c r="I14335" s="33"/>
    </row>
    <row r="14336" spans="1:9" x14ac:dyDescent="0.25">
      <c r="A14336" s="33" t="s">
        <v>6348</v>
      </c>
      <c r="B14336" s="33" t="s">
        <v>6351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52"/>
        <v>100000</v>
      </c>
      <c r="H14336" s="42" t="s">
        <v>468</v>
      </c>
      <c r="I14336" s="33"/>
    </row>
    <row r="14337" spans="1:9" x14ac:dyDescent="0.25">
      <c r="A14337" s="33" t="s">
        <v>6348</v>
      </c>
      <c r="B14337" s="33" t="s">
        <v>3920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52"/>
        <v>150000</v>
      </c>
      <c r="H14337" s="42" t="s">
        <v>468</v>
      </c>
      <c r="I14337" s="33"/>
    </row>
    <row r="14338" spans="1:9" x14ac:dyDescent="0.25">
      <c r="A14338" s="33" t="s">
        <v>6348</v>
      </c>
      <c r="B14338" s="269" t="s">
        <v>2886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52"/>
        <v>75000</v>
      </c>
      <c r="H14338" s="42" t="s">
        <v>468</v>
      </c>
      <c r="I14338" s="33"/>
    </row>
    <row r="14339" spans="1:9" x14ac:dyDescent="0.25">
      <c r="A14339" s="33" t="s">
        <v>6348</v>
      </c>
      <c r="B14339" s="33" t="s">
        <v>6353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52"/>
        <v>14000</v>
      </c>
      <c r="H14339" s="84" t="s">
        <v>4550</v>
      </c>
      <c r="I14339" s="33"/>
    </row>
    <row r="14340" spans="1:9" x14ac:dyDescent="0.25">
      <c r="A14340" s="33" t="s">
        <v>6348</v>
      </c>
      <c r="B14340" s="36" t="s">
        <v>6357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52"/>
        <v>64000</v>
      </c>
      <c r="H14340" s="84" t="s">
        <v>4550</v>
      </c>
      <c r="I14340" s="33"/>
    </row>
    <row r="14341" spans="1:9" x14ac:dyDescent="0.25">
      <c r="A14341" s="33" t="s">
        <v>6348</v>
      </c>
      <c r="B14341" s="33" t="s">
        <v>6356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52"/>
        <v>1660000</v>
      </c>
      <c r="H14341" s="84" t="s">
        <v>509</v>
      </c>
      <c r="I14341" s="33" t="s">
        <v>8389</v>
      </c>
    </row>
    <row r="14342" spans="1:9" x14ac:dyDescent="0.25">
      <c r="A14342" s="33" t="s">
        <v>6348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52"/>
        <v>60000</v>
      </c>
      <c r="H14342" s="84" t="s">
        <v>509</v>
      </c>
      <c r="I14342" s="33" t="s">
        <v>8389</v>
      </c>
    </row>
    <row r="14343" spans="1:9" x14ac:dyDescent="0.25">
      <c r="A14343" s="33" t="s">
        <v>6348</v>
      </c>
      <c r="B14343" s="56" t="s">
        <v>5947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52"/>
        <v>30000</v>
      </c>
      <c r="H14343" s="84" t="s">
        <v>509</v>
      </c>
      <c r="I14343" s="33" t="s">
        <v>8389</v>
      </c>
    </row>
    <row r="14344" spans="1:9" x14ac:dyDescent="0.25">
      <c r="A14344" s="33" t="s">
        <v>6348</v>
      </c>
      <c r="B14344" s="33" t="s">
        <v>2801</v>
      </c>
      <c r="C14344" s="49"/>
      <c r="D14344" s="33">
        <v>1</v>
      </c>
      <c r="E14344" s="33" t="s">
        <v>24</v>
      </c>
      <c r="F14344" s="34">
        <v>13333</v>
      </c>
      <c r="G14344" s="41">
        <f t="shared" si="552"/>
        <v>13333</v>
      </c>
      <c r="H14344" s="84" t="s">
        <v>509</v>
      </c>
      <c r="I14344" s="33" t="s">
        <v>8389</v>
      </c>
    </row>
    <row r="14345" spans="1:9" x14ac:dyDescent="0.25">
      <c r="A14345" s="33" t="s">
        <v>6348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52"/>
        <v>138756</v>
      </c>
      <c r="H14345" s="84" t="s">
        <v>509</v>
      </c>
      <c r="I14345" s="33" t="s">
        <v>8389</v>
      </c>
    </row>
    <row r="14346" spans="1:9" x14ac:dyDescent="0.25">
      <c r="A14346" s="33" t="s">
        <v>6348</v>
      </c>
      <c r="B14346" s="33" t="s">
        <v>8509</v>
      </c>
      <c r="C14346" s="167" t="s">
        <v>8339</v>
      </c>
      <c r="D14346" s="50">
        <v>0.6</v>
      </c>
      <c r="E14346" s="45" t="s">
        <v>27</v>
      </c>
      <c r="F14346" s="179">
        <v>82500</v>
      </c>
      <c r="G14346" s="41">
        <f t="shared" si="552"/>
        <v>49500</v>
      </c>
      <c r="H14346" s="84" t="s">
        <v>509</v>
      </c>
      <c r="I14346" s="33" t="s">
        <v>8389</v>
      </c>
    </row>
    <row r="14347" spans="1:9" x14ac:dyDescent="0.25">
      <c r="A14347" s="33" t="s">
        <v>6348</v>
      </c>
      <c r="B14347" s="433" t="s">
        <v>5550</v>
      </c>
      <c r="C14347" s="436" t="s">
        <v>6038</v>
      </c>
      <c r="D14347" s="436">
        <v>1</v>
      </c>
      <c r="E14347" s="449" t="s">
        <v>24</v>
      </c>
      <c r="F14347" s="441">
        <v>495000</v>
      </c>
      <c r="G14347" s="437">
        <f t="shared" si="552"/>
        <v>495000</v>
      </c>
      <c r="H14347" s="560" t="s">
        <v>2237</v>
      </c>
      <c r="I14347" s="436"/>
    </row>
    <row r="14348" spans="1:9" x14ac:dyDescent="0.25">
      <c r="A14348" s="33" t="s">
        <v>6348</v>
      </c>
      <c r="B14348" s="63" t="s">
        <v>5550</v>
      </c>
      <c r="C14348" s="33" t="s">
        <v>6038</v>
      </c>
      <c r="D14348" s="33">
        <v>1</v>
      </c>
      <c r="E14348" s="39" t="s">
        <v>24</v>
      </c>
      <c r="F14348" s="179">
        <v>495000</v>
      </c>
      <c r="G14348" s="41">
        <f t="shared" si="552"/>
        <v>495000</v>
      </c>
      <c r="H14348" s="84" t="s">
        <v>486</v>
      </c>
      <c r="I14348" s="33" t="s">
        <v>12432</v>
      </c>
    </row>
    <row r="14349" spans="1:9" x14ac:dyDescent="0.25">
      <c r="A14349" s="33" t="s">
        <v>6348</v>
      </c>
      <c r="B14349" s="33" t="s">
        <v>3272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52"/>
        <v>175000</v>
      </c>
      <c r="H14349" s="236" t="s">
        <v>1065</v>
      </c>
      <c r="I14349" s="33"/>
    </row>
    <row r="14350" spans="1:9" x14ac:dyDescent="0.25">
      <c r="A14350" s="33" t="s">
        <v>6348</v>
      </c>
      <c r="B14350" s="33" t="s">
        <v>3376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52"/>
        <v>75000</v>
      </c>
      <c r="H14350" s="84" t="s">
        <v>1065</v>
      </c>
      <c r="I14350" s="33"/>
    </row>
    <row r="14351" spans="1:9" x14ac:dyDescent="0.25">
      <c r="A14351" s="33" t="s">
        <v>6348</v>
      </c>
      <c r="B14351" s="33" t="s">
        <v>6354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52"/>
        <v>2220000</v>
      </c>
      <c r="H14351" s="84" t="s">
        <v>413</v>
      </c>
      <c r="I14351" s="33"/>
    </row>
    <row r="14352" spans="1:9" x14ac:dyDescent="0.25">
      <c r="A14352" s="33" t="s">
        <v>6364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52"/>
        <v>73950</v>
      </c>
      <c r="H14352" s="42" t="s">
        <v>28</v>
      </c>
      <c r="I14352" s="43"/>
    </row>
    <row r="14353" spans="1:9" x14ac:dyDescent="0.25">
      <c r="A14353" s="33" t="s">
        <v>6364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52"/>
        <v>72000</v>
      </c>
      <c r="H14353" s="42" t="s">
        <v>28</v>
      </c>
      <c r="I14353" s="361"/>
    </row>
    <row r="14354" spans="1:9" x14ac:dyDescent="0.25">
      <c r="A14354" s="33" t="s">
        <v>6364</v>
      </c>
      <c r="B14354" s="36" t="s">
        <v>11266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52"/>
        <v>12000</v>
      </c>
      <c r="H14354" s="84" t="s">
        <v>742</v>
      </c>
      <c r="I14354" s="292"/>
    </row>
    <row r="14355" spans="1:9" x14ac:dyDescent="0.25">
      <c r="A14355" s="33" t="s">
        <v>6364</v>
      </c>
      <c r="B14355" s="63" t="s">
        <v>5550</v>
      </c>
      <c r="C14355" s="33" t="s">
        <v>6038</v>
      </c>
      <c r="D14355" s="33">
        <v>1</v>
      </c>
      <c r="E14355" s="39" t="s">
        <v>24</v>
      </c>
      <c r="F14355" s="179">
        <v>495000</v>
      </c>
      <c r="G14355" s="41">
        <f t="shared" si="552"/>
        <v>495000</v>
      </c>
      <c r="H14355" s="84" t="s">
        <v>1006</v>
      </c>
      <c r="I14355" s="292" t="s">
        <v>12433</v>
      </c>
    </row>
    <row r="14356" spans="1:9" x14ac:dyDescent="0.25">
      <c r="A14356" s="33" t="s">
        <v>6364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52"/>
        <v>190000</v>
      </c>
      <c r="H14356" s="84" t="s">
        <v>1006</v>
      </c>
      <c r="I14356" s="292" t="s">
        <v>12433</v>
      </c>
    </row>
    <row r="14357" spans="1:9" x14ac:dyDescent="0.25">
      <c r="A14357" s="33" t="s">
        <v>6364</v>
      </c>
      <c r="B14357" s="33" t="s">
        <v>3098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52"/>
        <v>130000</v>
      </c>
      <c r="H14357" s="84" t="s">
        <v>1006</v>
      </c>
      <c r="I14357" s="292" t="s">
        <v>12433</v>
      </c>
    </row>
    <row r="14358" spans="1:9" x14ac:dyDescent="0.25">
      <c r="A14358" s="33" t="s">
        <v>6364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52"/>
        <v>35000</v>
      </c>
      <c r="H14358" s="84" t="s">
        <v>1006</v>
      </c>
      <c r="I14358" s="292" t="s">
        <v>12433</v>
      </c>
    </row>
    <row r="14359" spans="1:9" x14ac:dyDescent="0.25">
      <c r="A14359" s="33" t="s">
        <v>6364</v>
      </c>
      <c r="B14359" s="63" t="s">
        <v>6187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12433</v>
      </c>
    </row>
    <row r="14360" spans="1:9" x14ac:dyDescent="0.25">
      <c r="A14360" s="33" t="s">
        <v>6364</v>
      </c>
      <c r="B14360" s="56" t="s">
        <v>6158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12433</v>
      </c>
    </row>
    <row r="14361" spans="1:9" x14ac:dyDescent="0.25">
      <c r="A14361" s="33" t="s">
        <v>6364</v>
      </c>
      <c r="B14361" s="109" t="s">
        <v>4172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12433</v>
      </c>
    </row>
    <row r="14362" spans="1:9" x14ac:dyDescent="0.25">
      <c r="A14362" s="33" t="s">
        <v>6364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52"/>
        <v>256500</v>
      </c>
      <c r="H14362" s="84" t="s">
        <v>1006</v>
      </c>
      <c r="I14362" s="292" t="s">
        <v>12433</v>
      </c>
    </row>
    <row r="14363" spans="1:9" x14ac:dyDescent="0.25">
      <c r="A14363" s="33" t="s">
        <v>6364</v>
      </c>
      <c r="B14363" s="33" t="s">
        <v>6361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52"/>
        <v>95000</v>
      </c>
      <c r="H14363" s="84" t="s">
        <v>1006</v>
      </c>
      <c r="I14363" s="292" t="s">
        <v>12433</v>
      </c>
    </row>
    <row r="14364" spans="1:9" x14ac:dyDescent="0.25">
      <c r="A14364" s="33" t="s">
        <v>6364</v>
      </c>
      <c r="B14364" s="36" t="s">
        <v>3235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52"/>
        <v>35000</v>
      </c>
      <c r="H14364" s="84" t="s">
        <v>1006</v>
      </c>
      <c r="I14364" s="292" t="s">
        <v>12433</v>
      </c>
    </row>
    <row r="14365" spans="1:9" x14ac:dyDescent="0.25">
      <c r="A14365" s="33" t="s">
        <v>6364</v>
      </c>
      <c r="B14365" s="33" t="s">
        <v>3235</v>
      </c>
      <c r="C14365" s="33" t="s">
        <v>3596</v>
      </c>
      <c r="D14365" s="38">
        <v>1</v>
      </c>
      <c r="E14365" s="45" t="s">
        <v>24</v>
      </c>
      <c r="F14365" s="34">
        <v>92500</v>
      </c>
      <c r="G14365" s="41">
        <f t="shared" si="552"/>
        <v>92500</v>
      </c>
      <c r="H14365" s="84" t="s">
        <v>1006</v>
      </c>
      <c r="I14365" s="292" t="s">
        <v>12433</v>
      </c>
    </row>
    <row r="14366" spans="1:9" x14ac:dyDescent="0.25">
      <c r="A14366" s="33" t="s">
        <v>6364</v>
      </c>
      <c r="B14366" s="33" t="s">
        <v>12224</v>
      </c>
      <c r="C14366" s="33" t="s">
        <v>12434</v>
      </c>
      <c r="D14366" s="33">
        <v>1</v>
      </c>
      <c r="E14366" s="39" t="s">
        <v>24</v>
      </c>
      <c r="F14366" s="34">
        <v>1400000</v>
      </c>
      <c r="G14366" s="41">
        <f t="shared" si="552"/>
        <v>1400000</v>
      </c>
      <c r="H14366" s="84" t="s">
        <v>1006</v>
      </c>
      <c r="I14366" s="292" t="s">
        <v>12433</v>
      </c>
    </row>
    <row r="14367" spans="1:9" x14ac:dyDescent="0.25">
      <c r="A14367" s="33" t="s">
        <v>6364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52"/>
        <v>165000</v>
      </c>
      <c r="H14367" s="84" t="s">
        <v>1006</v>
      </c>
      <c r="I14367" s="292" t="s">
        <v>12433</v>
      </c>
    </row>
    <row r="14368" spans="1:9" x14ac:dyDescent="0.25">
      <c r="A14368" s="33" t="s">
        <v>6364</v>
      </c>
      <c r="B14368" s="33" t="s">
        <v>12227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12433</v>
      </c>
    </row>
    <row r="14369" spans="1:9" x14ac:dyDescent="0.25">
      <c r="A14369" s="33" t="s">
        <v>6364</v>
      </c>
      <c r="B14369" s="80" t="s">
        <v>5637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53">F14369*D14369</f>
        <v>43000</v>
      </c>
      <c r="H14369" s="42" t="s">
        <v>930</v>
      </c>
      <c r="I14369" s="84"/>
    </row>
    <row r="14370" spans="1:9" x14ac:dyDescent="0.25">
      <c r="A14370" s="33" t="s">
        <v>6364</v>
      </c>
      <c r="B14370" s="80" t="s">
        <v>2805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53"/>
        <v>5000</v>
      </c>
      <c r="H14370" s="42" t="s">
        <v>930</v>
      </c>
      <c r="I14370" s="84"/>
    </row>
    <row r="14371" spans="1:9" x14ac:dyDescent="0.25">
      <c r="A14371" s="33" t="s">
        <v>6364</v>
      </c>
      <c r="B14371" s="33" t="s">
        <v>5928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12435</v>
      </c>
    </row>
    <row r="14372" spans="1:9" x14ac:dyDescent="0.25">
      <c r="A14372" s="33" t="s">
        <v>6364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12435</v>
      </c>
    </row>
    <row r="14373" spans="1:9" x14ac:dyDescent="0.25">
      <c r="A14373" s="33" t="s">
        <v>6364</v>
      </c>
      <c r="B14373" s="80" t="s">
        <v>2805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x14ac:dyDescent="0.25">
      <c r="A14374" s="33" t="s">
        <v>6364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x14ac:dyDescent="0.25">
      <c r="A14375" s="33" t="s">
        <v>6364</v>
      </c>
      <c r="B14375" s="63" t="s">
        <v>246</v>
      </c>
      <c r="C14375" s="33" t="s">
        <v>9369</v>
      </c>
      <c r="D14375" s="50">
        <v>1</v>
      </c>
      <c r="E14375" s="45" t="s">
        <v>24</v>
      </c>
      <c r="F14375" s="298">
        <v>580000</v>
      </c>
      <c r="G14375" s="41">
        <f t="shared" si="553"/>
        <v>580000</v>
      </c>
      <c r="H14375" s="84" t="s">
        <v>2284</v>
      </c>
      <c r="I14375" s="33"/>
    </row>
    <row r="14376" spans="1:9" x14ac:dyDescent="0.25">
      <c r="A14376" s="33" t="s">
        <v>6364</v>
      </c>
      <c r="B14376" s="63" t="s">
        <v>6366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53"/>
        <v>575000</v>
      </c>
      <c r="H14376" s="42" t="s">
        <v>6367</v>
      </c>
      <c r="I14376" s="33" t="s">
        <v>12436</v>
      </c>
    </row>
    <row r="14377" spans="1:9" x14ac:dyDescent="0.25">
      <c r="A14377" s="33" t="s">
        <v>6364</v>
      </c>
      <c r="B14377" s="33" t="s">
        <v>6368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53"/>
        <v>490000</v>
      </c>
      <c r="H14377" s="42" t="s">
        <v>6367</v>
      </c>
      <c r="I14377" s="33" t="s">
        <v>12436</v>
      </c>
    </row>
    <row r="14378" spans="1:9" x14ac:dyDescent="0.25">
      <c r="A14378" s="33" t="s">
        <v>6364</v>
      </c>
      <c r="B14378" s="33" t="s">
        <v>6369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8389</v>
      </c>
    </row>
    <row r="14379" spans="1:9" x14ac:dyDescent="0.25">
      <c r="A14379" s="33" t="s">
        <v>6364</v>
      </c>
      <c r="B14379" s="269" t="s">
        <v>6370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54">F14379*D14379</f>
        <v>950000</v>
      </c>
      <c r="H14379" s="42" t="s">
        <v>509</v>
      </c>
      <c r="I14379" s="33" t="s">
        <v>8389</v>
      </c>
    </row>
    <row r="14380" spans="1:9" x14ac:dyDescent="0.25">
      <c r="A14380" s="33" t="s">
        <v>6364</v>
      </c>
      <c r="B14380" s="56" t="s">
        <v>6371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54"/>
        <v>880000</v>
      </c>
      <c r="H14380" s="42" t="s">
        <v>509</v>
      </c>
      <c r="I14380" s="33" t="s">
        <v>8389</v>
      </c>
    </row>
    <row r="14381" spans="1:9" x14ac:dyDescent="0.25">
      <c r="A14381" s="33" t="s">
        <v>6364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54"/>
        <v>222500</v>
      </c>
      <c r="H14381" s="42" t="s">
        <v>509</v>
      </c>
      <c r="I14381" s="33" t="s">
        <v>8389</v>
      </c>
    </row>
    <row r="14382" spans="1:9" x14ac:dyDescent="0.25">
      <c r="A14382" s="33" t="s">
        <v>6364</v>
      </c>
      <c r="B14382" s="33" t="s">
        <v>6372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54"/>
        <v>300000</v>
      </c>
      <c r="H14382" s="84" t="s">
        <v>976</v>
      </c>
      <c r="I14382" s="33"/>
    </row>
    <row r="14383" spans="1:9" x14ac:dyDescent="0.25">
      <c r="A14383" s="33" t="s">
        <v>6364</v>
      </c>
      <c r="B14383" s="33" t="s">
        <v>6373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54"/>
        <v>300000</v>
      </c>
      <c r="H14383" s="84" t="s">
        <v>2861</v>
      </c>
      <c r="I14383" s="33"/>
    </row>
    <row r="14384" spans="1:9" x14ac:dyDescent="0.25">
      <c r="A14384" s="33" t="s">
        <v>6364</v>
      </c>
      <c r="B14384" s="33" t="s">
        <v>6374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54"/>
        <v>4000000</v>
      </c>
      <c r="H14384" s="84" t="s">
        <v>2861</v>
      </c>
      <c r="I14384" s="33"/>
    </row>
    <row r="14385" spans="1:9" x14ac:dyDescent="0.25">
      <c r="A14385" s="33" t="s">
        <v>6375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54"/>
        <v>55000</v>
      </c>
      <c r="H14385" s="42" t="s">
        <v>2096</v>
      </c>
      <c r="I14385" s="43" t="s">
        <v>8446</v>
      </c>
    </row>
    <row r="14386" spans="1:9" x14ac:dyDescent="0.25">
      <c r="A14386" s="33" t="s">
        <v>6375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54"/>
        <v>30000</v>
      </c>
      <c r="H14386" s="42" t="s">
        <v>2096</v>
      </c>
      <c r="I14386" s="43" t="s">
        <v>8446</v>
      </c>
    </row>
    <row r="14387" spans="1:9" x14ac:dyDescent="0.25">
      <c r="A14387" s="33" t="s">
        <v>6375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54"/>
        <v>20000</v>
      </c>
      <c r="H14387" s="84" t="s">
        <v>2096</v>
      </c>
      <c r="I14387" s="43" t="s">
        <v>8446</v>
      </c>
    </row>
    <row r="14388" spans="1:9" x14ac:dyDescent="0.25">
      <c r="A14388" s="33" t="s">
        <v>6375</v>
      </c>
      <c r="B14388" s="36" t="s">
        <v>4149</v>
      </c>
      <c r="C14388" s="33" t="s">
        <v>2752</v>
      </c>
      <c r="D14388" s="50">
        <v>1</v>
      </c>
      <c r="E14388" s="45" t="s">
        <v>24</v>
      </c>
      <c r="F14388" s="55">
        <v>31000</v>
      </c>
      <c r="G14388" s="41">
        <f t="shared" si="554"/>
        <v>31000</v>
      </c>
      <c r="H14388" s="84" t="s">
        <v>631</v>
      </c>
      <c r="I14388" s="292" t="s">
        <v>8443</v>
      </c>
    </row>
    <row r="14389" spans="1:9" x14ac:dyDescent="0.25">
      <c r="A14389" s="33" t="s">
        <v>6375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54"/>
        <v>36689</v>
      </c>
      <c r="H14389" s="84" t="s">
        <v>631</v>
      </c>
      <c r="I14389" s="292" t="s">
        <v>8443</v>
      </c>
    </row>
    <row r="14390" spans="1:9" x14ac:dyDescent="0.25">
      <c r="A14390" s="33" t="s">
        <v>6375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8443</v>
      </c>
    </row>
    <row r="14391" spans="1:9" x14ac:dyDescent="0.25">
      <c r="A14391" s="33" t="s">
        <v>6375</v>
      </c>
      <c r="B14391" s="36" t="s">
        <v>3235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8443</v>
      </c>
    </row>
    <row r="14392" spans="1:9" x14ac:dyDescent="0.25">
      <c r="A14392" s="33" t="s">
        <v>6375</v>
      </c>
      <c r="B14392" s="33" t="s">
        <v>3235</v>
      </c>
      <c r="C14392" s="33" t="s">
        <v>3596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8443</v>
      </c>
    </row>
    <row r="14393" spans="1:9" x14ac:dyDescent="0.25">
      <c r="A14393" s="33" t="s">
        <v>6375</v>
      </c>
      <c r="B14393" s="33" t="s">
        <v>356</v>
      </c>
      <c r="C14393" s="56" t="s">
        <v>12437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8443</v>
      </c>
    </row>
    <row r="14394" spans="1:9" x14ac:dyDescent="0.25">
      <c r="A14394" s="33" t="s">
        <v>6375</v>
      </c>
      <c r="B14394" s="33" t="s">
        <v>356</v>
      </c>
      <c r="C14394" s="33" t="s">
        <v>12438</v>
      </c>
      <c r="D14394" s="50">
        <v>1</v>
      </c>
      <c r="E14394" s="45" t="s">
        <v>24</v>
      </c>
      <c r="F14394" s="179">
        <v>1700000</v>
      </c>
      <c r="G14394" s="41">
        <f t="shared" si="554"/>
        <v>1700000</v>
      </c>
      <c r="H14394" s="84" t="s">
        <v>631</v>
      </c>
      <c r="I14394" s="292" t="s">
        <v>8443</v>
      </c>
    </row>
    <row r="14395" spans="1:9" x14ac:dyDescent="0.25">
      <c r="A14395" s="33" t="s">
        <v>6375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54"/>
        <v>370000</v>
      </c>
      <c r="H14395" s="84" t="s">
        <v>631</v>
      </c>
      <c r="I14395" s="292" t="s">
        <v>8443</v>
      </c>
    </row>
    <row r="14396" spans="1:9" x14ac:dyDescent="0.25">
      <c r="A14396" s="33" t="s">
        <v>6375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54"/>
        <v>40000</v>
      </c>
      <c r="H14396" s="84" t="s">
        <v>631</v>
      </c>
      <c r="I14396" s="292" t="s">
        <v>8443</v>
      </c>
    </row>
    <row r="14397" spans="1:9" x14ac:dyDescent="0.25">
      <c r="A14397" s="33" t="s">
        <v>6375</v>
      </c>
      <c r="B14397" s="33" t="s">
        <v>4841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54"/>
        <v>20000</v>
      </c>
      <c r="H14397" s="84" t="s">
        <v>631</v>
      </c>
      <c r="I14397" s="292" t="s">
        <v>8443</v>
      </c>
    </row>
    <row r="14398" spans="1:9" x14ac:dyDescent="0.25">
      <c r="A14398" s="33" t="s">
        <v>6375</v>
      </c>
      <c r="B14398" s="33" t="s">
        <v>8509</v>
      </c>
      <c r="C14398" s="33" t="s">
        <v>8339</v>
      </c>
      <c r="D14398" s="50">
        <v>0.6</v>
      </c>
      <c r="E14398" s="45" t="s">
        <v>27</v>
      </c>
      <c r="F14398" s="179">
        <v>82500</v>
      </c>
      <c r="G14398" s="41">
        <f t="shared" si="554"/>
        <v>49500</v>
      </c>
      <c r="H14398" s="84" t="s">
        <v>631</v>
      </c>
      <c r="I14398" s="292" t="s">
        <v>8443</v>
      </c>
    </row>
    <row r="14399" spans="1:9" x14ac:dyDescent="0.25">
      <c r="A14399" s="33" t="s">
        <v>6375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8372</v>
      </c>
    </row>
    <row r="14400" spans="1:9" x14ac:dyDescent="0.25">
      <c r="A14400" s="33" t="s">
        <v>6375</v>
      </c>
      <c r="B14400" s="36" t="s">
        <v>3235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8372</v>
      </c>
    </row>
    <row r="14401" spans="1:9" x14ac:dyDescent="0.25">
      <c r="A14401" s="33" t="s">
        <v>6375</v>
      </c>
      <c r="B14401" s="33" t="s">
        <v>3235</v>
      </c>
      <c r="C14401" s="33" t="s">
        <v>3596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8372</v>
      </c>
    </row>
    <row r="14402" spans="1:9" x14ac:dyDescent="0.25">
      <c r="A14402" s="33" t="s">
        <v>6375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54"/>
        <v>134500</v>
      </c>
      <c r="H14402" s="84" t="s">
        <v>1604</v>
      </c>
      <c r="I14402" s="292" t="s">
        <v>8372</v>
      </c>
    </row>
    <row r="14403" spans="1:9" x14ac:dyDescent="0.25">
      <c r="A14403" s="33" t="s">
        <v>6375</v>
      </c>
      <c r="B14403" s="36" t="s">
        <v>4149</v>
      </c>
      <c r="C14403" s="33" t="s">
        <v>2752</v>
      </c>
      <c r="D14403" s="50">
        <v>1</v>
      </c>
      <c r="E14403" s="45" t="s">
        <v>24</v>
      </c>
      <c r="F14403" s="55">
        <v>31000</v>
      </c>
      <c r="G14403" s="41">
        <f t="shared" si="554"/>
        <v>31000</v>
      </c>
      <c r="H14403" s="42" t="s">
        <v>509</v>
      </c>
      <c r="I14403" s="33" t="s">
        <v>12439</v>
      </c>
    </row>
    <row r="14404" spans="1:9" x14ac:dyDescent="0.25">
      <c r="A14404" s="33" t="s">
        <v>6375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54"/>
        <v>18344.5</v>
      </c>
      <c r="H14404" s="84" t="s">
        <v>509</v>
      </c>
      <c r="I14404" s="33" t="s">
        <v>12439</v>
      </c>
    </row>
    <row r="14405" spans="1:9" x14ac:dyDescent="0.25">
      <c r="A14405" s="33" t="s">
        <v>6375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12439</v>
      </c>
    </row>
    <row r="14406" spans="1:9" x14ac:dyDescent="0.25">
      <c r="A14406" s="33" t="s">
        <v>6375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12439</v>
      </c>
    </row>
    <row r="14407" spans="1:9" x14ac:dyDescent="0.25">
      <c r="A14407" s="33" t="s">
        <v>6375</v>
      </c>
      <c r="B14407" s="33" t="s">
        <v>12224</v>
      </c>
      <c r="C14407" s="81" t="s">
        <v>12440</v>
      </c>
      <c r="D14407" s="50">
        <v>1</v>
      </c>
      <c r="E14407" s="45" t="s">
        <v>24</v>
      </c>
      <c r="F14407" s="179">
        <v>1400000</v>
      </c>
      <c r="G14407" s="41">
        <f t="shared" ref="G14407:G14472" si="555">F14407*D14407</f>
        <v>1400000</v>
      </c>
      <c r="H14407" s="84" t="s">
        <v>509</v>
      </c>
      <c r="I14407" s="33" t="s">
        <v>8420</v>
      </c>
    </row>
    <row r="14408" spans="1:9" x14ac:dyDescent="0.25">
      <c r="A14408" s="33" t="s">
        <v>6375</v>
      </c>
      <c r="B14408" s="33" t="s">
        <v>12227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55"/>
        <v>45000</v>
      </c>
      <c r="H14408" s="84" t="s">
        <v>509</v>
      </c>
      <c r="I14408" s="33" t="s">
        <v>8420</v>
      </c>
    </row>
    <row r="14409" spans="1:9" x14ac:dyDescent="0.25">
      <c r="A14409" s="33" t="s">
        <v>6375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55"/>
        <v>357000</v>
      </c>
      <c r="H14409" s="42" t="s">
        <v>2284</v>
      </c>
      <c r="I14409" s="33"/>
    </row>
    <row r="14410" spans="1:9" x14ac:dyDescent="0.25">
      <c r="A14410" s="33" t="s">
        <v>6375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55"/>
        <v>350000</v>
      </c>
      <c r="H14410" s="42" t="s">
        <v>2284</v>
      </c>
      <c r="I14410" s="33"/>
    </row>
    <row r="14411" spans="1:9" x14ac:dyDescent="0.25">
      <c r="A14411" s="33" t="s">
        <v>6375</v>
      </c>
      <c r="B14411" s="80" t="s">
        <v>2805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55"/>
        <v>14000</v>
      </c>
      <c r="H14411" s="42" t="s">
        <v>2284</v>
      </c>
      <c r="I14411" s="33"/>
    </row>
    <row r="14412" spans="1:9" x14ac:dyDescent="0.25">
      <c r="A14412" s="33" t="s">
        <v>6375</v>
      </c>
      <c r="B14412" s="33" t="s">
        <v>5677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55"/>
        <v>100000</v>
      </c>
      <c r="H14412" s="42" t="s">
        <v>2284</v>
      </c>
      <c r="I14412" s="33"/>
    </row>
    <row r="14413" spans="1:9" x14ac:dyDescent="0.25">
      <c r="A14413" s="33" t="s">
        <v>6375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x14ac:dyDescent="0.25">
      <c r="A14414" s="33" t="s">
        <v>6375</v>
      </c>
      <c r="B14414" s="269" t="s">
        <v>12441</v>
      </c>
      <c r="C14414" s="33" t="s">
        <v>12442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x14ac:dyDescent="0.25">
      <c r="A14415" s="33" t="s">
        <v>6375</v>
      </c>
      <c r="B14415" s="56" t="s">
        <v>301</v>
      </c>
      <c r="C14415" s="33" t="s">
        <v>6310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x14ac:dyDescent="0.25">
      <c r="A14416" s="33" t="s">
        <v>6375</v>
      </c>
      <c r="B14416" s="33" t="s">
        <v>6378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x14ac:dyDescent="0.25">
      <c r="A14417" s="33" t="s">
        <v>6375</v>
      </c>
      <c r="B14417" s="33" t="s">
        <v>6381</v>
      </c>
      <c r="C14417" s="33" t="s">
        <v>750</v>
      </c>
      <c r="D14417" s="38">
        <v>1</v>
      </c>
      <c r="E14417" s="51" t="s">
        <v>6382</v>
      </c>
      <c r="F14417" s="46">
        <v>48000</v>
      </c>
      <c r="G14417" s="179">
        <v>48000</v>
      </c>
      <c r="H14417" s="84" t="s">
        <v>2284</v>
      </c>
      <c r="I14417" s="33"/>
    </row>
    <row r="14418" spans="1:9" x14ac:dyDescent="0.25">
      <c r="A14418" s="33" t="s">
        <v>6375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8415</v>
      </c>
    </row>
    <row r="14419" spans="1:9" x14ac:dyDescent="0.25">
      <c r="A14419" s="33" t="s">
        <v>6375</v>
      </c>
      <c r="B14419" s="33" t="s">
        <v>6379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6380</v>
      </c>
      <c r="I14419" s="33"/>
    </row>
    <row r="14420" spans="1:9" x14ac:dyDescent="0.25">
      <c r="A14420" s="33" t="s">
        <v>6375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55"/>
        <v>55000</v>
      </c>
      <c r="H14420" s="84" t="s">
        <v>627</v>
      </c>
      <c r="I14420" s="33" t="s">
        <v>8444</v>
      </c>
    </row>
    <row r="14421" spans="1:9" x14ac:dyDescent="0.25">
      <c r="A14421" s="33" t="s">
        <v>6375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55"/>
        <v>110000</v>
      </c>
      <c r="H14421" s="84" t="s">
        <v>627</v>
      </c>
      <c r="I14421" s="33" t="s">
        <v>8444</v>
      </c>
    </row>
    <row r="14422" spans="1:9" x14ac:dyDescent="0.25">
      <c r="A14422" s="33" t="s">
        <v>6375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55"/>
        <v>110000</v>
      </c>
      <c r="H14422" s="84" t="s">
        <v>468</v>
      </c>
      <c r="I14422" s="33" t="s">
        <v>8451</v>
      </c>
    </row>
    <row r="14423" spans="1:9" x14ac:dyDescent="0.25">
      <c r="A14423" s="33" t="s">
        <v>6375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55"/>
        <v>165000</v>
      </c>
      <c r="H14423" s="84" t="s">
        <v>1065</v>
      </c>
      <c r="I14423" s="33" t="s">
        <v>12443</v>
      </c>
    </row>
    <row r="14424" spans="1:9" x14ac:dyDescent="0.25">
      <c r="A14424" s="33" t="s">
        <v>6375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55"/>
        <v>110000</v>
      </c>
      <c r="H14424" s="84" t="s">
        <v>1065</v>
      </c>
      <c r="I14424" s="33" t="s">
        <v>12443</v>
      </c>
    </row>
    <row r="14425" spans="1:9" x14ac:dyDescent="0.25">
      <c r="A14425" s="33" t="s">
        <v>6375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55"/>
        <v>900000</v>
      </c>
      <c r="H14425" s="84" t="s">
        <v>2018</v>
      </c>
      <c r="I14425" s="33" t="s">
        <v>12444</v>
      </c>
    </row>
    <row r="14426" spans="1:9" x14ac:dyDescent="0.25">
      <c r="A14426" s="33" t="s">
        <v>6375</v>
      </c>
      <c r="B14426" s="33" t="s">
        <v>6055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55"/>
        <v>4557000</v>
      </c>
      <c r="H14426" s="84" t="s">
        <v>433</v>
      </c>
      <c r="I14426" s="33" t="s">
        <v>10596</v>
      </c>
    </row>
    <row r="14427" spans="1:9" x14ac:dyDescent="0.25">
      <c r="A14427" s="33" t="s">
        <v>6375</v>
      </c>
      <c r="B14427" s="36" t="s">
        <v>9547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55"/>
        <v>270500</v>
      </c>
      <c r="H14427" s="84" t="s">
        <v>433</v>
      </c>
      <c r="I14427" s="33" t="s">
        <v>10596</v>
      </c>
    </row>
    <row r="14428" spans="1:9" x14ac:dyDescent="0.25">
      <c r="A14428" s="33" t="s">
        <v>6375</v>
      </c>
      <c r="B14428" s="68" t="s">
        <v>6093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55"/>
        <v>80000</v>
      </c>
      <c r="H14428" s="84" t="s">
        <v>509</v>
      </c>
      <c r="I14428" s="33" t="s">
        <v>12439</v>
      </c>
    </row>
    <row r="14429" spans="1:9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55"/>
        <v>875000</v>
      </c>
      <c r="H14429" s="84" t="s">
        <v>1263</v>
      </c>
      <c r="I14429" s="33"/>
    </row>
    <row r="14430" spans="1:9" x14ac:dyDescent="0.25">
      <c r="A14430" s="33" t="s">
        <v>208</v>
      </c>
      <c r="B14430" s="33" t="s">
        <v>4008</v>
      </c>
      <c r="C14430" s="33" t="s">
        <v>4378</v>
      </c>
      <c r="D14430" s="38">
        <v>3</v>
      </c>
      <c r="E14430" s="33" t="s">
        <v>27</v>
      </c>
      <c r="F14430" s="40">
        <v>23206</v>
      </c>
      <c r="G14430" s="41">
        <f t="shared" si="555"/>
        <v>69618</v>
      </c>
      <c r="H14430" s="42" t="s">
        <v>28</v>
      </c>
      <c r="I14430" s="43"/>
    </row>
    <row r="14431" spans="1:9" x14ac:dyDescent="0.25">
      <c r="A14431" s="33" t="s">
        <v>208</v>
      </c>
      <c r="B14431" s="33" t="s">
        <v>4008</v>
      </c>
      <c r="C14431" s="33" t="s">
        <v>4378</v>
      </c>
      <c r="D14431" s="38">
        <v>10</v>
      </c>
      <c r="E14431" s="45" t="s">
        <v>27</v>
      </c>
      <c r="F14431" s="46">
        <v>23206</v>
      </c>
      <c r="G14431" s="41">
        <f t="shared" si="555"/>
        <v>232060</v>
      </c>
      <c r="H14431" s="42" t="s">
        <v>5639</v>
      </c>
      <c r="I14431" s="43"/>
    </row>
    <row r="14432" spans="1:9" x14ac:dyDescent="0.25">
      <c r="A14432" s="33" t="s">
        <v>208</v>
      </c>
      <c r="B14432" s="63" t="s">
        <v>6384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55"/>
        <v>500000</v>
      </c>
      <c r="H14432" s="42" t="s">
        <v>2284</v>
      </c>
      <c r="I14432" s="292"/>
    </row>
    <row r="14433" spans="1:9" x14ac:dyDescent="0.25">
      <c r="A14433" s="33" t="s">
        <v>208</v>
      </c>
      <c r="B14433" s="63" t="s">
        <v>6385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55"/>
        <v>490000</v>
      </c>
      <c r="H14433" s="42" t="s">
        <v>2284</v>
      </c>
      <c r="I14433" s="292"/>
    </row>
    <row r="14434" spans="1:9" x14ac:dyDescent="0.25">
      <c r="A14434" s="33" t="s">
        <v>208</v>
      </c>
      <c r="B14434" s="33" t="s">
        <v>6386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55"/>
        <v>350000</v>
      </c>
      <c r="H14434" s="42" t="s">
        <v>2284</v>
      </c>
      <c r="I14434" s="292"/>
    </row>
    <row r="14435" spans="1:9" x14ac:dyDescent="0.25">
      <c r="A14435" s="33" t="s">
        <v>208</v>
      </c>
      <c r="B14435" s="33" t="s">
        <v>8580</v>
      </c>
      <c r="C14435" s="56"/>
      <c r="D14435" s="38">
        <v>1</v>
      </c>
      <c r="E14435" s="45" t="s">
        <v>23</v>
      </c>
      <c r="F14435" s="35">
        <v>75000</v>
      </c>
      <c r="G14435" s="41">
        <f t="shared" si="555"/>
        <v>75000</v>
      </c>
      <c r="H14435" s="42" t="s">
        <v>2284</v>
      </c>
      <c r="I14435" s="292"/>
    </row>
    <row r="14436" spans="1:9" x14ac:dyDescent="0.25">
      <c r="A14436" s="33" t="s">
        <v>208</v>
      </c>
      <c r="B14436" s="63" t="s">
        <v>6331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55"/>
        <v>13000</v>
      </c>
      <c r="H14436" s="42" t="s">
        <v>2284</v>
      </c>
      <c r="I14436" s="292"/>
    </row>
    <row r="14437" spans="1:9" x14ac:dyDescent="0.25">
      <c r="A14437" s="33" t="s">
        <v>208</v>
      </c>
      <c r="B14437" s="33" t="s">
        <v>6394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55"/>
        <v>325000</v>
      </c>
      <c r="H14437" s="236" t="s">
        <v>1006</v>
      </c>
      <c r="I14437" s="292"/>
    </row>
    <row r="14438" spans="1:9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55"/>
        <v>42750</v>
      </c>
      <c r="H14438" s="236" t="s">
        <v>1006</v>
      </c>
      <c r="I14438" s="292"/>
    </row>
    <row r="14439" spans="1:9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55"/>
        <v>64600</v>
      </c>
      <c r="H14439" s="236" t="s">
        <v>1006</v>
      </c>
      <c r="I14439" s="292"/>
    </row>
    <row r="14440" spans="1:9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55"/>
        <v>855000</v>
      </c>
      <c r="H14440" s="84" t="s">
        <v>433</v>
      </c>
      <c r="I14440" s="292" t="s">
        <v>12445</v>
      </c>
    </row>
    <row r="14441" spans="1:9" x14ac:dyDescent="0.25">
      <c r="A14441" s="33" t="s">
        <v>208</v>
      </c>
      <c r="B14441" s="36" t="s">
        <v>6395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55"/>
        <v>23200</v>
      </c>
      <c r="H14441" s="84" t="s">
        <v>3101</v>
      </c>
      <c r="I14441" s="292"/>
    </row>
    <row r="14442" spans="1:9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55"/>
        <v>900000</v>
      </c>
      <c r="H14442" s="42" t="s">
        <v>995</v>
      </c>
      <c r="I14442" s="33"/>
    </row>
    <row r="14443" spans="1:9" x14ac:dyDescent="0.25">
      <c r="A14443" s="33" t="s">
        <v>208</v>
      </c>
      <c r="B14443" s="561" t="s">
        <v>12446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55"/>
        <v>100000</v>
      </c>
      <c r="H14443" s="84" t="s">
        <v>509</v>
      </c>
      <c r="I14443" s="33" t="s">
        <v>12439</v>
      </c>
    </row>
    <row r="14444" spans="1:9" x14ac:dyDescent="0.25">
      <c r="A14444" s="33" t="s">
        <v>208</v>
      </c>
      <c r="B14444" s="56" t="s">
        <v>6401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55"/>
        <v>1000000</v>
      </c>
      <c r="H14444" s="236" t="s">
        <v>509</v>
      </c>
      <c r="I14444" s="33" t="s">
        <v>12439</v>
      </c>
    </row>
    <row r="14445" spans="1:9" x14ac:dyDescent="0.25">
      <c r="A14445" s="33" t="s">
        <v>208</v>
      </c>
      <c r="B14445" s="33" t="s">
        <v>6399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55"/>
        <v>1000000</v>
      </c>
      <c r="H14445" s="84" t="s">
        <v>413</v>
      </c>
      <c r="I14445" s="33"/>
    </row>
    <row r="14446" spans="1:9" x14ac:dyDescent="0.25">
      <c r="A14446" s="33" t="s">
        <v>208</v>
      </c>
      <c r="B14446" s="36" t="s">
        <v>6400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55"/>
        <v>1000000</v>
      </c>
      <c r="H14446" s="236" t="s">
        <v>551</v>
      </c>
      <c r="I14446" s="33"/>
    </row>
    <row r="14447" spans="1:9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55"/>
        <v>7000000</v>
      </c>
      <c r="H14447" s="42" t="s">
        <v>28</v>
      </c>
      <c r="I14447" s="33"/>
    </row>
    <row r="14448" spans="1:9" x14ac:dyDescent="0.25">
      <c r="A14448" s="49" t="s">
        <v>208</v>
      </c>
      <c r="B14448" s="36" t="s">
        <v>6402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55"/>
        <v>250000</v>
      </c>
      <c r="H14448" s="42" t="s">
        <v>507</v>
      </c>
      <c r="I14448" s="33"/>
    </row>
    <row r="14449" spans="1:9" x14ac:dyDescent="0.25">
      <c r="A14449" s="49" t="s">
        <v>208</v>
      </c>
      <c r="B14449" s="33" t="s">
        <v>2886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55"/>
        <v>75000</v>
      </c>
      <c r="H14449" s="42" t="s">
        <v>507</v>
      </c>
      <c r="I14449" s="33"/>
    </row>
    <row r="14450" spans="1:9" x14ac:dyDescent="0.25">
      <c r="A14450" s="49" t="s">
        <v>208</v>
      </c>
      <c r="B14450" s="36" t="s">
        <v>5508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55"/>
        <v>40000</v>
      </c>
      <c r="H14450" s="42" t="s">
        <v>507</v>
      </c>
      <c r="I14450" s="33"/>
    </row>
    <row r="14451" spans="1:9" x14ac:dyDescent="0.25">
      <c r="A14451" s="33" t="s">
        <v>6405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55"/>
        <v>165000</v>
      </c>
      <c r="H14451" s="42" t="s">
        <v>3078</v>
      </c>
      <c r="I14451" s="43" t="s">
        <v>8448</v>
      </c>
    </row>
    <row r="14452" spans="1:9" x14ac:dyDescent="0.25">
      <c r="A14452" s="33" t="s">
        <v>6405</v>
      </c>
      <c r="B14452" s="33" t="s">
        <v>12227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55"/>
        <v>90000</v>
      </c>
      <c r="H14452" s="42" t="s">
        <v>3078</v>
      </c>
      <c r="I14452" s="43" t="s">
        <v>8448</v>
      </c>
    </row>
    <row r="14453" spans="1:9" x14ac:dyDescent="0.25">
      <c r="A14453" s="33" t="s">
        <v>6405</v>
      </c>
      <c r="B14453" s="33" t="s">
        <v>12224</v>
      </c>
      <c r="C14453" s="175" t="s">
        <v>12447</v>
      </c>
      <c r="D14453" s="38">
        <v>1</v>
      </c>
      <c r="E14453" s="45" t="s">
        <v>24</v>
      </c>
      <c r="F14453" s="46">
        <v>1400000</v>
      </c>
      <c r="G14453" s="41">
        <f t="shared" si="555"/>
        <v>1400000</v>
      </c>
      <c r="H14453" s="84" t="s">
        <v>3078</v>
      </c>
      <c r="I14453" s="43" t="s">
        <v>8448</v>
      </c>
    </row>
    <row r="14454" spans="1:9" x14ac:dyDescent="0.25">
      <c r="A14454" s="33" t="s">
        <v>6405</v>
      </c>
      <c r="B14454" s="33" t="s">
        <v>12224</v>
      </c>
      <c r="C14454" s="33" t="s">
        <v>12448</v>
      </c>
      <c r="D14454" s="50">
        <v>1</v>
      </c>
      <c r="E14454" s="45" t="s">
        <v>24</v>
      </c>
      <c r="F14454" s="55">
        <v>1400000</v>
      </c>
      <c r="G14454" s="41">
        <f t="shared" si="555"/>
        <v>1400000</v>
      </c>
      <c r="H14454" s="84" t="s">
        <v>3078</v>
      </c>
      <c r="I14454" s="43" t="s">
        <v>8448</v>
      </c>
    </row>
    <row r="14455" spans="1:9" x14ac:dyDescent="0.25">
      <c r="A14455" s="33" t="s">
        <v>6405</v>
      </c>
      <c r="B14455" s="33" t="s">
        <v>12224</v>
      </c>
      <c r="C14455" s="49" t="s">
        <v>12449</v>
      </c>
      <c r="D14455" s="50">
        <v>1</v>
      </c>
      <c r="E14455" s="45" t="s">
        <v>24</v>
      </c>
      <c r="F14455" s="55">
        <v>1400000</v>
      </c>
      <c r="G14455" s="41">
        <f t="shared" si="555"/>
        <v>1400000</v>
      </c>
      <c r="H14455" s="84" t="s">
        <v>507</v>
      </c>
      <c r="I14455" s="292" t="s">
        <v>8460</v>
      </c>
    </row>
    <row r="14456" spans="1:9" x14ac:dyDescent="0.25">
      <c r="A14456" s="33" t="s">
        <v>6405</v>
      </c>
      <c r="B14456" s="33" t="s">
        <v>11627</v>
      </c>
      <c r="C14456" s="33" t="s">
        <v>4924</v>
      </c>
      <c r="D14456" s="33">
        <v>1</v>
      </c>
      <c r="E14456" s="39" t="s">
        <v>24</v>
      </c>
      <c r="F14456" s="179">
        <v>155000</v>
      </c>
      <c r="G14456" s="41">
        <f t="shared" si="555"/>
        <v>155000</v>
      </c>
      <c r="H14456" s="42" t="s">
        <v>507</v>
      </c>
      <c r="I14456" s="292" t="s">
        <v>8460</v>
      </c>
    </row>
    <row r="14457" spans="1:9" x14ac:dyDescent="0.25">
      <c r="A14457" s="33" t="s">
        <v>6405</v>
      </c>
      <c r="B14457" s="33" t="s">
        <v>12227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55"/>
        <v>45000</v>
      </c>
      <c r="H14457" s="42" t="s">
        <v>507</v>
      </c>
      <c r="I14457" s="292" t="s">
        <v>8460</v>
      </c>
    </row>
    <row r="14458" spans="1:9" x14ac:dyDescent="0.25">
      <c r="A14458" s="33" t="s">
        <v>6405</v>
      </c>
      <c r="B14458" s="33" t="s">
        <v>4213</v>
      </c>
      <c r="C14458" s="56" t="s">
        <v>7092</v>
      </c>
      <c r="D14458" s="38">
        <v>1</v>
      </c>
      <c r="E14458" s="45" t="s">
        <v>24</v>
      </c>
      <c r="F14458" s="35">
        <v>60000</v>
      </c>
      <c r="G14458" s="41">
        <f t="shared" si="555"/>
        <v>60000</v>
      </c>
      <c r="H14458" s="42" t="s">
        <v>2284</v>
      </c>
      <c r="I14458" s="292"/>
    </row>
    <row r="14459" spans="1:9" x14ac:dyDescent="0.25">
      <c r="A14459" s="33" t="s">
        <v>6405</v>
      </c>
      <c r="B14459" s="36" t="s">
        <v>6220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55"/>
        <v>25000</v>
      </c>
      <c r="H14459" s="42" t="s">
        <v>2284</v>
      </c>
      <c r="I14459" s="292"/>
    </row>
    <row r="14460" spans="1:9" x14ac:dyDescent="0.25">
      <c r="A14460" s="33" t="s">
        <v>6405</v>
      </c>
      <c r="B14460" s="36" t="s">
        <v>11266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55"/>
        <v>12000</v>
      </c>
      <c r="H14460" s="42" t="s">
        <v>2284</v>
      </c>
      <c r="I14460" s="292"/>
    </row>
    <row r="14461" spans="1:9" x14ac:dyDescent="0.25">
      <c r="A14461" s="33" t="s">
        <v>6405</v>
      </c>
      <c r="B14461" s="80" t="s">
        <v>2805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55"/>
        <v>2800</v>
      </c>
      <c r="H14461" s="42" t="s">
        <v>2284</v>
      </c>
      <c r="I14461" s="292"/>
    </row>
    <row r="14462" spans="1:9" x14ac:dyDescent="0.25">
      <c r="A14462" s="33" t="s">
        <v>6405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55"/>
        <v>228000</v>
      </c>
      <c r="H14462" s="236" t="s">
        <v>551</v>
      </c>
      <c r="I14462" s="292" t="s">
        <v>8464</v>
      </c>
    </row>
    <row r="14463" spans="1:9" x14ac:dyDescent="0.25">
      <c r="A14463" s="33" t="s">
        <v>6405</v>
      </c>
      <c r="B14463" s="33" t="s">
        <v>6412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55"/>
        <v>40000</v>
      </c>
      <c r="H14463" s="42" t="s">
        <v>6408</v>
      </c>
      <c r="I14463" s="292"/>
    </row>
    <row r="14464" spans="1:9" x14ac:dyDescent="0.25">
      <c r="A14464" s="33" t="s">
        <v>6405</v>
      </c>
      <c r="B14464" s="33" t="s">
        <v>6407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55"/>
        <v>80000</v>
      </c>
      <c r="H14464" s="42" t="s">
        <v>6408</v>
      </c>
      <c r="I14464" s="292"/>
    </row>
    <row r="14465" spans="1:9" x14ac:dyDescent="0.25">
      <c r="A14465" s="33" t="s">
        <v>6405</v>
      </c>
      <c r="B14465" s="33" t="s">
        <v>6409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6408</v>
      </c>
      <c r="I14465" s="292"/>
    </row>
    <row r="14466" spans="1:9" x14ac:dyDescent="0.25">
      <c r="A14466" s="33" t="s">
        <v>6405</v>
      </c>
      <c r="B14466" s="33" t="s">
        <v>6410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x14ac:dyDescent="0.25">
      <c r="A14467" s="33" t="s">
        <v>6405</v>
      </c>
      <c r="B14467" s="33" t="s">
        <v>2832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55"/>
        <v>350000</v>
      </c>
      <c r="H14467" s="84" t="s">
        <v>2672</v>
      </c>
      <c r="I14467" s="292" t="s">
        <v>8455</v>
      </c>
    </row>
    <row r="14468" spans="1:9" x14ac:dyDescent="0.25">
      <c r="A14468" s="33" t="s">
        <v>6405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55"/>
        <v>40000</v>
      </c>
      <c r="H14468" s="84" t="s">
        <v>2672</v>
      </c>
      <c r="I14468" s="292" t="s">
        <v>8455</v>
      </c>
    </row>
    <row r="14469" spans="1:9" x14ac:dyDescent="0.25">
      <c r="A14469" s="33" t="s">
        <v>6405</v>
      </c>
      <c r="B14469" s="33" t="s">
        <v>6392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55"/>
        <v>375000</v>
      </c>
      <c r="H14469" s="84" t="s">
        <v>488</v>
      </c>
      <c r="I14469" s="33" t="s">
        <v>8456</v>
      </c>
    </row>
    <row r="14470" spans="1:9" x14ac:dyDescent="0.25">
      <c r="A14470" s="33" t="s">
        <v>6405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55"/>
        <v>228000</v>
      </c>
      <c r="H14470" s="84" t="s">
        <v>488</v>
      </c>
      <c r="I14470" s="33" t="s">
        <v>8456</v>
      </c>
    </row>
    <row r="14471" spans="1:9" x14ac:dyDescent="0.25">
      <c r="A14471" s="33" t="s">
        <v>6405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55"/>
        <v>45000</v>
      </c>
      <c r="H14471" s="84" t="s">
        <v>488</v>
      </c>
      <c r="I14471" s="33" t="s">
        <v>8456</v>
      </c>
    </row>
    <row r="14472" spans="1:9" x14ac:dyDescent="0.25">
      <c r="A14472" s="33" t="s">
        <v>6405</v>
      </c>
      <c r="B14472" s="63" t="s">
        <v>6347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55"/>
        <v>58000</v>
      </c>
      <c r="H14472" s="84" t="s">
        <v>488</v>
      </c>
      <c r="I14472" s="33" t="s">
        <v>8456</v>
      </c>
    </row>
    <row r="14473" spans="1:9" x14ac:dyDescent="0.25">
      <c r="A14473" s="331">
        <v>44569</v>
      </c>
      <c r="B14473" s="63" t="s">
        <v>5550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56">F14473*D14473</f>
        <v>495000</v>
      </c>
      <c r="H14473" s="42" t="s">
        <v>468</v>
      </c>
      <c r="I14473" s="43" t="s">
        <v>8463</v>
      </c>
    </row>
    <row r="14474" spans="1:9" x14ac:dyDescent="0.25">
      <c r="A14474" s="479">
        <v>44569</v>
      </c>
      <c r="B14474" s="33" t="s">
        <v>6413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56"/>
        <v>190000</v>
      </c>
      <c r="H14474" s="42" t="s">
        <v>2406</v>
      </c>
      <c r="I14474" s="43"/>
    </row>
    <row r="14475" spans="1:9" x14ac:dyDescent="0.25">
      <c r="A14475" s="522">
        <v>44569</v>
      </c>
      <c r="B14475" s="63" t="s">
        <v>5550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56"/>
        <v>495000</v>
      </c>
      <c r="H14475" s="42" t="s">
        <v>627</v>
      </c>
      <c r="I14475" s="43" t="s">
        <v>8475</v>
      </c>
    </row>
    <row r="14476" spans="1:9" x14ac:dyDescent="0.25">
      <c r="A14476" s="479">
        <v>44569</v>
      </c>
      <c r="B14476" s="33" t="s">
        <v>6266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56"/>
        <v>230000</v>
      </c>
      <c r="H14476" s="84" t="s">
        <v>2736</v>
      </c>
      <c r="I14476" s="43" t="s">
        <v>12450</v>
      </c>
    </row>
    <row r="14477" spans="1:9" x14ac:dyDescent="0.25">
      <c r="A14477" s="479">
        <v>44569</v>
      </c>
      <c r="B14477" s="33" t="s">
        <v>6340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56"/>
        <v>210000</v>
      </c>
      <c r="H14477" s="84" t="s">
        <v>2736</v>
      </c>
      <c r="I14477" s="43" t="s">
        <v>12450</v>
      </c>
    </row>
    <row r="14478" spans="1:9" x14ac:dyDescent="0.25">
      <c r="A14478" s="479">
        <v>44569</v>
      </c>
      <c r="B14478" s="33" t="s">
        <v>6261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56"/>
        <v>35000</v>
      </c>
      <c r="H14478" s="84" t="s">
        <v>2736</v>
      </c>
      <c r="I14478" s="43" t="s">
        <v>12450</v>
      </c>
    </row>
    <row r="14479" spans="1:9" x14ac:dyDescent="0.25">
      <c r="A14479" s="479">
        <v>44569</v>
      </c>
      <c r="B14479" s="80" t="s">
        <v>2805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56"/>
        <v>2800</v>
      </c>
      <c r="H14479" s="84" t="s">
        <v>2736</v>
      </c>
      <c r="I14479" s="43" t="s">
        <v>12450</v>
      </c>
    </row>
    <row r="14480" spans="1:9" x14ac:dyDescent="0.25">
      <c r="A14480" s="479">
        <v>44569</v>
      </c>
      <c r="B14480" s="33" t="s">
        <v>2801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56"/>
        <v>13333</v>
      </c>
      <c r="H14480" s="84" t="s">
        <v>2736</v>
      </c>
      <c r="I14480" s="43" t="s">
        <v>12450</v>
      </c>
    </row>
    <row r="14481" spans="1:9" x14ac:dyDescent="0.25">
      <c r="A14481" s="479">
        <v>44569</v>
      </c>
      <c r="B14481" s="68" t="s">
        <v>2970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56"/>
        <v>195000</v>
      </c>
      <c r="H14481" s="84" t="s">
        <v>2736</v>
      </c>
      <c r="I14481" s="43" t="s">
        <v>12450</v>
      </c>
    </row>
    <row r="14482" spans="1:9" x14ac:dyDescent="0.25">
      <c r="A14482" s="479">
        <v>44569</v>
      </c>
      <c r="B14482" s="63" t="s">
        <v>4772</v>
      </c>
      <c r="C14482" s="33" t="s">
        <v>2726</v>
      </c>
      <c r="D14482" s="50">
        <v>1</v>
      </c>
      <c r="E14482" s="45" t="s">
        <v>24</v>
      </c>
      <c r="F14482" s="179">
        <v>187035</v>
      </c>
      <c r="G14482" s="41">
        <f t="shared" si="556"/>
        <v>187035</v>
      </c>
      <c r="H14482" s="84" t="s">
        <v>2736</v>
      </c>
      <c r="I14482" s="43" t="s">
        <v>12450</v>
      </c>
    </row>
    <row r="14483" spans="1:9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56"/>
        <v>208134</v>
      </c>
      <c r="H14483" s="84" t="s">
        <v>2736</v>
      </c>
      <c r="I14483" s="43" t="s">
        <v>12450</v>
      </c>
    </row>
    <row r="14484" spans="1:9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56"/>
        <v>495000</v>
      </c>
      <c r="H14484" s="84" t="s">
        <v>2736</v>
      </c>
      <c r="I14484" s="43" t="s">
        <v>12450</v>
      </c>
    </row>
    <row r="14485" spans="1:9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56"/>
        <v>75000</v>
      </c>
      <c r="H14485" s="42" t="s">
        <v>433</v>
      </c>
      <c r="I14485" s="292" t="s">
        <v>12451</v>
      </c>
    </row>
    <row r="14486" spans="1:9" x14ac:dyDescent="0.25">
      <c r="A14486" s="479">
        <v>44569</v>
      </c>
      <c r="B14486" s="36" t="s">
        <v>160</v>
      </c>
      <c r="C14486" s="80" t="s">
        <v>12452</v>
      </c>
      <c r="D14486" s="38">
        <v>2</v>
      </c>
      <c r="E14486" s="45" t="s">
        <v>24</v>
      </c>
      <c r="F14486" s="40">
        <v>214500</v>
      </c>
      <c r="G14486" s="41">
        <f t="shared" si="556"/>
        <v>429000</v>
      </c>
      <c r="H14486" s="42" t="s">
        <v>8638</v>
      </c>
      <c r="I14486" s="292" t="s">
        <v>12453</v>
      </c>
    </row>
    <row r="14487" spans="1:9" x14ac:dyDescent="0.25">
      <c r="A14487" s="479">
        <v>44569</v>
      </c>
      <c r="B14487" s="33" t="s">
        <v>9381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12454</v>
      </c>
      <c r="I14487" s="292" t="s">
        <v>12453</v>
      </c>
    </row>
    <row r="14488" spans="1:9" x14ac:dyDescent="0.25">
      <c r="A14488" s="479">
        <v>44569</v>
      </c>
      <c r="B14488" s="33" t="s">
        <v>9381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12045</v>
      </c>
      <c r="I14488" s="292" t="s">
        <v>12453</v>
      </c>
    </row>
    <row r="14489" spans="1:9" x14ac:dyDescent="0.25">
      <c r="A14489" s="479">
        <v>44569</v>
      </c>
      <c r="B14489" s="33" t="s">
        <v>6397</v>
      </c>
      <c r="C14489" s="33" t="s">
        <v>6038</v>
      </c>
      <c r="D14489" s="33">
        <v>1</v>
      </c>
      <c r="E14489" s="39" t="s">
        <v>24</v>
      </c>
      <c r="F14489" s="34">
        <v>830000</v>
      </c>
      <c r="G14489" s="41">
        <f t="shared" si="556"/>
        <v>830000</v>
      </c>
      <c r="H14489" s="84" t="s">
        <v>6570</v>
      </c>
      <c r="I14489" s="292" t="s">
        <v>12455</v>
      </c>
    </row>
    <row r="14490" spans="1:9" x14ac:dyDescent="0.25">
      <c r="A14490" s="479">
        <v>44569</v>
      </c>
      <c r="B14490" s="33" t="s">
        <v>12456</v>
      </c>
      <c r="C14490" s="167" t="s">
        <v>12457</v>
      </c>
      <c r="D14490" s="50">
        <v>1</v>
      </c>
      <c r="E14490" s="45" t="s">
        <v>24</v>
      </c>
      <c r="F14490" s="55">
        <v>3700000</v>
      </c>
      <c r="G14490" s="41">
        <f t="shared" si="556"/>
        <v>3700000</v>
      </c>
      <c r="H14490" s="84" t="s">
        <v>974</v>
      </c>
      <c r="I14490" s="292" t="s">
        <v>12455</v>
      </c>
    </row>
    <row r="14491" spans="1:9" x14ac:dyDescent="0.25">
      <c r="A14491" s="479">
        <v>44569</v>
      </c>
      <c r="B14491" s="33" t="s">
        <v>12458</v>
      </c>
      <c r="C14491" s="33" t="s">
        <v>12459</v>
      </c>
      <c r="D14491" s="33">
        <v>1</v>
      </c>
      <c r="E14491" s="39" t="s">
        <v>24</v>
      </c>
      <c r="F14491" s="34">
        <v>4200000</v>
      </c>
      <c r="G14491" s="41">
        <f t="shared" si="556"/>
        <v>4200000</v>
      </c>
      <c r="H14491" s="84" t="s">
        <v>974</v>
      </c>
      <c r="I14491" s="292"/>
    </row>
    <row r="14492" spans="1:9" x14ac:dyDescent="0.25">
      <c r="A14492" s="479">
        <v>44569</v>
      </c>
      <c r="B14492" s="33" t="s">
        <v>6422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56"/>
        <v>1500000</v>
      </c>
      <c r="H14492" s="84" t="s">
        <v>974</v>
      </c>
      <c r="I14492" s="292"/>
    </row>
    <row r="14493" spans="1:9" x14ac:dyDescent="0.25">
      <c r="A14493" s="479">
        <v>44569</v>
      </c>
      <c r="B14493" s="33" t="s">
        <v>12460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56"/>
        <v>500000</v>
      </c>
      <c r="H14493" s="84" t="s">
        <v>974</v>
      </c>
      <c r="I14493" s="292"/>
    </row>
    <row r="14494" spans="1:9" x14ac:dyDescent="0.25">
      <c r="A14494" s="479">
        <v>44569</v>
      </c>
      <c r="B14494" s="80" t="s">
        <v>2805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56"/>
        <v>28000</v>
      </c>
      <c r="H14494" s="42" t="s">
        <v>827</v>
      </c>
      <c r="I14494" s="33"/>
    </row>
    <row r="14495" spans="1:9" x14ac:dyDescent="0.25">
      <c r="A14495" s="479">
        <v>44569</v>
      </c>
      <c r="B14495" s="63" t="s">
        <v>6331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56"/>
        <v>26000</v>
      </c>
      <c r="H14495" s="42" t="s">
        <v>827</v>
      </c>
      <c r="I14495" s="33"/>
    </row>
    <row r="14496" spans="1:9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56"/>
        <v>75000</v>
      </c>
      <c r="H14496" s="42" t="s">
        <v>827</v>
      </c>
      <c r="I14496" s="33"/>
    </row>
    <row r="14497" spans="1:9" x14ac:dyDescent="0.25">
      <c r="A14497" s="479">
        <v>44569</v>
      </c>
      <c r="B14497" s="33" t="s">
        <v>6419</v>
      </c>
      <c r="C14497" s="33" t="s">
        <v>3191</v>
      </c>
      <c r="D14497" s="50">
        <v>2</v>
      </c>
      <c r="E14497" s="45" t="s">
        <v>83</v>
      </c>
      <c r="F14497" s="179">
        <v>558500</v>
      </c>
      <c r="G14497" s="41">
        <f t="shared" si="556"/>
        <v>1117000</v>
      </c>
      <c r="H14497" s="42" t="s">
        <v>827</v>
      </c>
      <c r="I14497" s="33"/>
    </row>
    <row r="14498" spans="1:9" x14ac:dyDescent="0.25">
      <c r="A14498" s="479">
        <v>44569</v>
      </c>
      <c r="B14498" s="36" t="s">
        <v>6420</v>
      </c>
      <c r="C14498" s="33" t="s">
        <v>3191</v>
      </c>
      <c r="D14498" s="50">
        <v>4</v>
      </c>
      <c r="E14498" s="45" t="s">
        <v>83</v>
      </c>
      <c r="F14498" s="179">
        <v>153500</v>
      </c>
      <c r="G14498" s="41">
        <f t="shared" si="556"/>
        <v>614000</v>
      </c>
      <c r="H14498" s="42" t="s">
        <v>827</v>
      </c>
      <c r="I14498" s="33"/>
    </row>
    <row r="14499" spans="1:9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56"/>
        <v>30000</v>
      </c>
      <c r="H14499" s="42" t="s">
        <v>827</v>
      </c>
      <c r="I14499" s="33"/>
    </row>
    <row r="14500" spans="1:9" x14ac:dyDescent="0.25">
      <c r="A14500" s="479">
        <v>44569</v>
      </c>
      <c r="B14500" s="33" t="s">
        <v>3235</v>
      </c>
      <c r="C14500" s="33" t="s">
        <v>3596</v>
      </c>
      <c r="D14500" s="38">
        <v>1</v>
      </c>
      <c r="E14500" s="45" t="s">
        <v>24</v>
      </c>
      <c r="F14500" s="46">
        <v>92500</v>
      </c>
      <c r="G14500" s="41">
        <f t="shared" si="556"/>
        <v>92500</v>
      </c>
      <c r="H14500" s="42" t="s">
        <v>673</v>
      </c>
      <c r="I14500" s="33" t="s">
        <v>8462</v>
      </c>
    </row>
    <row r="14501" spans="1:9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56"/>
        <v>39000</v>
      </c>
      <c r="H14501" s="42" t="s">
        <v>673</v>
      </c>
      <c r="I14501" s="33" t="s">
        <v>8462</v>
      </c>
    </row>
    <row r="14502" spans="1:9" x14ac:dyDescent="0.25">
      <c r="A14502" s="479">
        <v>44569</v>
      </c>
      <c r="B14502" s="33" t="s">
        <v>6416</v>
      </c>
      <c r="C14502" s="33" t="s">
        <v>3191</v>
      </c>
      <c r="D14502" s="38">
        <v>12</v>
      </c>
      <c r="E14502" s="51" t="s">
        <v>773</v>
      </c>
      <c r="F14502" s="46">
        <v>719000</v>
      </c>
      <c r="G14502" s="179">
        <f t="shared" si="556"/>
        <v>8628000</v>
      </c>
      <c r="H14502" s="42" t="s">
        <v>433</v>
      </c>
      <c r="I14502" s="33" t="s">
        <v>8631</v>
      </c>
    </row>
    <row r="14503" spans="1:9" x14ac:dyDescent="0.25">
      <c r="A14503" s="479">
        <v>44569</v>
      </c>
      <c r="B14503" s="33" t="s">
        <v>6417</v>
      </c>
      <c r="C14503" s="33" t="s">
        <v>3191</v>
      </c>
      <c r="D14503" s="38">
        <v>15</v>
      </c>
      <c r="E14503" s="51" t="s">
        <v>83</v>
      </c>
      <c r="F14503" s="46">
        <v>224500</v>
      </c>
      <c r="G14503" s="179">
        <f t="shared" si="556"/>
        <v>3367500</v>
      </c>
      <c r="H14503" s="42" t="s">
        <v>433</v>
      </c>
      <c r="I14503" s="33" t="s">
        <v>8631</v>
      </c>
    </row>
    <row r="14504" spans="1:9" x14ac:dyDescent="0.25">
      <c r="A14504" s="479">
        <v>44569</v>
      </c>
      <c r="B14504" s="33" t="s">
        <v>6418</v>
      </c>
      <c r="C14504" s="33" t="s">
        <v>3191</v>
      </c>
      <c r="D14504" s="38">
        <v>8</v>
      </c>
      <c r="E14504" s="45" t="s">
        <v>83</v>
      </c>
      <c r="F14504" s="179">
        <v>310500</v>
      </c>
      <c r="G14504" s="41">
        <f t="shared" si="556"/>
        <v>2484000</v>
      </c>
      <c r="H14504" s="42" t="s">
        <v>433</v>
      </c>
      <c r="I14504" s="33" t="s">
        <v>8631</v>
      </c>
    </row>
    <row r="14505" spans="1:9" x14ac:dyDescent="0.25">
      <c r="A14505" s="479">
        <v>44569</v>
      </c>
      <c r="B14505" s="63" t="s">
        <v>5550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56"/>
        <v>495000</v>
      </c>
      <c r="H14505" s="84" t="s">
        <v>882</v>
      </c>
      <c r="I14505" s="33" t="s">
        <v>8477</v>
      </c>
    </row>
    <row r="14506" spans="1:9" x14ac:dyDescent="0.25">
      <c r="A14506" s="479">
        <v>44569</v>
      </c>
      <c r="B14506" s="63" t="s">
        <v>6347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56"/>
        <v>58000</v>
      </c>
      <c r="H14506" s="84" t="s">
        <v>882</v>
      </c>
      <c r="I14506" s="33" t="s">
        <v>8477</v>
      </c>
    </row>
    <row r="14507" spans="1:9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56"/>
        <v>33000</v>
      </c>
      <c r="H14507" s="84" t="s">
        <v>882</v>
      </c>
      <c r="I14507" s="33" t="s">
        <v>8477</v>
      </c>
    </row>
    <row r="14508" spans="1:9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56"/>
        <v>36975</v>
      </c>
      <c r="H14508" s="84" t="s">
        <v>2701</v>
      </c>
      <c r="I14508" s="33"/>
    </row>
    <row r="14509" spans="1:9" x14ac:dyDescent="0.25">
      <c r="A14509" s="180">
        <v>44600</v>
      </c>
      <c r="B14509" s="33" t="s">
        <v>6435</v>
      </c>
      <c r="C14509" s="33" t="s">
        <v>6436</v>
      </c>
      <c r="D14509" s="50">
        <v>1</v>
      </c>
      <c r="E14509" s="45" t="s">
        <v>836</v>
      </c>
      <c r="F14509" s="298">
        <v>50000</v>
      </c>
      <c r="G14509" s="41">
        <f t="shared" si="556"/>
        <v>50000</v>
      </c>
      <c r="H14509" s="84" t="s">
        <v>6253</v>
      </c>
      <c r="I14509" s="43"/>
    </row>
    <row r="14510" spans="1:9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56"/>
        <v>33000</v>
      </c>
      <c r="H14510" s="42" t="s">
        <v>1263</v>
      </c>
      <c r="I14510" s="43"/>
    </row>
    <row r="14511" spans="1:9" x14ac:dyDescent="0.25">
      <c r="A14511" s="180">
        <v>44600</v>
      </c>
      <c r="B14511" s="33" t="s">
        <v>4008</v>
      </c>
      <c r="C14511" s="33" t="s">
        <v>4378</v>
      </c>
      <c r="D14511" s="50">
        <v>6</v>
      </c>
      <c r="E14511" s="45" t="s">
        <v>27</v>
      </c>
      <c r="F14511" s="179">
        <v>23206</v>
      </c>
      <c r="G14511" s="41">
        <f t="shared" si="556"/>
        <v>139236</v>
      </c>
      <c r="H14511" s="42" t="s">
        <v>28</v>
      </c>
      <c r="I14511" s="43"/>
    </row>
    <row r="14512" spans="1:9" x14ac:dyDescent="0.25">
      <c r="A14512" s="180">
        <v>44600</v>
      </c>
      <c r="B14512" s="33" t="s">
        <v>12461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56"/>
        <v>20000</v>
      </c>
      <c r="H14512" s="84" t="s">
        <v>538</v>
      </c>
      <c r="I14512" s="43"/>
    </row>
    <row r="14513" spans="1:9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56"/>
        <v>132000</v>
      </c>
      <c r="H14513" s="42" t="s">
        <v>827</v>
      </c>
      <c r="I14513" s="43"/>
    </row>
    <row r="14514" spans="1:9" x14ac:dyDescent="0.25">
      <c r="A14514" s="180">
        <v>44600</v>
      </c>
      <c r="B14514" s="80" t="s">
        <v>2805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56"/>
        <v>8400</v>
      </c>
      <c r="H14514" s="42" t="s">
        <v>827</v>
      </c>
      <c r="I14514" s="43"/>
    </row>
    <row r="14515" spans="1:9" x14ac:dyDescent="0.25">
      <c r="A14515" s="180">
        <v>44600</v>
      </c>
      <c r="B14515" s="80" t="s">
        <v>2805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56"/>
        <v>25000</v>
      </c>
      <c r="H14515" s="84" t="s">
        <v>827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56"/>
        <v>165000</v>
      </c>
      <c r="H14516" s="42" t="s">
        <v>577</v>
      </c>
      <c r="I14516" s="292" t="s">
        <v>8482</v>
      </c>
    </row>
    <row r="14517" spans="1:9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56"/>
        <v>36975</v>
      </c>
      <c r="H14517" s="42" t="s">
        <v>2096</v>
      </c>
      <c r="I14517" s="292"/>
    </row>
    <row r="14518" spans="1:9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56"/>
        <v>27000</v>
      </c>
      <c r="H14518" s="42" t="s">
        <v>2284</v>
      </c>
      <c r="I14518" s="292"/>
    </row>
    <row r="14519" spans="1:9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56"/>
        <v>9000</v>
      </c>
      <c r="H14519" s="84" t="s">
        <v>2284</v>
      </c>
      <c r="I14519" s="292"/>
    </row>
    <row r="14520" spans="1:9" x14ac:dyDescent="0.25">
      <c r="A14520" s="180">
        <v>44600</v>
      </c>
      <c r="B14520" s="63" t="s">
        <v>6424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56"/>
        <v>28000</v>
      </c>
      <c r="H14520" s="84" t="s">
        <v>2284</v>
      </c>
      <c r="I14520" s="292"/>
    </row>
    <row r="14521" spans="1:9" x14ac:dyDescent="0.25">
      <c r="A14521" s="180">
        <v>44600</v>
      </c>
      <c r="B14521" s="63" t="s">
        <v>6425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56"/>
        <v>7000</v>
      </c>
      <c r="H14521" s="84" t="s">
        <v>2284</v>
      </c>
      <c r="I14521" s="292"/>
    </row>
    <row r="14522" spans="1:9" x14ac:dyDescent="0.25">
      <c r="A14522" s="180">
        <v>44600</v>
      </c>
      <c r="B14522" s="33" t="s">
        <v>6426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56"/>
        <v>4500</v>
      </c>
      <c r="H14522" s="84" t="s">
        <v>2284</v>
      </c>
      <c r="I14522" s="292"/>
    </row>
    <row r="14523" spans="1:9" x14ac:dyDescent="0.25">
      <c r="A14523" s="180">
        <v>44600</v>
      </c>
      <c r="B14523" s="33" t="s">
        <v>6427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x14ac:dyDescent="0.25">
      <c r="A14524" s="180">
        <v>44600</v>
      </c>
      <c r="B14524" s="33" t="s">
        <v>4875</v>
      </c>
      <c r="C14524" s="33" t="s">
        <v>11290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x14ac:dyDescent="0.25">
      <c r="A14525" s="180">
        <v>44600</v>
      </c>
      <c r="B14525" s="33" t="s">
        <v>6429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56"/>
        <v>140000</v>
      </c>
      <c r="H14525" s="42" t="s">
        <v>1004</v>
      </c>
      <c r="I14525" s="33" t="s">
        <v>12462</v>
      </c>
    </row>
    <row r="14526" spans="1:9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56"/>
        <v>35000</v>
      </c>
      <c r="H14526" s="42" t="s">
        <v>1004</v>
      </c>
      <c r="I14526" s="33" t="s">
        <v>8481</v>
      </c>
    </row>
    <row r="14527" spans="1:9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56"/>
        <v>75000</v>
      </c>
      <c r="H14527" s="84" t="s">
        <v>827</v>
      </c>
      <c r="I14527" s="43"/>
    </row>
    <row r="14528" spans="1:9" x14ac:dyDescent="0.25">
      <c r="A14528" s="180">
        <v>44628</v>
      </c>
      <c r="B14528" s="63" t="s">
        <v>6331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56"/>
        <v>13000</v>
      </c>
      <c r="H14528" s="84" t="s">
        <v>827</v>
      </c>
      <c r="I14528" s="43"/>
    </row>
    <row r="14529" spans="1:9" x14ac:dyDescent="0.25">
      <c r="A14529" s="180">
        <v>44628</v>
      </c>
      <c r="B14529" s="80" t="s">
        <v>2805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56"/>
        <v>30000</v>
      </c>
      <c r="H14529" s="84" t="s">
        <v>827</v>
      </c>
      <c r="I14529" s="43"/>
    </row>
    <row r="14530" spans="1:9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56"/>
        <v>15000</v>
      </c>
      <c r="H14530" s="84" t="s">
        <v>827</v>
      </c>
      <c r="I14530" s="43"/>
    </row>
    <row r="14531" spans="1:9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56"/>
        <v>110000</v>
      </c>
      <c r="H14531" s="84" t="s">
        <v>783</v>
      </c>
      <c r="I14531" s="43" t="s">
        <v>12463</v>
      </c>
    </row>
    <row r="14532" spans="1:9" x14ac:dyDescent="0.25">
      <c r="A14532" s="180">
        <v>44628</v>
      </c>
      <c r="B14532" s="33" t="s">
        <v>6439</v>
      </c>
      <c r="C14532" s="33" t="s">
        <v>6440</v>
      </c>
      <c r="D14532" s="38">
        <v>1</v>
      </c>
      <c r="E14532" s="45" t="s">
        <v>24</v>
      </c>
      <c r="F14532" s="40">
        <v>15000</v>
      </c>
      <c r="G14532" s="41">
        <f t="shared" si="556"/>
        <v>15000</v>
      </c>
      <c r="H14532" s="42" t="s">
        <v>6441</v>
      </c>
      <c r="I14532" s="43"/>
    </row>
    <row r="14533" spans="1:9" x14ac:dyDescent="0.25">
      <c r="A14533" s="180">
        <v>44628</v>
      </c>
      <c r="B14533" s="109" t="s">
        <v>4793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56"/>
        <v>1750000</v>
      </c>
      <c r="H14533" s="84" t="s">
        <v>12464</v>
      </c>
      <c r="I14533" s="43" t="s">
        <v>12465</v>
      </c>
    </row>
    <row r="14534" spans="1:9" x14ac:dyDescent="0.25">
      <c r="A14534" s="180">
        <v>44628</v>
      </c>
      <c r="B14534" s="33" t="s">
        <v>4008</v>
      </c>
      <c r="C14534" s="33" t="s">
        <v>4378</v>
      </c>
      <c r="D14534" s="50">
        <v>4</v>
      </c>
      <c r="E14534" s="45" t="s">
        <v>27</v>
      </c>
      <c r="F14534" s="179">
        <v>23206</v>
      </c>
      <c r="G14534" s="41">
        <f t="shared" si="556"/>
        <v>92824</v>
      </c>
      <c r="H14534" s="84" t="s">
        <v>28</v>
      </c>
      <c r="I14534" s="43"/>
    </row>
    <row r="14535" spans="1:9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56"/>
        <v>40000</v>
      </c>
      <c r="H14535" s="84" t="s">
        <v>588</v>
      </c>
      <c r="I14535" s="43" t="s">
        <v>12466</v>
      </c>
    </row>
    <row r="14536" spans="1:9" x14ac:dyDescent="0.25">
      <c r="A14536" s="180">
        <v>44628</v>
      </c>
      <c r="B14536" s="33" t="s">
        <v>4841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56"/>
        <v>20000</v>
      </c>
      <c r="H14536" s="42" t="s">
        <v>588</v>
      </c>
      <c r="I14536" s="43" t="s">
        <v>12466</v>
      </c>
    </row>
    <row r="14537" spans="1:9" x14ac:dyDescent="0.25">
      <c r="A14537" s="180">
        <v>44628</v>
      </c>
      <c r="B14537" s="33" t="s">
        <v>2801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57">F14537*D14537</f>
        <v>35000</v>
      </c>
      <c r="H14537" s="42" t="s">
        <v>588</v>
      </c>
      <c r="I14537" s="43" t="s">
        <v>12466</v>
      </c>
    </row>
    <row r="14538" spans="1:9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12466</v>
      </c>
    </row>
    <row r="14539" spans="1:9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12466</v>
      </c>
    </row>
    <row r="14540" spans="1:9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57"/>
        <v>36975</v>
      </c>
      <c r="H14540" s="42" t="s">
        <v>588</v>
      </c>
      <c r="I14540" s="43" t="s">
        <v>12466</v>
      </c>
    </row>
    <row r="14541" spans="1:9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57"/>
        <v>138756</v>
      </c>
      <c r="H14541" s="42" t="s">
        <v>588</v>
      </c>
      <c r="I14541" s="43" t="s">
        <v>12466</v>
      </c>
    </row>
    <row r="14542" spans="1:9" x14ac:dyDescent="0.25">
      <c r="A14542" s="180">
        <v>44628</v>
      </c>
      <c r="B14542" s="36" t="s">
        <v>4150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57"/>
        <v>21000</v>
      </c>
      <c r="H14542" s="42" t="s">
        <v>588</v>
      </c>
      <c r="I14542" s="43" t="s">
        <v>12466</v>
      </c>
    </row>
    <row r="14543" spans="1:9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57"/>
        <v>134500</v>
      </c>
      <c r="H14543" s="42" t="s">
        <v>588</v>
      </c>
      <c r="I14543" s="43" t="s">
        <v>12466</v>
      </c>
    </row>
    <row r="14544" spans="1:9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8502</v>
      </c>
    </row>
    <row r="14545" spans="1:9" x14ac:dyDescent="0.25">
      <c r="A14545" s="180">
        <v>44628</v>
      </c>
      <c r="B14545" s="63" t="s">
        <v>5375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8507</v>
      </c>
    </row>
    <row r="14546" spans="1:9" x14ac:dyDescent="0.25">
      <c r="A14546" s="180">
        <v>44628</v>
      </c>
      <c r="B14546" s="63" t="s">
        <v>5550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8507</v>
      </c>
    </row>
    <row r="14547" spans="1:9" x14ac:dyDescent="0.25">
      <c r="A14547" s="180">
        <v>44628</v>
      </c>
      <c r="B14547" s="63" t="s">
        <v>6437</v>
      </c>
      <c r="C14547" s="33" t="s">
        <v>6438</v>
      </c>
      <c r="D14547" s="33">
        <v>1</v>
      </c>
      <c r="E14547" s="39" t="s">
        <v>24</v>
      </c>
      <c r="F14547" s="179">
        <v>45000</v>
      </c>
      <c r="G14547" s="41">
        <f t="shared" si="557"/>
        <v>45000</v>
      </c>
      <c r="H14547" s="42" t="s">
        <v>606</v>
      </c>
      <c r="I14547" s="33"/>
    </row>
    <row r="14548" spans="1:9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57"/>
        <v>60000</v>
      </c>
      <c r="H14548" s="42" t="s">
        <v>827</v>
      </c>
      <c r="I14548" s="43"/>
    </row>
    <row r="14549" spans="1:9" x14ac:dyDescent="0.25">
      <c r="A14549" s="180">
        <v>44659</v>
      </c>
      <c r="B14549" s="33" t="s">
        <v>6081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57"/>
        <v>146000</v>
      </c>
      <c r="H14549" s="42" t="s">
        <v>827</v>
      </c>
      <c r="I14549" s="43"/>
    </row>
    <row r="14550" spans="1:9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57"/>
        <v>255000</v>
      </c>
      <c r="H14550" s="42" t="s">
        <v>827</v>
      </c>
      <c r="I14550" s="43"/>
    </row>
    <row r="14551" spans="1:9" x14ac:dyDescent="0.25">
      <c r="A14551" s="180">
        <v>44659</v>
      </c>
      <c r="B14551" s="33" t="s">
        <v>4857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57"/>
        <v>152000</v>
      </c>
      <c r="H14551" s="42" t="s">
        <v>827</v>
      </c>
      <c r="I14551" s="43"/>
    </row>
    <row r="14552" spans="1:9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57"/>
        <v>264000</v>
      </c>
      <c r="H14552" s="84" t="s">
        <v>472</v>
      </c>
      <c r="I14552" s="43" t="s">
        <v>12467</v>
      </c>
    </row>
    <row r="14553" spans="1:9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57"/>
        <v>208134</v>
      </c>
      <c r="H14553" s="84" t="s">
        <v>631</v>
      </c>
      <c r="I14553" s="43" t="s">
        <v>8505</v>
      </c>
    </row>
    <row r="14554" spans="1:9" x14ac:dyDescent="0.25">
      <c r="A14554" s="180">
        <v>44659</v>
      </c>
      <c r="B14554" s="33" t="s">
        <v>2801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57"/>
        <v>13333</v>
      </c>
      <c r="H14554" s="84" t="s">
        <v>631</v>
      </c>
      <c r="I14554" s="43" t="s">
        <v>8505</v>
      </c>
    </row>
    <row r="14555" spans="1:9" x14ac:dyDescent="0.25">
      <c r="A14555" s="180">
        <v>44659</v>
      </c>
      <c r="B14555" s="33" t="s">
        <v>6335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57"/>
        <v>8000</v>
      </c>
      <c r="H14555" s="84" t="s">
        <v>631</v>
      </c>
      <c r="I14555" s="43" t="s">
        <v>8505</v>
      </c>
    </row>
    <row r="14556" spans="1:9" x14ac:dyDescent="0.25">
      <c r="A14556" s="180">
        <v>44659</v>
      </c>
      <c r="B14556" s="63" t="s">
        <v>12468</v>
      </c>
      <c r="C14556" s="56"/>
      <c r="D14556" s="38">
        <v>4</v>
      </c>
      <c r="E14556" s="45" t="s">
        <v>24</v>
      </c>
      <c r="F14556" s="55">
        <v>35000</v>
      </c>
      <c r="G14556" s="41">
        <f t="shared" si="557"/>
        <v>140000</v>
      </c>
      <c r="H14556" s="84" t="s">
        <v>631</v>
      </c>
      <c r="I14556" s="43" t="s">
        <v>8505</v>
      </c>
    </row>
    <row r="14557" spans="1:9" x14ac:dyDescent="0.25">
      <c r="A14557" s="180">
        <v>44659</v>
      </c>
      <c r="B14557" s="63" t="s">
        <v>6064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57"/>
        <v>310000</v>
      </c>
      <c r="H14557" s="42" t="s">
        <v>2240</v>
      </c>
      <c r="I14557" s="43"/>
    </row>
    <row r="14558" spans="1:9" x14ac:dyDescent="0.25">
      <c r="A14558" s="180">
        <v>44659</v>
      </c>
      <c r="B14558" s="33" t="s">
        <v>5036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57"/>
        <v>5200000</v>
      </c>
      <c r="H14558" s="42" t="s">
        <v>647</v>
      </c>
      <c r="I14558" s="43" t="s">
        <v>12469</v>
      </c>
    </row>
    <row r="14559" spans="1:9" x14ac:dyDescent="0.25">
      <c r="A14559" s="180">
        <v>44659</v>
      </c>
      <c r="B14559" s="63" t="s">
        <v>4772</v>
      </c>
      <c r="C14559" s="33" t="s">
        <v>2726</v>
      </c>
      <c r="D14559" s="38">
        <v>1</v>
      </c>
      <c r="E14559" s="45" t="s">
        <v>24</v>
      </c>
      <c r="F14559" s="35">
        <v>187035</v>
      </c>
      <c r="G14559" s="41">
        <f t="shared" si="557"/>
        <v>187035</v>
      </c>
      <c r="H14559" s="84" t="s">
        <v>2672</v>
      </c>
      <c r="I14559" s="43" t="s">
        <v>8506</v>
      </c>
    </row>
    <row r="14560" spans="1:9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57"/>
        <v>90000</v>
      </c>
      <c r="H14560" s="84" t="s">
        <v>2096</v>
      </c>
      <c r="I14560" s="43" t="s">
        <v>8502</v>
      </c>
    </row>
    <row r="14561" spans="1:9" x14ac:dyDescent="0.25">
      <c r="A14561" s="180">
        <v>44659</v>
      </c>
      <c r="B14561" s="33" t="s">
        <v>4008</v>
      </c>
      <c r="C14561" s="33" t="s">
        <v>4378</v>
      </c>
      <c r="D14561" s="50">
        <v>1.5</v>
      </c>
      <c r="E14561" s="45" t="s">
        <v>27</v>
      </c>
      <c r="F14561" s="179">
        <v>23206</v>
      </c>
      <c r="G14561" s="41">
        <f t="shared" si="557"/>
        <v>34809</v>
      </c>
      <c r="H14561" s="84" t="s">
        <v>2701</v>
      </c>
      <c r="I14561" s="43"/>
    </row>
    <row r="14562" spans="1:9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57"/>
        <v>396000</v>
      </c>
      <c r="H14562" s="84" t="s">
        <v>28</v>
      </c>
      <c r="I14562" s="43"/>
    </row>
    <row r="14563" spans="1:9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57"/>
        <v>79000</v>
      </c>
      <c r="H14563" s="42" t="s">
        <v>28</v>
      </c>
      <c r="I14563" s="43"/>
    </row>
    <row r="14564" spans="1:9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57"/>
        <v>15000</v>
      </c>
      <c r="H14564" s="42" t="s">
        <v>488</v>
      </c>
      <c r="I14564" s="43"/>
    </row>
    <row r="14565" spans="1:9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57"/>
        <v>20000</v>
      </c>
      <c r="H14565" s="42" t="s">
        <v>868</v>
      </c>
      <c r="I14565" s="43"/>
    </row>
    <row r="14566" spans="1:9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57"/>
        <v>49500</v>
      </c>
      <c r="H14566" s="42" t="s">
        <v>868</v>
      </c>
      <c r="I14566" s="43"/>
    </row>
    <row r="14567" spans="1:9" x14ac:dyDescent="0.25">
      <c r="A14567" s="180">
        <v>44659</v>
      </c>
      <c r="B14567" s="63" t="s">
        <v>63</v>
      </c>
      <c r="C14567" s="33" t="s">
        <v>12470</v>
      </c>
      <c r="D14567" s="38">
        <v>1</v>
      </c>
      <c r="E14567" s="45" t="s">
        <v>24</v>
      </c>
      <c r="F14567" s="40">
        <v>3400000</v>
      </c>
      <c r="G14567" s="41">
        <f t="shared" si="557"/>
        <v>3400000</v>
      </c>
      <c r="H14567" s="42" t="s">
        <v>433</v>
      </c>
      <c r="I14567" s="43" t="s">
        <v>12471</v>
      </c>
    </row>
    <row r="14568" spans="1:9" x14ac:dyDescent="0.25">
      <c r="A14568" s="180">
        <v>44659</v>
      </c>
      <c r="B14568" s="63" t="s">
        <v>63</v>
      </c>
      <c r="C14568" s="33" t="s">
        <v>12472</v>
      </c>
      <c r="D14568" s="38">
        <v>1</v>
      </c>
      <c r="E14568" s="45" t="s">
        <v>24</v>
      </c>
      <c r="F14568" s="40">
        <v>3400000</v>
      </c>
      <c r="G14568" s="41">
        <f t="shared" si="557"/>
        <v>3400000</v>
      </c>
      <c r="H14568" s="42" t="s">
        <v>433</v>
      </c>
      <c r="I14568" s="43" t="s">
        <v>12471</v>
      </c>
    </row>
    <row r="14569" spans="1:9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12471</v>
      </c>
    </row>
    <row r="14570" spans="1:9" x14ac:dyDescent="0.25">
      <c r="A14570" s="180">
        <v>44659</v>
      </c>
      <c r="B14570" s="63" t="s">
        <v>11794</v>
      </c>
      <c r="C14570" s="33" t="s">
        <v>12473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12474</v>
      </c>
    </row>
    <row r="14571" spans="1:9" x14ac:dyDescent="0.25">
      <c r="A14571" s="180">
        <v>44659</v>
      </c>
      <c r="B14571" s="63" t="s">
        <v>11794</v>
      </c>
      <c r="C14571" s="33" t="s">
        <v>12475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12474</v>
      </c>
    </row>
    <row r="14572" spans="1:9" x14ac:dyDescent="0.25">
      <c r="A14572" s="180">
        <v>44659</v>
      </c>
      <c r="B14572" s="63" t="s">
        <v>11794</v>
      </c>
      <c r="C14572" s="33" t="s">
        <v>12476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12474</v>
      </c>
    </row>
    <row r="14573" spans="1:9" x14ac:dyDescent="0.25">
      <c r="A14573" s="180">
        <v>44659</v>
      </c>
      <c r="B14573" s="63" t="s">
        <v>11794</v>
      </c>
      <c r="C14573" s="52" t="s">
        <v>12477</v>
      </c>
      <c r="D14573" s="50">
        <v>1</v>
      </c>
      <c r="E14573" s="45" t="s">
        <v>24</v>
      </c>
      <c r="F14573" s="34">
        <v>1650000</v>
      </c>
      <c r="G14573" s="41">
        <f t="shared" si="557"/>
        <v>1650000</v>
      </c>
      <c r="H14573" s="84" t="s">
        <v>520</v>
      </c>
      <c r="I14573" s="33" t="s">
        <v>12474</v>
      </c>
    </row>
    <row r="14574" spans="1:9" x14ac:dyDescent="0.25">
      <c r="A14574" s="180">
        <v>44659</v>
      </c>
      <c r="B14574" s="63" t="s">
        <v>11794</v>
      </c>
      <c r="C14574" s="33" t="s">
        <v>12478</v>
      </c>
      <c r="D14574" s="33">
        <v>1</v>
      </c>
      <c r="E14574" s="39" t="s">
        <v>24</v>
      </c>
      <c r="F14574" s="34">
        <v>1650000</v>
      </c>
      <c r="G14574" s="41">
        <f t="shared" si="557"/>
        <v>1650000</v>
      </c>
      <c r="H14574" s="84" t="s">
        <v>520</v>
      </c>
      <c r="I14574" s="33" t="s">
        <v>12474</v>
      </c>
    </row>
    <row r="14575" spans="1:9" x14ac:dyDescent="0.25">
      <c r="A14575" s="180">
        <v>44659</v>
      </c>
      <c r="B14575" s="63" t="s">
        <v>63</v>
      </c>
      <c r="C14575" s="33" t="s">
        <v>12479</v>
      </c>
      <c r="D14575" s="38">
        <v>1</v>
      </c>
      <c r="E14575" s="45" t="s">
        <v>24</v>
      </c>
      <c r="F14575" s="40">
        <v>3400000</v>
      </c>
      <c r="G14575" s="41">
        <f t="shared" si="557"/>
        <v>3400000</v>
      </c>
      <c r="H14575" s="84" t="s">
        <v>520</v>
      </c>
      <c r="I14575" s="33" t="s">
        <v>12474</v>
      </c>
    </row>
    <row r="14576" spans="1:9" x14ac:dyDescent="0.25">
      <c r="A14576" s="180">
        <v>44659</v>
      </c>
      <c r="B14576" s="63" t="s">
        <v>63</v>
      </c>
      <c r="C14576" s="33" t="s">
        <v>12480</v>
      </c>
      <c r="D14576" s="38">
        <v>1</v>
      </c>
      <c r="E14576" s="45" t="s">
        <v>24</v>
      </c>
      <c r="F14576" s="40">
        <v>3400000</v>
      </c>
      <c r="G14576" s="41">
        <f t="shared" si="557"/>
        <v>3400000</v>
      </c>
      <c r="H14576" s="84" t="s">
        <v>520</v>
      </c>
      <c r="I14576" s="33" t="s">
        <v>12474</v>
      </c>
    </row>
    <row r="14577" spans="1:9" x14ac:dyDescent="0.25">
      <c r="A14577" s="180">
        <v>44659</v>
      </c>
      <c r="B14577" s="33" t="s">
        <v>6372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57"/>
        <v>300000</v>
      </c>
      <c r="H14577" s="84" t="s">
        <v>12481</v>
      </c>
      <c r="I14577" s="33" t="s">
        <v>12474</v>
      </c>
    </row>
    <row r="14578" spans="1:9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57"/>
        <v>403636</v>
      </c>
      <c r="H14578" s="42" t="s">
        <v>520</v>
      </c>
      <c r="I14578" s="33" t="s">
        <v>12474</v>
      </c>
    </row>
    <row r="14579" spans="1:9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57"/>
        <v>480760</v>
      </c>
      <c r="H14579" s="42" t="s">
        <v>520</v>
      </c>
      <c r="I14579" s="33" t="s">
        <v>12474</v>
      </c>
    </row>
    <row r="14580" spans="1:9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57"/>
        <v>606000</v>
      </c>
      <c r="H14580" s="42" t="s">
        <v>520</v>
      </c>
      <c r="I14580" s="33" t="s">
        <v>12474</v>
      </c>
    </row>
    <row r="14581" spans="1:9" x14ac:dyDescent="0.25">
      <c r="A14581" s="180">
        <v>44659</v>
      </c>
      <c r="B14581" s="63" t="s">
        <v>5550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57"/>
        <v>495000</v>
      </c>
      <c r="H14581" s="84" t="s">
        <v>12482</v>
      </c>
      <c r="I14581" s="33" t="s">
        <v>12483</v>
      </c>
    </row>
    <row r="14582" spans="1:9" x14ac:dyDescent="0.25">
      <c r="A14582" s="180">
        <v>44659</v>
      </c>
      <c r="B14582" s="63" t="s">
        <v>5550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57"/>
        <v>495000</v>
      </c>
      <c r="H14582" s="84" t="s">
        <v>12484</v>
      </c>
      <c r="I14582" s="33" t="s">
        <v>12483</v>
      </c>
    </row>
    <row r="14583" spans="1:9" x14ac:dyDescent="0.25">
      <c r="A14583" s="180">
        <v>44659</v>
      </c>
      <c r="B14583" s="33" t="s">
        <v>5641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57"/>
        <v>380000</v>
      </c>
      <c r="H14583" s="84" t="s">
        <v>4506</v>
      </c>
      <c r="I14583" s="33" t="s">
        <v>12483</v>
      </c>
    </row>
    <row r="14584" spans="1:9" x14ac:dyDescent="0.25">
      <c r="A14584" s="180">
        <v>44659</v>
      </c>
      <c r="B14584" s="63" t="s">
        <v>63</v>
      </c>
      <c r="C14584" s="33" t="s">
        <v>12485</v>
      </c>
      <c r="D14584" s="33">
        <v>1</v>
      </c>
      <c r="E14584" s="33" t="s">
        <v>24</v>
      </c>
      <c r="F14584" s="34">
        <v>3400000</v>
      </c>
      <c r="G14584" s="41">
        <f t="shared" si="557"/>
        <v>3400000</v>
      </c>
      <c r="H14584" s="84" t="s">
        <v>511</v>
      </c>
      <c r="I14584" s="33" t="s">
        <v>12486</v>
      </c>
    </row>
    <row r="14585" spans="1:9" x14ac:dyDescent="0.25">
      <c r="A14585" s="180">
        <v>44659</v>
      </c>
      <c r="B14585" s="63" t="s">
        <v>63</v>
      </c>
      <c r="C14585" s="33" t="s">
        <v>12487</v>
      </c>
      <c r="D14585" s="38">
        <v>1</v>
      </c>
      <c r="E14585" s="33" t="s">
        <v>24</v>
      </c>
      <c r="F14585" s="40">
        <v>3400000</v>
      </c>
      <c r="G14585" s="41">
        <f t="shared" si="557"/>
        <v>3400000</v>
      </c>
      <c r="H14585" s="84" t="s">
        <v>511</v>
      </c>
      <c r="I14585" s="33" t="s">
        <v>12486</v>
      </c>
    </row>
    <row r="14586" spans="1:9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57"/>
        <v>388000</v>
      </c>
      <c r="H14586" s="84" t="s">
        <v>511</v>
      </c>
      <c r="I14586" s="33" t="s">
        <v>12486</v>
      </c>
    </row>
    <row r="14587" spans="1:9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57"/>
        <v>79000</v>
      </c>
      <c r="H14587" s="84" t="s">
        <v>511</v>
      </c>
      <c r="I14587" s="33" t="s">
        <v>12486</v>
      </c>
    </row>
    <row r="14588" spans="1:9" x14ac:dyDescent="0.25">
      <c r="A14588" s="180">
        <v>44659</v>
      </c>
      <c r="B14588" s="36" t="s">
        <v>12488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57"/>
        <v>80000</v>
      </c>
      <c r="H14588" s="84" t="s">
        <v>511</v>
      </c>
      <c r="I14588" s="33" t="s">
        <v>12486</v>
      </c>
    </row>
    <row r="14589" spans="1:9" x14ac:dyDescent="0.25">
      <c r="A14589" s="180">
        <v>44659</v>
      </c>
      <c r="B14589" s="33" t="s">
        <v>6442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57"/>
        <v>150000</v>
      </c>
      <c r="H14589" s="42" t="s">
        <v>882</v>
      </c>
      <c r="I14589" s="33"/>
    </row>
    <row r="14590" spans="1:9" x14ac:dyDescent="0.25">
      <c r="A14590" s="180">
        <v>44659</v>
      </c>
      <c r="B14590" s="33" t="s">
        <v>2886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57"/>
        <v>75000</v>
      </c>
      <c r="H14590" s="42" t="s">
        <v>882</v>
      </c>
      <c r="I14590" s="33"/>
    </row>
    <row r="14591" spans="1:9" x14ac:dyDescent="0.25">
      <c r="A14591" s="180">
        <v>44689</v>
      </c>
      <c r="B14591" s="33" t="s">
        <v>4008</v>
      </c>
      <c r="C14591" s="33" t="s">
        <v>4378</v>
      </c>
      <c r="D14591" s="50">
        <v>4</v>
      </c>
      <c r="E14591" s="45" t="s">
        <v>27</v>
      </c>
      <c r="F14591" s="179">
        <v>23206</v>
      </c>
      <c r="G14591" s="41">
        <f t="shared" si="557"/>
        <v>92824</v>
      </c>
      <c r="H14591" s="42" t="s">
        <v>28</v>
      </c>
      <c r="I14591" s="43"/>
    </row>
    <row r="14592" spans="1:9" x14ac:dyDescent="0.25">
      <c r="A14592" s="180">
        <v>44689</v>
      </c>
      <c r="B14592" s="36" t="s">
        <v>6051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57"/>
        <v>2400000</v>
      </c>
      <c r="H14592" s="42" t="s">
        <v>2736</v>
      </c>
      <c r="I14592" s="43" t="s">
        <v>12450</v>
      </c>
    </row>
    <row r="14593" spans="1:9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57"/>
        <v>11250</v>
      </c>
      <c r="H14593" s="42" t="s">
        <v>827</v>
      </c>
      <c r="I14593" s="43"/>
    </row>
    <row r="14594" spans="1:9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57"/>
        <v>297000</v>
      </c>
      <c r="H14594" s="42" t="s">
        <v>827</v>
      </c>
      <c r="I14594" s="43"/>
    </row>
    <row r="14595" spans="1:9" x14ac:dyDescent="0.25">
      <c r="A14595" s="180">
        <v>44689</v>
      </c>
      <c r="B14595" s="33" t="s">
        <v>6361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57"/>
        <v>95000</v>
      </c>
      <c r="H14595" s="84" t="s">
        <v>827</v>
      </c>
      <c r="I14595" s="43"/>
    </row>
    <row r="14596" spans="1:9" x14ac:dyDescent="0.25">
      <c r="A14596" s="180">
        <v>44689</v>
      </c>
      <c r="B14596" s="63" t="s">
        <v>6443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57"/>
        <v>135000</v>
      </c>
      <c r="H14596" s="84" t="s">
        <v>3078</v>
      </c>
      <c r="I14596" s="43"/>
    </row>
    <row r="14597" spans="1:9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57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4802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57"/>
        <v>350000</v>
      </c>
      <c r="H14598" s="42" t="s">
        <v>2284</v>
      </c>
      <c r="I14598" s="43"/>
    </row>
    <row r="14599" spans="1:9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57"/>
        <v>7500</v>
      </c>
      <c r="H14599" s="42" t="s">
        <v>2284</v>
      </c>
      <c r="I14599" s="43"/>
    </row>
    <row r="14600" spans="1:9" x14ac:dyDescent="0.25">
      <c r="A14600" s="180">
        <v>44689</v>
      </c>
      <c r="B14600" s="33" t="s">
        <v>6449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57"/>
        <v>350000</v>
      </c>
      <c r="H14600" s="42" t="s">
        <v>2284</v>
      </c>
      <c r="I14600" s="43"/>
    </row>
    <row r="14601" spans="1:9" x14ac:dyDescent="0.25">
      <c r="A14601" s="180">
        <v>44689</v>
      </c>
      <c r="B14601" s="33" t="s">
        <v>6450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58">F14601*D14601</f>
        <v>200000</v>
      </c>
      <c r="H14601" s="42" t="s">
        <v>2284</v>
      </c>
      <c r="I14601" s="43"/>
    </row>
    <row r="14602" spans="1:9" x14ac:dyDescent="0.25">
      <c r="A14602" s="180">
        <v>44689</v>
      </c>
      <c r="B14602" s="33" t="s">
        <v>6451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58"/>
        <v>650000</v>
      </c>
      <c r="H14602" s="42" t="s">
        <v>2284</v>
      </c>
      <c r="I14602" s="43"/>
    </row>
    <row r="14603" spans="1:9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58"/>
        <v>264000</v>
      </c>
      <c r="H14603" s="401" t="s">
        <v>8417</v>
      </c>
      <c r="I14603" s="340"/>
    </row>
    <row r="14604" spans="1:9" x14ac:dyDescent="0.25">
      <c r="A14604" s="180">
        <v>44689</v>
      </c>
      <c r="B14604" s="33" t="s">
        <v>6448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8505</v>
      </c>
    </row>
    <row r="14605" spans="1:9" x14ac:dyDescent="0.25">
      <c r="A14605" s="180">
        <v>44689</v>
      </c>
      <c r="B14605" s="33" t="s">
        <v>2801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58"/>
        <v>35000</v>
      </c>
      <c r="H14605" s="84" t="s">
        <v>631</v>
      </c>
      <c r="I14605" s="43" t="s">
        <v>8505</v>
      </c>
    </row>
    <row r="14606" spans="1:9" x14ac:dyDescent="0.25">
      <c r="A14606" s="180">
        <v>44689</v>
      </c>
      <c r="B14606" s="36" t="s">
        <v>4149</v>
      </c>
      <c r="C14606" s="33" t="s">
        <v>2752</v>
      </c>
      <c r="D14606" s="38">
        <v>1</v>
      </c>
      <c r="E14606" s="45" t="s">
        <v>24</v>
      </c>
      <c r="F14606" s="40">
        <v>31000</v>
      </c>
      <c r="G14606" s="41">
        <f t="shared" si="558"/>
        <v>31000</v>
      </c>
      <c r="H14606" s="42" t="s">
        <v>631</v>
      </c>
      <c r="I14606" s="43" t="s">
        <v>8505</v>
      </c>
    </row>
    <row r="14607" spans="1:9" x14ac:dyDescent="0.25">
      <c r="A14607" s="180">
        <v>44689</v>
      </c>
      <c r="B14607" s="36" t="s">
        <v>3485</v>
      </c>
      <c r="C14607" s="44" t="s">
        <v>3486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6570</v>
      </c>
      <c r="I14607" s="43" t="s">
        <v>8493</v>
      </c>
    </row>
    <row r="14608" spans="1:9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6570</v>
      </c>
      <c r="I14608" s="43" t="s">
        <v>8493</v>
      </c>
    </row>
    <row r="14609" spans="1:9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58"/>
        <v>66000</v>
      </c>
      <c r="H14609" s="42" t="s">
        <v>974</v>
      </c>
      <c r="I14609" s="43" t="s">
        <v>8493</v>
      </c>
    </row>
    <row r="14610" spans="1:9" x14ac:dyDescent="0.25">
      <c r="A14610" s="180">
        <v>44689</v>
      </c>
      <c r="B14610" s="63" t="s">
        <v>5550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58"/>
        <v>495000</v>
      </c>
      <c r="H14610" s="42" t="s">
        <v>588</v>
      </c>
      <c r="I14610" s="43"/>
    </row>
    <row r="14611" spans="1:9" x14ac:dyDescent="0.25">
      <c r="A14611" s="180">
        <v>44689</v>
      </c>
      <c r="B14611" s="33" t="s">
        <v>6454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58"/>
        <v>90000</v>
      </c>
      <c r="H14611" s="84" t="s">
        <v>606</v>
      </c>
      <c r="I14611" s="43"/>
    </row>
    <row r="14612" spans="1:9" x14ac:dyDescent="0.25">
      <c r="A14612" s="180">
        <v>44689</v>
      </c>
      <c r="B14612" s="33" t="s">
        <v>356</v>
      </c>
      <c r="C14612" s="33" t="s">
        <v>11015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12489</v>
      </c>
    </row>
    <row r="14613" spans="1:9" x14ac:dyDescent="0.25">
      <c r="A14613" s="180">
        <v>44689</v>
      </c>
      <c r="B14613" s="33" t="s">
        <v>356</v>
      </c>
      <c r="C14613" s="109" t="s">
        <v>12490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12489</v>
      </c>
    </row>
    <row r="14614" spans="1:9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59">F14614*D14614</f>
        <v>370000</v>
      </c>
      <c r="H14614" s="84" t="s">
        <v>2672</v>
      </c>
      <c r="I14614" s="33" t="s">
        <v>12489</v>
      </c>
    </row>
    <row r="14615" spans="1:9" x14ac:dyDescent="0.25">
      <c r="A14615" s="180">
        <v>44689</v>
      </c>
      <c r="B14615" s="33" t="s">
        <v>12227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59"/>
        <v>45000</v>
      </c>
      <c r="H14615" s="84" t="s">
        <v>2672</v>
      </c>
      <c r="I14615" s="33" t="s">
        <v>12489</v>
      </c>
    </row>
    <row r="14616" spans="1:9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59"/>
        <v>246896</v>
      </c>
      <c r="H14616" s="42" t="s">
        <v>28</v>
      </c>
      <c r="I14616" s="43"/>
    </row>
    <row r="14617" spans="1:9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59"/>
        <v>99000</v>
      </c>
      <c r="H14617" s="42" t="s">
        <v>5639</v>
      </c>
      <c r="I14617" s="43"/>
    </row>
    <row r="14618" spans="1:9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59"/>
        <v>154310</v>
      </c>
      <c r="H14618" s="42" t="s">
        <v>5639</v>
      </c>
      <c r="I14618" s="43"/>
    </row>
    <row r="14619" spans="1:9" x14ac:dyDescent="0.25">
      <c r="A14619" s="180">
        <v>44720</v>
      </c>
      <c r="B14619" s="63" t="s">
        <v>6443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59"/>
        <v>135000</v>
      </c>
      <c r="H14619" s="84" t="s">
        <v>748</v>
      </c>
      <c r="I14619" s="43" t="s">
        <v>12491</v>
      </c>
    </row>
    <row r="14620" spans="1:9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59"/>
        <v>264000</v>
      </c>
      <c r="H14620" s="84" t="s">
        <v>748</v>
      </c>
      <c r="I14620" s="43" t="s">
        <v>12491</v>
      </c>
    </row>
    <row r="14621" spans="1:9" x14ac:dyDescent="0.25">
      <c r="A14621" s="180">
        <v>44720</v>
      </c>
      <c r="B14621" s="63" t="s">
        <v>5550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59"/>
        <v>495000</v>
      </c>
      <c r="H14621" s="84" t="s">
        <v>748</v>
      </c>
      <c r="I14621" s="43" t="s">
        <v>12491</v>
      </c>
    </row>
    <row r="14622" spans="1:9" x14ac:dyDescent="0.25">
      <c r="A14622" s="180">
        <v>44720</v>
      </c>
      <c r="B14622" s="80" t="s">
        <v>2805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59"/>
        <v>10000</v>
      </c>
      <c r="H14622" s="84" t="s">
        <v>507</v>
      </c>
      <c r="I14622" s="43"/>
    </row>
    <row r="14623" spans="1:9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4604</v>
      </c>
      <c r="F14623" s="298">
        <v>628000</v>
      </c>
      <c r="G14623" s="179">
        <f t="shared" si="559"/>
        <v>3140000</v>
      </c>
      <c r="H14623" s="236" t="s">
        <v>647</v>
      </c>
      <c r="I14623" s="43"/>
    </row>
    <row r="14624" spans="1:9" x14ac:dyDescent="0.25">
      <c r="A14624" s="180">
        <v>44720</v>
      </c>
      <c r="B14624" s="36" t="s">
        <v>6452</v>
      </c>
      <c r="C14624" s="33" t="s">
        <v>1152</v>
      </c>
      <c r="D14624" s="50">
        <v>3</v>
      </c>
      <c r="E14624" s="45" t="s">
        <v>4604</v>
      </c>
      <c r="F14624" s="179">
        <v>143500</v>
      </c>
      <c r="G14624" s="179">
        <f t="shared" si="559"/>
        <v>430500</v>
      </c>
      <c r="H14624" s="236" t="s">
        <v>647</v>
      </c>
      <c r="I14624" s="43"/>
    </row>
    <row r="14625" spans="1:9" x14ac:dyDescent="0.25">
      <c r="A14625" s="180">
        <v>44720</v>
      </c>
      <c r="B14625" s="33" t="s">
        <v>2712</v>
      </c>
      <c r="C14625" s="33" t="s">
        <v>1152</v>
      </c>
      <c r="D14625" s="38">
        <v>12</v>
      </c>
      <c r="E14625" s="45" t="s">
        <v>4604</v>
      </c>
      <c r="F14625" s="40">
        <v>26750</v>
      </c>
      <c r="G14625" s="179">
        <f t="shared" si="559"/>
        <v>321000</v>
      </c>
      <c r="H14625" s="236" t="s">
        <v>647</v>
      </c>
      <c r="I14625" s="43"/>
    </row>
    <row r="14626" spans="1:9" x14ac:dyDescent="0.25">
      <c r="A14626" s="180">
        <v>44720</v>
      </c>
      <c r="B14626" s="33" t="s">
        <v>6453</v>
      </c>
      <c r="C14626" s="33" t="s">
        <v>1152</v>
      </c>
      <c r="D14626" s="50">
        <v>12</v>
      </c>
      <c r="E14626" s="45" t="s">
        <v>4604</v>
      </c>
      <c r="F14626" s="179">
        <v>45500</v>
      </c>
      <c r="G14626" s="179">
        <f t="shared" si="559"/>
        <v>546000</v>
      </c>
      <c r="H14626" s="236" t="s">
        <v>647</v>
      </c>
      <c r="I14626" s="43"/>
    </row>
    <row r="14627" spans="1:9" x14ac:dyDescent="0.25">
      <c r="A14627" s="180">
        <v>44720</v>
      </c>
      <c r="B14627" s="33" t="s">
        <v>12492</v>
      </c>
      <c r="C14627" s="33" t="s">
        <v>12493</v>
      </c>
      <c r="D14627" s="50">
        <v>1</v>
      </c>
      <c r="E14627" s="45" t="s">
        <v>24</v>
      </c>
      <c r="F14627" s="298">
        <v>200000</v>
      </c>
      <c r="G14627" s="41">
        <f t="shared" si="559"/>
        <v>200000</v>
      </c>
      <c r="H14627" s="42" t="s">
        <v>2284</v>
      </c>
      <c r="I14627" s="43"/>
    </row>
    <row r="14628" spans="1:9" x14ac:dyDescent="0.25">
      <c r="A14628" s="180">
        <v>44720</v>
      </c>
      <c r="B14628" s="33" t="s">
        <v>3250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59"/>
        <v>25000</v>
      </c>
      <c r="H14628" s="42" t="s">
        <v>2284</v>
      </c>
      <c r="I14628" s="43"/>
    </row>
    <row r="14629" spans="1:9" x14ac:dyDescent="0.25">
      <c r="A14629" s="180">
        <v>44720</v>
      </c>
      <c r="B14629" s="33" t="s">
        <v>6456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59"/>
        <v>12000</v>
      </c>
      <c r="H14629" s="42" t="s">
        <v>2284</v>
      </c>
      <c r="I14629" s="43"/>
    </row>
    <row r="14630" spans="1:9" x14ac:dyDescent="0.25">
      <c r="A14630" s="180">
        <v>44720</v>
      </c>
      <c r="B14630" s="33" t="s">
        <v>4852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59"/>
        <v>4000</v>
      </c>
      <c r="H14630" s="42" t="s">
        <v>2284</v>
      </c>
      <c r="I14630" s="43"/>
    </row>
    <row r="14631" spans="1:9" x14ac:dyDescent="0.25">
      <c r="A14631" s="180">
        <v>44720</v>
      </c>
      <c r="B14631" s="33" t="s">
        <v>6457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59"/>
        <v>4000</v>
      </c>
      <c r="H14631" s="42" t="s">
        <v>2284</v>
      </c>
      <c r="I14631" s="43"/>
    </row>
    <row r="14632" spans="1:9" x14ac:dyDescent="0.25">
      <c r="A14632" s="180">
        <v>44720</v>
      </c>
      <c r="B14632" s="63" t="s">
        <v>4466</v>
      </c>
      <c r="C14632" s="33" t="s">
        <v>6438</v>
      </c>
      <c r="D14632" s="38">
        <v>1</v>
      </c>
      <c r="E14632" s="45" t="s">
        <v>24</v>
      </c>
      <c r="F14632" s="40">
        <v>11500</v>
      </c>
      <c r="G14632" s="41">
        <f t="shared" si="559"/>
        <v>11500</v>
      </c>
      <c r="H14632" s="42" t="s">
        <v>2284</v>
      </c>
      <c r="I14632" s="43"/>
    </row>
    <row r="14633" spans="1:9" x14ac:dyDescent="0.25">
      <c r="A14633" s="180">
        <v>44720</v>
      </c>
      <c r="B14633" s="33" t="s">
        <v>3416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59"/>
        <v>10000</v>
      </c>
      <c r="H14633" s="42" t="s">
        <v>2284</v>
      </c>
      <c r="I14633" s="43"/>
    </row>
    <row r="14634" spans="1:9" x14ac:dyDescent="0.25">
      <c r="A14634" s="180">
        <v>44720</v>
      </c>
      <c r="B14634" s="33" t="s">
        <v>3416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59"/>
        <v>45000</v>
      </c>
      <c r="H14634" s="42" t="s">
        <v>2284</v>
      </c>
      <c r="I14634" s="43"/>
    </row>
    <row r="14635" spans="1:9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59"/>
        <v>75000</v>
      </c>
      <c r="H14635" s="84" t="s">
        <v>433</v>
      </c>
      <c r="I14635" s="33" t="s">
        <v>12494</v>
      </c>
    </row>
    <row r="14636" spans="1:9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59"/>
        <v>16500</v>
      </c>
      <c r="H14636" s="42" t="s">
        <v>995</v>
      </c>
      <c r="I14636" s="43"/>
    </row>
    <row r="14637" spans="1:9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59"/>
        <v>651000</v>
      </c>
      <c r="H14637" s="42" t="s">
        <v>1268</v>
      </c>
      <c r="I14637" s="43"/>
    </row>
    <row r="14638" spans="1:9" x14ac:dyDescent="0.25">
      <c r="A14638" s="180">
        <v>44720</v>
      </c>
      <c r="B14638" s="433" t="s">
        <v>5550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59"/>
        <v>495000</v>
      </c>
      <c r="H14638" s="560" t="s">
        <v>1004</v>
      </c>
      <c r="I14638" s="449" t="s">
        <v>8744</v>
      </c>
    </row>
    <row r="14639" spans="1:9" x14ac:dyDescent="0.25">
      <c r="A14639" s="180">
        <v>44720</v>
      </c>
      <c r="B14639" s="433" t="s">
        <v>5550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59"/>
        <v>495000</v>
      </c>
      <c r="H14639" s="560" t="s">
        <v>488</v>
      </c>
      <c r="I14639" s="449" t="s">
        <v>12495</v>
      </c>
    </row>
    <row r="14640" spans="1:9" x14ac:dyDescent="0.25">
      <c r="A14640" s="180">
        <v>44720</v>
      </c>
      <c r="B14640" s="33" t="s">
        <v>6458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59"/>
        <v>350000</v>
      </c>
      <c r="H14640" s="42" t="s">
        <v>606</v>
      </c>
      <c r="I14640" s="43"/>
    </row>
    <row r="14641" spans="1:9" x14ac:dyDescent="0.25">
      <c r="A14641" s="180">
        <v>44720</v>
      </c>
      <c r="B14641" s="33" t="s">
        <v>6459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59"/>
        <v>800000</v>
      </c>
      <c r="H14641" s="42" t="s">
        <v>606</v>
      </c>
      <c r="I14641" s="43"/>
    </row>
    <row r="14642" spans="1:9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59"/>
        <v>110000</v>
      </c>
      <c r="H14642" s="42" t="s">
        <v>413</v>
      </c>
      <c r="I14642" s="43" t="s">
        <v>12496</v>
      </c>
    </row>
    <row r="14643" spans="1:9" x14ac:dyDescent="0.25">
      <c r="A14643" s="180">
        <v>44720</v>
      </c>
      <c r="B14643" s="109" t="s">
        <v>6460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59"/>
        <v>625000</v>
      </c>
      <c r="H14643" s="236" t="s">
        <v>4188</v>
      </c>
      <c r="I14643" s="43" t="s">
        <v>10917</v>
      </c>
    </row>
    <row r="14644" spans="1:9" x14ac:dyDescent="0.25">
      <c r="A14644" s="180">
        <v>44720</v>
      </c>
      <c r="B14644" s="36" t="s">
        <v>6461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59"/>
        <v>1050000</v>
      </c>
      <c r="H14644" s="236" t="s">
        <v>6462</v>
      </c>
      <c r="I14644" s="43" t="s">
        <v>10917</v>
      </c>
    </row>
    <row r="14645" spans="1:9" x14ac:dyDescent="0.25">
      <c r="A14645" s="180">
        <v>44720</v>
      </c>
      <c r="B14645" s="33" t="s">
        <v>6463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59"/>
        <v>110000</v>
      </c>
      <c r="H14645" s="236" t="s">
        <v>1881</v>
      </c>
      <c r="I14645" s="43" t="s">
        <v>10917</v>
      </c>
    </row>
    <row r="14646" spans="1:9" x14ac:dyDescent="0.25">
      <c r="A14646" s="180">
        <v>44720</v>
      </c>
      <c r="B14646" s="33" t="s">
        <v>6464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59"/>
        <v>188000</v>
      </c>
      <c r="H14646" s="236" t="s">
        <v>1881</v>
      </c>
      <c r="I14646" s="43" t="s">
        <v>10917</v>
      </c>
    </row>
    <row r="14647" spans="1:9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59"/>
        <v>297000</v>
      </c>
      <c r="H14647" s="84" t="s">
        <v>588</v>
      </c>
      <c r="I14647" s="33" t="s">
        <v>12497</v>
      </c>
    </row>
    <row r="14648" spans="1:9" x14ac:dyDescent="0.25">
      <c r="A14648" s="180">
        <v>44720</v>
      </c>
      <c r="B14648" s="33" t="s">
        <v>6361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59"/>
        <v>95000</v>
      </c>
      <c r="H14648" s="84" t="s">
        <v>588</v>
      </c>
      <c r="I14648" s="33" t="s">
        <v>12497</v>
      </c>
    </row>
    <row r="14649" spans="1:9" x14ac:dyDescent="0.25">
      <c r="A14649" s="180">
        <v>44720</v>
      </c>
      <c r="B14649" s="36" t="s">
        <v>3235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59"/>
        <v>105000</v>
      </c>
      <c r="H14649" s="84" t="s">
        <v>588</v>
      </c>
      <c r="I14649" s="33" t="s">
        <v>12497</v>
      </c>
    </row>
    <row r="14650" spans="1:9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59"/>
        <v>185000</v>
      </c>
      <c r="H14650" s="84" t="s">
        <v>509</v>
      </c>
      <c r="I14650" s="33"/>
    </row>
    <row r="14651" spans="1:9" x14ac:dyDescent="0.25">
      <c r="A14651" s="180">
        <v>44720</v>
      </c>
      <c r="B14651" s="33" t="s">
        <v>12227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59"/>
        <v>45000</v>
      </c>
      <c r="H14651" s="84" t="s">
        <v>509</v>
      </c>
      <c r="I14651" s="33"/>
    </row>
    <row r="14652" spans="1:9" x14ac:dyDescent="0.25">
      <c r="A14652" s="180">
        <v>44781</v>
      </c>
      <c r="B14652" s="33" t="s">
        <v>6254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8295</v>
      </c>
    </row>
    <row r="14653" spans="1:9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8295</v>
      </c>
    </row>
    <row r="14654" spans="1:9" x14ac:dyDescent="0.25">
      <c r="A14654" s="180">
        <v>44781</v>
      </c>
      <c r="B14654" s="33" t="s">
        <v>8241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60">F14654*D14654</f>
        <v>100000</v>
      </c>
      <c r="H14654" s="84" t="s">
        <v>2177</v>
      </c>
      <c r="I14654" s="43"/>
    </row>
    <row r="14655" spans="1:9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60"/>
        <v>617240</v>
      </c>
      <c r="H14655" s="84" t="s">
        <v>2406</v>
      </c>
      <c r="I14655" s="43"/>
    </row>
    <row r="14656" spans="1:9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60"/>
        <v>297000</v>
      </c>
      <c r="H14656" s="84" t="s">
        <v>468</v>
      </c>
      <c r="I14656" s="43" t="s">
        <v>8292</v>
      </c>
    </row>
    <row r="14657" spans="1:9" x14ac:dyDescent="0.25">
      <c r="A14657" s="180">
        <v>44781</v>
      </c>
      <c r="B14657" s="33" t="s">
        <v>6361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60"/>
        <v>95000</v>
      </c>
      <c r="H14657" s="84" t="s">
        <v>468</v>
      </c>
      <c r="I14657" s="43" t="s">
        <v>8292</v>
      </c>
    </row>
    <row r="14658" spans="1:9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60"/>
        <v>39000</v>
      </c>
      <c r="H14658" s="84" t="s">
        <v>468</v>
      </c>
      <c r="I14658" s="43" t="s">
        <v>8292</v>
      </c>
    </row>
    <row r="14659" spans="1:9" x14ac:dyDescent="0.25">
      <c r="A14659" s="180">
        <v>44781</v>
      </c>
      <c r="B14659" s="33" t="s">
        <v>3235</v>
      </c>
      <c r="C14659" s="33" t="s">
        <v>3596</v>
      </c>
      <c r="D14659" s="50">
        <v>1</v>
      </c>
      <c r="E14659" s="45" t="s">
        <v>24</v>
      </c>
      <c r="F14659" s="179">
        <v>92500</v>
      </c>
      <c r="G14659" s="179">
        <f t="shared" si="560"/>
        <v>92500</v>
      </c>
      <c r="H14659" s="84" t="s">
        <v>468</v>
      </c>
      <c r="I14659" s="43" t="s">
        <v>8292</v>
      </c>
    </row>
    <row r="14660" spans="1:9" x14ac:dyDescent="0.25">
      <c r="A14660" s="180">
        <v>44781</v>
      </c>
      <c r="B14660" s="63" t="s">
        <v>2826</v>
      </c>
      <c r="C14660" s="39" t="s">
        <v>5865</v>
      </c>
      <c r="D14660" s="38">
        <v>1</v>
      </c>
      <c r="E14660" s="45" t="s">
        <v>24</v>
      </c>
      <c r="F14660" s="40">
        <v>260000</v>
      </c>
      <c r="G14660" s="179">
        <f t="shared" si="560"/>
        <v>260000</v>
      </c>
      <c r="H14660" s="236" t="s">
        <v>468</v>
      </c>
      <c r="I14660" s="43" t="s">
        <v>8292</v>
      </c>
    </row>
    <row r="14661" spans="1:9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60"/>
        <v>1425000</v>
      </c>
      <c r="H14661" s="42" t="s">
        <v>520</v>
      </c>
      <c r="I14661" s="43" t="s">
        <v>12498</v>
      </c>
    </row>
    <row r="14662" spans="1:9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60"/>
        <v>750000</v>
      </c>
      <c r="H14662" s="42" t="s">
        <v>520</v>
      </c>
      <c r="I14662" s="43" t="s">
        <v>12498</v>
      </c>
    </row>
    <row r="14663" spans="1:9" x14ac:dyDescent="0.25">
      <c r="A14663" s="180">
        <v>44781</v>
      </c>
      <c r="B14663" s="63" t="s">
        <v>5550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60"/>
        <v>495000</v>
      </c>
      <c r="H14663" s="42" t="s">
        <v>2908</v>
      </c>
      <c r="I14663" s="43" t="s">
        <v>12498</v>
      </c>
    </row>
    <row r="14664" spans="1:9" x14ac:dyDescent="0.25">
      <c r="A14664" s="180">
        <v>44781</v>
      </c>
      <c r="B14664" s="36" t="s">
        <v>3799</v>
      </c>
      <c r="C14664" s="44" t="s">
        <v>3798</v>
      </c>
      <c r="D14664" s="38">
        <v>1</v>
      </c>
      <c r="E14664" s="45" t="s">
        <v>24</v>
      </c>
      <c r="F14664" s="179">
        <v>324000</v>
      </c>
      <c r="G14664" s="41">
        <f t="shared" si="560"/>
        <v>324000</v>
      </c>
      <c r="H14664" s="42" t="s">
        <v>520</v>
      </c>
      <c r="I14664" s="43" t="s">
        <v>12498</v>
      </c>
    </row>
    <row r="14665" spans="1:9" x14ac:dyDescent="0.25">
      <c r="A14665" s="180">
        <v>44781</v>
      </c>
      <c r="B14665" s="68" t="s">
        <v>6290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60"/>
        <v>550000</v>
      </c>
      <c r="H14665" s="42" t="s">
        <v>520</v>
      </c>
      <c r="I14665" s="43" t="s">
        <v>12498</v>
      </c>
    </row>
    <row r="14666" spans="1:9" x14ac:dyDescent="0.25">
      <c r="A14666" s="180">
        <v>44781</v>
      </c>
      <c r="B14666" s="63" t="s">
        <v>12499</v>
      </c>
      <c r="C14666" s="33" t="s">
        <v>12500</v>
      </c>
      <c r="D14666" s="38">
        <v>1</v>
      </c>
      <c r="E14666" s="45" t="s">
        <v>72</v>
      </c>
      <c r="F14666" s="40">
        <v>1</v>
      </c>
      <c r="G14666" s="41">
        <f t="shared" si="560"/>
        <v>1</v>
      </c>
      <c r="H14666" s="42" t="s">
        <v>520</v>
      </c>
      <c r="I14666" s="43" t="s">
        <v>12498</v>
      </c>
    </row>
    <row r="14667" spans="1:9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60"/>
        <v>264000</v>
      </c>
      <c r="H14667" s="42" t="s">
        <v>3078</v>
      </c>
      <c r="I14667" s="43" t="s">
        <v>8302</v>
      </c>
    </row>
    <row r="14668" spans="1:9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60"/>
        <v>39000</v>
      </c>
      <c r="H14668" s="42" t="s">
        <v>3078</v>
      </c>
      <c r="I14668" s="43" t="s">
        <v>8302</v>
      </c>
    </row>
    <row r="14669" spans="1:9" x14ac:dyDescent="0.25">
      <c r="A14669" s="180">
        <v>44781</v>
      </c>
      <c r="B14669" s="33" t="s">
        <v>3235</v>
      </c>
      <c r="C14669" s="33" t="s">
        <v>3596</v>
      </c>
      <c r="D14669" s="50">
        <v>1</v>
      </c>
      <c r="E14669" s="45" t="s">
        <v>24</v>
      </c>
      <c r="F14669" s="179">
        <v>92500</v>
      </c>
      <c r="G14669" s="179">
        <f t="shared" si="560"/>
        <v>92500</v>
      </c>
      <c r="H14669" s="42" t="s">
        <v>3078</v>
      </c>
      <c r="I14669" s="43" t="s">
        <v>8302</v>
      </c>
    </row>
    <row r="14670" spans="1:9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60"/>
        <v>108000</v>
      </c>
      <c r="H14670" s="42" t="s">
        <v>3078</v>
      </c>
      <c r="I14670" s="43" t="s">
        <v>8302</v>
      </c>
    </row>
    <row r="14671" spans="1:9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60"/>
        <v>55000</v>
      </c>
      <c r="H14671" s="42" t="s">
        <v>3078</v>
      </c>
      <c r="I14671" s="43" t="s">
        <v>8302</v>
      </c>
    </row>
    <row r="14672" spans="1:9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60"/>
        <v>75000</v>
      </c>
      <c r="H14672" s="42" t="s">
        <v>930</v>
      </c>
      <c r="I14672" s="43"/>
    </row>
    <row r="14673" spans="1:9" x14ac:dyDescent="0.25">
      <c r="A14673" s="180">
        <v>44781</v>
      </c>
      <c r="B14673" s="33" t="s">
        <v>6742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60"/>
        <v>78250</v>
      </c>
      <c r="H14673" s="42" t="s">
        <v>930</v>
      </c>
      <c r="I14673" s="43"/>
    </row>
    <row r="14674" spans="1:9" x14ac:dyDescent="0.25">
      <c r="A14674" s="180">
        <v>44781</v>
      </c>
      <c r="B14674" s="33" t="s">
        <v>6465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60"/>
        <v>215000</v>
      </c>
      <c r="H14674" s="84" t="s">
        <v>28</v>
      </c>
      <c r="I14674" s="43"/>
    </row>
    <row r="14675" spans="1:9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60"/>
        <v>154310</v>
      </c>
      <c r="H14675" s="42" t="s">
        <v>28</v>
      </c>
      <c r="I14675" s="43"/>
    </row>
    <row r="14676" spans="1:9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60"/>
        <v>66000</v>
      </c>
      <c r="H14676" s="236" t="s">
        <v>28</v>
      </c>
      <c r="I14676" s="43"/>
    </row>
    <row r="14677" spans="1:9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60"/>
        <v>570000</v>
      </c>
      <c r="H14677" s="236" t="s">
        <v>4160</v>
      </c>
      <c r="I14677" s="43" t="s">
        <v>12501</v>
      </c>
    </row>
    <row r="14678" spans="1:9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60"/>
        <v>160000</v>
      </c>
      <c r="H14678" s="236" t="s">
        <v>4160</v>
      </c>
      <c r="I14678" s="43" t="s">
        <v>12501</v>
      </c>
    </row>
    <row r="14679" spans="1:9" x14ac:dyDescent="0.25">
      <c r="A14679" s="180">
        <v>44781</v>
      </c>
      <c r="B14679" s="33" t="s">
        <v>12502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60"/>
        <v>310000</v>
      </c>
      <c r="H14679" s="42" t="s">
        <v>2284</v>
      </c>
      <c r="I14679" s="33"/>
    </row>
    <row r="14680" spans="1:9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60"/>
        <v>30000</v>
      </c>
      <c r="H14680" s="42" t="s">
        <v>2284</v>
      </c>
      <c r="I14680" s="33"/>
    </row>
    <row r="14681" spans="1:9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60"/>
        <v>297000</v>
      </c>
      <c r="H14681" s="84" t="s">
        <v>1004</v>
      </c>
      <c r="I14681" s="33" t="s">
        <v>8328</v>
      </c>
    </row>
    <row r="14682" spans="1:9" x14ac:dyDescent="0.25">
      <c r="A14682" s="180">
        <v>44781</v>
      </c>
      <c r="B14682" s="33" t="s">
        <v>6361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60"/>
        <v>95000</v>
      </c>
      <c r="H14682" s="84" t="s">
        <v>1004</v>
      </c>
      <c r="I14682" s="33" t="s">
        <v>8328</v>
      </c>
    </row>
    <row r="14683" spans="1:9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60"/>
        <v>39000</v>
      </c>
      <c r="H14683" s="84" t="s">
        <v>1004</v>
      </c>
      <c r="I14683" s="33" t="s">
        <v>8328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60"/>
        <v>225000</v>
      </c>
      <c r="H14684" s="84" t="s">
        <v>577</v>
      </c>
      <c r="I14684" s="33" t="s">
        <v>8745</v>
      </c>
    </row>
    <row r="14685" spans="1:9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60"/>
        <v>45000</v>
      </c>
      <c r="H14685" s="42" t="s">
        <v>2736</v>
      </c>
      <c r="I14685" s="33" t="s">
        <v>8350</v>
      </c>
    </row>
    <row r="14686" spans="1:9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5639</v>
      </c>
      <c r="I14687" s="43"/>
    </row>
    <row r="14688" spans="1:9" x14ac:dyDescent="0.25">
      <c r="A14688" s="180">
        <v>44812</v>
      </c>
      <c r="B14688" s="33" t="s">
        <v>12503</v>
      </c>
      <c r="C14688" s="33" t="s">
        <v>4388</v>
      </c>
      <c r="D14688" s="33">
        <v>1</v>
      </c>
      <c r="E14688" s="33" t="s">
        <v>24</v>
      </c>
      <c r="F14688" s="34">
        <v>43000</v>
      </c>
      <c r="G14688" s="41">
        <f t="shared" ref="G14688:G14744" si="561">F14688*D14688</f>
        <v>43000</v>
      </c>
      <c r="H14688" s="84" t="s">
        <v>742</v>
      </c>
      <c r="I14688" s="43"/>
    </row>
    <row r="14689" spans="1:9" x14ac:dyDescent="0.25">
      <c r="A14689" s="180">
        <v>44812</v>
      </c>
      <c r="B14689" s="36" t="s">
        <v>6467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61"/>
        <v>500000</v>
      </c>
      <c r="H14689" s="42" t="s">
        <v>1753</v>
      </c>
      <c r="I14689" s="43" t="s">
        <v>12504</v>
      </c>
    </row>
    <row r="14690" spans="1:9" x14ac:dyDescent="0.25">
      <c r="A14690" s="180">
        <v>44812</v>
      </c>
      <c r="B14690" s="36" t="s">
        <v>6403</v>
      </c>
      <c r="C14690" s="44" t="s">
        <v>12505</v>
      </c>
      <c r="D14690" s="38">
        <v>0.9</v>
      </c>
      <c r="E14690" s="45" t="s">
        <v>27</v>
      </c>
      <c r="F14690" s="46">
        <v>82500</v>
      </c>
      <c r="G14690" s="41">
        <f t="shared" si="561"/>
        <v>74250</v>
      </c>
      <c r="H14690" s="42" t="s">
        <v>1753</v>
      </c>
      <c r="I14690" s="43" t="s">
        <v>12504</v>
      </c>
    </row>
    <row r="14691" spans="1:9" x14ac:dyDescent="0.25">
      <c r="A14691" s="180">
        <v>44812</v>
      </c>
      <c r="B14691" s="33" t="s">
        <v>12224</v>
      </c>
      <c r="C14691" s="33" t="s">
        <v>12506</v>
      </c>
      <c r="D14691" s="50">
        <v>1</v>
      </c>
      <c r="E14691" s="45" t="s">
        <v>24</v>
      </c>
      <c r="F14691" s="298">
        <v>1400000</v>
      </c>
      <c r="G14691" s="41">
        <f t="shared" si="561"/>
        <v>1400000</v>
      </c>
      <c r="H14691" s="42" t="s">
        <v>995</v>
      </c>
      <c r="I14691" s="43" t="s">
        <v>8324</v>
      </c>
    </row>
    <row r="14692" spans="1:9" x14ac:dyDescent="0.25">
      <c r="A14692" s="180">
        <v>44812</v>
      </c>
      <c r="B14692" s="33" t="s">
        <v>6466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61"/>
        <v>195000</v>
      </c>
      <c r="H14692" s="42" t="s">
        <v>995</v>
      </c>
      <c r="I14692" s="43" t="s">
        <v>8324</v>
      </c>
    </row>
    <row r="14693" spans="1:9" x14ac:dyDescent="0.25">
      <c r="A14693" s="180">
        <v>44812</v>
      </c>
      <c r="B14693" s="33" t="s">
        <v>11605</v>
      </c>
      <c r="C14693" s="33" t="s">
        <v>4924</v>
      </c>
      <c r="D14693" s="50">
        <v>1</v>
      </c>
      <c r="E14693" s="45" t="s">
        <v>24</v>
      </c>
      <c r="F14693" s="179">
        <v>55000</v>
      </c>
      <c r="G14693" s="179">
        <f t="shared" si="561"/>
        <v>55000</v>
      </c>
      <c r="H14693" s="42" t="s">
        <v>995</v>
      </c>
      <c r="I14693" s="43" t="s">
        <v>8324</v>
      </c>
    </row>
    <row r="14694" spans="1:9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61"/>
        <v>264000</v>
      </c>
      <c r="H14694" s="42" t="s">
        <v>507</v>
      </c>
      <c r="I14694" s="43" t="s">
        <v>8414</v>
      </c>
    </row>
    <row r="14695" spans="1:9" x14ac:dyDescent="0.25">
      <c r="A14695" s="180">
        <v>44812</v>
      </c>
      <c r="B14695" s="63" t="s">
        <v>63</v>
      </c>
      <c r="C14695" s="33" t="s">
        <v>12507</v>
      </c>
      <c r="D14695" s="38">
        <v>1</v>
      </c>
      <c r="E14695" s="45" t="s">
        <v>24</v>
      </c>
      <c r="F14695" s="40">
        <v>3400000</v>
      </c>
      <c r="G14695" s="41">
        <f t="shared" si="561"/>
        <v>3400000</v>
      </c>
      <c r="H14695" s="42" t="s">
        <v>4160</v>
      </c>
      <c r="I14695" s="43" t="s">
        <v>12508</v>
      </c>
    </row>
    <row r="14696" spans="1:9" x14ac:dyDescent="0.25">
      <c r="A14696" s="180">
        <v>44812</v>
      </c>
      <c r="B14696" s="63" t="s">
        <v>63</v>
      </c>
      <c r="C14696" s="33" t="s">
        <v>12509</v>
      </c>
      <c r="D14696" s="50">
        <v>1</v>
      </c>
      <c r="E14696" s="45" t="s">
        <v>24</v>
      </c>
      <c r="F14696" s="179">
        <v>3400000</v>
      </c>
      <c r="G14696" s="41">
        <f t="shared" si="561"/>
        <v>3400000</v>
      </c>
      <c r="H14696" s="42" t="s">
        <v>4160</v>
      </c>
      <c r="I14696" s="43" t="s">
        <v>12508</v>
      </c>
    </row>
    <row r="14697" spans="1:9" x14ac:dyDescent="0.25">
      <c r="A14697" s="180">
        <v>44812</v>
      </c>
      <c r="B14697" s="33" t="s">
        <v>5790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61"/>
        <v>700000</v>
      </c>
      <c r="H14697" s="42" t="s">
        <v>4160</v>
      </c>
      <c r="I14697" s="43" t="s">
        <v>12508</v>
      </c>
    </row>
    <row r="14698" spans="1:9" x14ac:dyDescent="0.25">
      <c r="A14698" s="180">
        <v>44812</v>
      </c>
      <c r="B14698" s="33" t="s">
        <v>12019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61"/>
        <v>255000</v>
      </c>
      <c r="H14698" s="42" t="s">
        <v>4160</v>
      </c>
      <c r="I14698" s="43" t="s">
        <v>12508</v>
      </c>
    </row>
    <row r="14699" spans="1:9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61"/>
        <v>300000</v>
      </c>
      <c r="H14699" s="42" t="s">
        <v>4160</v>
      </c>
      <c r="I14699" s="43" t="s">
        <v>12508</v>
      </c>
    </row>
    <row r="14700" spans="1:9" x14ac:dyDescent="0.25">
      <c r="A14700" s="180">
        <v>44812</v>
      </c>
      <c r="B14700" s="36" t="s">
        <v>5176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61"/>
        <v>20000</v>
      </c>
      <c r="H14700" s="42" t="s">
        <v>995</v>
      </c>
      <c r="I14700" s="43" t="s">
        <v>8368</v>
      </c>
    </row>
    <row r="14701" spans="1:9" x14ac:dyDescent="0.25">
      <c r="A14701" s="180">
        <v>44812</v>
      </c>
      <c r="B14701" s="49" t="s">
        <v>5638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61"/>
        <v>25000</v>
      </c>
      <c r="H14701" s="42" t="s">
        <v>995</v>
      </c>
      <c r="I14701" s="43" t="s">
        <v>8368</v>
      </c>
    </row>
    <row r="14702" spans="1:9" x14ac:dyDescent="0.25">
      <c r="A14702" s="180">
        <v>44812</v>
      </c>
      <c r="B14702" s="33" t="s">
        <v>6469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61"/>
        <v>55000</v>
      </c>
      <c r="H14702" s="42" t="s">
        <v>995</v>
      </c>
      <c r="I14702" s="43" t="s">
        <v>8368</v>
      </c>
    </row>
    <row r="14703" spans="1:9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61"/>
        <v>154310</v>
      </c>
      <c r="H14703" s="42" t="s">
        <v>995</v>
      </c>
      <c r="I14703" s="43" t="s">
        <v>8368</v>
      </c>
    </row>
    <row r="14704" spans="1:9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61"/>
        <v>99000</v>
      </c>
      <c r="H14704" s="42" t="s">
        <v>995</v>
      </c>
      <c r="I14704" s="43" t="s">
        <v>8368</v>
      </c>
    </row>
    <row r="14705" spans="1:9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61"/>
        <v>48450</v>
      </c>
      <c r="H14705" s="42" t="s">
        <v>995</v>
      </c>
      <c r="I14705" s="43" t="s">
        <v>8368</v>
      </c>
    </row>
    <row r="14706" spans="1:9" x14ac:dyDescent="0.25">
      <c r="A14706" s="180">
        <v>44812</v>
      </c>
      <c r="B14706" s="33" t="s">
        <v>120</v>
      </c>
      <c r="C14706" s="33" t="s">
        <v>10435</v>
      </c>
      <c r="D14706" s="33">
        <v>1</v>
      </c>
      <c r="E14706" s="33" t="s">
        <v>24</v>
      </c>
      <c r="F14706" s="34">
        <v>60000</v>
      </c>
      <c r="G14706" s="41">
        <f t="shared" si="561"/>
        <v>60000</v>
      </c>
      <c r="H14706" s="42" t="s">
        <v>995</v>
      </c>
      <c r="I14706" s="43" t="s">
        <v>8368</v>
      </c>
    </row>
    <row r="14707" spans="1:9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61"/>
        <v>49500</v>
      </c>
      <c r="H14707" s="42" t="s">
        <v>995</v>
      </c>
      <c r="I14707" s="43" t="s">
        <v>8368</v>
      </c>
    </row>
    <row r="14708" spans="1:9" x14ac:dyDescent="0.25">
      <c r="A14708" s="180">
        <v>44812</v>
      </c>
      <c r="B14708" s="33" t="s">
        <v>6472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61"/>
        <v>294000</v>
      </c>
      <c r="H14708" s="42" t="s">
        <v>6473</v>
      </c>
      <c r="I14708" s="43"/>
    </row>
    <row r="14709" spans="1:9" x14ac:dyDescent="0.25">
      <c r="A14709" s="180">
        <v>44812</v>
      </c>
      <c r="B14709" s="33" t="s">
        <v>6474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61"/>
        <v>9433000</v>
      </c>
      <c r="H14709" s="42" t="s">
        <v>12510</v>
      </c>
      <c r="I14709" s="43"/>
    </row>
    <row r="14710" spans="1:9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61"/>
        <v>208134</v>
      </c>
      <c r="H14710" s="84" t="s">
        <v>1999</v>
      </c>
      <c r="I14710" s="43" t="s">
        <v>8370</v>
      </c>
    </row>
    <row r="14711" spans="1:9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61"/>
        <v>297000</v>
      </c>
      <c r="H14711" s="84" t="s">
        <v>1999</v>
      </c>
      <c r="I14711" s="43" t="s">
        <v>8370</v>
      </c>
    </row>
    <row r="14712" spans="1:9" x14ac:dyDescent="0.25">
      <c r="A14712" s="180">
        <v>44812</v>
      </c>
      <c r="B14712" s="33" t="s">
        <v>6361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61"/>
        <v>95000</v>
      </c>
      <c r="H14712" s="84" t="s">
        <v>1999</v>
      </c>
      <c r="I14712" s="43" t="s">
        <v>8370</v>
      </c>
    </row>
    <row r="14713" spans="1:9" x14ac:dyDescent="0.25">
      <c r="A14713" s="180">
        <v>44812</v>
      </c>
      <c r="B14713" s="33" t="s">
        <v>2801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61"/>
        <v>35000</v>
      </c>
      <c r="H14713" s="84" t="s">
        <v>1999</v>
      </c>
      <c r="I14713" s="43" t="s">
        <v>8370</v>
      </c>
    </row>
    <row r="14714" spans="1:9" x14ac:dyDescent="0.25">
      <c r="A14714" s="180">
        <v>44812</v>
      </c>
      <c r="B14714" s="33" t="s">
        <v>2851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61"/>
        <v>207050</v>
      </c>
      <c r="H14714" s="84" t="s">
        <v>1999</v>
      </c>
      <c r="I14714" s="43" t="s">
        <v>8370</v>
      </c>
    </row>
    <row r="14715" spans="1:9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61"/>
        <v>39000</v>
      </c>
      <c r="H14715" s="84" t="s">
        <v>1999</v>
      </c>
      <c r="I14715" s="43" t="s">
        <v>8370</v>
      </c>
    </row>
    <row r="14716" spans="1:9" x14ac:dyDescent="0.25">
      <c r="A14716" s="180">
        <v>44812</v>
      </c>
      <c r="B14716" s="33" t="s">
        <v>3235</v>
      </c>
      <c r="C14716" s="33" t="s">
        <v>3596</v>
      </c>
      <c r="D14716" s="50">
        <v>1</v>
      </c>
      <c r="E14716" s="45" t="s">
        <v>24</v>
      </c>
      <c r="F14716" s="179">
        <v>92500</v>
      </c>
      <c r="G14716" s="41">
        <f t="shared" si="561"/>
        <v>92500</v>
      </c>
      <c r="H14716" s="84" t="s">
        <v>1999</v>
      </c>
      <c r="I14716" s="43" t="s">
        <v>8370</v>
      </c>
    </row>
    <row r="14717" spans="1:9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61"/>
        <v>94000</v>
      </c>
      <c r="H14717" s="84" t="s">
        <v>1999</v>
      </c>
      <c r="I14717" s="43" t="s">
        <v>8370</v>
      </c>
    </row>
    <row r="14718" spans="1:9" x14ac:dyDescent="0.25">
      <c r="A14718" s="180">
        <v>44812</v>
      </c>
      <c r="B14718" s="36" t="s">
        <v>5176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61"/>
        <v>40000</v>
      </c>
      <c r="H14718" s="84" t="s">
        <v>1999</v>
      </c>
      <c r="I14718" s="43" t="s">
        <v>8370</v>
      </c>
    </row>
    <row r="14719" spans="1:9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61"/>
        <v>10000</v>
      </c>
      <c r="H14719" s="84" t="s">
        <v>2284</v>
      </c>
      <c r="I14719" s="33"/>
    </row>
    <row r="14720" spans="1:9" x14ac:dyDescent="0.25">
      <c r="A14720" s="180">
        <v>44812</v>
      </c>
      <c r="B14720" s="33" t="s">
        <v>2805</v>
      </c>
      <c r="C14720" s="33" t="s">
        <v>4112</v>
      </c>
      <c r="D14720" s="38">
        <v>3</v>
      </c>
      <c r="E14720" s="45" t="s">
        <v>24</v>
      </c>
      <c r="F14720" s="179">
        <v>2625</v>
      </c>
      <c r="G14720" s="41">
        <f t="shared" si="561"/>
        <v>7875</v>
      </c>
      <c r="H14720" s="84" t="s">
        <v>2284</v>
      </c>
      <c r="I14720" s="33"/>
    </row>
    <row r="14721" spans="1:9" x14ac:dyDescent="0.25">
      <c r="A14721" s="180">
        <v>44812</v>
      </c>
      <c r="B14721" s="33" t="s">
        <v>12511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61"/>
        <v>15000</v>
      </c>
      <c r="H14721" s="42" t="s">
        <v>2284</v>
      </c>
      <c r="I14721" s="33"/>
    </row>
    <row r="14722" spans="1:9" x14ac:dyDescent="0.25">
      <c r="A14722" s="180">
        <v>44812</v>
      </c>
      <c r="B14722" s="33" t="s">
        <v>6475</v>
      </c>
      <c r="C14722" s="44" t="s">
        <v>6476</v>
      </c>
      <c r="D14722" s="38">
        <v>10</v>
      </c>
      <c r="E14722" s="45" t="s">
        <v>107</v>
      </c>
      <c r="F14722" s="179">
        <v>7500</v>
      </c>
      <c r="G14722" s="41">
        <f t="shared" si="561"/>
        <v>75000</v>
      </c>
      <c r="H14722" s="42" t="s">
        <v>3744</v>
      </c>
      <c r="I14722" s="33"/>
    </row>
    <row r="14723" spans="1:9" x14ac:dyDescent="0.25">
      <c r="A14723" s="180">
        <v>44812</v>
      </c>
      <c r="B14723" s="33" t="s">
        <v>6478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61"/>
        <v>45000</v>
      </c>
      <c r="H14723" s="42" t="s">
        <v>606</v>
      </c>
      <c r="I14723" s="33"/>
    </row>
    <row r="14724" spans="1:9" x14ac:dyDescent="0.25">
      <c r="A14724" s="180">
        <v>44812</v>
      </c>
      <c r="B14724" s="33" t="s">
        <v>6479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61"/>
        <v>12500</v>
      </c>
      <c r="H14724" s="42" t="s">
        <v>606</v>
      </c>
      <c r="I14724" s="33"/>
    </row>
    <row r="14725" spans="1:9" x14ac:dyDescent="0.25">
      <c r="A14725" s="180">
        <v>44812</v>
      </c>
      <c r="B14725" s="33" t="s">
        <v>6480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61"/>
        <v>12500</v>
      </c>
      <c r="H14725" s="42" t="s">
        <v>606</v>
      </c>
      <c r="I14725" s="33"/>
    </row>
    <row r="14726" spans="1:9" x14ac:dyDescent="0.25">
      <c r="A14726" s="180">
        <v>44812</v>
      </c>
      <c r="B14726" s="109" t="s">
        <v>6481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61"/>
        <v>480000</v>
      </c>
      <c r="H14726" s="42" t="s">
        <v>606</v>
      </c>
      <c r="I14726" s="33"/>
    </row>
    <row r="14727" spans="1:9" x14ac:dyDescent="0.25">
      <c r="A14727" s="180">
        <v>44812</v>
      </c>
      <c r="B14727" s="63" t="s">
        <v>6470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61"/>
        <v>25000</v>
      </c>
      <c r="H14727" s="42" t="s">
        <v>606</v>
      </c>
      <c r="I14727" s="33"/>
    </row>
    <row r="14728" spans="1:9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61"/>
        <v>264000</v>
      </c>
      <c r="H14728" s="84" t="s">
        <v>1756</v>
      </c>
      <c r="I14728" s="33" t="s">
        <v>8789</v>
      </c>
    </row>
    <row r="14729" spans="1:9" x14ac:dyDescent="0.25">
      <c r="A14729" s="180">
        <v>44812</v>
      </c>
      <c r="B14729" s="33" t="s">
        <v>12224</v>
      </c>
      <c r="C14729" s="33" t="s">
        <v>12512</v>
      </c>
      <c r="D14729" s="33">
        <v>1</v>
      </c>
      <c r="E14729" s="33" t="s">
        <v>24</v>
      </c>
      <c r="F14729" s="34">
        <v>1400000</v>
      </c>
      <c r="G14729" s="41">
        <f t="shared" si="561"/>
        <v>1400000</v>
      </c>
      <c r="H14729" s="84" t="s">
        <v>748</v>
      </c>
      <c r="I14729" s="33" t="s">
        <v>8769</v>
      </c>
    </row>
    <row r="14730" spans="1:9" x14ac:dyDescent="0.25">
      <c r="A14730" s="180">
        <v>44812</v>
      </c>
      <c r="B14730" s="33" t="s">
        <v>6471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61"/>
        <v>2493000</v>
      </c>
      <c r="H14730" s="42" t="s">
        <v>433</v>
      </c>
      <c r="I14730" s="33" t="s">
        <v>12513</v>
      </c>
    </row>
    <row r="14731" spans="1:9" x14ac:dyDescent="0.25">
      <c r="A14731" s="180">
        <v>44812</v>
      </c>
      <c r="B14731" s="33" t="s">
        <v>3532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61"/>
        <v>175000</v>
      </c>
      <c r="H14731" s="236" t="s">
        <v>882</v>
      </c>
      <c r="I14731" s="33"/>
    </row>
    <row r="14732" spans="1:9" x14ac:dyDescent="0.25">
      <c r="A14732" s="180">
        <v>44842</v>
      </c>
      <c r="B14732" s="33" t="s">
        <v>2847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61"/>
        <v>7500</v>
      </c>
      <c r="H14732" s="84" t="s">
        <v>742</v>
      </c>
      <c r="I14732" s="43"/>
    </row>
    <row r="14733" spans="1:9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61"/>
        <v>154310</v>
      </c>
      <c r="H14733" s="84" t="s">
        <v>490</v>
      </c>
      <c r="I14733" s="43"/>
    </row>
    <row r="14734" spans="1:9" x14ac:dyDescent="0.25">
      <c r="A14734" s="180">
        <v>44842</v>
      </c>
      <c r="B14734" s="33" t="s">
        <v>6482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61"/>
        <v>275000</v>
      </c>
      <c r="H14734" s="84" t="s">
        <v>3230</v>
      </c>
      <c r="I14734" s="43" t="s">
        <v>12514</v>
      </c>
    </row>
    <row r="14735" spans="1:9" x14ac:dyDescent="0.25">
      <c r="A14735" s="180">
        <v>44842</v>
      </c>
      <c r="B14735" s="33" t="s">
        <v>4802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61"/>
        <v>375000</v>
      </c>
      <c r="H14735" s="84" t="s">
        <v>2284</v>
      </c>
      <c r="I14735" s="43"/>
    </row>
    <row r="14736" spans="1:9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61"/>
        <v>66000</v>
      </c>
      <c r="H14736" s="42" t="s">
        <v>538</v>
      </c>
      <c r="I14736" s="43"/>
    </row>
    <row r="14737" spans="1:9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61"/>
        <v>524654</v>
      </c>
      <c r="H14737" s="42" t="s">
        <v>28</v>
      </c>
      <c r="I14737" s="43"/>
    </row>
    <row r="14738" spans="1:9" x14ac:dyDescent="0.25">
      <c r="A14738" s="180">
        <v>44842</v>
      </c>
      <c r="B14738" s="36" t="s">
        <v>6483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61"/>
        <v>250000</v>
      </c>
      <c r="H14738" s="42" t="s">
        <v>2284</v>
      </c>
      <c r="I14738" s="43"/>
    </row>
    <row r="14739" spans="1:9" x14ac:dyDescent="0.25">
      <c r="A14739" s="180">
        <v>44842</v>
      </c>
      <c r="B14739" s="33" t="s">
        <v>4675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61"/>
        <v>7500</v>
      </c>
      <c r="H14739" s="42" t="s">
        <v>12515</v>
      </c>
      <c r="I14739" s="43"/>
    </row>
    <row r="14740" spans="1:9" x14ac:dyDescent="0.25">
      <c r="A14740" s="180">
        <v>44842</v>
      </c>
      <c r="B14740" s="33" t="s">
        <v>6489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61"/>
        <v>75000</v>
      </c>
      <c r="H14740" s="42" t="s">
        <v>28</v>
      </c>
      <c r="I14740" s="43"/>
    </row>
    <row r="14741" spans="1:9" x14ac:dyDescent="0.25">
      <c r="A14741" s="180">
        <v>44842</v>
      </c>
      <c r="B14741" s="63" t="s">
        <v>5550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61"/>
        <v>495000</v>
      </c>
      <c r="H14741" s="42" t="s">
        <v>631</v>
      </c>
      <c r="I14741" s="43" t="s">
        <v>8787</v>
      </c>
    </row>
    <row r="14742" spans="1:9" x14ac:dyDescent="0.25">
      <c r="A14742" s="180">
        <v>44842</v>
      </c>
      <c r="B14742" s="33" t="s">
        <v>6490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61"/>
        <v>20000</v>
      </c>
      <c r="H14742" s="42" t="s">
        <v>606</v>
      </c>
      <c r="I14742" s="43"/>
    </row>
    <row r="14743" spans="1:9" x14ac:dyDescent="0.25">
      <c r="A14743" s="180">
        <v>44842</v>
      </c>
      <c r="B14743" s="109" t="s">
        <v>6491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61"/>
        <v>25000</v>
      </c>
      <c r="H14743" s="42" t="s">
        <v>606</v>
      </c>
      <c r="I14743" s="43"/>
    </row>
    <row r="14744" spans="1:9" x14ac:dyDescent="0.25">
      <c r="A14744" s="180">
        <v>44842</v>
      </c>
      <c r="B14744" s="80" t="s">
        <v>5800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61"/>
        <v>60000</v>
      </c>
      <c r="H14744" s="84" t="s">
        <v>5801</v>
      </c>
      <c r="I14744" s="43"/>
    </row>
    <row r="14745" spans="1:9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x14ac:dyDescent="0.25">
      <c r="A14746" s="180">
        <v>44842</v>
      </c>
      <c r="B14746" s="33" t="s">
        <v>6484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x14ac:dyDescent="0.25">
      <c r="A14747" s="180">
        <v>44842</v>
      </c>
      <c r="B14747" s="33" t="s">
        <v>2806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x14ac:dyDescent="0.25">
      <c r="A14748" s="180">
        <v>44842</v>
      </c>
      <c r="B14748" s="33" t="s">
        <v>5878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62">F14748*D14748</f>
        <v>30000</v>
      </c>
      <c r="H14748" s="42" t="s">
        <v>930</v>
      </c>
      <c r="I14748" s="43"/>
    </row>
    <row r="14749" spans="1:9" x14ac:dyDescent="0.25">
      <c r="A14749" s="180">
        <v>44842</v>
      </c>
      <c r="B14749" s="33" t="s">
        <v>6485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62"/>
        <v>45000</v>
      </c>
      <c r="H14749" s="42" t="s">
        <v>930</v>
      </c>
      <c r="I14749" s="43"/>
    </row>
    <row r="14750" spans="1:9" x14ac:dyDescent="0.25">
      <c r="A14750" s="180">
        <v>44842</v>
      </c>
      <c r="B14750" s="33" t="s">
        <v>6486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62"/>
        <v>13000</v>
      </c>
      <c r="H14750" s="42" t="s">
        <v>930</v>
      </c>
      <c r="I14750" s="43"/>
    </row>
    <row r="14751" spans="1:9" x14ac:dyDescent="0.25">
      <c r="A14751" s="180">
        <v>44842</v>
      </c>
      <c r="B14751" s="33" t="s">
        <v>6487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62"/>
        <v>43200</v>
      </c>
      <c r="H14751" s="42" t="s">
        <v>930</v>
      </c>
      <c r="I14751" s="43"/>
    </row>
    <row r="14752" spans="1:9" x14ac:dyDescent="0.25">
      <c r="A14752" s="180">
        <v>44842</v>
      </c>
      <c r="B14752" s="36" t="s">
        <v>6488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62"/>
        <v>32200</v>
      </c>
      <c r="H14752" s="42" t="s">
        <v>930</v>
      </c>
      <c r="I14752" s="43"/>
    </row>
    <row r="14753" spans="1:9" x14ac:dyDescent="0.25">
      <c r="A14753" s="180">
        <v>44842</v>
      </c>
      <c r="B14753" s="36" t="s">
        <v>6492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62"/>
        <v>55000</v>
      </c>
      <c r="H14753" s="236" t="s">
        <v>930</v>
      </c>
      <c r="I14753" s="43"/>
    </row>
    <row r="14754" spans="1:9" x14ac:dyDescent="0.25">
      <c r="A14754" s="180">
        <v>44842</v>
      </c>
      <c r="B14754" s="33" t="s">
        <v>6493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62"/>
        <v>40000</v>
      </c>
      <c r="H14754" s="236" t="s">
        <v>930</v>
      </c>
      <c r="I14754" s="43"/>
    </row>
    <row r="14755" spans="1:9" x14ac:dyDescent="0.25">
      <c r="A14755" s="180">
        <v>44842</v>
      </c>
      <c r="B14755" s="33" t="s">
        <v>5064</v>
      </c>
      <c r="C14755" s="44" t="s">
        <v>12516</v>
      </c>
      <c r="D14755" s="38">
        <v>1</v>
      </c>
      <c r="E14755" s="45" t="s">
        <v>24</v>
      </c>
      <c r="F14755" s="179">
        <v>500000</v>
      </c>
      <c r="G14755" s="41">
        <f t="shared" si="562"/>
        <v>500000</v>
      </c>
      <c r="H14755" s="42" t="s">
        <v>509</v>
      </c>
      <c r="I14755" s="43" t="s">
        <v>8783</v>
      </c>
    </row>
    <row r="14756" spans="1:9" x14ac:dyDescent="0.25">
      <c r="A14756" s="180">
        <v>44842</v>
      </c>
      <c r="B14756" s="33" t="s">
        <v>8241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2736</v>
      </c>
      <c r="I14756" s="43" t="s">
        <v>8350</v>
      </c>
    </row>
    <row r="14757" spans="1:9" x14ac:dyDescent="0.25">
      <c r="A14757" s="180">
        <v>44842</v>
      </c>
      <c r="B14757" s="33" t="s">
        <v>68</v>
      </c>
      <c r="C14757" s="33" t="s">
        <v>10713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8786</v>
      </c>
    </row>
    <row r="14758" spans="1:9" x14ac:dyDescent="0.25">
      <c r="A14758" s="180">
        <v>44842</v>
      </c>
      <c r="B14758" s="33" t="s">
        <v>68</v>
      </c>
      <c r="C14758" s="33" t="s">
        <v>11841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8786</v>
      </c>
    </row>
    <row r="14759" spans="1:9" x14ac:dyDescent="0.25">
      <c r="A14759" s="180">
        <v>44842</v>
      </c>
      <c r="B14759" s="33" t="s">
        <v>10371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8493</v>
      </c>
    </row>
    <row r="14760" spans="1:9" x14ac:dyDescent="0.25">
      <c r="A14760" s="180">
        <v>44842</v>
      </c>
      <c r="B14760" s="33" t="s">
        <v>12517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8493</v>
      </c>
    </row>
    <row r="14761" spans="1:9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63">F14761*D14761</f>
        <v>208134</v>
      </c>
      <c r="H14761" s="84" t="s">
        <v>1753</v>
      </c>
      <c r="I14761" s="43" t="s">
        <v>8493</v>
      </c>
    </row>
    <row r="14762" spans="1:9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63"/>
        <v>49500</v>
      </c>
      <c r="H14762" s="84" t="s">
        <v>1753</v>
      </c>
      <c r="I14762" s="43" t="s">
        <v>8493</v>
      </c>
    </row>
    <row r="14763" spans="1:9" x14ac:dyDescent="0.25">
      <c r="A14763" s="180">
        <v>44842</v>
      </c>
      <c r="B14763" s="33" t="s">
        <v>6333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63"/>
        <v>170000</v>
      </c>
      <c r="H14763" s="84" t="s">
        <v>588</v>
      </c>
      <c r="I14763" s="43" t="s">
        <v>8493</v>
      </c>
    </row>
    <row r="14764" spans="1:9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63"/>
        <v>22500</v>
      </c>
      <c r="H14764" s="84" t="s">
        <v>588</v>
      </c>
      <c r="I14764" s="43" t="s">
        <v>8493</v>
      </c>
    </row>
    <row r="14765" spans="1:9" x14ac:dyDescent="0.25">
      <c r="A14765" s="180">
        <v>44842</v>
      </c>
      <c r="B14765" s="33" t="s">
        <v>12518</v>
      </c>
      <c r="C14765" s="33" t="s">
        <v>4046</v>
      </c>
      <c r="D14765" s="38">
        <v>1</v>
      </c>
      <c r="E14765" s="51" t="s">
        <v>24</v>
      </c>
      <c r="F14765" s="46">
        <v>35000</v>
      </c>
      <c r="G14765" s="179">
        <f t="shared" si="563"/>
        <v>35000</v>
      </c>
      <c r="H14765" s="84" t="s">
        <v>588</v>
      </c>
      <c r="I14765" s="43" t="s">
        <v>8493</v>
      </c>
    </row>
    <row r="14766" spans="1:9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63"/>
        <v>138756</v>
      </c>
      <c r="H14766" s="84" t="s">
        <v>588</v>
      </c>
      <c r="I14766" s="43" t="s">
        <v>8493</v>
      </c>
    </row>
    <row r="14767" spans="1:9" x14ac:dyDescent="0.25">
      <c r="A14767" s="180">
        <v>44842</v>
      </c>
      <c r="B14767" s="33" t="s">
        <v>10183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8493</v>
      </c>
    </row>
    <row r="14768" spans="1:9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64">F14768*D14768</f>
        <v>10000</v>
      </c>
      <c r="H14768" s="84" t="s">
        <v>12519</v>
      </c>
      <c r="I14768" s="43"/>
    </row>
    <row r="14769" spans="1:9" x14ac:dyDescent="0.25">
      <c r="A14769" s="180">
        <v>44873</v>
      </c>
      <c r="B14769" s="33" t="s">
        <v>6494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64"/>
        <v>30000</v>
      </c>
      <c r="H14769" s="84" t="s">
        <v>538</v>
      </c>
      <c r="I14769" s="43"/>
    </row>
    <row r="14770" spans="1:9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64"/>
        <v>208134</v>
      </c>
      <c r="H14770" s="84" t="s">
        <v>995</v>
      </c>
      <c r="I14770" s="43" t="s">
        <v>8440</v>
      </c>
    </row>
    <row r="14771" spans="1:9" x14ac:dyDescent="0.25">
      <c r="A14771" s="180">
        <v>44873</v>
      </c>
      <c r="B14771" s="33" t="s">
        <v>4896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64"/>
        <v>175000</v>
      </c>
      <c r="H14771" s="42" t="s">
        <v>588</v>
      </c>
      <c r="I14771" s="43" t="s">
        <v>12520</v>
      </c>
    </row>
    <row r="14772" spans="1:9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64"/>
        <v>36975</v>
      </c>
      <c r="H14772" s="42" t="s">
        <v>588</v>
      </c>
      <c r="I14772" s="43" t="s">
        <v>12520</v>
      </c>
    </row>
    <row r="14773" spans="1:9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64"/>
        <v>100000</v>
      </c>
      <c r="H14773" s="42" t="s">
        <v>4506</v>
      </c>
      <c r="I14773" s="43" t="s">
        <v>12521</v>
      </c>
    </row>
    <row r="14774" spans="1:9" x14ac:dyDescent="0.25">
      <c r="A14774" s="180">
        <v>44873</v>
      </c>
      <c r="B14774" s="36" t="s">
        <v>160</v>
      </c>
      <c r="C14774" s="80" t="s">
        <v>12452</v>
      </c>
      <c r="D14774" s="50">
        <v>1</v>
      </c>
      <c r="E14774" s="45" t="s">
        <v>24</v>
      </c>
      <c r="F14774" s="179">
        <v>214500</v>
      </c>
      <c r="G14774" s="179">
        <f t="shared" si="564"/>
        <v>214500</v>
      </c>
      <c r="H14774" s="42" t="s">
        <v>4506</v>
      </c>
      <c r="I14774" s="43" t="s">
        <v>12521</v>
      </c>
    </row>
    <row r="14775" spans="1:9" x14ac:dyDescent="0.25">
      <c r="A14775" s="180">
        <v>44873</v>
      </c>
      <c r="B14775" s="36" t="s">
        <v>6477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64"/>
        <v>750000</v>
      </c>
      <c r="H14775" s="42" t="s">
        <v>4506</v>
      </c>
      <c r="I14775" s="43" t="s">
        <v>12521</v>
      </c>
    </row>
    <row r="14776" spans="1:9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64"/>
        <v>250000</v>
      </c>
      <c r="H14776" s="42" t="s">
        <v>1999</v>
      </c>
      <c r="I14776" s="43" t="s">
        <v>8370</v>
      </c>
    </row>
    <row r="14777" spans="1:9" x14ac:dyDescent="0.25">
      <c r="A14777" s="180">
        <v>44873</v>
      </c>
      <c r="B14777" s="269" t="s">
        <v>6343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64"/>
        <v>277500</v>
      </c>
      <c r="H14777" s="42" t="s">
        <v>1999</v>
      </c>
      <c r="I14777" s="43" t="s">
        <v>8370</v>
      </c>
    </row>
    <row r="14778" spans="1:9" x14ac:dyDescent="0.25">
      <c r="A14778" s="180">
        <v>44873</v>
      </c>
      <c r="B14778" s="33" t="s">
        <v>6342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64"/>
        <v>195000</v>
      </c>
      <c r="H14778" s="42" t="s">
        <v>1999</v>
      </c>
      <c r="I14778" s="43" t="s">
        <v>8370</v>
      </c>
    </row>
    <row r="14779" spans="1:9" x14ac:dyDescent="0.25">
      <c r="A14779" s="180">
        <v>44873</v>
      </c>
      <c r="B14779" s="33" t="s">
        <v>6496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64"/>
        <v>390000</v>
      </c>
      <c r="H14779" s="42" t="s">
        <v>1999</v>
      </c>
      <c r="I14779" s="43" t="s">
        <v>8370</v>
      </c>
    </row>
    <row r="14780" spans="1:9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8441</v>
      </c>
    </row>
    <row r="14781" spans="1:9" x14ac:dyDescent="0.25">
      <c r="A14781" s="180">
        <v>44873</v>
      </c>
      <c r="B14781" s="36" t="s">
        <v>6497</v>
      </c>
      <c r="C14781" s="36" t="s">
        <v>6498</v>
      </c>
      <c r="D14781" s="50">
        <v>1</v>
      </c>
      <c r="E14781" s="45" t="s">
        <v>24</v>
      </c>
      <c r="F14781" s="298">
        <v>3000000</v>
      </c>
      <c r="G14781" s="41">
        <f t="shared" ref="G14781:G14786" si="565">F14781*D14781</f>
        <v>3000000</v>
      </c>
      <c r="H14781" s="42" t="s">
        <v>976</v>
      </c>
      <c r="I14781" s="43" t="s">
        <v>12522</v>
      </c>
    </row>
    <row r="14782" spans="1:9" x14ac:dyDescent="0.25">
      <c r="A14782" s="180">
        <v>44873</v>
      </c>
      <c r="B14782" s="33" t="s">
        <v>6499</v>
      </c>
      <c r="C14782" s="33" t="s">
        <v>6498</v>
      </c>
      <c r="D14782" s="33">
        <v>2</v>
      </c>
      <c r="E14782" s="33" t="s">
        <v>24</v>
      </c>
      <c r="F14782" s="34">
        <v>200000</v>
      </c>
      <c r="G14782" s="41">
        <f t="shared" si="565"/>
        <v>400000</v>
      </c>
      <c r="H14782" s="84" t="s">
        <v>976</v>
      </c>
      <c r="I14782" s="43" t="s">
        <v>12522</v>
      </c>
    </row>
    <row r="14783" spans="1:9" x14ac:dyDescent="0.25">
      <c r="A14783" s="180">
        <v>44873</v>
      </c>
      <c r="B14783" s="33" t="s">
        <v>6500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3553</v>
      </c>
      <c r="I14783" s="43"/>
    </row>
    <row r="14784" spans="1:9" x14ac:dyDescent="0.25">
      <c r="A14784" s="180">
        <v>44873</v>
      </c>
      <c r="B14784" s="33" t="s">
        <v>356</v>
      </c>
      <c r="C14784" s="228" t="s">
        <v>12523</v>
      </c>
      <c r="D14784" s="50">
        <v>1</v>
      </c>
      <c r="E14784" s="45" t="s">
        <v>24</v>
      </c>
      <c r="F14784" s="179">
        <v>1700000</v>
      </c>
      <c r="G14784" s="179">
        <f t="shared" si="565"/>
        <v>1700000</v>
      </c>
      <c r="H14784" s="236" t="s">
        <v>511</v>
      </c>
      <c r="I14784" s="43" t="s">
        <v>12524</v>
      </c>
    </row>
    <row r="14785" spans="1:9" x14ac:dyDescent="0.25">
      <c r="A14785" s="180">
        <v>44873</v>
      </c>
      <c r="B14785" s="33" t="s">
        <v>356</v>
      </c>
      <c r="C14785" s="228" t="s">
        <v>12525</v>
      </c>
      <c r="D14785" s="50">
        <v>1</v>
      </c>
      <c r="E14785" s="45" t="s">
        <v>24</v>
      </c>
      <c r="F14785" s="179">
        <v>1700000</v>
      </c>
      <c r="G14785" s="179">
        <f t="shared" si="565"/>
        <v>1700000</v>
      </c>
      <c r="H14785" s="236" t="s">
        <v>511</v>
      </c>
      <c r="I14785" s="43" t="s">
        <v>12524</v>
      </c>
    </row>
    <row r="14786" spans="1:9" x14ac:dyDescent="0.25">
      <c r="A14786" s="180">
        <v>44873</v>
      </c>
      <c r="B14786" s="33" t="s">
        <v>356</v>
      </c>
      <c r="C14786" s="228" t="s">
        <v>12526</v>
      </c>
      <c r="D14786" s="50">
        <v>1</v>
      </c>
      <c r="E14786" s="45" t="s">
        <v>24</v>
      </c>
      <c r="F14786" s="179">
        <v>1700000</v>
      </c>
      <c r="G14786" s="41">
        <f t="shared" si="565"/>
        <v>1700000</v>
      </c>
      <c r="H14786" s="236" t="s">
        <v>511</v>
      </c>
      <c r="I14786" s="43" t="s">
        <v>12524</v>
      </c>
    </row>
    <row r="14787" spans="1:9" x14ac:dyDescent="0.25">
      <c r="A14787" s="180">
        <v>44873</v>
      </c>
      <c r="B14787" s="33" t="s">
        <v>356</v>
      </c>
      <c r="C14787" s="228" t="s">
        <v>12527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12524</v>
      </c>
    </row>
    <row r="14788" spans="1:9" x14ac:dyDescent="0.25">
      <c r="A14788" s="180">
        <v>44873</v>
      </c>
      <c r="B14788" s="33" t="s">
        <v>356</v>
      </c>
      <c r="C14788" s="228" t="s">
        <v>12528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12524</v>
      </c>
    </row>
    <row r="14789" spans="1:9" x14ac:dyDescent="0.25">
      <c r="A14789" s="180">
        <v>44873</v>
      </c>
      <c r="B14789" s="33" t="s">
        <v>356</v>
      </c>
      <c r="C14789" s="228" t="s">
        <v>12529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12524</v>
      </c>
    </row>
    <row r="14790" spans="1:9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12524</v>
      </c>
    </row>
    <row r="14791" spans="1:9" x14ac:dyDescent="0.25">
      <c r="A14791" s="180">
        <v>44873</v>
      </c>
      <c r="B14791" s="33" t="s">
        <v>12227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12524</v>
      </c>
    </row>
    <row r="14792" spans="1:9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66">F14792*D14792</f>
        <v>693780</v>
      </c>
      <c r="H14792" s="236" t="s">
        <v>511</v>
      </c>
      <c r="I14792" s="43" t="s">
        <v>12524</v>
      </c>
    </row>
    <row r="14793" spans="1:9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66"/>
        <v>646000</v>
      </c>
      <c r="H14793" s="236" t="s">
        <v>511</v>
      </c>
      <c r="I14793" s="43" t="s">
        <v>12524</v>
      </c>
    </row>
    <row r="14794" spans="1:9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66"/>
        <v>220000</v>
      </c>
      <c r="H14794" s="236" t="s">
        <v>511</v>
      </c>
      <c r="I14794" s="43" t="s">
        <v>12524</v>
      </c>
    </row>
    <row r="14795" spans="1:9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66"/>
        <v>220000</v>
      </c>
      <c r="H14795" s="236" t="s">
        <v>511</v>
      </c>
      <c r="I14795" s="43" t="s">
        <v>12524</v>
      </c>
    </row>
    <row r="14796" spans="1:9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66"/>
        <v>297000</v>
      </c>
      <c r="H14796" s="84" t="s">
        <v>673</v>
      </c>
      <c r="I14796" s="43" t="s">
        <v>8804</v>
      </c>
    </row>
    <row r="14797" spans="1:9" x14ac:dyDescent="0.25">
      <c r="A14797" s="180">
        <v>44873</v>
      </c>
      <c r="B14797" s="33" t="s">
        <v>6361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66"/>
        <v>95000</v>
      </c>
      <c r="H14797" s="84" t="s">
        <v>673</v>
      </c>
      <c r="I14797" s="43" t="s">
        <v>8804</v>
      </c>
    </row>
    <row r="14798" spans="1:9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8442</v>
      </c>
    </row>
    <row r="14799" spans="1:9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66"/>
        <v>20625</v>
      </c>
      <c r="H14799" s="84" t="s">
        <v>551</v>
      </c>
      <c r="I14799" s="43" t="s">
        <v>8442</v>
      </c>
    </row>
    <row r="14800" spans="1:9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66"/>
        <v>55000</v>
      </c>
      <c r="H14800" s="84" t="s">
        <v>551</v>
      </c>
      <c r="I14800" s="43" t="s">
        <v>8442</v>
      </c>
    </row>
    <row r="14801" spans="1:9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66"/>
        <v>55000</v>
      </c>
      <c r="H14801" s="84" t="s">
        <v>551</v>
      </c>
      <c r="I14801" s="43" t="s">
        <v>8442</v>
      </c>
    </row>
    <row r="14802" spans="1:9" x14ac:dyDescent="0.25">
      <c r="A14802" s="180">
        <v>44873</v>
      </c>
      <c r="B14802" s="63" t="s">
        <v>6443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66"/>
        <v>125000</v>
      </c>
      <c r="H14802" s="84" t="s">
        <v>2240</v>
      </c>
      <c r="I14802" s="33" t="s">
        <v>8812</v>
      </c>
    </row>
    <row r="14803" spans="1:9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66"/>
        <v>24750</v>
      </c>
      <c r="H14803" s="84" t="s">
        <v>2240</v>
      </c>
      <c r="I14803" s="33" t="s">
        <v>8812</v>
      </c>
    </row>
    <row r="14804" spans="1:9" x14ac:dyDescent="0.25">
      <c r="A14804" s="180">
        <v>44873</v>
      </c>
      <c r="B14804" s="36" t="s">
        <v>5832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66"/>
        <v>250000</v>
      </c>
      <c r="H14804" s="84" t="s">
        <v>2240</v>
      </c>
      <c r="I14804" s="33" t="s">
        <v>8812</v>
      </c>
    </row>
    <row r="14805" spans="1:9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66"/>
        <v>275000</v>
      </c>
      <c r="H14805" s="84" t="s">
        <v>748</v>
      </c>
      <c r="I14805" s="33" t="s">
        <v>12530</v>
      </c>
    </row>
    <row r="14806" spans="1:9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66"/>
        <v>66000</v>
      </c>
      <c r="H14806" s="84" t="s">
        <v>28</v>
      </c>
      <c r="I14806" s="43"/>
    </row>
    <row r="14807" spans="1:9" x14ac:dyDescent="0.25">
      <c r="A14807" s="180">
        <v>44903</v>
      </c>
      <c r="B14807" s="33" t="s">
        <v>6506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66"/>
        <v>1000000</v>
      </c>
      <c r="H14807" s="42" t="s">
        <v>2736</v>
      </c>
      <c r="I14807" s="43" t="s">
        <v>12450</v>
      </c>
    </row>
    <row r="14808" spans="1:9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66"/>
        <v>10000</v>
      </c>
      <c r="H14808" s="84" t="s">
        <v>930</v>
      </c>
      <c r="I14808" s="43"/>
    </row>
    <row r="14809" spans="1:9" x14ac:dyDescent="0.25">
      <c r="A14809" s="180">
        <v>44903</v>
      </c>
      <c r="B14809" s="33" t="s">
        <v>4675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66"/>
        <v>2500</v>
      </c>
      <c r="H14809" s="84" t="s">
        <v>930</v>
      </c>
      <c r="I14809" s="43"/>
    </row>
    <row r="14810" spans="1:9" x14ac:dyDescent="0.25">
      <c r="A14810" s="180">
        <v>44903</v>
      </c>
      <c r="B14810" s="33" t="s">
        <v>5368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66"/>
        <v>41000</v>
      </c>
      <c r="H14810" s="42" t="s">
        <v>742</v>
      </c>
      <c r="I14810" s="43"/>
    </row>
    <row r="14811" spans="1:9" x14ac:dyDescent="0.25">
      <c r="A14811" s="180">
        <v>44903</v>
      </c>
      <c r="B14811" s="63" t="s">
        <v>63</v>
      </c>
      <c r="C14811" s="33" t="s">
        <v>12531</v>
      </c>
      <c r="D14811" s="38">
        <v>1</v>
      </c>
      <c r="E14811" s="45" t="s">
        <v>24</v>
      </c>
      <c r="F14811" s="40">
        <v>3400000</v>
      </c>
      <c r="G14811" s="179">
        <f t="shared" si="566"/>
        <v>3400000</v>
      </c>
      <c r="H14811" s="338" t="s">
        <v>433</v>
      </c>
      <c r="I14811" s="42" t="s">
        <v>12532</v>
      </c>
    </row>
    <row r="14812" spans="1:9" x14ac:dyDescent="0.25">
      <c r="A14812" s="180">
        <v>44903</v>
      </c>
      <c r="B14812" s="63" t="s">
        <v>63</v>
      </c>
      <c r="C14812" s="33" t="s">
        <v>12533</v>
      </c>
      <c r="D14812" s="50">
        <v>1</v>
      </c>
      <c r="E14812" s="45" t="s">
        <v>24</v>
      </c>
      <c r="F14812" s="179">
        <v>3400000</v>
      </c>
      <c r="G14812" s="41">
        <f t="shared" si="566"/>
        <v>3400000</v>
      </c>
      <c r="H14812" s="338" t="s">
        <v>433</v>
      </c>
      <c r="I14812" s="42" t="s">
        <v>12532</v>
      </c>
    </row>
    <row r="14813" spans="1:9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66"/>
        <v>300000</v>
      </c>
      <c r="H14813" s="338" t="s">
        <v>433</v>
      </c>
      <c r="I14813" s="42" t="s">
        <v>12532</v>
      </c>
    </row>
    <row r="14814" spans="1:9" x14ac:dyDescent="0.25">
      <c r="A14814" s="180">
        <v>44903</v>
      </c>
      <c r="B14814" s="33" t="s">
        <v>5790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66"/>
        <v>700000</v>
      </c>
      <c r="H14814" s="338" t="s">
        <v>433</v>
      </c>
      <c r="I14814" s="42" t="s">
        <v>12532</v>
      </c>
    </row>
    <row r="14815" spans="1:9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66"/>
        <v>6450000</v>
      </c>
      <c r="H14815" s="338" t="s">
        <v>433</v>
      </c>
      <c r="I14815" s="42" t="s">
        <v>12532</v>
      </c>
    </row>
    <row r="14816" spans="1:9" x14ac:dyDescent="0.25">
      <c r="A14816" s="180">
        <v>44903</v>
      </c>
      <c r="B14816" s="33" t="s">
        <v>12368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66"/>
        <v>240000</v>
      </c>
      <c r="H14816" s="84" t="s">
        <v>507</v>
      </c>
      <c r="I14816" s="43" t="s">
        <v>8813</v>
      </c>
    </row>
    <row r="14817" spans="1:9" x14ac:dyDescent="0.25">
      <c r="A14817" s="180">
        <v>44903</v>
      </c>
      <c r="B14817" s="33" t="s">
        <v>6502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8813</v>
      </c>
    </row>
    <row r="14818" spans="1:9" x14ac:dyDescent="0.25">
      <c r="A14818" s="180">
        <v>44903</v>
      </c>
      <c r="B14818" s="36" t="s">
        <v>6503</v>
      </c>
      <c r="C14818" s="44" t="s">
        <v>6504</v>
      </c>
      <c r="D14818" s="38">
        <v>2</v>
      </c>
      <c r="E14818" s="45" t="s">
        <v>24</v>
      </c>
      <c r="F14818" s="40">
        <v>55000</v>
      </c>
      <c r="G14818" s="41">
        <f t="shared" ref="G14818:G14832" si="567">F14818*D14818</f>
        <v>110000</v>
      </c>
      <c r="H14818" s="84" t="s">
        <v>6505</v>
      </c>
      <c r="I14818" s="43"/>
    </row>
    <row r="14819" spans="1:9" x14ac:dyDescent="0.25">
      <c r="A14819" s="180">
        <v>44903</v>
      </c>
      <c r="B14819" s="36" t="s">
        <v>6391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67"/>
        <v>300000</v>
      </c>
      <c r="H14819" s="42" t="s">
        <v>6522</v>
      </c>
      <c r="I14819" s="43" t="s">
        <v>12534</v>
      </c>
    </row>
    <row r="14820" spans="1:9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67"/>
        <v>20000</v>
      </c>
      <c r="H14820" s="42" t="s">
        <v>6522</v>
      </c>
      <c r="I14820" s="43" t="s">
        <v>12534</v>
      </c>
    </row>
    <row r="14821" spans="1:9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67"/>
        <v>20000</v>
      </c>
      <c r="H14821" s="42" t="s">
        <v>6522</v>
      </c>
      <c r="I14821" s="43" t="s">
        <v>12534</v>
      </c>
    </row>
    <row r="14822" spans="1:9" x14ac:dyDescent="0.25">
      <c r="A14822" s="180">
        <v>44903</v>
      </c>
      <c r="B14822" s="33" t="s">
        <v>4237</v>
      </c>
      <c r="C14822" s="33" t="s">
        <v>5706</v>
      </c>
      <c r="D14822" s="50">
        <v>1</v>
      </c>
      <c r="E14822" s="45" t="s">
        <v>1470</v>
      </c>
      <c r="F14822" s="298">
        <v>1500000</v>
      </c>
      <c r="G14822" s="41">
        <f t="shared" si="567"/>
        <v>1500000</v>
      </c>
      <c r="H14822" s="42" t="s">
        <v>647</v>
      </c>
      <c r="I14822" s="43" t="s">
        <v>12535</v>
      </c>
    </row>
    <row r="14823" spans="1:9" x14ac:dyDescent="0.25">
      <c r="A14823" s="180">
        <v>44903</v>
      </c>
      <c r="B14823" s="33" t="s">
        <v>4675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67"/>
        <v>7500</v>
      </c>
      <c r="H14823" s="236" t="s">
        <v>6513</v>
      </c>
      <c r="I14823" s="43"/>
    </row>
    <row r="14824" spans="1:9" x14ac:dyDescent="0.25">
      <c r="A14824" s="38" t="s">
        <v>6507</v>
      </c>
      <c r="B14824" s="33" t="s">
        <v>8241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67"/>
        <v>100000</v>
      </c>
      <c r="H14824" s="84" t="s">
        <v>748</v>
      </c>
      <c r="I14824" s="43" t="s">
        <v>8459</v>
      </c>
    </row>
    <row r="14825" spans="1:9" x14ac:dyDescent="0.25">
      <c r="A14825" s="38" t="s">
        <v>6507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67"/>
        <v>185000</v>
      </c>
      <c r="H14825" s="42" t="s">
        <v>748</v>
      </c>
      <c r="I14825" s="43" t="s">
        <v>8459</v>
      </c>
    </row>
    <row r="14826" spans="1:9" x14ac:dyDescent="0.25">
      <c r="A14826" s="38" t="s">
        <v>6507</v>
      </c>
      <c r="B14826" s="63" t="s">
        <v>246</v>
      </c>
      <c r="C14826" s="33" t="s">
        <v>9369</v>
      </c>
      <c r="D14826" s="50">
        <v>1</v>
      </c>
      <c r="E14826" s="45" t="s">
        <v>24</v>
      </c>
      <c r="F14826" s="179">
        <v>690000</v>
      </c>
      <c r="G14826" s="179">
        <f t="shared" si="567"/>
        <v>690000</v>
      </c>
      <c r="H14826" s="84" t="s">
        <v>1106</v>
      </c>
      <c r="I14826" s="43" t="s">
        <v>8450</v>
      </c>
    </row>
    <row r="14827" spans="1:9" x14ac:dyDescent="0.25">
      <c r="A14827" s="38" t="s">
        <v>6507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67"/>
        <v>15000</v>
      </c>
      <c r="H14827" s="42" t="s">
        <v>1106</v>
      </c>
      <c r="I14827" s="43" t="s">
        <v>8450</v>
      </c>
    </row>
    <row r="14828" spans="1:9" x14ac:dyDescent="0.25">
      <c r="A14828" s="38" t="s">
        <v>6507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67"/>
        <v>49500</v>
      </c>
      <c r="H14828" s="42" t="s">
        <v>2096</v>
      </c>
      <c r="I14828" s="43"/>
    </row>
    <row r="14829" spans="1:9" x14ac:dyDescent="0.25">
      <c r="A14829" s="38" t="s">
        <v>6507</v>
      </c>
      <c r="B14829" s="33" t="s">
        <v>3314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67"/>
        <v>15000</v>
      </c>
      <c r="H14829" s="42" t="s">
        <v>930</v>
      </c>
      <c r="I14829" s="42"/>
    </row>
    <row r="14830" spans="1:9" x14ac:dyDescent="0.25">
      <c r="A14830" s="38" t="s">
        <v>6507</v>
      </c>
      <c r="B14830" s="33" t="s">
        <v>12536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6511</v>
      </c>
      <c r="I14830" s="42"/>
    </row>
    <row r="14831" spans="1:9" x14ac:dyDescent="0.25">
      <c r="A14831" s="38" t="s">
        <v>6507</v>
      </c>
      <c r="B14831" s="63" t="s">
        <v>5550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67"/>
        <v>495000</v>
      </c>
      <c r="H14831" s="338" t="s">
        <v>2018</v>
      </c>
      <c r="I14831" s="42" t="s">
        <v>8485</v>
      </c>
    </row>
    <row r="14832" spans="1:9" x14ac:dyDescent="0.25">
      <c r="A14832" s="38" t="s">
        <v>6507</v>
      </c>
      <c r="B14832" s="33" t="s">
        <v>4340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67"/>
        <v>120000</v>
      </c>
      <c r="H14832" s="84" t="s">
        <v>2018</v>
      </c>
      <c r="I14832" s="43" t="s">
        <v>8485</v>
      </c>
    </row>
    <row r="14833" spans="1:9" x14ac:dyDescent="0.25">
      <c r="A14833" s="38" t="s">
        <v>6507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8466</v>
      </c>
    </row>
    <row r="14834" spans="1:9" x14ac:dyDescent="0.25">
      <c r="A14834" s="38" t="s">
        <v>6507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8466</v>
      </c>
    </row>
    <row r="14835" spans="1:9" x14ac:dyDescent="0.25">
      <c r="A14835" s="38" t="s">
        <v>6507</v>
      </c>
      <c r="B14835" s="33" t="s">
        <v>3235</v>
      </c>
      <c r="C14835" s="33" t="s">
        <v>3596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8466</v>
      </c>
    </row>
    <row r="14836" spans="1:9" x14ac:dyDescent="0.25">
      <c r="A14836" s="38" t="s">
        <v>6507</v>
      </c>
      <c r="B14836" s="33" t="s">
        <v>12368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68">F14836*D14836</f>
        <v>60000</v>
      </c>
      <c r="H14836" s="42" t="s">
        <v>492</v>
      </c>
      <c r="I14836" s="43" t="s">
        <v>8466</v>
      </c>
    </row>
    <row r="14837" spans="1:9" x14ac:dyDescent="0.25">
      <c r="A14837" s="38" t="s">
        <v>6507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68"/>
        <v>900000</v>
      </c>
      <c r="H14837" s="42" t="s">
        <v>2672</v>
      </c>
      <c r="I14837" s="43" t="s">
        <v>8469</v>
      </c>
    </row>
    <row r="14838" spans="1:9" x14ac:dyDescent="0.25">
      <c r="A14838" s="38" t="s">
        <v>6507</v>
      </c>
      <c r="B14838" s="33" t="s">
        <v>2851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8469</v>
      </c>
    </row>
    <row r="14839" spans="1:9" x14ac:dyDescent="0.25">
      <c r="A14839" s="38" t="s">
        <v>6507</v>
      </c>
      <c r="B14839" s="36" t="s">
        <v>6512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6513</v>
      </c>
      <c r="I14839" s="43"/>
    </row>
    <row r="14840" spans="1:9" x14ac:dyDescent="0.25">
      <c r="A14840" s="38" t="s">
        <v>6507</v>
      </c>
      <c r="B14840" s="33" t="s">
        <v>6335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68"/>
        <v>8000</v>
      </c>
      <c r="H14840" s="236" t="s">
        <v>6513</v>
      </c>
      <c r="I14840" s="43"/>
    </row>
    <row r="14841" spans="1:9" x14ac:dyDescent="0.25">
      <c r="A14841" s="38" t="s">
        <v>6507</v>
      </c>
      <c r="B14841" s="33" t="s">
        <v>6514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68"/>
        <v>35000</v>
      </c>
      <c r="H14841" s="42" t="s">
        <v>3553</v>
      </c>
      <c r="I14841" s="43"/>
    </row>
    <row r="14842" spans="1:9" x14ac:dyDescent="0.25">
      <c r="A14842" s="38" t="s">
        <v>6507</v>
      </c>
      <c r="B14842" s="33" t="s">
        <v>6515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68"/>
        <v>365000</v>
      </c>
      <c r="H14842" s="42" t="s">
        <v>3553</v>
      </c>
      <c r="I14842" s="43"/>
    </row>
    <row r="14843" spans="1:9" x14ac:dyDescent="0.25">
      <c r="A14843" s="38" t="s">
        <v>6507</v>
      </c>
      <c r="B14843" s="33" t="s">
        <v>6516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68"/>
        <v>35000</v>
      </c>
      <c r="H14843" s="42" t="s">
        <v>3553</v>
      </c>
      <c r="I14843" s="43"/>
    </row>
    <row r="14844" spans="1:9" x14ac:dyDescent="0.25">
      <c r="A14844" s="38" t="s">
        <v>6507</v>
      </c>
      <c r="B14844" s="36" t="s">
        <v>6517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68"/>
        <v>25000</v>
      </c>
      <c r="H14844" s="42" t="s">
        <v>3553</v>
      </c>
      <c r="I14844" s="43"/>
    </row>
    <row r="14845" spans="1:9" x14ac:dyDescent="0.25">
      <c r="A14845" s="38" t="s">
        <v>6507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3553</v>
      </c>
      <c r="I14845" s="43"/>
    </row>
    <row r="14846" spans="1:9" x14ac:dyDescent="0.25">
      <c r="A14846" s="38" t="s">
        <v>6507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x14ac:dyDescent="0.25">
      <c r="A14847" s="38" t="s">
        <v>6507</v>
      </c>
      <c r="B14847" s="109" t="s">
        <v>6523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x14ac:dyDescent="0.25">
      <c r="A14848" s="38" t="s">
        <v>6507</v>
      </c>
      <c r="B14848" s="33" t="s">
        <v>4960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x14ac:dyDescent="0.25">
      <c r="A14849" s="38" t="s">
        <v>6507</v>
      </c>
      <c r="B14849" s="63" t="s">
        <v>5550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69">F14849*D14849</f>
        <v>495000</v>
      </c>
      <c r="H14849" s="338" t="s">
        <v>2908</v>
      </c>
      <c r="I14849" s="43" t="s">
        <v>8819</v>
      </c>
    </row>
    <row r="14850" spans="1:9" x14ac:dyDescent="0.25">
      <c r="A14850" s="38" t="s">
        <v>6507</v>
      </c>
      <c r="B14850" s="109" t="s">
        <v>4896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69"/>
        <v>175000</v>
      </c>
      <c r="H14850" s="42" t="s">
        <v>1753</v>
      </c>
      <c r="I14850" s="43" t="s">
        <v>8814</v>
      </c>
    </row>
    <row r="14851" spans="1:9" x14ac:dyDescent="0.25">
      <c r="A14851" s="38" t="s">
        <v>6507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69"/>
        <v>297000</v>
      </c>
      <c r="H14851" s="42" t="s">
        <v>1753</v>
      </c>
      <c r="I14851" s="43" t="s">
        <v>8814</v>
      </c>
    </row>
    <row r="14852" spans="1:9" x14ac:dyDescent="0.25">
      <c r="A14852" s="38" t="s">
        <v>6507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69"/>
        <v>39000</v>
      </c>
      <c r="H14852" s="42" t="s">
        <v>1753</v>
      </c>
      <c r="I14852" s="43" t="s">
        <v>8814</v>
      </c>
    </row>
    <row r="14853" spans="1:9" x14ac:dyDescent="0.25">
      <c r="A14853" s="38" t="s">
        <v>6507</v>
      </c>
      <c r="B14853" s="33" t="s">
        <v>3235</v>
      </c>
      <c r="C14853" s="33" t="s">
        <v>3596</v>
      </c>
      <c r="D14853" s="38">
        <v>1</v>
      </c>
      <c r="E14853" s="45" t="s">
        <v>24</v>
      </c>
      <c r="F14853" s="46">
        <v>92500</v>
      </c>
      <c r="G14853" s="41">
        <f t="shared" si="569"/>
        <v>92500</v>
      </c>
      <c r="H14853" s="42" t="s">
        <v>1753</v>
      </c>
      <c r="I14853" s="43" t="s">
        <v>8814</v>
      </c>
    </row>
    <row r="14854" spans="1:9" x14ac:dyDescent="0.25">
      <c r="A14854" s="38" t="s">
        <v>6507</v>
      </c>
      <c r="B14854" s="33" t="s">
        <v>6361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69"/>
        <v>95000</v>
      </c>
      <c r="H14854" s="42" t="s">
        <v>1753</v>
      </c>
      <c r="I14854" s="43" t="s">
        <v>8814</v>
      </c>
    </row>
    <row r="14855" spans="1:9" x14ac:dyDescent="0.25">
      <c r="A14855" s="38" t="s">
        <v>6507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69"/>
        <v>49500</v>
      </c>
      <c r="H14855" s="84" t="s">
        <v>509</v>
      </c>
      <c r="I14855" s="43"/>
    </row>
    <row r="14856" spans="1:9" x14ac:dyDescent="0.25">
      <c r="A14856" s="38" t="s">
        <v>6507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69"/>
        <v>52033.5</v>
      </c>
      <c r="H14856" s="84" t="s">
        <v>509</v>
      </c>
      <c r="I14856" s="43"/>
    </row>
    <row r="14857" spans="1:9" x14ac:dyDescent="0.25">
      <c r="A14857" s="38" t="s">
        <v>6507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69"/>
        <v>264000</v>
      </c>
      <c r="H14857" s="84" t="s">
        <v>627</v>
      </c>
      <c r="I14857" s="33" t="s">
        <v>12537</v>
      </c>
    </row>
    <row r="14858" spans="1:9" x14ac:dyDescent="0.25">
      <c r="A14858" s="38" t="s">
        <v>6507</v>
      </c>
      <c r="B14858" s="33" t="s">
        <v>3235</v>
      </c>
      <c r="C14858" s="33" t="s">
        <v>3596</v>
      </c>
      <c r="D14858" s="33">
        <v>1</v>
      </c>
      <c r="E14858" s="39" t="s">
        <v>24</v>
      </c>
      <c r="F14858" s="179">
        <v>92500</v>
      </c>
      <c r="G14858" s="41">
        <f t="shared" si="569"/>
        <v>92500</v>
      </c>
      <c r="H14858" s="84" t="s">
        <v>627</v>
      </c>
      <c r="I14858" s="33" t="s">
        <v>12537</v>
      </c>
    </row>
    <row r="14859" spans="1:9" x14ac:dyDescent="0.25">
      <c r="A14859" s="38" t="s">
        <v>6507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69"/>
        <v>39000</v>
      </c>
      <c r="H14859" s="84" t="s">
        <v>627</v>
      </c>
      <c r="I14859" s="33" t="s">
        <v>12537</v>
      </c>
    </row>
    <row r="14860" spans="1:9" x14ac:dyDescent="0.25">
      <c r="A14860" s="38" t="s">
        <v>6507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69"/>
        <v>24750</v>
      </c>
      <c r="H14860" s="84" t="s">
        <v>627</v>
      </c>
      <c r="I14860" s="33" t="s">
        <v>12537</v>
      </c>
    </row>
    <row r="14861" spans="1:9" x14ac:dyDescent="0.25">
      <c r="A14861" s="38" t="s">
        <v>6507</v>
      </c>
      <c r="B14861" s="33" t="s">
        <v>3542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69"/>
        <v>60000</v>
      </c>
      <c r="H14861" s="84" t="s">
        <v>627</v>
      </c>
      <c r="I14861" s="33" t="s">
        <v>12537</v>
      </c>
    </row>
    <row r="14862" spans="1:9" x14ac:dyDescent="0.25">
      <c r="A14862" s="38" t="s">
        <v>6507</v>
      </c>
      <c r="B14862" s="33" t="s">
        <v>6508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69"/>
        <v>350000</v>
      </c>
      <c r="H14862" s="42" t="s">
        <v>4188</v>
      </c>
      <c r="I14862" s="33" t="s">
        <v>12538</v>
      </c>
    </row>
    <row r="14863" spans="1:9" x14ac:dyDescent="0.25">
      <c r="A14863" s="38" t="s">
        <v>6507</v>
      </c>
      <c r="B14863" s="33" t="s">
        <v>6509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69"/>
        <v>350000</v>
      </c>
      <c r="H14863" s="42" t="s">
        <v>4188</v>
      </c>
      <c r="I14863" s="33" t="s">
        <v>12538</v>
      </c>
    </row>
    <row r="14864" spans="1:9" x14ac:dyDescent="0.25">
      <c r="A14864" s="33" t="s">
        <v>6530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69"/>
        <v>5555160</v>
      </c>
      <c r="H14864" s="84" t="s">
        <v>28</v>
      </c>
      <c r="I14864" s="43"/>
    </row>
    <row r="14865" spans="1:9" x14ac:dyDescent="0.25">
      <c r="A14865" s="33" t="s">
        <v>6530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69"/>
        <v>3750</v>
      </c>
      <c r="H14865" s="84" t="s">
        <v>28</v>
      </c>
      <c r="I14865" s="43"/>
    </row>
    <row r="14866" spans="1:9" x14ac:dyDescent="0.25">
      <c r="A14866" s="33" t="s">
        <v>6530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69"/>
        <v>255000</v>
      </c>
      <c r="H14866" s="42" t="s">
        <v>2284</v>
      </c>
      <c r="I14866" s="43"/>
    </row>
    <row r="14867" spans="1:9" x14ac:dyDescent="0.25">
      <c r="A14867" s="33" t="s">
        <v>6530</v>
      </c>
      <c r="B14867" s="36" t="s">
        <v>4222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69"/>
        <v>350000</v>
      </c>
      <c r="H14867" s="84" t="s">
        <v>2284</v>
      </c>
      <c r="I14867" s="43"/>
    </row>
    <row r="14868" spans="1:9" x14ac:dyDescent="0.25">
      <c r="A14868" s="33" t="s">
        <v>6530</v>
      </c>
      <c r="B14868" s="33" t="s">
        <v>2968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69"/>
        <v>111000</v>
      </c>
      <c r="H14868" s="84" t="s">
        <v>2284</v>
      </c>
      <c r="I14868" s="43"/>
    </row>
    <row r="14869" spans="1:9" x14ac:dyDescent="0.25">
      <c r="A14869" s="33" t="s">
        <v>6530</v>
      </c>
      <c r="B14869" s="33" t="s">
        <v>6532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x14ac:dyDescent="0.25">
      <c r="A14870" s="33" t="s">
        <v>6530</v>
      </c>
      <c r="B14870" s="36" t="s">
        <v>2739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x14ac:dyDescent="0.25">
      <c r="A14871" s="33" t="s">
        <v>6530</v>
      </c>
      <c r="B14871" s="33" t="s">
        <v>6536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69"/>
        <v>125000</v>
      </c>
      <c r="H14871" s="42" t="s">
        <v>28</v>
      </c>
      <c r="I14871" s="42"/>
    </row>
    <row r="14872" spans="1:9" x14ac:dyDescent="0.25">
      <c r="A14872" s="33" t="s">
        <v>6530</v>
      </c>
      <c r="B14872" s="33" t="s">
        <v>6537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69"/>
        <v>20000</v>
      </c>
      <c r="H14872" s="42" t="s">
        <v>974</v>
      </c>
      <c r="I14872" s="42"/>
    </row>
    <row r="14873" spans="1:9" x14ac:dyDescent="0.25">
      <c r="A14873" s="33" t="s">
        <v>6530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69"/>
        <v>20000</v>
      </c>
      <c r="H14873" s="84" t="s">
        <v>3503</v>
      </c>
      <c r="I14873" s="43"/>
    </row>
    <row r="14874" spans="1:9" x14ac:dyDescent="0.25">
      <c r="A14874" s="33" t="s">
        <v>6530</v>
      </c>
      <c r="B14874" s="33" t="s">
        <v>6533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69"/>
        <v>175000</v>
      </c>
      <c r="H14874" s="42" t="s">
        <v>6513</v>
      </c>
      <c r="I14874" s="43"/>
    </row>
    <row r="14875" spans="1:9" x14ac:dyDescent="0.25">
      <c r="A14875" s="33" t="s">
        <v>6530</v>
      </c>
      <c r="B14875" s="33" t="s">
        <v>6534</v>
      </c>
      <c r="C14875" s="44" t="s">
        <v>623</v>
      </c>
      <c r="D14875" s="38">
        <v>1</v>
      </c>
      <c r="E14875" s="51" t="s">
        <v>2696</v>
      </c>
      <c r="F14875" s="46">
        <v>28000</v>
      </c>
      <c r="G14875" s="179">
        <f t="shared" si="569"/>
        <v>28000</v>
      </c>
      <c r="H14875" s="42" t="s">
        <v>6513</v>
      </c>
      <c r="I14875" s="43"/>
    </row>
    <row r="14876" spans="1:9" x14ac:dyDescent="0.25">
      <c r="A14876" s="33" t="s">
        <v>6530</v>
      </c>
      <c r="B14876" s="33" t="s">
        <v>6535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69"/>
        <v>11490</v>
      </c>
      <c r="H14876" s="42" t="s">
        <v>6513</v>
      </c>
      <c r="I14876" s="43"/>
    </row>
    <row r="14877" spans="1:9" x14ac:dyDescent="0.25">
      <c r="A14877" s="33" t="s">
        <v>6530</v>
      </c>
      <c r="B14877" s="33" t="s">
        <v>3176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69"/>
        <v>16000</v>
      </c>
      <c r="H14877" s="42" t="s">
        <v>6513</v>
      </c>
      <c r="I14877" s="43"/>
    </row>
    <row r="14878" spans="1:9" x14ac:dyDescent="0.25">
      <c r="A14878" s="33" t="s">
        <v>6530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69"/>
        <v>75000</v>
      </c>
      <c r="H14878" s="42" t="s">
        <v>433</v>
      </c>
      <c r="I14878" s="43" t="s">
        <v>12539</v>
      </c>
    </row>
    <row r="14879" spans="1:9" x14ac:dyDescent="0.25">
      <c r="A14879" s="33" t="s">
        <v>6530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69"/>
        <v>80000</v>
      </c>
      <c r="H14879" s="42" t="s">
        <v>1006</v>
      </c>
      <c r="I14879" s="43" t="s">
        <v>12540</v>
      </c>
    </row>
    <row r="14880" spans="1:9" x14ac:dyDescent="0.25">
      <c r="A14880" s="33" t="s">
        <v>6530</v>
      </c>
      <c r="B14880" s="33" t="s">
        <v>4841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69"/>
        <v>40000</v>
      </c>
      <c r="H14880" s="42" t="s">
        <v>1006</v>
      </c>
      <c r="I14880" s="43" t="s">
        <v>12540</v>
      </c>
    </row>
    <row r="14881" spans="1:9" x14ac:dyDescent="0.25">
      <c r="A14881" s="33" t="s">
        <v>6530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12540</v>
      </c>
    </row>
    <row r="14882" spans="1:9" x14ac:dyDescent="0.25">
      <c r="A14882" s="33" t="s">
        <v>6530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12540</v>
      </c>
    </row>
    <row r="14883" spans="1:9" x14ac:dyDescent="0.25">
      <c r="A14883" s="33" t="s">
        <v>6530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69"/>
        <v>134500</v>
      </c>
      <c r="H14883" s="42" t="s">
        <v>1006</v>
      </c>
      <c r="I14883" s="43" t="s">
        <v>12540</v>
      </c>
    </row>
    <row r="14884" spans="1:9" x14ac:dyDescent="0.25">
      <c r="A14884" s="33" t="s">
        <v>6530</v>
      </c>
      <c r="B14884" s="36" t="s">
        <v>4150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69"/>
        <v>21000</v>
      </c>
      <c r="H14884" s="42" t="s">
        <v>1006</v>
      </c>
      <c r="I14884" s="43" t="s">
        <v>12540</v>
      </c>
    </row>
    <row r="14885" spans="1:9" x14ac:dyDescent="0.25">
      <c r="A14885" s="33" t="s">
        <v>6530</v>
      </c>
      <c r="B14885" s="33" t="s">
        <v>3026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69"/>
        <v>1900000</v>
      </c>
      <c r="H14885" s="42" t="s">
        <v>930</v>
      </c>
      <c r="I14885" s="43"/>
    </row>
    <row r="14886" spans="1:9" x14ac:dyDescent="0.25">
      <c r="A14886" s="33" t="s">
        <v>6530</v>
      </c>
      <c r="B14886" s="33" t="s">
        <v>3755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69"/>
        <v>1550000</v>
      </c>
      <c r="H14886" s="42" t="s">
        <v>930</v>
      </c>
      <c r="I14886" s="43"/>
    </row>
    <row r="14887" spans="1:9" x14ac:dyDescent="0.25">
      <c r="A14887" s="33" t="s">
        <v>6530</v>
      </c>
      <c r="B14887" s="36" t="s">
        <v>5089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69"/>
        <v>1300000</v>
      </c>
      <c r="H14887" s="42" t="s">
        <v>930</v>
      </c>
      <c r="I14887" s="43"/>
    </row>
    <row r="14888" spans="1:9" x14ac:dyDescent="0.25">
      <c r="A14888" s="33" t="s">
        <v>6530</v>
      </c>
      <c r="B14888" s="33" t="s">
        <v>6521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69"/>
        <v>1250000</v>
      </c>
      <c r="H14888" s="42" t="s">
        <v>6522</v>
      </c>
      <c r="I14888" s="43" t="s">
        <v>12541</v>
      </c>
    </row>
    <row r="14889" spans="1:9" x14ac:dyDescent="0.25">
      <c r="A14889" s="33" t="s">
        <v>6530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69"/>
        <v>60000</v>
      </c>
      <c r="H14889" s="42" t="s">
        <v>868</v>
      </c>
      <c r="I14889" s="43" t="s">
        <v>8818</v>
      </c>
    </row>
    <row r="14890" spans="1:9" x14ac:dyDescent="0.25">
      <c r="A14890" s="33" t="s">
        <v>6530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8817</v>
      </c>
    </row>
    <row r="14891" spans="1:9" x14ac:dyDescent="0.25">
      <c r="A14891" s="33" t="s">
        <v>6530</v>
      </c>
      <c r="B14891" s="33" t="s">
        <v>6361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70">F14891*D14891</f>
        <v>95000</v>
      </c>
      <c r="H14891" s="338" t="s">
        <v>1065</v>
      </c>
      <c r="I14891" s="43" t="s">
        <v>8817</v>
      </c>
    </row>
    <row r="14892" spans="1:9" x14ac:dyDescent="0.25">
      <c r="A14892" s="33" t="s">
        <v>6542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70"/>
        <v>49500</v>
      </c>
      <c r="H14892" s="84" t="s">
        <v>2096</v>
      </c>
      <c r="I14892" s="43"/>
    </row>
    <row r="14893" spans="1:9" x14ac:dyDescent="0.25">
      <c r="A14893" s="33" t="s">
        <v>6542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70"/>
        <v>49500</v>
      </c>
      <c r="H14893" s="84" t="s">
        <v>2240</v>
      </c>
      <c r="I14893" s="43"/>
    </row>
    <row r="14894" spans="1:9" x14ac:dyDescent="0.25">
      <c r="A14894" s="33" t="s">
        <v>6542</v>
      </c>
      <c r="B14894" s="56" t="s">
        <v>6444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70"/>
        <v>30000</v>
      </c>
      <c r="H14894" s="42" t="s">
        <v>911</v>
      </c>
      <c r="I14894" s="43"/>
    </row>
    <row r="14895" spans="1:9" x14ac:dyDescent="0.25">
      <c r="A14895" s="33" t="s">
        <v>6542</v>
      </c>
      <c r="B14895" s="33" t="s">
        <v>3235</v>
      </c>
      <c r="C14895" s="33" t="s">
        <v>3596</v>
      </c>
      <c r="D14895" s="33">
        <v>1</v>
      </c>
      <c r="E14895" s="39" t="s">
        <v>24</v>
      </c>
      <c r="F14895" s="179">
        <v>92500</v>
      </c>
      <c r="G14895" s="41">
        <f t="shared" si="570"/>
        <v>92500</v>
      </c>
      <c r="H14895" s="84" t="s">
        <v>911</v>
      </c>
      <c r="I14895" s="43"/>
    </row>
    <row r="14896" spans="1:9" x14ac:dyDescent="0.25">
      <c r="A14896" s="33" t="s">
        <v>6542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70"/>
        <v>39000</v>
      </c>
      <c r="H14896" s="84" t="s">
        <v>911</v>
      </c>
      <c r="I14896" s="43"/>
    </row>
    <row r="14897" spans="1:9" x14ac:dyDescent="0.25">
      <c r="A14897" s="33" t="s">
        <v>6542</v>
      </c>
      <c r="B14897" s="36" t="s">
        <v>6554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70"/>
        <v>27000</v>
      </c>
      <c r="H14897" s="236" t="s">
        <v>606</v>
      </c>
      <c r="I14897" s="43"/>
    </row>
    <row r="14898" spans="1:9" x14ac:dyDescent="0.25">
      <c r="A14898" s="33" t="s">
        <v>6542</v>
      </c>
      <c r="B14898" s="36" t="s">
        <v>5631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70"/>
        <v>10000</v>
      </c>
      <c r="H14898" s="84" t="s">
        <v>930</v>
      </c>
      <c r="I14898" s="43"/>
    </row>
    <row r="14899" spans="1:9" x14ac:dyDescent="0.25">
      <c r="A14899" s="33" t="s">
        <v>6542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70"/>
        <v>30000</v>
      </c>
      <c r="H14899" s="42" t="s">
        <v>827</v>
      </c>
      <c r="I14899" s="42"/>
    </row>
    <row r="14900" spans="1:9" x14ac:dyDescent="0.25">
      <c r="A14900" s="33" t="s">
        <v>6542</v>
      </c>
      <c r="B14900" s="33" t="s">
        <v>4675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x14ac:dyDescent="0.25">
      <c r="A14901" s="33" t="s">
        <v>6542</v>
      </c>
      <c r="B14901" s="33" t="s">
        <v>6543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70"/>
        <v>22500</v>
      </c>
      <c r="H14901" s="42" t="s">
        <v>606</v>
      </c>
      <c r="I14901" s="43"/>
    </row>
    <row r="14902" spans="1:9" x14ac:dyDescent="0.25">
      <c r="A14902" s="33" t="s">
        <v>6542</v>
      </c>
      <c r="B14902" s="33" t="s">
        <v>6544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70"/>
        <v>30000</v>
      </c>
      <c r="H14902" s="42" t="s">
        <v>606</v>
      </c>
      <c r="I14902" s="43"/>
    </row>
    <row r="14903" spans="1:9" x14ac:dyDescent="0.25">
      <c r="A14903" s="33" t="s">
        <v>6542</v>
      </c>
      <c r="B14903" s="33" t="s">
        <v>6545</v>
      </c>
      <c r="C14903" s="33" t="s">
        <v>655</v>
      </c>
      <c r="D14903" s="33">
        <v>1</v>
      </c>
      <c r="E14903" s="33" t="s">
        <v>2696</v>
      </c>
      <c r="F14903" s="34">
        <v>28000</v>
      </c>
      <c r="G14903" s="41">
        <f t="shared" si="570"/>
        <v>28000</v>
      </c>
      <c r="H14903" s="84" t="s">
        <v>6473</v>
      </c>
      <c r="I14903" s="43"/>
    </row>
    <row r="14904" spans="1:9" x14ac:dyDescent="0.25">
      <c r="A14904" s="33" t="s">
        <v>6542</v>
      </c>
      <c r="B14904" s="33" t="s">
        <v>4262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70"/>
        <v>90000</v>
      </c>
      <c r="H14904" s="42" t="s">
        <v>930</v>
      </c>
      <c r="I14904" s="43"/>
    </row>
    <row r="14905" spans="1:9" x14ac:dyDescent="0.25">
      <c r="A14905" s="33" t="s">
        <v>6542</v>
      </c>
      <c r="B14905" s="33" t="s">
        <v>6548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70"/>
        <v>90000</v>
      </c>
      <c r="H14905" s="42" t="s">
        <v>930</v>
      </c>
      <c r="I14905" s="43"/>
    </row>
    <row r="14906" spans="1:9" x14ac:dyDescent="0.25">
      <c r="A14906" s="33" t="s">
        <v>6542</v>
      </c>
      <c r="B14906" s="33" t="s">
        <v>6546</v>
      </c>
      <c r="C14906" s="52" t="s">
        <v>5113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x14ac:dyDescent="0.25">
      <c r="A14907" s="33" t="s">
        <v>6542</v>
      </c>
      <c r="B14907" s="36" t="s">
        <v>6547</v>
      </c>
      <c r="C14907" s="44" t="s">
        <v>5113</v>
      </c>
      <c r="D14907" s="38">
        <v>2</v>
      </c>
      <c r="E14907" s="45" t="s">
        <v>24</v>
      </c>
      <c r="F14907" s="40">
        <v>50000</v>
      </c>
      <c r="G14907" s="41">
        <f t="shared" ref="G14907:G14936" si="571">F14907*D14907</f>
        <v>100000</v>
      </c>
      <c r="H14907" s="42" t="s">
        <v>930</v>
      </c>
      <c r="I14907" s="43"/>
    </row>
    <row r="14908" spans="1:9" x14ac:dyDescent="0.25">
      <c r="A14908" s="33" t="s">
        <v>6542</v>
      </c>
      <c r="B14908" s="33" t="s">
        <v>6549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71"/>
        <v>250000</v>
      </c>
      <c r="H14908" s="42" t="s">
        <v>28</v>
      </c>
      <c r="I14908" s="43"/>
    </row>
    <row r="14909" spans="1:9" x14ac:dyDescent="0.25">
      <c r="A14909" s="33" t="s">
        <v>6542</v>
      </c>
      <c r="B14909" s="33" t="s">
        <v>6552</v>
      </c>
      <c r="C14909" s="33" t="s">
        <v>3536</v>
      </c>
      <c r="D14909" s="50">
        <v>1</v>
      </c>
      <c r="E14909" s="45" t="s">
        <v>72</v>
      </c>
      <c r="F14909" s="298">
        <v>400000</v>
      </c>
      <c r="G14909" s="41">
        <f t="shared" si="571"/>
        <v>400000</v>
      </c>
      <c r="H14909" s="42" t="s">
        <v>2861</v>
      </c>
      <c r="I14909" s="43" t="s">
        <v>8656</v>
      </c>
    </row>
    <row r="14910" spans="1:9" x14ac:dyDescent="0.25">
      <c r="A14910" s="33" t="s">
        <v>6542</v>
      </c>
      <c r="B14910" s="49" t="s">
        <v>6553</v>
      </c>
      <c r="C14910" s="109" t="s">
        <v>3536</v>
      </c>
      <c r="D14910" s="38">
        <v>2</v>
      </c>
      <c r="E14910" s="45" t="s">
        <v>72</v>
      </c>
      <c r="F14910" s="46">
        <v>450000</v>
      </c>
      <c r="G14910" s="179">
        <f t="shared" si="571"/>
        <v>900000</v>
      </c>
      <c r="H14910" s="42" t="s">
        <v>2861</v>
      </c>
      <c r="I14910" s="43" t="s">
        <v>8656</v>
      </c>
    </row>
    <row r="14911" spans="1:9" x14ac:dyDescent="0.25">
      <c r="A14911" s="33" t="s">
        <v>6542</v>
      </c>
      <c r="B14911" s="36" t="s">
        <v>5631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71"/>
        <v>10000</v>
      </c>
      <c r="H14911" s="42" t="s">
        <v>490</v>
      </c>
      <c r="I14911" s="43"/>
    </row>
    <row r="14912" spans="1:9" x14ac:dyDescent="0.25">
      <c r="A14912" s="33" t="s">
        <v>6542</v>
      </c>
      <c r="B14912" s="63" t="s">
        <v>4466</v>
      </c>
      <c r="C14912" s="33" t="s">
        <v>6438</v>
      </c>
      <c r="D14912" s="38">
        <v>1</v>
      </c>
      <c r="E14912" s="45" t="s">
        <v>24</v>
      </c>
      <c r="F14912" s="41">
        <v>11500</v>
      </c>
      <c r="G14912" s="41">
        <f t="shared" si="571"/>
        <v>11500</v>
      </c>
      <c r="H14912" s="42" t="s">
        <v>490</v>
      </c>
      <c r="I14912" s="43"/>
    </row>
    <row r="14913" spans="1:9" x14ac:dyDescent="0.25">
      <c r="A14913" s="33" t="s">
        <v>6542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71"/>
        <v>1275000</v>
      </c>
      <c r="H14913" s="236" t="s">
        <v>911</v>
      </c>
      <c r="I14913" s="43"/>
    </row>
    <row r="14914" spans="1:9" x14ac:dyDescent="0.25">
      <c r="A14914" s="33" t="s">
        <v>6542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71"/>
        <v>100000</v>
      </c>
      <c r="H14914" s="236" t="s">
        <v>911</v>
      </c>
      <c r="I14914" s="43"/>
    </row>
    <row r="14915" spans="1:9" x14ac:dyDescent="0.25">
      <c r="A14915" s="33" t="s">
        <v>6542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71"/>
        <v>284000</v>
      </c>
      <c r="H14915" s="42" t="s">
        <v>12542</v>
      </c>
      <c r="I14915" s="43" t="s">
        <v>12543</v>
      </c>
    </row>
    <row r="14916" spans="1:9" x14ac:dyDescent="0.25">
      <c r="A14916" s="33" t="s">
        <v>6542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71"/>
        <v>7000000</v>
      </c>
      <c r="H14916" s="42" t="s">
        <v>28</v>
      </c>
      <c r="I14916" s="43"/>
    </row>
    <row r="14917" spans="1:9" x14ac:dyDescent="0.25">
      <c r="A14917" s="33" t="s">
        <v>6542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71"/>
        <v>264000</v>
      </c>
      <c r="H14917" s="401" t="s">
        <v>8417</v>
      </c>
      <c r="I14917" s="43"/>
    </row>
    <row r="14918" spans="1:9" x14ac:dyDescent="0.25">
      <c r="A14918" s="33" t="s">
        <v>6555</v>
      </c>
      <c r="B14918" s="33" t="s">
        <v>6742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71"/>
        <v>15650</v>
      </c>
      <c r="H14918" s="84" t="s">
        <v>3078</v>
      </c>
      <c r="I14918" s="43"/>
    </row>
    <row r="14919" spans="1:9" x14ac:dyDescent="0.25">
      <c r="A14919" s="33" t="s">
        <v>6555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71"/>
        <v>277758</v>
      </c>
      <c r="H14919" s="84" t="s">
        <v>28</v>
      </c>
      <c r="I14919" s="43"/>
    </row>
    <row r="14920" spans="1:9" x14ac:dyDescent="0.25">
      <c r="A14920" s="33" t="s">
        <v>6555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71"/>
        <v>30862</v>
      </c>
      <c r="H14920" s="84" t="s">
        <v>2018</v>
      </c>
      <c r="I14920" s="43"/>
    </row>
    <row r="14921" spans="1:9" x14ac:dyDescent="0.25">
      <c r="A14921" s="33" t="s">
        <v>6555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71"/>
        <v>24750</v>
      </c>
      <c r="H14921" s="84" t="s">
        <v>2406</v>
      </c>
      <c r="I14921" s="43"/>
    </row>
    <row r="14922" spans="1:9" x14ac:dyDescent="0.25">
      <c r="A14922" s="33" t="s">
        <v>6555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71"/>
        <v>28874.999999999996</v>
      </c>
      <c r="H14922" s="84" t="s">
        <v>468</v>
      </c>
      <c r="I14922" s="43"/>
    </row>
    <row r="14923" spans="1:9" x14ac:dyDescent="0.25">
      <c r="A14923" s="33" t="s">
        <v>6555</v>
      </c>
      <c r="B14923" s="33" t="s">
        <v>68</v>
      </c>
      <c r="C14923" s="33" t="s">
        <v>12544</v>
      </c>
      <c r="D14923" s="50">
        <v>1</v>
      </c>
      <c r="E14923" s="45" t="s">
        <v>72</v>
      </c>
      <c r="F14923" s="46">
        <v>2100000</v>
      </c>
      <c r="G14923" s="41">
        <f t="shared" si="571"/>
        <v>2100000</v>
      </c>
      <c r="H14923" s="42" t="s">
        <v>673</v>
      </c>
      <c r="I14923" s="43" t="s">
        <v>8839</v>
      </c>
    </row>
    <row r="14924" spans="1:9" x14ac:dyDescent="0.25">
      <c r="A14924" s="33" t="s">
        <v>6555</v>
      </c>
      <c r="B14924" s="33" t="s">
        <v>68</v>
      </c>
      <c r="C14924" s="33" t="s">
        <v>12545</v>
      </c>
      <c r="D14924" s="50">
        <v>1</v>
      </c>
      <c r="E14924" s="45" t="s">
        <v>72</v>
      </c>
      <c r="F14924" s="298">
        <v>2100000</v>
      </c>
      <c r="G14924" s="41">
        <f t="shared" si="571"/>
        <v>2100000</v>
      </c>
      <c r="H14924" s="42" t="s">
        <v>673</v>
      </c>
      <c r="I14924" s="43" t="s">
        <v>8839</v>
      </c>
    </row>
    <row r="14925" spans="1:9" x14ac:dyDescent="0.25">
      <c r="A14925" s="33" t="s">
        <v>6555</v>
      </c>
      <c r="B14925" s="33" t="s">
        <v>3235</v>
      </c>
      <c r="C14925" s="33" t="s">
        <v>3596</v>
      </c>
      <c r="D14925" s="33">
        <v>1</v>
      </c>
      <c r="E14925" s="39" t="s">
        <v>24</v>
      </c>
      <c r="F14925" s="179">
        <v>92500</v>
      </c>
      <c r="G14925" s="179">
        <f t="shared" si="571"/>
        <v>92500</v>
      </c>
      <c r="H14925" s="42" t="s">
        <v>783</v>
      </c>
      <c r="I14925" s="42"/>
    </row>
    <row r="14926" spans="1:9" x14ac:dyDescent="0.25">
      <c r="A14926" s="33" t="s">
        <v>6555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71"/>
        <v>39000</v>
      </c>
      <c r="H14926" s="84" t="s">
        <v>783</v>
      </c>
      <c r="I14926" s="43"/>
    </row>
    <row r="14927" spans="1:9" x14ac:dyDescent="0.25">
      <c r="A14927" s="33" t="s">
        <v>6555</v>
      </c>
      <c r="B14927" s="33" t="s">
        <v>4675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71"/>
        <v>2500</v>
      </c>
      <c r="H14927" s="84" t="s">
        <v>783</v>
      </c>
      <c r="I14927" s="43"/>
    </row>
    <row r="14928" spans="1:9" x14ac:dyDescent="0.25">
      <c r="A14928" s="33" t="s">
        <v>6555</v>
      </c>
      <c r="B14928" s="33" t="s">
        <v>5830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71"/>
        <v>350000</v>
      </c>
      <c r="H14928" s="84" t="s">
        <v>783</v>
      </c>
      <c r="I14928" s="43"/>
    </row>
    <row r="14929" spans="1:9" x14ac:dyDescent="0.25">
      <c r="A14929" s="33" t="s">
        <v>6555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71"/>
        <v>40000</v>
      </c>
      <c r="H14929" s="84" t="s">
        <v>783</v>
      </c>
      <c r="I14929" s="43"/>
    </row>
    <row r="14930" spans="1:9" x14ac:dyDescent="0.25">
      <c r="A14930" s="33" t="s">
        <v>6555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71"/>
        <v>49500</v>
      </c>
      <c r="H14930" s="84" t="s">
        <v>783</v>
      </c>
      <c r="I14930" s="43"/>
    </row>
    <row r="14931" spans="1:9" x14ac:dyDescent="0.25">
      <c r="A14931" s="33" t="s">
        <v>6555</v>
      </c>
      <c r="B14931" s="33" t="s">
        <v>3048</v>
      </c>
      <c r="C14931" s="33" t="s">
        <v>4873</v>
      </c>
      <c r="D14931" s="38">
        <v>1</v>
      </c>
      <c r="E14931" s="45" t="s">
        <v>24</v>
      </c>
      <c r="F14931" s="40">
        <v>72000</v>
      </c>
      <c r="G14931" s="41">
        <f t="shared" si="571"/>
        <v>72000</v>
      </c>
      <c r="H14931" s="42" t="s">
        <v>783</v>
      </c>
      <c r="I14931" s="43"/>
    </row>
    <row r="14932" spans="1:9" x14ac:dyDescent="0.25">
      <c r="A14932" s="33" t="s">
        <v>6555</v>
      </c>
      <c r="B14932" s="33" t="s">
        <v>6081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71"/>
        <v>73000</v>
      </c>
      <c r="H14932" s="84" t="s">
        <v>2284</v>
      </c>
      <c r="I14932" s="43"/>
    </row>
    <row r="14933" spans="1:9" x14ac:dyDescent="0.25">
      <c r="A14933" s="33" t="s">
        <v>6555</v>
      </c>
      <c r="B14933" s="33" t="s">
        <v>2968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71"/>
        <v>111000</v>
      </c>
      <c r="H14933" s="84" t="s">
        <v>2284</v>
      </c>
      <c r="I14933" s="43"/>
    </row>
    <row r="14934" spans="1:9" x14ac:dyDescent="0.25">
      <c r="A14934" s="33" t="s">
        <v>6555</v>
      </c>
      <c r="B14934" s="33" t="s">
        <v>6185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71"/>
        <v>16000</v>
      </c>
      <c r="H14934" s="84" t="s">
        <v>2284</v>
      </c>
      <c r="I14934" s="43"/>
    </row>
    <row r="14935" spans="1:9" x14ac:dyDescent="0.25">
      <c r="A14935" s="33" t="s">
        <v>6555</v>
      </c>
      <c r="B14935" s="109" t="s">
        <v>4793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71"/>
        <v>1750000</v>
      </c>
      <c r="H14935" s="42" t="s">
        <v>12546</v>
      </c>
      <c r="I14935" s="43" t="s">
        <v>12547</v>
      </c>
    </row>
    <row r="14936" spans="1:9" x14ac:dyDescent="0.25">
      <c r="A14936" s="33" t="s">
        <v>6555</v>
      </c>
      <c r="B14936" s="33" t="s">
        <v>1530</v>
      </c>
      <c r="C14936" s="44" t="s">
        <v>12314</v>
      </c>
      <c r="D14936" s="38">
        <v>1</v>
      </c>
      <c r="E14936" s="51" t="s">
        <v>24</v>
      </c>
      <c r="F14936" s="46">
        <v>350000</v>
      </c>
      <c r="G14936" s="179">
        <f t="shared" si="571"/>
        <v>350000</v>
      </c>
      <c r="H14936" s="236" t="s">
        <v>911</v>
      </c>
      <c r="I14936" s="43"/>
    </row>
    <row r="14937" spans="1:9" x14ac:dyDescent="0.25">
      <c r="A14937" s="33" t="s">
        <v>6555</v>
      </c>
      <c r="B14937" s="36" t="s">
        <v>5631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x14ac:dyDescent="0.25">
      <c r="A14938" s="33" t="s">
        <v>6555</v>
      </c>
      <c r="B14938" s="36" t="s">
        <v>8580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x14ac:dyDescent="0.25">
      <c r="A14939" s="33" t="s">
        <v>6555</v>
      </c>
      <c r="B14939" s="33" t="s">
        <v>5590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x14ac:dyDescent="0.25">
      <c r="A14940" s="33" t="s">
        <v>6555</v>
      </c>
      <c r="B14940" s="33" t="s">
        <v>4675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72">F14940*D14940</f>
        <v>2625</v>
      </c>
      <c r="H14940" s="42" t="s">
        <v>930</v>
      </c>
      <c r="I14940" s="43"/>
    </row>
    <row r="14941" spans="1:9" x14ac:dyDescent="0.25">
      <c r="A14941" s="84" t="s">
        <v>6555</v>
      </c>
      <c r="B14941" s="36" t="s">
        <v>6558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72"/>
        <v>325000</v>
      </c>
      <c r="H14941" s="42" t="s">
        <v>930</v>
      </c>
      <c r="I14941" s="43"/>
    </row>
    <row r="14942" spans="1:9" x14ac:dyDescent="0.25">
      <c r="A14942" s="33" t="s">
        <v>6555</v>
      </c>
      <c r="B14942" s="33" t="s">
        <v>6566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72"/>
        <v>26000</v>
      </c>
      <c r="H14942" s="42" t="s">
        <v>930</v>
      </c>
      <c r="I14942" s="43"/>
    </row>
    <row r="14943" spans="1:9" x14ac:dyDescent="0.25">
      <c r="A14943" s="33" t="s">
        <v>6555</v>
      </c>
      <c r="B14943" s="49" t="s">
        <v>6568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72"/>
        <v>3000</v>
      </c>
      <c r="H14943" s="42" t="s">
        <v>930</v>
      </c>
      <c r="I14943" s="43"/>
    </row>
    <row r="14944" spans="1:9" x14ac:dyDescent="0.25">
      <c r="A14944" s="33" t="s">
        <v>6555</v>
      </c>
      <c r="B14944" s="36" t="s">
        <v>5713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72"/>
        <v>1200</v>
      </c>
      <c r="H14944" s="42" t="s">
        <v>930</v>
      </c>
      <c r="I14944" s="43"/>
    </row>
    <row r="14945" spans="1:9" x14ac:dyDescent="0.25">
      <c r="A14945" s="33" t="s">
        <v>6555</v>
      </c>
      <c r="B14945" s="33" t="s">
        <v>6566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72"/>
        <v>39000</v>
      </c>
      <c r="H14945" s="42" t="s">
        <v>3101</v>
      </c>
      <c r="I14945" s="43"/>
    </row>
    <row r="14946" spans="1:9" x14ac:dyDescent="0.25">
      <c r="A14946" s="33" t="s">
        <v>6555</v>
      </c>
      <c r="B14946" s="49" t="s">
        <v>6568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72"/>
        <v>4500</v>
      </c>
      <c r="H14946" s="42" t="s">
        <v>3101</v>
      </c>
      <c r="I14946" s="43"/>
    </row>
    <row r="14947" spans="1:9" x14ac:dyDescent="0.25">
      <c r="A14947" s="33" t="s">
        <v>6555</v>
      </c>
      <c r="B14947" s="36" t="s">
        <v>5713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72"/>
        <v>1800</v>
      </c>
      <c r="H14947" s="42" t="s">
        <v>3101</v>
      </c>
      <c r="I14947" s="43"/>
    </row>
    <row r="14948" spans="1:9" x14ac:dyDescent="0.25">
      <c r="A14948" s="33" t="s">
        <v>6555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72"/>
        <v>264000</v>
      </c>
      <c r="H14948" s="42" t="s">
        <v>2237</v>
      </c>
      <c r="I14948" s="43" t="s">
        <v>8838</v>
      </c>
    </row>
    <row r="14949" spans="1:9" x14ac:dyDescent="0.25">
      <c r="A14949" s="33" t="s">
        <v>6555</v>
      </c>
      <c r="B14949" s="33" t="s">
        <v>3235</v>
      </c>
      <c r="C14949" s="33" t="s">
        <v>3596</v>
      </c>
      <c r="D14949" s="33">
        <v>1</v>
      </c>
      <c r="E14949" s="39" t="s">
        <v>24</v>
      </c>
      <c r="F14949" s="179">
        <v>92500</v>
      </c>
      <c r="G14949" s="179">
        <f t="shared" si="572"/>
        <v>92500</v>
      </c>
      <c r="H14949" s="42" t="s">
        <v>2237</v>
      </c>
      <c r="I14949" s="43" t="s">
        <v>8838</v>
      </c>
    </row>
    <row r="14950" spans="1:9" x14ac:dyDescent="0.25">
      <c r="A14950" s="33" t="s">
        <v>6555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8838</v>
      </c>
    </row>
    <row r="14951" spans="1:9" x14ac:dyDescent="0.25">
      <c r="A14951" s="33" t="s">
        <v>6555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73">F14951*D14951</f>
        <v>55000</v>
      </c>
      <c r="H14951" s="338" t="s">
        <v>2237</v>
      </c>
      <c r="I14951" s="43" t="s">
        <v>8838</v>
      </c>
    </row>
    <row r="14952" spans="1:9" x14ac:dyDescent="0.25">
      <c r="A14952" s="33" t="s">
        <v>6555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73"/>
        <v>208134</v>
      </c>
      <c r="H14952" s="236" t="s">
        <v>627</v>
      </c>
      <c r="I14952" s="43" t="s">
        <v>8841</v>
      </c>
    </row>
    <row r="14953" spans="1:9" x14ac:dyDescent="0.25">
      <c r="A14953" s="33" t="s">
        <v>6555</v>
      </c>
      <c r="B14953" s="33" t="s">
        <v>6569</v>
      </c>
      <c r="C14953" s="33" t="s">
        <v>3486</v>
      </c>
      <c r="D14953" s="38">
        <v>1</v>
      </c>
      <c r="E14953" s="45" t="s">
        <v>24</v>
      </c>
      <c r="F14953" s="40">
        <v>4500000</v>
      </c>
      <c r="G14953" s="179">
        <f t="shared" si="573"/>
        <v>4500000</v>
      </c>
      <c r="H14953" s="236" t="s">
        <v>6570</v>
      </c>
      <c r="I14953" s="43"/>
    </row>
    <row r="14954" spans="1:9" x14ac:dyDescent="0.25">
      <c r="A14954" s="33" t="s">
        <v>6555</v>
      </c>
      <c r="B14954" s="36" t="s">
        <v>3086</v>
      </c>
      <c r="C14954" s="33" t="s">
        <v>3486</v>
      </c>
      <c r="D14954" s="38">
        <v>1</v>
      </c>
      <c r="E14954" s="45" t="s">
        <v>24</v>
      </c>
      <c r="F14954" s="40">
        <v>150000</v>
      </c>
      <c r="G14954" s="179">
        <f t="shared" si="573"/>
        <v>150000</v>
      </c>
      <c r="H14954" s="236" t="s">
        <v>6570</v>
      </c>
      <c r="I14954" s="43"/>
    </row>
    <row r="14955" spans="1:9" x14ac:dyDescent="0.25">
      <c r="A14955" s="33" t="s">
        <v>6555</v>
      </c>
      <c r="B14955" s="36" t="s">
        <v>2286</v>
      </c>
      <c r="C14955" s="33" t="s">
        <v>3486</v>
      </c>
      <c r="D14955" s="38">
        <v>1</v>
      </c>
      <c r="E14955" s="45" t="s">
        <v>24</v>
      </c>
      <c r="F14955" s="46">
        <v>400000</v>
      </c>
      <c r="G14955" s="179">
        <f t="shared" si="573"/>
        <v>400000</v>
      </c>
      <c r="H14955" s="236" t="s">
        <v>6570</v>
      </c>
      <c r="I14955" s="43"/>
    </row>
    <row r="14956" spans="1:9" x14ac:dyDescent="0.25">
      <c r="A14956" s="33" t="s">
        <v>6555</v>
      </c>
      <c r="B14956" s="33" t="s">
        <v>6571</v>
      </c>
      <c r="C14956" s="33" t="s">
        <v>3486</v>
      </c>
      <c r="D14956" s="50">
        <v>2</v>
      </c>
      <c r="E14956" s="51" t="s">
        <v>24</v>
      </c>
      <c r="F14956" s="291">
        <v>50000</v>
      </c>
      <c r="G14956" s="179">
        <f t="shared" si="573"/>
        <v>100000</v>
      </c>
      <c r="H14956" s="236" t="s">
        <v>6570</v>
      </c>
      <c r="I14956" s="43"/>
    </row>
    <row r="14957" spans="1:9" x14ac:dyDescent="0.25">
      <c r="A14957" s="33" t="s">
        <v>6555</v>
      </c>
      <c r="B14957" s="36" t="s">
        <v>6572</v>
      </c>
      <c r="C14957" s="33" t="s">
        <v>3486</v>
      </c>
      <c r="D14957" s="38">
        <v>1</v>
      </c>
      <c r="E14957" s="51" t="s">
        <v>24</v>
      </c>
      <c r="F14957" s="46">
        <v>30000</v>
      </c>
      <c r="G14957" s="51">
        <f t="shared" si="573"/>
        <v>30000</v>
      </c>
      <c r="H14957" s="236" t="s">
        <v>6570</v>
      </c>
      <c r="I14957" s="43"/>
    </row>
    <row r="14958" spans="1:9" x14ac:dyDescent="0.25">
      <c r="A14958" s="33" t="s">
        <v>6555</v>
      </c>
      <c r="B14958" s="36" t="s">
        <v>6573</v>
      </c>
      <c r="C14958" s="33" t="s">
        <v>3486</v>
      </c>
      <c r="D14958" s="38">
        <v>2</v>
      </c>
      <c r="E14958" s="56" t="s">
        <v>23</v>
      </c>
      <c r="F14958" s="179">
        <v>175000</v>
      </c>
      <c r="G14958" s="51">
        <f t="shared" si="573"/>
        <v>350000</v>
      </c>
      <c r="H14958" s="236" t="s">
        <v>6570</v>
      </c>
      <c r="I14958" s="43"/>
    </row>
    <row r="14959" spans="1:9" x14ac:dyDescent="0.25">
      <c r="A14959" s="33" t="s">
        <v>6574</v>
      </c>
      <c r="B14959" s="33" t="s">
        <v>6540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73"/>
        <v>750000</v>
      </c>
      <c r="H14959" s="236" t="s">
        <v>511</v>
      </c>
      <c r="I14959" s="43" t="s">
        <v>12548</v>
      </c>
    </row>
    <row r="14960" spans="1:9" x14ac:dyDescent="0.25">
      <c r="A14960" s="33" t="s">
        <v>6574</v>
      </c>
      <c r="B14960" s="36" t="s">
        <v>6541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73"/>
        <v>875000</v>
      </c>
      <c r="H14960" s="236" t="s">
        <v>511</v>
      </c>
      <c r="I14960" s="43" t="s">
        <v>12548</v>
      </c>
    </row>
    <row r="14961" spans="1:9" x14ac:dyDescent="0.25">
      <c r="A14961" s="33" t="s">
        <v>6574</v>
      </c>
      <c r="B14961" s="33" t="s">
        <v>12019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73"/>
        <v>320000</v>
      </c>
      <c r="H14961" s="236" t="s">
        <v>511</v>
      </c>
      <c r="I14961" s="43" t="s">
        <v>12548</v>
      </c>
    </row>
    <row r="14962" spans="1:9" x14ac:dyDescent="0.25">
      <c r="A14962" s="33" t="s">
        <v>6574</v>
      </c>
      <c r="B14962" s="33" t="s">
        <v>6576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x14ac:dyDescent="0.25">
      <c r="A14963" s="33" t="s">
        <v>6574</v>
      </c>
      <c r="B14963" s="33" t="s">
        <v>12549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73"/>
        <v>56500000</v>
      </c>
      <c r="H14963" s="84" t="s">
        <v>1529</v>
      </c>
      <c r="I14963" s="43" t="s">
        <v>12550</v>
      </c>
    </row>
    <row r="14964" spans="1:9" x14ac:dyDescent="0.25">
      <c r="A14964" s="33" t="s">
        <v>6574</v>
      </c>
      <c r="B14964" s="33" t="s">
        <v>5538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73"/>
        <v>600000</v>
      </c>
      <c r="H14964" s="84" t="s">
        <v>1529</v>
      </c>
      <c r="I14964" s="43" t="s">
        <v>12550</v>
      </c>
    </row>
    <row r="14965" spans="1:9" x14ac:dyDescent="0.25">
      <c r="A14965" s="33" t="s">
        <v>6574</v>
      </c>
      <c r="B14965" s="33" t="s">
        <v>6557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73"/>
        <v>40000</v>
      </c>
      <c r="H14965" s="42" t="s">
        <v>520</v>
      </c>
      <c r="I14965" s="43" t="s">
        <v>12550</v>
      </c>
    </row>
    <row r="14966" spans="1:9" x14ac:dyDescent="0.25">
      <c r="A14966" s="33" t="s">
        <v>6574</v>
      </c>
      <c r="B14966" s="36" t="s">
        <v>4577</v>
      </c>
      <c r="C14966" s="52" t="s">
        <v>1152</v>
      </c>
      <c r="D14966" s="50">
        <v>3</v>
      </c>
      <c r="E14966" s="45" t="s">
        <v>3345</v>
      </c>
      <c r="F14966" s="179">
        <v>1471000</v>
      </c>
      <c r="G14966" s="179">
        <f t="shared" si="573"/>
        <v>4413000</v>
      </c>
      <c r="H14966" s="42" t="s">
        <v>783</v>
      </c>
      <c r="I14966" s="43"/>
    </row>
    <row r="14967" spans="1:9" x14ac:dyDescent="0.25">
      <c r="A14967" s="33" t="s">
        <v>6574</v>
      </c>
      <c r="B14967" s="33" t="s">
        <v>4675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73"/>
        <v>5000</v>
      </c>
      <c r="H14967" s="42" t="s">
        <v>783</v>
      </c>
      <c r="I14967" s="43"/>
    </row>
    <row r="14968" spans="1:9" x14ac:dyDescent="0.25">
      <c r="A14968" s="33" t="s">
        <v>6574</v>
      </c>
      <c r="B14968" s="33" t="s">
        <v>8580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73"/>
        <v>75000</v>
      </c>
      <c r="H14968" s="42" t="s">
        <v>783</v>
      </c>
      <c r="I14968" s="43"/>
    </row>
    <row r="14969" spans="1:9" x14ac:dyDescent="0.25">
      <c r="A14969" s="33" t="s">
        <v>6574</v>
      </c>
      <c r="B14969" s="33" t="s">
        <v>11939</v>
      </c>
      <c r="C14969" s="33" t="s">
        <v>11940</v>
      </c>
      <c r="D14969" s="33">
        <v>1</v>
      </c>
      <c r="E14969" s="39" t="s">
        <v>24</v>
      </c>
      <c r="F14969" s="179">
        <v>25000</v>
      </c>
      <c r="G14969" s="179">
        <f t="shared" si="573"/>
        <v>25000</v>
      </c>
      <c r="H14969" s="42" t="s">
        <v>588</v>
      </c>
      <c r="I14969" s="43" t="s">
        <v>8508</v>
      </c>
    </row>
    <row r="14970" spans="1:9" x14ac:dyDescent="0.25">
      <c r="A14970" s="33" t="s">
        <v>6574</v>
      </c>
      <c r="B14970" s="33" t="s">
        <v>4675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73"/>
        <v>2500</v>
      </c>
      <c r="H14970" s="42" t="s">
        <v>588</v>
      </c>
      <c r="I14970" s="43" t="s">
        <v>8508</v>
      </c>
    </row>
    <row r="14971" spans="1:9" x14ac:dyDescent="0.25">
      <c r="A14971" s="33" t="s">
        <v>6574</v>
      </c>
      <c r="B14971" s="33" t="s">
        <v>6432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73"/>
        <v>1380000</v>
      </c>
      <c r="H14971" s="84" t="s">
        <v>588</v>
      </c>
      <c r="I14971" s="43" t="s">
        <v>8508</v>
      </c>
    </row>
    <row r="14972" spans="1:9" x14ac:dyDescent="0.25">
      <c r="A14972" s="33" t="s">
        <v>6574</v>
      </c>
      <c r="B14972" s="36" t="s">
        <v>3309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73"/>
        <v>45000</v>
      </c>
      <c r="H14972" s="84" t="s">
        <v>588</v>
      </c>
      <c r="I14972" s="43" t="s">
        <v>8508</v>
      </c>
    </row>
    <row r="14973" spans="1:9" x14ac:dyDescent="0.25">
      <c r="A14973" s="33" t="s">
        <v>6574</v>
      </c>
      <c r="B14973" s="33" t="s">
        <v>4875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73"/>
        <v>55000</v>
      </c>
      <c r="H14973" s="42" t="s">
        <v>588</v>
      </c>
      <c r="I14973" s="43" t="s">
        <v>8508</v>
      </c>
    </row>
    <row r="14974" spans="1:9" x14ac:dyDescent="0.25">
      <c r="A14974" s="33" t="s">
        <v>6574</v>
      </c>
      <c r="B14974" s="33" t="s">
        <v>6578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73"/>
        <v>290000</v>
      </c>
      <c r="H14974" s="42" t="s">
        <v>588</v>
      </c>
      <c r="I14974" s="43" t="s">
        <v>8508</v>
      </c>
    </row>
    <row r="14975" spans="1:9" x14ac:dyDescent="0.25">
      <c r="A14975" s="33" t="s">
        <v>6574</v>
      </c>
      <c r="B14975" s="33" t="s">
        <v>3928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73"/>
        <v>85000</v>
      </c>
      <c r="H14975" s="42" t="s">
        <v>588</v>
      </c>
      <c r="I14975" s="43" t="s">
        <v>8508</v>
      </c>
    </row>
    <row r="14976" spans="1:9" x14ac:dyDescent="0.25">
      <c r="A14976" s="33" t="s">
        <v>6574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73"/>
        <v>36975</v>
      </c>
      <c r="H14976" s="42" t="s">
        <v>588</v>
      </c>
      <c r="I14976" s="43" t="s">
        <v>8508</v>
      </c>
    </row>
    <row r="14977" spans="1:9" x14ac:dyDescent="0.25">
      <c r="A14977" s="33" t="s">
        <v>6574</v>
      </c>
      <c r="B14977" s="33" t="s">
        <v>6403</v>
      </c>
      <c r="C14977" s="33" t="s">
        <v>8339</v>
      </c>
      <c r="D14977" s="50">
        <v>0.6</v>
      </c>
      <c r="E14977" s="45" t="s">
        <v>27</v>
      </c>
      <c r="F14977" s="298">
        <v>82500</v>
      </c>
      <c r="G14977" s="41">
        <f t="shared" si="573"/>
        <v>49500</v>
      </c>
      <c r="H14977" s="42" t="s">
        <v>588</v>
      </c>
      <c r="I14977" s="43" t="s">
        <v>8508</v>
      </c>
    </row>
    <row r="14978" spans="1:9" x14ac:dyDescent="0.25">
      <c r="A14978" s="33" t="s">
        <v>6574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73"/>
        <v>36975</v>
      </c>
      <c r="H14978" s="84" t="s">
        <v>2701</v>
      </c>
      <c r="I14978" s="43"/>
    </row>
    <row r="14979" spans="1:9" x14ac:dyDescent="0.25">
      <c r="A14979" s="33" t="s">
        <v>6574</v>
      </c>
      <c r="B14979" s="33" t="s">
        <v>6403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73"/>
        <v>49500</v>
      </c>
      <c r="H14979" s="84" t="s">
        <v>2701</v>
      </c>
      <c r="I14979" s="43"/>
    </row>
    <row r="14980" spans="1:9" x14ac:dyDescent="0.25">
      <c r="A14980" s="84" t="s">
        <v>6574</v>
      </c>
      <c r="B14980" s="36" t="s">
        <v>6558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73"/>
        <v>650000</v>
      </c>
      <c r="H14980" s="42" t="s">
        <v>930</v>
      </c>
      <c r="I14980" s="43"/>
    </row>
    <row r="14981" spans="1:9" x14ac:dyDescent="0.25">
      <c r="A14981" s="33" t="s">
        <v>6574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73"/>
        <v>100000</v>
      </c>
      <c r="H14981" s="84" t="s">
        <v>606</v>
      </c>
      <c r="I14981" s="43"/>
    </row>
    <row r="14982" spans="1:9" x14ac:dyDescent="0.25">
      <c r="A14982" s="33" t="s">
        <v>6574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73"/>
        <v>193500</v>
      </c>
      <c r="H14982" s="236" t="s">
        <v>2701</v>
      </c>
      <c r="I14982" s="43" t="s">
        <v>8504</v>
      </c>
    </row>
    <row r="14983" spans="1:9" x14ac:dyDescent="0.25">
      <c r="A14983" s="33" t="s">
        <v>6574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2701</v>
      </c>
      <c r="I14983" s="43" t="s">
        <v>8504</v>
      </c>
    </row>
    <row r="14984" spans="1:9" x14ac:dyDescent="0.25">
      <c r="A14984" s="33" t="s">
        <v>6574</v>
      </c>
      <c r="B14984" s="36" t="s">
        <v>5176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2701</v>
      </c>
      <c r="I14984" s="43" t="s">
        <v>8504</v>
      </c>
    </row>
    <row r="14985" spans="1:9" x14ac:dyDescent="0.25">
      <c r="A14985" s="33" t="s">
        <v>6574</v>
      </c>
      <c r="B14985" s="33" t="s">
        <v>4841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2701</v>
      </c>
      <c r="I14985" s="43" t="s">
        <v>8504</v>
      </c>
    </row>
    <row r="14986" spans="1:9" x14ac:dyDescent="0.25">
      <c r="A14986" s="33" t="s">
        <v>6574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74">F14986*D14986</f>
        <v>33000</v>
      </c>
      <c r="H14986" s="236" t="s">
        <v>2701</v>
      </c>
      <c r="I14986" s="43" t="s">
        <v>8504</v>
      </c>
    </row>
    <row r="14987" spans="1:9" x14ac:dyDescent="0.25">
      <c r="A14987" s="33" t="s">
        <v>6574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74"/>
        <v>24750</v>
      </c>
      <c r="H14987" s="236" t="s">
        <v>2701</v>
      </c>
      <c r="I14987" s="43" t="s">
        <v>8504</v>
      </c>
    </row>
    <row r="14988" spans="1:9" x14ac:dyDescent="0.25">
      <c r="A14988" s="33" t="s">
        <v>6574</v>
      </c>
      <c r="B14988" s="36" t="s">
        <v>6579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74"/>
        <v>1194000</v>
      </c>
      <c r="H14988" s="42" t="s">
        <v>433</v>
      </c>
      <c r="I14988" s="43" t="s">
        <v>11239</v>
      </c>
    </row>
    <row r="14989" spans="1:9" x14ac:dyDescent="0.25">
      <c r="A14989" s="33" t="s">
        <v>6574</v>
      </c>
      <c r="B14989" s="33" t="s">
        <v>6580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74"/>
        <v>654000</v>
      </c>
      <c r="H14989" s="42" t="s">
        <v>433</v>
      </c>
      <c r="I14989" s="43" t="s">
        <v>11239</v>
      </c>
    </row>
    <row r="14990" spans="1:9" x14ac:dyDescent="0.25">
      <c r="A14990" s="33" t="s">
        <v>6574</v>
      </c>
      <c r="B14990" s="33" t="s">
        <v>6581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74"/>
        <v>111000</v>
      </c>
      <c r="H14990" s="42" t="s">
        <v>433</v>
      </c>
      <c r="I14990" s="43" t="s">
        <v>11239</v>
      </c>
    </row>
    <row r="14991" spans="1:9" x14ac:dyDescent="0.25">
      <c r="A14991" s="33" t="s">
        <v>6574</v>
      </c>
      <c r="B14991" s="49" t="s">
        <v>6582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74"/>
        <v>141500</v>
      </c>
      <c r="H14991" s="42" t="s">
        <v>433</v>
      </c>
      <c r="I14991" s="43" t="s">
        <v>11239</v>
      </c>
    </row>
    <row r="14992" spans="1:9" x14ac:dyDescent="0.25">
      <c r="A14992" s="33" t="s">
        <v>6574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74"/>
        <v>277758</v>
      </c>
      <c r="H14992" s="84" t="s">
        <v>28</v>
      </c>
      <c r="I14992" s="43"/>
    </row>
    <row r="14993" spans="1:9" x14ac:dyDescent="0.25">
      <c r="A14993" s="33" t="s">
        <v>6574</v>
      </c>
      <c r="B14993" s="63" t="s">
        <v>5550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74"/>
        <v>495000</v>
      </c>
      <c r="H14993" s="42" t="s">
        <v>673</v>
      </c>
      <c r="I14993" s="43" t="s">
        <v>8844</v>
      </c>
    </row>
    <row r="14994" spans="1:9" x14ac:dyDescent="0.25">
      <c r="A14994" s="33" t="s">
        <v>6574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8844</v>
      </c>
    </row>
    <row r="14995" spans="1:9" x14ac:dyDescent="0.25">
      <c r="A14995" s="33" t="s">
        <v>6574</v>
      </c>
      <c r="B14995" s="36" t="s">
        <v>4427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75">F14995*D14995</f>
        <v>118000</v>
      </c>
      <c r="H14995" s="236" t="s">
        <v>433</v>
      </c>
      <c r="I14995" s="43" t="s">
        <v>12551</v>
      </c>
    </row>
    <row r="14996" spans="1:9" x14ac:dyDescent="0.25">
      <c r="A14996" s="33" t="s">
        <v>6574</v>
      </c>
      <c r="B14996" s="36" t="s">
        <v>6585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75"/>
        <v>300000</v>
      </c>
      <c r="H14996" s="236" t="s">
        <v>433</v>
      </c>
      <c r="I14996" s="43" t="s">
        <v>12551</v>
      </c>
    </row>
    <row r="14997" spans="1:9" x14ac:dyDescent="0.25">
      <c r="A14997" s="33" t="s">
        <v>6574</v>
      </c>
      <c r="B14997" s="33" t="s">
        <v>6586</v>
      </c>
      <c r="C14997" s="33" t="s">
        <v>6587</v>
      </c>
      <c r="D14997" s="50">
        <v>2</v>
      </c>
      <c r="E14997" s="51" t="s">
        <v>24</v>
      </c>
      <c r="F14997" s="291">
        <v>1530000</v>
      </c>
      <c r="G14997" s="179">
        <f t="shared" si="575"/>
        <v>3060000</v>
      </c>
      <c r="H14997" s="236" t="s">
        <v>930</v>
      </c>
      <c r="I14997" s="43"/>
    </row>
    <row r="14998" spans="1:9" x14ac:dyDescent="0.25">
      <c r="A14998" s="33" t="s">
        <v>6574</v>
      </c>
      <c r="B14998" s="36" t="s">
        <v>6588</v>
      </c>
      <c r="C14998" s="33" t="s">
        <v>6587</v>
      </c>
      <c r="D14998" s="38">
        <v>2</v>
      </c>
      <c r="E14998" s="51" t="s">
        <v>24</v>
      </c>
      <c r="F14998" s="46">
        <v>1305000</v>
      </c>
      <c r="G14998" s="51">
        <f t="shared" si="575"/>
        <v>2610000</v>
      </c>
      <c r="H14998" s="236" t="s">
        <v>930</v>
      </c>
      <c r="I14998" s="43"/>
    </row>
    <row r="14999" spans="1:9" x14ac:dyDescent="0.25">
      <c r="A14999" s="33" t="s">
        <v>6574</v>
      </c>
      <c r="B14999" s="36" t="s">
        <v>6589</v>
      </c>
      <c r="C14999" s="33" t="s">
        <v>6587</v>
      </c>
      <c r="D14999" s="38">
        <v>2</v>
      </c>
      <c r="E14999" s="56" t="s">
        <v>23</v>
      </c>
      <c r="F14999" s="179">
        <v>1125000</v>
      </c>
      <c r="G14999" s="51">
        <f t="shared" si="575"/>
        <v>2250000</v>
      </c>
      <c r="H14999" s="236" t="s">
        <v>930</v>
      </c>
      <c r="I14999" s="43"/>
    </row>
    <row r="15000" spans="1:9" x14ac:dyDescent="0.25">
      <c r="A15000" s="33" t="s">
        <v>6574</v>
      </c>
      <c r="B15000" s="36" t="s">
        <v>6590</v>
      </c>
      <c r="C15000" s="33" t="s">
        <v>6587</v>
      </c>
      <c r="D15000" s="38">
        <v>2</v>
      </c>
      <c r="E15000" s="51" t="s">
        <v>24</v>
      </c>
      <c r="F15000" s="46">
        <v>1125000</v>
      </c>
      <c r="G15000" s="51">
        <f t="shared" si="575"/>
        <v>2250000</v>
      </c>
      <c r="H15000" s="236" t="s">
        <v>930</v>
      </c>
      <c r="I15000" s="43"/>
    </row>
    <row r="15001" spans="1:9" x14ac:dyDescent="0.25">
      <c r="A15001" s="33" t="s">
        <v>6591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75"/>
        <v>432068</v>
      </c>
      <c r="H15001" s="84" t="s">
        <v>28</v>
      </c>
      <c r="I15001" s="43"/>
    </row>
    <row r="15002" spans="1:9" x14ac:dyDescent="0.25">
      <c r="A15002" s="33" t="s">
        <v>6591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75"/>
        <v>66000</v>
      </c>
      <c r="H15002" s="236" t="s">
        <v>28</v>
      </c>
      <c r="I15002" s="43"/>
    </row>
    <row r="15003" spans="1:9" x14ac:dyDescent="0.25">
      <c r="A15003" s="33" t="s">
        <v>6591</v>
      </c>
      <c r="B15003" s="433" t="s">
        <v>5550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75"/>
        <v>495000</v>
      </c>
      <c r="H15003" s="438" t="s">
        <v>2736</v>
      </c>
      <c r="I15003" s="449" t="s">
        <v>8842</v>
      </c>
    </row>
    <row r="15004" spans="1:9" x14ac:dyDescent="0.25">
      <c r="A15004" s="33" t="s">
        <v>6591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75"/>
        <v>36975</v>
      </c>
      <c r="H15004" s="42" t="s">
        <v>2096</v>
      </c>
      <c r="I15004" s="43"/>
    </row>
    <row r="15005" spans="1:9" x14ac:dyDescent="0.25">
      <c r="A15005" s="33" t="s">
        <v>6591</v>
      </c>
      <c r="B15005" s="36" t="s">
        <v>5631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75"/>
        <v>10000</v>
      </c>
      <c r="H15005" s="236" t="s">
        <v>930</v>
      </c>
      <c r="I15005" s="43"/>
    </row>
    <row r="15006" spans="1:9" x14ac:dyDescent="0.25">
      <c r="A15006" s="33" t="s">
        <v>6591</v>
      </c>
      <c r="B15006" s="36" t="s">
        <v>6592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75"/>
        <v>33500</v>
      </c>
      <c r="H15006" s="42" t="s">
        <v>930</v>
      </c>
      <c r="I15006" s="43"/>
    </row>
    <row r="15007" spans="1:9" x14ac:dyDescent="0.25">
      <c r="A15007" s="33" t="s">
        <v>6591</v>
      </c>
      <c r="B15007" s="33" t="s">
        <v>6742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75"/>
        <v>62600</v>
      </c>
      <c r="H15007" s="42" t="s">
        <v>930</v>
      </c>
      <c r="I15007" s="43"/>
    </row>
    <row r="15008" spans="1:9" x14ac:dyDescent="0.25">
      <c r="A15008" s="33" t="s">
        <v>6591</v>
      </c>
      <c r="B15008" s="33" t="s">
        <v>8580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75"/>
        <v>75000</v>
      </c>
      <c r="H15008" s="42" t="s">
        <v>930</v>
      </c>
      <c r="I15008" s="43"/>
    </row>
    <row r="15009" spans="1:9" x14ac:dyDescent="0.25">
      <c r="A15009" s="33" t="s">
        <v>6591</v>
      </c>
      <c r="B15009" s="33" t="s">
        <v>6601</v>
      </c>
      <c r="C15009" s="52" t="s">
        <v>6602</v>
      </c>
      <c r="D15009" s="50">
        <v>1</v>
      </c>
      <c r="E15009" s="45" t="s">
        <v>24</v>
      </c>
      <c r="F15009" s="46">
        <v>1</v>
      </c>
      <c r="G15009" s="41">
        <f t="shared" si="575"/>
        <v>1</v>
      </c>
      <c r="H15009" s="42" t="s">
        <v>28</v>
      </c>
      <c r="I15009" s="43"/>
    </row>
    <row r="15010" spans="1:9" x14ac:dyDescent="0.25">
      <c r="A15010" s="33" t="s">
        <v>6591</v>
      </c>
      <c r="B15010" s="63" t="s">
        <v>6599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75"/>
        <v>490000</v>
      </c>
      <c r="H15010" s="42" t="s">
        <v>2189</v>
      </c>
      <c r="I15010" s="43" t="s">
        <v>11239</v>
      </c>
    </row>
    <row r="15011" spans="1:9" x14ac:dyDescent="0.25">
      <c r="A15011" s="33" t="s">
        <v>6591</v>
      </c>
      <c r="B15011" s="33" t="s">
        <v>6403</v>
      </c>
      <c r="C15011" s="33" t="s">
        <v>8339</v>
      </c>
      <c r="D15011" s="50">
        <v>0.6</v>
      </c>
      <c r="E15011" s="45" t="s">
        <v>27</v>
      </c>
      <c r="F15011" s="298">
        <v>82500</v>
      </c>
      <c r="G15011" s="179">
        <f t="shared" si="575"/>
        <v>49500</v>
      </c>
      <c r="H15011" s="42" t="s">
        <v>911</v>
      </c>
      <c r="I15011" s="43"/>
    </row>
    <row r="15012" spans="1:9" x14ac:dyDescent="0.25">
      <c r="A15012" s="33" t="s">
        <v>6591</v>
      </c>
      <c r="B15012" s="33" t="s">
        <v>5632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75"/>
        <v>300000</v>
      </c>
      <c r="H15012" s="42" t="s">
        <v>492</v>
      </c>
      <c r="I15012" s="43" t="s">
        <v>12552</v>
      </c>
    </row>
    <row r="15013" spans="1:9" x14ac:dyDescent="0.25">
      <c r="A15013" s="33" t="s">
        <v>6591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75"/>
        <v>340500</v>
      </c>
      <c r="H15013" s="42" t="s">
        <v>492</v>
      </c>
      <c r="I15013" s="43" t="s">
        <v>12552</v>
      </c>
    </row>
    <row r="15014" spans="1:9" x14ac:dyDescent="0.25">
      <c r="A15014" s="33" t="s">
        <v>6591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75"/>
        <v>220000</v>
      </c>
      <c r="H15014" s="42" t="s">
        <v>492</v>
      </c>
      <c r="I15014" s="43" t="s">
        <v>12552</v>
      </c>
    </row>
    <row r="15015" spans="1:9" x14ac:dyDescent="0.25">
      <c r="A15015" s="33" t="s">
        <v>6591</v>
      </c>
      <c r="B15015" s="36" t="s">
        <v>5631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12552</v>
      </c>
    </row>
    <row r="15016" spans="1:9" x14ac:dyDescent="0.25">
      <c r="A15016" s="33" t="s">
        <v>6591</v>
      </c>
      <c r="B15016" s="33" t="s">
        <v>8580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75"/>
        <v>75000</v>
      </c>
      <c r="H15016" s="42" t="s">
        <v>4160</v>
      </c>
      <c r="I15016" s="43" t="s">
        <v>12553</v>
      </c>
    </row>
    <row r="15017" spans="1:9" x14ac:dyDescent="0.25">
      <c r="A15017" s="33" t="s">
        <v>6591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75"/>
        <v>35000</v>
      </c>
      <c r="H15017" s="84" t="s">
        <v>509</v>
      </c>
      <c r="I15017" s="43" t="s">
        <v>8510</v>
      </c>
    </row>
    <row r="15018" spans="1:9" x14ac:dyDescent="0.25">
      <c r="A15018" s="33" t="s">
        <v>6591</v>
      </c>
      <c r="B15018" s="33" t="s">
        <v>2801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75"/>
        <v>35000</v>
      </c>
      <c r="H15018" s="84" t="s">
        <v>509</v>
      </c>
      <c r="I15018" s="43" t="s">
        <v>8510</v>
      </c>
    </row>
    <row r="15019" spans="1:9" x14ac:dyDescent="0.25">
      <c r="A15019" s="33" t="s">
        <v>6591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75"/>
        <v>49500</v>
      </c>
      <c r="H15019" s="84" t="s">
        <v>509</v>
      </c>
      <c r="I15019" s="43" t="s">
        <v>8510</v>
      </c>
    </row>
    <row r="15020" spans="1:9" x14ac:dyDescent="0.25">
      <c r="A15020" s="33" t="s">
        <v>6591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75"/>
        <v>52033.5</v>
      </c>
      <c r="H15020" s="84" t="s">
        <v>509</v>
      </c>
      <c r="I15020" s="43" t="s">
        <v>8510</v>
      </c>
    </row>
    <row r="15021" spans="1:9" x14ac:dyDescent="0.25">
      <c r="A15021" s="33" t="s">
        <v>6591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75"/>
        <v>45000</v>
      </c>
      <c r="H15021" s="42" t="s">
        <v>2908</v>
      </c>
      <c r="I15021" s="43" t="s">
        <v>8524</v>
      </c>
    </row>
    <row r="15022" spans="1:9" x14ac:dyDescent="0.25">
      <c r="A15022" s="33" t="s">
        <v>6591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75"/>
        <v>49500</v>
      </c>
      <c r="H15022" s="84" t="s">
        <v>509</v>
      </c>
      <c r="I15022" s="43" t="s">
        <v>8527</v>
      </c>
    </row>
    <row r="15023" spans="1:9" x14ac:dyDescent="0.25">
      <c r="A15023" s="33" t="s">
        <v>6591</v>
      </c>
      <c r="B15023" s="36" t="s">
        <v>5631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x14ac:dyDescent="0.25">
      <c r="A15024" s="33" t="s">
        <v>6591</v>
      </c>
      <c r="B15024" s="33" t="s">
        <v>2805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75"/>
        <v>26250</v>
      </c>
      <c r="H15024" s="236" t="s">
        <v>783</v>
      </c>
      <c r="I15024" s="43"/>
    </row>
    <row r="15025" spans="1:9" x14ac:dyDescent="0.25">
      <c r="A15025" s="33" t="s">
        <v>6591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75"/>
        <v>264000</v>
      </c>
      <c r="H15025" s="236" t="s">
        <v>995</v>
      </c>
      <c r="I15025" s="43" t="s">
        <v>8527</v>
      </c>
    </row>
    <row r="15026" spans="1:9" x14ac:dyDescent="0.25">
      <c r="A15026" s="33" t="s">
        <v>6591</v>
      </c>
      <c r="B15026" s="33" t="s">
        <v>6593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75"/>
        <v>730000</v>
      </c>
      <c r="H15026" s="42" t="s">
        <v>2284</v>
      </c>
      <c r="I15026" s="43"/>
    </row>
    <row r="15027" spans="1:9" x14ac:dyDescent="0.25">
      <c r="A15027" s="33" t="s">
        <v>6591</v>
      </c>
      <c r="B15027" s="33" t="s">
        <v>6594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75"/>
        <v>630000</v>
      </c>
      <c r="H15027" s="84" t="s">
        <v>2284</v>
      </c>
      <c r="I15027" s="43"/>
    </row>
    <row r="15028" spans="1:9" x14ac:dyDescent="0.25">
      <c r="A15028" s="33" t="s">
        <v>6591</v>
      </c>
      <c r="B15028" s="33" t="s">
        <v>6600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75"/>
        <v>200000</v>
      </c>
      <c r="H15028" s="42" t="s">
        <v>2284</v>
      </c>
      <c r="I15028" s="43"/>
    </row>
    <row r="15029" spans="1:9" x14ac:dyDescent="0.25">
      <c r="A15029" s="33" t="s">
        <v>6591</v>
      </c>
      <c r="B15029" s="68" t="s">
        <v>6079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75"/>
        <v>152000</v>
      </c>
      <c r="H15029" s="42" t="s">
        <v>2284</v>
      </c>
      <c r="I15029" s="43"/>
    </row>
    <row r="15030" spans="1:9" x14ac:dyDescent="0.25">
      <c r="A15030" s="33" t="s">
        <v>6591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75"/>
        <v>269000</v>
      </c>
      <c r="H15030" s="42" t="s">
        <v>507</v>
      </c>
      <c r="I15030" s="43"/>
    </row>
    <row r="15031" spans="1:9" x14ac:dyDescent="0.25">
      <c r="A15031" s="33" t="s">
        <v>6591</v>
      </c>
      <c r="B15031" s="33" t="s">
        <v>120</v>
      </c>
      <c r="C15031" s="33" t="s">
        <v>10435</v>
      </c>
      <c r="D15031" s="50">
        <v>1</v>
      </c>
      <c r="E15031" s="45" t="s">
        <v>24</v>
      </c>
      <c r="F15031" s="179">
        <v>60000</v>
      </c>
      <c r="G15031" s="179">
        <f t="shared" si="575"/>
        <v>60000</v>
      </c>
      <c r="H15031" s="84" t="s">
        <v>507</v>
      </c>
      <c r="I15031" s="43"/>
    </row>
    <row r="15032" spans="1:9" x14ac:dyDescent="0.25">
      <c r="A15032" s="33" t="s">
        <v>6591</v>
      </c>
      <c r="B15032" s="36" t="s">
        <v>4150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75"/>
        <v>21000</v>
      </c>
      <c r="H15032" s="42" t="s">
        <v>507</v>
      </c>
      <c r="I15032" s="43"/>
    </row>
    <row r="15033" spans="1:9" x14ac:dyDescent="0.25">
      <c r="A15033" s="33" t="s">
        <v>6591</v>
      </c>
      <c r="B15033" s="33" t="s">
        <v>6603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75"/>
        <v>115000</v>
      </c>
      <c r="H15033" s="42" t="s">
        <v>3518</v>
      </c>
      <c r="I15033" s="43"/>
    </row>
    <row r="15034" spans="1:9" x14ac:dyDescent="0.25">
      <c r="A15034" s="33" t="s">
        <v>6591</v>
      </c>
      <c r="B15034" s="36" t="s">
        <v>6605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75"/>
        <v>70000</v>
      </c>
      <c r="H15034" s="42" t="s">
        <v>1006</v>
      </c>
      <c r="I15034" s="43"/>
    </row>
    <row r="15035" spans="1:9" x14ac:dyDescent="0.25">
      <c r="A15035" s="33" t="s">
        <v>6591</v>
      </c>
      <c r="B15035" s="33" t="s">
        <v>86</v>
      </c>
      <c r="C15035" s="33" t="s">
        <v>6358</v>
      </c>
      <c r="D15035" s="38">
        <v>3</v>
      </c>
      <c r="E15035" s="45" t="s">
        <v>24</v>
      </c>
      <c r="F15035" s="40">
        <v>27000</v>
      </c>
      <c r="G15035" s="41">
        <f t="shared" si="575"/>
        <v>81000</v>
      </c>
      <c r="H15035" s="42" t="s">
        <v>1006</v>
      </c>
      <c r="I15035" s="43"/>
    </row>
    <row r="15036" spans="1:9" x14ac:dyDescent="0.25">
      <c r="A15036" s="33" t="s">
        <v>6591</v>
      </c>
      <c r="B15036" s="33" t="s">
        <v>219</v>
      </c>
      <c r="C15036" s="33" t="s">
        <v>6359</v>
      </c>
      <c r="D15036" s="50">
        <v>3</v>
      </c>
      <c r="E15036" s="45" t="s">
        <v>24</v>
      </c>
      <c r="F15036" s="179">
        <v>9000</v>
      </c>
      <c r="G15036" s="179">
        <f t="shared" si="575"/>
        <v>27000</v>
      </c>
      <c r="H15036" s="42" t="s">
        <v>1006</v>
      </c>
      <c r="I15036" s="43"/>
    </row>
    <row r="15037" spans="1:9" x14ac:dyDescent="0.25">
      <c r="A15037" s="33" t="s">
        <v>6591</v>
      </c>
      <c r="B15037" s="33" t="s">
        <v>310</v>
      </c>
      <c r="C15037" s="109" t="s">
        <v>6360</v>
      </c>
      <c r="D15037" s="38">
        <v>3</v>
      </c>
      <c r="E15037" s="45" t="s">
        <v>24</v>
      </c>
      <c r="F15037" s="46">
        <v>25000</v>
      </c>
      <c r="G15037" s="179">
        <f t="shared" si="575"/>
        <v>75000</v>
      </c>
      <c r="H15037" s="42" t="s">
        <v>1006</v>
      </c>
      <c r="I15037" s="43"/>
    </row>
    <row r="15038" spans="1:9" x14ac:dyDescent="0.25">
      <c r="A15038" s="33" t="s">
        <v>6606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75"/>
        <v>462930</v>
      </c>
      <c r="H15038" s="84" t="s">
        <v>28</v>
      </c>
      <c r="I15038" s="43"/>
    </row>
    <row r="15039" spans="1:9" x14ac:dyDescent="0.25">
      <c r="A15039" s="33" t="s">
        <v>6606</v>
      </c>
      <c r="B15039" s="33" t="s">
        <v>6608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75"/>
        <v>155000</v>
      </c>
      <c r="H15039" s="42" t="s">
        <v>6609</v>
      </c>
      <c r="I15039" s="43" t="s">
        <v>8656</v>
      </c>
    </row>
    <row r="15040" spans="1:9" x14ac:dyDescent="0.25">
      <c r="A15040" s="33" t="s">
        <v>6606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75"/>
        <v>297000</v>
      </c>
      <c r="H15040" s="236" t="s">
        <v>413</v>
      </c>
      <c r="I15040" s="43" t="s">
        <v>12554</v>
      </c>
    </row>
    <row r="15041" spans="1:9" x14ac:dyDescent="0.25">
      <c r="A15041" s="33" t="s">
        <v>6606</v>
      </c>
      <c r="B15041" s="33" t="s">
        <v>6361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12554</v>
      </c>
    </row>
    <row r="15042" spans="1:9" x14ac:dyDescent="0.25">
      <c r="A15042" s="33" t="s">
        <v>6606</v>
      </c>
      <c r="B15042" s="33" t="s">
        <v>5108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12554</v>
      </c>
    </row>
    <row r="15043" spans="1:9" x14ac:dyDescent="0.25">
      <c r="A15043" s="33" t="s">
        <v>6606</v>
      </c>
      <c r="B15043" s="33" t="s">
        <v>3235</v>
      </c>
      <c r="C15043" s="33" t="s">
        <v>3596</v>
      </c>
      <c r="D15043" s="38">
        <v>1</v>
      </c>
      <c r="E15043" s="45" t="s">
        <v>24</v>
      </c>
      <c r="F15043" s="40">
        <v>92500</v>
      </c>
      <c r="G15043" s="41">
        <f t="shared" ref="G15043:G15067" si="576">F15043*D15043</f>
        <v>92500</v>
      </c>
      <c r="H15043" s="236" t="s">
        <v>413</v>
      </c>
      <c r="I15043" s="43" t="s">
        <v>12554</v>
      </c>
    </row>
    <row r="15044" spans="1:9" x14ac:dyDescent="0.25">
      <c r="A15044" s="33" t="s">
        <v>6606</v>
      </c>
      <c r="B15044" s="63" t="s">
        <v>6443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76"/>
        <v>125000</v>
      </c>
      <c r="H15044" s="236" t="s">
        <v>413</v>
      </c>
      <c r="I15044" s="43" t="s">
        <v>12554</v>
      </c>
    </row>
    <row r="15045" spans="1:9" x14ac:dyDescent="0.25">
      <c r="A15045" s="33" t="s">
        <v>6606</v>
      </c>
      <c r="B15045" s="33" t="s">
        <v>8509</v>
      </c>
      <c r="C15045" s="33" t="s">
        <v>8339</v>
      </c>
      <c r="D15045" s="50">
        <v>0.3</v>
      </c>
      <c r="E15045" s="45" t="s">
        <v>27</v>
      </c>
      <c r="F15045" s="58">
        <v>82500</v>
      </c>
      <c r="G15045" s="179">
        <f t="shared" si="576"/>
        <v>24750</v>
      </c>
      <c r="H15045" s="236" t="s">
        <v>413</v>
      </c>
      <c r="I15045" s="43" t="s">
        <v>12554</v>
      </c>
    </row>
    <row r="15046" spans="1:9" x14ac:dyDescent="0.25">
      <c r="A15046" s="33" t="s">
        <v>6606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76"/>
        <v>357000</v>
      </c>
      <c r="H15046" s="236" t="s">
        <v>413</v>
      </c>
      <c r="I15046" s="43" t="s">
        <v>12554</v>
      </c>
    </row>
    <row r="15047" spans="1:9" x14ac:dyDescent="0.25">
      <c r="A15047" s="33" t="s">
        <v>6606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76"/>
        <v>350000</v>
      </c>
      <c r="H15047" s="236" t="s">
        <v>413</v>
      </c>
      <c r="I15047" s="43" t="s">
        <v>12554</v>
      </c>
    </row>
    <row r="15048" spans="1:9" x14ac:dyDescent="0.25">
      <c r="A15048" s="33" t="s">
        <v>6606</v>
      </c>
      <c r="B15048" s="33" t="s">
        <v>6254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76"/>
        <v>200000</v>
      </c>
      <c r="H15048" s="236" t="s">
        <v>868</v>
      </c>
      <c r="I15048" s="43"/>
    </row>
    <row r="15049" spans="1:9" x14ac:dyDescent="0.25">
      <c r="A15049" s="33" t="s">
        <v>6606</v>
      </c>
      <c r="B15049" s="36" t="s">
        <v>6622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76"/>
        <v>565000</v>
      </c>
      <c r="H15049" s="236" t="s">
        <v>6623</v>
      </c>
      <c r="I15049" s="43"/>
    </row>
    <row r="15050" spans="1:9" x14ac:dyDescent="0.25">
      <c r="A15050" s="33" t="s">
        <v>6606</v>
      </c>
      <c r="B15050" s="33" t="s">
        <v>8509</v>
      </c>
      <c r="C15050" s="33" t="s">
        <v>8339</v>
      </c>
      <c r="D15050" s="50">
        <v>0.6</v>
      </c>
      <c r="E15050" s="45" t="s">
        <v>27</v>
      </c>
      <c r="F15050" s="58">
        <v>82500</v>
      </c>
      <c r="G15050" s="179">
        <f t="shared" si="576"/>
        <v>49500</v>
      </c>
      <c r="H15050" s="546" t="s">
        <v>911</v>
      </c>
      <c r="I15050" s="563" t="s">
        <v>12555</v>
      </c>
    </row>
    <row r="15051" spans="1:9" x14ac:dyDescent="0.25">
      <c r="A15051" s="33" t="s">
        <v>6606</v>
      </c>
      <c r="B15051" s="33" t="s">
        <v>6621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76"/>
        <v>750000</v>
      </c>
      <c r="H15051" s="236" t="s">
        <v>911</v>
      </c>
      <c r="I15051" s="43" t="s">
        <v>12555</v>
      </c>
    </row>
    <row r="15052" spans="1:9" x14ac:dyDescent="0.25">
      <c r="A15052" s="33" t="s">
        <v>6606</v>
      </c>
      <c r="B15052" s="33" t="s">
        <v>356</v>
      </c>
      <c r="C15052" s="44" t="s">
        <v>12556</v>
      </c>
      <c r="D15052" s="38">
        <v>1</v>
      </c>
      <c r="E15052" s="45" t="s">
        <v>24</v>
      </c>
      <c r="F15052" s="40">
        <v>1700000</v>
      </c>
      <c r="G15052" s="179">
        <f t="shared" si="576"/>
        <v>1700000</v>
      </c>
      <c r="H15052" s="42" t="s">
        <v>1756</v>
      </c>
      <c r="I15052" s="43" t="s">
        <v>12557</v>
      </c>
    </row>
    <row r="15053" spans="1:9" x14ac:dyDescent="0.25">
      <c r="A15053" s="33" t="s">
        <v>6606</v>
      </c>
      <c r="B15053" s="33" t="s">
        <v>356</v>
      </c>
      <c r="C15053" s="109" t="s">
        <v>12558</v>
      </c>
      <c r="D15053" s="50">
        <v>1</v>
      </c>
      <c r="E15053" s="45" t="s">
        <v>24</v>
      </c>
      <c r="F15053" s="179">
        <v>1700000</v>
      </c>
      <c r="G15053" s="179">
        <f t="shared" si="576"/>
        <v>1700000</v>
      </c>
      <c r="H15053" s="42" t="s">
        <v>1756</v>
      </c>
      <c r="I15053" s="43" t="s">
        <v>12557</v>
      </c>
    </row>
    <row r="15054" spans="1:9" x14ac:dyDescent="0.25">
      <c r="A15054" s="33" t="s">
        <v>6606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76"/>
        <v>370000</v>
      </c>
      <c r="H15054" s="42" t="s">
        <v>1756</v>
      </c>
      <c r="I15054" s="43" t="s">
        <v>12557</v>
      </c>
    </row>
    <row r="15055" spans="1:9" x14ac:dyDescent="0.25">
      <c r="A15055" s="33" t="s">
        <v>6606</v>
      </c>
      <c r="B15055" s="33" t="s">
        <v>12227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76"/>
        <v>90000</v>
      </c>
      <c r="H15055" s="42" t="s">
        <v>1756</v>
      </c>
      <c r="I15055" s="43" t="s">
        <v>12557</v>
      </c>
    </row>
    <row r="15056" spans="1:9" x14ac:dyDescent="0.25">
      <c r="A15056" s="33" t="s">
        <v>6606</v>
      </c>
      <c r="B15056" s="33" t="s">
        <v>6518</v>
      </c>
      <c r="C15056" s="33" t="s">
        <v>6519</v>
      </c>
      <c r="D15056" s="33">
        <v>1</v>
      </c>
      <c r="E15056" s="39" t="s">
        <v>24</v>
      </c>
      <c r="F15056" s="34">
        <v>165000</v>
      </c>
      <c r="G15056" s="41">
        <f t="shared" si="576"/>
        <v>165000</v>
      </c>
      <c r="H15056" s="84" t="s">
        <v>12559</v>
      </c>
      <c r="I15056" s="43" t="s">
        <v>12560</v>
      </c>
    </row>
    <row r="15057" spans="1:9" x14ac:dyDescent="0.25">
      <c r="A15057" s="33" t="s">
        <v>6606</v>
      </c>
      <c r="B15057" s="33" t="s">
        <v>356</v>
      </c>
      <c r="C15057" s="33" t="s">
        <v>12561</v>
      </c>
      <c r="D15057" s="33">
        <v>1</v>
      </c>
      <c r="E15057" s="39" t="s">
        <v>24</v>
      </c>
      <c r="F15057" s="40">
        <v>1700000</v>
      </c>
      <c r="G15057" s="179">
        <f t="shared" si="576"/>
        <v>1700000</v>
      </c>
      <c r="H15057" s="42" t="s">
        <v>12559</v>
      </c>
      <c r="I15057" s="43" t="s">
        <v>8525</v>
      </c>
    </row>
    <row r="15058" spans="1:9" x14ac:dyDescent="0.25">
      <c r="A15058" s="33" t="s">
        <v>6606</v>
      </c>
      <c r="B15058" s="33" t="s">
        <v>356</v>
      </c>
      <c r="C15058" s="156" t="s">
        <v>12562</v>
      </c>
      <c r="D15058" s="33">
        <v>1</v>
      </c>
      <c r="E15058" s="45" t="s">
        <v>24</v>
      </c>
      <c r="F15058" s="179">
        <v>1700000</v>
      </c>
      <c r="G15058" s="179">
        <f t="shared" si="576"/>
        <v>1700000</v>
      </c>
      <c r="H15058" s="42" t="s">
        <v>12559</v>
      </c>
      <c r="I15058" s="43" t="s">
        <v>8525</v>
      </c>
    </row>
    <row r="15059" spans="1:9" x14ac:dyDescent="0.25">
      <c r="A15059" s="33" t="s">
        <v>6606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76"/>
        <v>185000</v>
      </c>
      <c r="H15059" s="42" t="s">
        <v>12559</v>
      </c>
      <c r="I15059" s="43" t="s">
        <v>8525</v>
      </c>
    </row>
    <row r="15060" spans="1:9" x14ac:dyDescent="0.25">
      <c r="A15060" s="33" t="s">
        <v>6606</v>
      </c>
      <c r="B15060" s="63" t="s">
        <v>5550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76"/>
        <v>495000</v>
      </c>
      <c r="H15060" s="84" t="s">
        <v>12559</v>
      </c>
      <c r="I15060" s="43" t="s">
        <v>8525</v>
      </c>
    </row>
    <row r="15061" spans="1:9" x14ac:dyDescent="0.25">
      <c r="A15061" s="33" t="s">
        <v>6606</v>
      </c>
      <c r="B15061" s="63" t="s">
        <v>60</v>
      </c>
      <c r="C15061" s="33" t="s">
        <v>12563</v>
      </c>
      <c r="D15061" s="38">
        <v>1</v>
      </c>
      <c r="E15061" s="51" t="s">
        <v>24</v>
      </c>
      <c r="F15061" s="41">
        <v>3975000</v>
      </c>
      <c r="G15061" s="179">
        <f t="shared" si="576"/>
        <v>3975000</v>
      </c>
      <c r="H15061" s="236" t="s">
        <v>520</v>
      </c>
      <c r="I15061" s="43" t="s">
        <v>12564</v>
      </c>
    </row>
    <row r="15062" spans="1:9" x14ac:dyDescent="0.25">
      <c r="A15062" s="33" t="s">
        <v>6606</v>
      </c>
      <c r="B15062" s="63" t="s">
        <v>60</v>
      </c>
      <c r="C15062" s="33" t="s">
        <v>12565</v>
      </c>
      <c r="D15062" s="33">
        <v>1</v>
      </c>
      <c r="E15062" s="39" t="s">
        <v>24</v>
      </c>
      <c r="F15062" s="41">
        <v>3975000</v>
      </c>
      <c r="G15062" s="41">
        <f t="shared" si="576"/>
        <v>3975000</v>
      </c>
      <c r="H15062" s="236" t="s">
        <v>520</v>
      </c>
      <c r="I15062" s="43" t="s">
        <v>12564</v>
      </c>
    </row>
    <row r="15063" spans="1:9" x14ac:dyDescent="0.25">
      <c r="A15063" s="33" t="s">
        <v>6606</v>
      </c>
      <c r="B15063" s="36" t="s">
        <v>12566</v>
      </c>
      <c r="C15063" s="33" t="s">
        <v>12567</v>
      </c>
      <c r="D15063" s="38">
        <v>1</v>
      </c>
      <c r="E15063" s="51" t="s">
        <v>24</v>
      </c>
      <c r="F15063" s="46">
        <v>475000</v>
      </c>
      <c r="G15063" s="51">
        <f t="shared" si="576"/>
        <v>475000</v>
      </c>
      <c r="H15063" s="84" t="s">
        <v>538</v>
      </c>
      <c r="I15063" s="43" t="s">
        <v>8843</v>
      </c>
    </row>
    <row r="15064" spans="1:9" x14ac:dyDescent="0.25">
      <c r="A15064" s="33" t="s">
        <v>6606</v>
      </c>
      <c r="B15064" s="36" t="s">
        <v>12566</v>
      </c>
      <c r="C15064" s="33" t="s">
        <v>12568</v>
      </c>
      <c r="D15064" s="38">
        <v>1</v>
      </c>
      <c r="E15064" s="51" t="s">
        <v>24</v>
      </c>
      <c r="F15064" s="46">
        <v>475000</v>
      </c>
      <c r="G15064" s="51">
        <f t="shared" si="576"/>
        <v>475000</v>
      </c>
      <c r="H15064" s="42" t="s">
        <v>538</v>
      </c>
      <c r="I15064" s="43" t="s">
        <v>8843</v>
      </c>
    </row>
    <row r="15065" spans="1:9" x14ac:dyDescent="0.25">
      <c r="A15065" s="33" t="s">
        <v>6606</v>
      </c>
      <c r="B15065" s="33" t="s">
        <v>6520</v>
      </c>
      <c r="C15065" s="33" t="s">
        <v>6519</v>
      </c>
      <c r="D15065" s="50">
        <v>1</v>
      </c>
      <c r="E15065" s="45" t="s">
        <v>24</v>
      </c>
      <c r="F15065" s="46">
        <v>185000</v>
      </c>
      <c r="G15065" s="41">
        <f t="shared" si="576"/>
        <v>185000</v>
      </c>
      <c r="H15065" s="42" t="s">
        <v>538</v>
      </c>
      <c r="I15065" s="43" t="s">
        <v>8843</v>
      </c>
    </row>
    <row r="15066" spans="1:9" x14ac:dyDescent="0.25">
      <c r="A15066" s="33" t="s">
        <v>6606</v>
      </c>
      <c r="B15066" s="33" t="s">
        <v>2805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76"/>
        <v>18375</v>
      </c>
      <c r="H15066" s="236" t="s">
        <v>783</v>
      </c>
      <c r="I15066" s="43"/>
    </row>
    <row r="15067" spans="1:9" x14ac:dyDescent="0.25">
      <c r="A15067" s="33" t="s">
        <v>6606</v>
      </c>
      <c r="B15067" s="33" t="s">
        <v>6428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76"/>
        <v>233500</v>
      </c>
      <c r="H15067" s="42" t="s">
        <v>2284</v>
      </c>
      <c r="I15067" s="43"/>
    </row>
    <row r="15068" spans="1:9" x14ac:dyDescent="0.25">
      <c r="A15068" s="33" t="s">
        <v>6606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8493</v>
      </c>
    </row>
    <row r="15069" spans="1:9" x14ac:dyDescent="0.25">
      <c r="A15069" s="33" t="s">
        <v>6606</v>
      </c>
      <c r="B15069" s="36" t="s">
        <v>5003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8493</v>
      </c>
    </row>
    <row r="15070" spans="1:9" x14ac:dyDescent="0.25">
      <c r="A15070" s="33" t="s">
        <v>6606</v>
      </c>
      <c r="B15070" s="33" t="s">
        <v>3074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8493</v>
      </c>
    </row>
    <row r="15071" spans="1:9" x14ac:dyDescent="0.25">
      <c r="A15071" s="33" t="s">
        <v>6606</v>
      </c>
      <c r="B15071" s="33" t="s">
        <v>6387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8508</v>
      </c>
    </row>
    <row r="15072" spans="1:9" x14ac:dyDescent="0.25">
      <c r="A15072" s="33" t="s">
        <v>6606</v>
      </c>
      <c r="B15072" s="33" t="s">
        <v>6610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x14ac:dyDescent="0.25">
      <c r="A15073" s="33" t="s">
        <v>6606</v>
      </c>
      <c r="B15073" s="36" t="s">
        <v>6611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77">F15073*D15073</f>
        <v>750000</v>
      </c>
      <c r="H15073" s="42" t="s">
        <v>2284</v>
      </c>
      <c r="I15073" s="43"/>
    </row>
    <row r="15074" spans="1:9" x14ac:dyDescent="0.25">
      <c r="A15074" s="33" t="s">
        <v>6606</v>
      </c>
      <c r="B15074" s="33" t="s">
        <v>6612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77"/>
        <v>1000000</v>
      </c>
      <c r="H15074" s="42" t="s">
        <v>1753</v>
      </c>
      <c r="I15074" s="43"/>
    </row>
    <row r="15075" spans="1:9" x14ac:dyDescent="0.25">
      <c r="A15075" s="33" t="s">
        <v>6606</v>
      </c>
      <c r="B15075" s="33" t="s">
        <v>6613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77"/>
        <v>750000</v>
      </c>
      <c r="H15075" s="84" t="s">
        <v>588</v>
      </c>
      <c r="I15075" s="43"/>
    </row>
    <row r="15076" spans="1:9" x14ac:dyDescent="0.25">
      <c r="A15076" s="33" t="s">
        <v>6606</v>
      </c>
      <c r="B15076" s="33" t="s">
        <v>6614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77"/>
        <v>650000</v>
      </c>
      <c r="H15076" s="42" t="s">
        <v>4188</v>
      </c>
      <c r="I15076" s="33"/>
    </row>
    <row r="15077" spans="1:9" x14ac:dyDescent="0.25">
      <c r="A15077" s="33" t="s">
        <v>6606</v>
      </c>
      <c r="B15077" s="63" t="s">
        <v>6615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77"/>
        <v>980000</v>
      </c>
      <c r="H15077" s="42" t="s">
        <v>3230</v>
      </c>
      <c r="I15077" s="33"/>
    </row>
    <row r="15078" spans="1:9" x14ac:dyDescent="0.25">
      <c r="A15078" s="33" t="s">
        <v>6606</v>
      </c>
      <c r="B15078" s="63" t="s">
        <v>6616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77"/>
        <v>980000</v>
      </c>
      <c r="H15078" s="42" t="s">
        <v>3230</v>
      </c>
      <c r="I15078" s="33"/>
    </row>
    <row r="15079" spans="1:9" x14ac:dyDescent="0.25">
      <c r="A15079" s="33" t="s">
        <v>6606</v>
      </c>
      <c r="B15079" s="63" t="s">
        <v>6617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77"/>
        <v>950000</v>
      </c>
      <c r="H15079" s="42" t="s">
        <v>3230</v>
      </c>
      <c r="I15079" s="33"/>
    </row>
    <row r="15080" spans="1:9" x14ac:dyDescent="0.25">
      <c r="A15080" s="33" t="s">
        <v>6606</v>
      </c>
      <c r="B15080" s="63" t="s">
        <v>6618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77"/>
        <v>950000</v>
      </c>
      <c r="H15080" s="42" t="s">
        <v>3230</v>
      </c>
      <c r="I15080" s="33"/>
    </row>
    <row r="15081" spans="1:9" x14ac:dyDescent="0.25">
      <c r="A15081" s="33" t="s">
        <v>6606</v>
      </c>
      <c r="B15081" s="33" t="s">
        <v>6619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77"/>
        <v>750000</v>
      </c>
      <c r="H15081" s="42" t="s">
        <v>4188</v>
      </c>
      <c r="I15081" s="33"/>
    </row>
    <row r="15082" spans="1:9" x14ac:dyDescent="0.25">
      <c r="A15082" s="33" t="s">
        <v>6606</v>
      </c>
      <c r="B15082" s="49" t="s">
        <v>6620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77"/>
        <v>750000</v>
      </c>
      <c r="H15082" s="42" t="s">
        <v>4188</v>
      </c>
      <c r="I15082" s="33"/>
    </row>
    <row r="15083" spans="1:9" x14ac:dyDescent="0.25">
      <c r="A15083" s="33" t="s">
        <v>6606</v>
      </c>
      <c r="B15083" s="36" t="s">
        <v>12569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77"/>
        <v>490000</v>
      </c>
      <c r="H15083" s="42" t="s">
        <v>4188</v>
      </c>
      <c r="I15083" s="33"/>
    </row>
    <row r="15084" spans="1:9" x14ac:dyDescent="0.25">
      <c r="A15084" s="33" t="s">
        <v>6606</v>
      </c>
      <c r="B15084" s="33" t="s">
        <v>4472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77"/>
        <v>900000</v>
      </c>
      <c r="H15084" s="84" t="s">
        <v>1106</v>
      </c>
      <c r="I15084" s="33" t="s">
        <v>8716</v>
      </c>
    </row>
    <row r="15085" spans="1:9" x14ac:dyDescent="0.25">
      <c r="A15085" s="33" t="s">
        <v>6606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77"/>
        <v>40000</v>
      </c>
      <c r="H15085" s="84" t="s">
        <v>1106</v>
      </c>
      <c r="I15085" s="33" t="s">
        <v>8716</v>
      </c>
    </row>
    <row r="15086" spans="1:9" x14ac:dyDescent="0.25">
      <c r="A15086" s="33" t="s">
        <v>6606</v>
      </c>
      <c r="B15086" s="33" t="s">
        <v>8509</v>
      </c>
      <c r="C15086" s="33" t="s">
        <v>8339</v>
      </c>
      <c r="D15086" s="50">
        <v>0.3</v>
      </c>
      <c r="E15086" s="45" t="s">
        <v>27</v>
      </c>
      <c r="F15086" s="58">
        <v>82500</v>
      </c>
      <c r="G15086" s="179">
        <f t="shared" si="577"/>
        <v>24750</v>
      </c>
      <c r="H15086" s="84" t="s">
        <v>1106</v>
      </c>
      <c r="I15086" s="33" t="s">
        <v>8716</v>
      </c>
    </row>
    <row r="15087" spans="1:9" x14ac:dyDescent="0.25">
      <c r="A15087" s="33" t="s">
        <v>6606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8644</v>
      </c>
    </row>
    <row r="15088" spans="1:9" x14ac:dyDescent="0.25">
      <c r="A15088" s="33" t="s">
        <v>6606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77"/>
        <v>40000</v>
      </c>
      <c r="H15088" s="236" t="s">
        <v>465</v>
      </c>
      <c r="I15088" s="43" t="s">
        <v>8644</v>
      </c>
    </row>
    <row r="15089" spans="1:9" x14ac:dyDescent="0.25">
      <c r="A15089" s="33" t="s">
        <v>6606</v>
      </c>
      <c r="B15089" s="33" t="s">
        <v>4841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77"/>
        <v>5000</v>
      </c>
      <c r="H15089" s="236" t="s">
        <v>465</v>
      </c>
      <c r="I15089" s="43" t="s">
        <v>8644</v>
      </c>
    </row>
    <row r="15090" spans="1:9" x14ac:dyDescent="0.25">
      <c r="A15090" s="33" t="s">
        <v>6606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77"/>
        <v>40000</v>
      </c>
      <c r="H15090" s="236" t="s">
        <v>465</v>
      </c>
      <c r="I15090" s="43" t="s">
        <v>8644</v>
      </c>
    </row>
    <row r="15091" spans="1:9" x14ac:dyDescent="0.25">
      <c r="A15091" s="33" t="s">
        <v>6606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77"/>
        <v>208134</v>
      </c>
      <c r="H15091" s="236" t="s">
        <v>465</v>
      </c>
      <c r="I15091" s="43" t="s">
        <v>8644</v>
      </c>
    </row>
    <row r="15092" spans="1:9" x14ac:dyDescent="0.25">
      <c r="A15092" s="33" t="s">
        <v>6606</v>
      </c>
      <c r="B15092" s="63" t="s">
        <v>6349</v>
      </c>
      <c r="C15092" s="33" t="s">
        <v>6350</v>
      </c>
      <c r="D15092" s="38">
        <v>1</v>
      </c>
      <c r="E15092" s="45" t="s">
        <v>24</v>
      </c>
      <c r="F15092" s="40">
        <v>9500000</v>
      </c>
      <c r="G15092" s="179">
        <f t="shared" si="577"/>
        <v>9500000</v>
      </c>
      <c r="H15092" s="42" t="s">
        <v>2284</v>
      </c>
      <c r="I15092" s="33"/>
    </row>
    <row r="15093" spans="1:9" x14ac:dyDescent="0.25">
      <c r="A15093" s="33" t="s">
        <v>6624</v>
      </c>
      <c r="B15093" s="63" t="s">
        <v>6635</v>
      </c>
      <c r="C15093" s="33"/>
      <c r="D15093" s="38">
        <v>6</v>
      </c>
      <c r="E15093" s="45" t="s">
        <v>773</v>
      </c>
      <c r="F15093" s="41">
        <v>8500</v>
      </c>
      <c r="G15093" s="41">
        <f t="shared" si="577"/>
        <v>51000</v>
      </c>
      <c r="H15093" s="564" t="s">
        <v>6636</v>
      </c>
      <c r="I15093" s="43"/>
    </row>
    <row r="15094" spans="1:9" x14ac:dyDescent="0.25">
      <c r="A15094" s="33" t="s">
        <v>6624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77"/>
        <v>346890</v>
      </c>
      <c r="H15094" s="565" t="s">
        <v>433</v>
      </c>
      <c r="I15094" s="43" t="s">
        <v>12570</v>
      </c>
    </row>
    <row r="15095" spans="1:9" x14ac:dyDescent="0.25">
      <c r="A15095" s="33" t="s">
        <v>6624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4608</v>
      </c>
      <c r="I15095" s="43"/>
    </row>
    <row r="15096" spans="1:9" x14ac:dyDescent="0.25">
      <c r="A15096" s="33" t="s">
        <v>6624</v>
      </c>
      <c r="B15096" s="33" t="s">
        <v>6629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x14ac:dyDescent="0.25">
      <c r="A15097" s="33" t="s">
        <v>6624</v>
      </c>
      <c r="B15097" s="33" t="s">
        <v>6627</v>
      </c>
      <c r="C15097" s="33" t="s">
        <v>6284</v>
      </c>
      <c r="D15097" s="33">
        <v>1</v>
      </c>
      <c r="E15097" s="33" t="s">
        <v>24</v>
      </c>
      <c r="F15097" s="34">
        <v>7000</v>
      </c>
      <c r="G15097" s="41">
        <f t="shared" ref="G15097:G15103" si="578">F15097*D15097</f>
        <v>7000</v>
      </c>
      <c r="H15097" s="564" t="s">
        <v>490</v>
      </c>
      <c r="I15097" s="43"/>
    </row>
    <row r="15098" spans="1:9" x14ac:dyDescent="0.25">
      <c r="A15098" s="33" t="s">
        <v>6624</v>
      </c>
      <c r="B15098" s="33" t="s">
        <v>3928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78"/>
        <v>85000</v>
      </c>
      <c r="H15098" s="566" t="s">
        <v>2240</v>
      </c>
      <c r="I15098" s="43"/>
    </row>
    <row r="15099" spans="1:9" x14ac:dyDescent="0.25">
      <c r="A15099" s="33" t="s">
        <v>6624</v>
      </c>
      <c r="B15099" s="36" t="s">
        <v>6630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78"/>
        <v>340000</v>
      </c>
      <c r="H15099" s="565" t="s">
        <v>930</v>
      </c>
      <c r="I15099" s="43"/>
    </row>
    <row r="15100" spans="1:9" x14ac:dyDescent="0.25">
      <c r="A15100" s="33" t="s">
        <v>6624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78"/>
        <v>100000</v>
      </c>
      <c r="H15100" s="566" t="s">
        <v>627</v>
      </c>
      <c r="I15100" s="43"/>
    </row>
    <row r="15101" spans="1:9" x14ac:dyDescent="0.25">
      <c r="A15101" s="33" t="s">
        <v>6624</v>
      </c>
      <c r="B15101" s="33" t="s">
        <v>2801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78"/>
        <v>35000</v>
      </c>
      <c r="H15101" s="566" t="s">
        <v>627</v>
      </c>
      <c r="I15101" s="43"/>
    </row>
    <row r="15102" spans="1:9" x14ac:dyDescent="0.25">
      <c r="A15102" s="33" t="s">
        <v>6624</v>
      </c>
      <c r="B15102" s="33" t="s">
        <v>2805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78"/>
        <v>2625</v>
      </c>
      <c r="H15102" s="567" t="s">
        <v>627</v>
      </c>
      <c r="I15102" s="43"/>
    </row>
    <row r="15103" spans="1:9" x14ac:dyDescent="0.25">
      <c r="A15103" s="33" t="s">
        <v>6624</v>
      </c>
      <c r="B15103" s="36" t="s">
        <v>1042</v>
      </c>
      <c r="C15103" s="44" t="s">
        <v>4266</v>
      </c>
      <c r="D15103" s="38">
        <v>4</v>
      </c>
      <c r="E15103" s="45" t="s">
        <v>24</v>
      </c>
      <c r="F15103" s="40">
        <v>25000</v>
      </c>
      <c r="G15103" s="41">
        <f t="shared" si="578"/>
        <v>100000</v>
      </c>
      <c r="H15103" s="565" t="s">
        <v>827</v>
      </c>
      <c r="I15103" s="563"/>
    </row>
    <row r="15104" spans="1:9" x14ac:dyDescent="0.25">
      <c r="A15104" s="33" t="s">
        <v>6624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x14ac:dyDescent="0.25">
      <c r="A15105" s="33" t="s">
        <v>6624</v>
      </c>
      <c r="B15105" s="33" t="s">
        <v>6551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79">F15105*D15105</f>
        <v>15000</v>
      </c>
      <c r="H15105" s="565" t="s">
        <v>827</v>
      </c>
      <c r="I15105" s="43"/>
    </row>
    <row r="15106" spans="1:9" x14ac:dyDescent="0.25">
      <c r="A15106" s="33" t="s">
        <v>6624</v>
      </c>
      <c r="B15106" s="49" t="s">
        <v>6639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79"/>
        <v>90000</v>
      </c>
      <c r="H15106" s="565" t="s">
        <v>2284</v>
      </c>
      <c r="I15106" s="43"/>
    </row>
    <row r="15107" spans="1:9" x14ac:dyDescent="0.25">
      <c r="A15107" s="33" t="s">
        <v>6624</v>
      </c>
      <c r="B15107" s="36" t="s">
        <v>6640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79"/>
        <v>170000</v>
      </c>
      <c r="H15107" s="565" t="s">
        <v>2284</v>
      </c>
      <c r="I15107" s="43"/>
    </row>
    <row r="15108" spans="1:9" x14ac:dyDescent="0.25">
      <c r="A15108" s="33" t="s">
        <v>6624</v>
      </c>
      <c r="B15108" s="33" t="s">
        <v>6641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79"/>
        <v>40000</v>
      </c>
      <c r="H15108" s="565" t="s">
        <v>2284</v>
      </c>
      <c r="I15108" s="43"/>
    </row>
    <row r="15109" spans="1:9" x14ac:dyDescent="0.25">
      <c r="A15109" s="33" t="s">
        <v>6624</v>
      </c>
      <c r="B15109" s="36" t="s">
        <v>6642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79"/>
        <v>35000</v>
      </c>
      <c r="H15109" s="565" t="s">
        <v>2284</v>
      </c>
      <c r="I15109" s="43"/>
    </row>
    <row r="15110" spans="1:9" x14ac:dyDescent="0.25">
      <c r="A15110" s="33" t="s">
        <v>6624</v>
      </c>
      <c r="B15110" s="36" t="s">
        <v>6643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79"/>
        <v>17500</v>
      </c>
      <c r="H15110" s="565" t="s">
        <v>2284</v>
      </c>
      <c r="I15110" s="43"/>
    </row>
    <row r="15111" spans="1:9" x14ac:dyDescent="0.25">
      <c r="A15111" s="33" t="s">
        <v>6624</v>
      </c>
      <c r="B15111" s="33" t="s">
        <v>6644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79"/>
        <v>17500</v>
      </c>
      <c r="H15111" s="565" t="s">
        <v>2284</v>
      </c>
      <c r="I15111" s="43"/>
    </row>
    <row r="15112" spans="1:9" x14ac:dyDescent="0.25">
      <c r="A15112" s="33" t="s">
        <v>6624</v>
      </c>
      <c r="B15112" s="36" t="s">
        <v>6645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79"/>
        <v>15000</v>
      </c>
      <c r="H15112" s="565" t="s">
        <v>2284</v>
      </c>
      <c r="I15112" s="43"/>
    </row>
    <row r="15113" spans="1:9" x14ac:dyDescent="0.25">
      <c r="A15113" s="33" t="s">
        <v>6624</v>
      </c>
      <c r="B15113" s="33" t="s">
        <v>5906</v>
      </c>
      <c r="C15113" s="33" t="s">
        <v>6284</v>
      </c>
      <c r="D15113" s="38">
        <v>1</v>
      </c>
      <c r="E15113" s="51" t="s">
        <v>808</v>
      </c>
      <c r="F15113" s="46">
        <v>22000</v>
      </c>
      <c r="G15113" s="179">
        <f t="shared" si="579"/>
        <v>22000</v>
      </c>
      <c r="H15113" s="565" t="s">
        <v>2284</v>
      </c>
      <c r="I15113" s="43"/>
    </row>
    <row r="15114" spans="1:9" x14ac:dyDescent="0.25">
      <c r="A15114" s="33" t="s">
        <v>6624</v>
      </c>
      <c r="B15114" s="33" t="s">
        <v>6625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79"/>
        <v>35000</v>
      </c>
      <c r="H15114" s="565" t="s">
        <v>6626</v>
      </c>
      <c r="I15114" s="43"/>
    </row>
    <row r="15115" spans="1:9" x14ac:dyDescent="0.25">
      <c r="A15115" s="33" t="s">
        <v>6624</v>
      </c>
      <c r="B15115" s="33" t="s">
        <v>6631</v>
      </c>
      <c r="C15115" s="33" t="s">
        <v>6284</v>
      </c>
      <c r="D15115" s="33">
        <v>4</v>
      </c>
      <c r="E15115" s="39" t="s">
        <v>24</v>
      </c>
      <c r="F15115" s="34">
        <v>13000</v>
      </c>
      <c r="G15115" s="41">
        <f t="shared" si="579"/>
        <v>52000</v>
      </c>
      <c r="H15115" s="564" t="s">
        <v>12571</v>
      </c>
      <c r="I15115" s="43"/>
    </row>
    <row r="15116" spans="1:9" x14ac:dyDescent="0.25">
      <c r="A15116" s="33" t="s">
        <v>6624</v>
      </c>
      <c r="B15116" s="33" t="s">
        <v>6633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79"/>
        <v>200000</v>
      </c>
      <c r="H15116" s="565" t="s">
        <v>12571</v>
      </c>
      <c r="I15116" s="43"/>
    </row>
    <row r="15117" spans="1:9" x14ac:dyDescent="0.25">
      <c r="A15117" s="33" t="s">
        <v>6624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77"/>
        <v>75000</v>
      </c>
      <c r="H15117" s="236" t="s">
        <v>433</v>
      </c>
      <c r="I15117" s="43" t="s">
        <v>12551</v>
      </c>
    </row>
    <row r="15118" spans="1:9" x14ac:dyDescent="0.25">
      <c r="A15118" s="33" t="s">
        <v>6624</v>
      </c>
      <c r="B15118" s="63" t="s">
        <v>2826</v>
      </c>
      <c r="C15118" s="39" t="s">
        <v>5865</v>
      </c>
      <c r="D15118" s="38">
        <v>1</v>
      </c>
      <c r="E15118" s="51" t="s">
        <v>24</v>
      </c>
      <c r="F15118" s="46">
        <v>260000</v>
      </c>
      <c r="G15118" s="179">
        <f t="shared" si="577"/>
        <v>260000</v>
      </c>
      <c r="H15118" s="42" t="s">
        <v>1004</v>
      </c>
      <c r="I15118" s="43" t="s">
        <v>8615</v>
      </c>
    </row>
    <row r="15119" spans="1:9" x14ac:dyDescent="0.25">
      <c r="A15119" s="33" t="s">
        <v>6624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77"/>
        <v>230000</v>
      </c>
      <c r="H15119" s="236" t="s">
        <v>1004</v>
      </c>
      <c r="I15119" s="43" t="s">
        <v>8615</v>
      </c>
    </row>
    <row r="15120" spans="1:9" x14ac:dyDescent="0.25">
      <c r="A15120" s="33" t="s">
        <v>6646</v>
      </c>
      <c r="B15120" s="36" t="s">
        <v>6647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77"/>
        <v>400000</v>
      </c>
      <c r="H15120" s="42" t="s">
        <v>2240</v>
      </c>
      <c r="I15120" s="43"/>
    </row>
    <row r="15121" spans="1:9" x14ac:dyDescent="0.25">
      <c r="A15121" s="33" t="s">
        <v>6646</v>
      </c>
      <c r="B15121" s="33" t="s">
        <v>6648</v>
      </c>
      <c r="C15121" s="33" t="s">
        <v>6649</v>
      </c>
      <c r="D15121" s="50">
        <v>2</v>
      </c>
      <c r="E15121" s="45" t="s">
        <v>24</v>
      </c>
      <c r="F15121" s="179">
        <v>7000</v>
      </c>
      <c r="G15121" s="41">
        <f t="shared" si="577"/>
        <v>14000</v>
      </c>
      <c r="H15121" s="42" t="s">
        <v>2240</v>
      </c>
      <c r="I15121" s="43"/>
    </row>
    <row r="15122" spans="1:9" x14ac:dyDescent="0.25">
      <c r="A15122" s="33" t="s">
        <v>6646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77"/>
        <v>297000</v>
      </c>
      <c r="H15122" s="42" t="s">
        <v>2240</v>
      </c>
      <c r="I15122" s="43"/>
    </row>
    <row r="15123" spans="1:9" x14ac:dyDescent="0.25">
      <c r="A15123" s="33" t="s">
        <v>6646</v>
      </c>
      <c r="B15123" s="33" t="s">
        <v>6361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77"/>
        <v>95000</v>
      </c>
      <c r="H15123" s="42" t="s">
        <v>2240</v>
      </c>
      <c r="I15123" s="43"/>
    </row>
    <row r="15124" spans="1:9" x14ac:dyDescent="0.25">
      <c r="A15124" s="33" t="s">
        <v>6646</v>
      </c>
      <c r="B15124" s="33" t="s">
        <v>6650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77"/>
        <v>35000</v>
      </c>
      <c r="H15124" s="42" t="s">
        <v>2240</v>
      </c>
      <c r="I15124" s="43"/>
    </row>
    <row r="15125" spans="1:9" x14ac:dyDescent="0.25">
      <c r="A15125" s="33" t="s">
        <v>6646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77"/>
        <v>75000</v>
      </c>
      <c r="H15125" s="564" t="s">
        <v>6636</v>
      </c>
      <c r="I15125" s="43"/>
    </row>
    <row r="15126" spans="1:9" x14ac:dyDescent="0.25">
      <c r="A15126" s="33" t="s">
        <v>6646</v>
      </c>
      <c r="B15126" s="33" t="s">
        <v>11266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77"/>
        <v>30000</v>
      </c>
      <c r="H15126" s="566" t="s">
        <v>6636</v>
      </c>
      <c r="I15126" s="43"/>
    </row>
    <row r="15127" spans="1:9" x14ac:dyDescent="0.25">
      <c r="A15127" s="33" t="s">
        <v>6646</v>
      </c>
      <c r="B15127" s="36" t="s">
        <v>2805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77"/>
        <v>5250</v>
      </c>
      <c r="H15127" s="565" t="s">
        <v>6636</v>
      </c>
      <c r="I15127" s="43"/>
    </row>
    <row r="15128" spans="1:9" x14ac:dyDescent="0.25">
      <c r="A15128" s="33" t="s">
        <v>6646</v>
      </c>
      <c r="B15128" s="63" t="s">
        <v>4466</v>
      </c>
      <c r="C15128" s="33" t="s">
        <v>6438</v>
      </c>
      <c r="D15128" s="38">
        <v>2</v>
      </c>
      <c r="E15128" s="45" t="s">
        <v>24</v>
      </c>
      <c r="F15128" s="40">
        <v>11500</v>
      </c>
      <c r="G15128" s="41">
        <f t="shared" si="577"/>
        <v>23000</v>
      </c>
      <c r="H15128" s="565" t="s">
        <v>6636</v>
      </c>
      <c r="I15128" s="43"/>
    </row>
    <row r="15129" spans="1:9" x14ac:dyDescent="0.25">
      <c r="A15129" s="33" t="s">
        <v>6646</v>
      </c>
      <c r="B15129" s="36" t="s">
        <v>12572</v>
      </c>
      <c r="C15129" s="36" t="s">
        <v>12573</v>
      </c>
      <c r="D15129" s="38">
        <v>1</v>
      </c>
      <c r="E15129" s="45" t="s">
        <v>24</v>
      </c>
      <c r="F15129" s="46">
        <v>775000</v>
      </c>
      <c r="G15129" s="179">
        <f t="shared" si="577"/>
        <v>775000</v>
      </c>
      <c r="H15129" s="566" t="s">
        <v>433</v>
      </c>
      <c r="I15129" s="43" t="s">
        <v>12574</v>
      </c>
    </row>
    <row r="15130" spans="1:9" x14ac:dyDescent="0.25">
      <c r="A15130" s="33" t="s">
        <v>6646</v>
      </c>
      <c r="B15130" s="36" t="s">
        <v>12572</v>
      </c>
      <c r="C15130" s="36" t="s">
        <v>12575</v>
      </c>
      <c r="D15130" s="50">
        <v>1</v>
      </c>
      <c r="E15130" s="45" t="s">
        <v>24</v>
      </c>
      <c r="F15130" s="58">
        <v>775000</v>
      </c>
      <c r="G15130" s="179">
        <f t="shared" si="577"/>
        <v>775000</v>
      </c>
      <c r="H15130" s="567" t="s">
        <v>433</v>
      </c>
      <c r="I15130" s="43" t="s">
        <v>12574</v>
      </c>
    </row>
    <row r="15131" spans="1:9" x14ac:dyDescent="0.25">
      <c r="A15131" s="33" t="s">
        <v>6646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77"/>
        <v>285000</v>
      </c>
      <c r="H15131" s="565" t="s">
        <v>433</v>
      </c>
      <c r="I15131" s="43" t="s">
        <v>12574</v>
      </c>
    </row>
    <row r="15132" spans="1:9" x14ac:dyDescent="0.25">
      <c r="A15132" s="33" t="s">
        <v>6646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8611</v>
      </c>
    </row>
    <row r="15133" spans="1:9" x14ac:dyDescent="0.25">
      <c r="A15133" s="33" t="s">
        <v>6646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80">F15133*D15133</f>
        <v>61724</v>
      </c>
      <c r="H15133" s="565" t="s">
        <v>1263</v>
      </c>
      <c r="I15133" s="43"/>
    </row>
    <row r="15134" spans="1:9" x14ac:dyDescent="0.25">
      <c r="A15134" s="33" t="s">
        <v>6646</v>
      </c>
      <c r="B15134" s="36" t="s">
        <v>5203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80"/>
        <v>10000</v>
      </c>
      <c r="H15134" s="565" t="s">
        <v>1263</v>
      </c>
      <c r="I15134" s="43"/>
    </row>
    <row r="15135" spans="1:9" x14ac:dyDescent="0.25">
      <c r="A15135" s="33" t="s">
        <v>6646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80"/>
        <v>246896</v>
      </c>
      <c r="H15135" s="565" t="s">
        <v>28</v>
      </c>
      <c r="I15135" s="43"/>
    </row>
    <row r="15136" spans="1:9" x14ac:dyDescent="0.25">
      <c r="A15136" s="33" t="s">
        <v>6646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80"/>
        <v>132000</v>
      </c>
      <c r="H15136" s="565" t="s">
        <v>28</v>
      </c>
      <c r="I15136" s="43"/>
    </row>
    <row r="15137" spans="1:9" x14ac:dyDescent="0.25">
      <c r="A15137" s="33" t="s">
        <v>6646</v>
      </c>
      <c r="B15137" s="33" t="s">
        <v>6651</v>
      </c>
      <c r="C15137" s="52" t="s">
        <v>2998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x14ac:dyDescent="0.25">
      <c r="A15138" s="33" t="s">
        <v>6646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80"/>
        <v>440000</v>
      </c>
      <c r="H15138" s="565" t="s">
        <v>1268</v>
      </c>
      <c r="I15138" s="43"/>
    </row>
    <row r="15139" spans="1:9" x14ac:dyDescent="0.25">
      <c r="A15139" s="33" t="s">
        <v>6646</v>
      </c>
      <c r="B15139" s="33" t="s">
        <v>5705</v>
      </c>
      <c r="C15139" s="33" t="s">
        <v>5224</v>
      </c>
      <c r="D15139" s="38">
        <v>1</v>
      </c>
      <c r="E15139" s="51" t="s">
        <v>24</v>
      </c>
      <c r="F15139" s="46">
        <v>959500</v>
      </c>
      <c r="G15139" s="51">
        <f t="shared" si="580"/>
        <v>959500</v>
      </c>
      <c r="H15139" s="565" t="s">
        <v>1268</v>
      </c>
      <c r="I15139" s="43"/>
    </row>
    <row r="15140" spans="1:9" x14ac:dyDescent="0.25">
      <c r="A15140" s="33" t="s">
        <v>6646</v>
      </c>
      <c r="B15140" s="63" t="s">
        <v>6443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80"/>
        <v>135000</v>
      </c>
      <c r="H15140" s="565" t="s">
        <v>1268</v>
      </c>
      <c r="I15140" s="43"/>
    </row>
    <row r="15141" spans="1:9" x14ac:dyDescent="0.25">
      <c r="A15141" s="33" t="s">
        <v>6646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80"/>
        <v>24750</v>
      </c>
      <c r="H15141" s="565" t="s">
        <v>1268</v>
      </c>
      <c r="I15141" s="43"/>
    </row>
    <row r="15142" spans="1:9" x14ac:dyDescent="0.25">
      <c r="A15142" s="33" t="s">
        <v>6646</v>
      </c>
      <c r="B15142" s="33" t="s">
        <v>356</v>
      </c>
      <c r="C15142" s="33" t="s">
        <v>11014</v>
      </c>
      <c r="D15142" s="33">
        <v>1</v>
      </c>
      <c r="E15142" s="39" t="s">
        <v>24</v>
      </c>
      <c r="F15142" s="568">
        <v>1700000</v>
      </c>
      <c r="G15142" s="41">
        <f t="shared" si="580"/>
        <v>1700000</v>
      </c>
      <c r="H15142" s="564" t="s">
        <v>588</v>
      </c>
      <c r="I15142" s="43" t="s">
        <v>8860</v>
      </c>
    </row>
    <row r="15143" spans="1:9" x14ac:dyDescent="0.25">
      <c r="A15143" s="33" t="s">
        <v>6646</v>
      </c>
      <c r="B15143" s="33" t="s">
        <v>356</v>
      </c>
      <c r="C15143" s="33" t="s">
        <v>12576</v>
      </c>
      <c r="D15143" s="38">
        <v>1</v>
      </c>
      <c r="E15143" s="45" t="s">
        <v>24</v>
      </c>
      <c r="F15143" s="569">
        <v>1700000</v>
      </c>
      <c r="G15143" s="41">
        <f t="shared" si="580"/>
        <v>1700000</v>
      </c>
      <c r="H15143" s="565" t="s">
        <v>588</v>
      </c>
      <c r="I15143" s="43" t="s">
        <v>8860</v>
      </c>
    </row>
    <row r="15144" spans="1:9" x14ac:dyDescent="0.25">
      <c r="A15144" s="33" t="s">
        <v>6646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80"/>
        <v>370000</v>
      </c>
      <c r="H15144" s="565" t="s">
        <v>588</v>
      </c>
      <c r="I15144" s="43" t="s">
        <v>8860</v>
      </c>
    </row>
    <row r="15145" spans="1:9" x14ac:dyDescent="0.25">
      <c r="A15145" s="33" t="s">
        <v>6646</v>
      </c>
      <c r="B15145" s="33" t="s">
        <v>12227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80"/>
        <v>90000</v>
      </c>
      <c r="H15145" s="565" t="s">
        <v>588</v>
      </c>
      <c r="I15145" s="43" t="s">
        <v>8860</v>
      </c>
    </row>
    <row r="15146" spans="1:9" x14ac:dyDescent="0.25">
      <c r="A15146" s="33" t="s">
        <v>6646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8860</v>
      </c>
    </row>
    <row r="15147" spans="1:9" x14ac:dyDescent="0.25">
      <c r="A15147" s="33" t="s">
        <v>6646</v>
      </c>
      <c r="B15147" s="63" t="s">
        <v>5550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8859</v>
      </c>
    </row>
    <row r="15148" spans="1:9" x14ac:dyDescent="0.25">
      <c r="A15148" s="33" t="s">
        <v>6646</v>
      </c>
      <c r="B15148" s="33" t="s">
        <v>2690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8859</v>
      </c>
    </row>
    <row r="15149" spans="1:9" x14ac:dyDescent="0.25">
      <c r="A15149" s="33" t="s">
        <v>6646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81">F15149*D15149</f>
        <v>40000</v>
      </c>
      <c r="H15149" s="42" t="s">
        <v>1753</v>
      </c>
      <c r="I15149" s="43" t="s">
        <v>8859</v>
      </c>
    </row>
    <row r="15150" spans="1:9" x14ac:dyDescent="0.25">
      <c r="A15150" s="33" t="s">
        <v>6646</v>
      </c>
      <c r="B15150" s="49" t="s">
        <v>6553</v>
      </c>
      <c r="C15150" s="109" t="s">
        <v>3536</v>
      </c>
      <c r="D15150" s="38">
        <v>2</v>
      </c>
      <c r="E15150" s="45" t="s">
        <v>72</v>
      </c>
      <c r="F15150" s="40">
        <v>450000</v>
      </c>
      <c r="G15150" s="41">
        <f t="shared" si="581"/>
        <v>900000</v>
      </c>
      <c r="H15150" s="42" t="s">
        <v>6570</v>
      </c>
      <c r="I15150" s="33" t="s">
        <v>12577</v>
      </c>
    </row>
    <row r="15151" spans="1:9" x14ac:dyDescent="0.25">
      <c r="A15151" s="33" t="s">
        <v>6646</v>
      </c>
      <c r="B15151" s="63" t="s">
        <v>6637</v>
      </c>
      <c r="C15151" s="33" t="s">
        <v>3536</v>
      </c>
      <c r="D15151" s="50">
        <v>1</v>
      </c>
      <c r="E15151" s="45" t="s">
        <v>72</v>
      </c>
      <c r="F15151" s="46">
        <v>300000</v>
      </c>
      <c r="G15151" s="41">
        <f t="shared" si="581"/>
        <v>300000</v>
      </c>
      <c r="H15151" s="42" t="s">
        <v>6570</v>
      </c>
      <c r="I15151" s="33" t="s">
        <v>12577</v>
      </c>
    </row>
    <row r="15152" spans="1:9" x14ac:dyDescent="0.25">
      <c r="A15152" s="33" t="s">
        <v>6646</v>
      </c>
      <c r="B15152" s="33" t="s">
        <v>6638</v>
      </c>
      <c r="C15152" s="33" t="s">
        <v>3536</v>
      </c>
      <c r="D15152" s="50">
        <v>1</v>
      </c>
      <c r="E15152" s="45" t="s">
        <v>24</v>
      </c>
      <c r="F15152" s="298">
        <v>25000</v>
      </c>
      <c r="G15152" s="41">
        <f t="shared" si="581"/>
        <v>25000</v>
      </c>
      <c r="H15152" s="42" t="s">
        <v>6570</v>
      </c>
      <c r="I15152" s="33" t="s">
        <v>12577</v>
      </c>
    </row>
    <row r="15153" spans="1:9" x14ac:dyDescent="0.25">
      <c r="A15153" s="33" t="s">
        <v>6646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81"/>
        <v>412500</v>
      </c>
      <c r="H15153" s="42" t="s">
        <v>6570</v>
      </c>
      <c r="I15153" s="33" t="s">
        <v>12577</v>
      </c>
    </row>
    <row r="15154" spans="1:9" x14ac:dyDescent="0.25">
      <c r="A15154" s="33" t="s">
        <v>6646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81"/>
        <v>308620</v>
      </c>
      <c r="H15154" s="42" t="s">
        <v>6570</v>
      </c>
      <c r="I15154" s="33" t="s">
        <v>12577</v>
      </c>
    </row>
    <row r="15155" spans="1:9" x14ac:dyDescent="0.25">
      <c r="A15155" s="33" t="s">
        <v>6646</v>
      </c>
      <c r="B15155" s="33" t="s">
        <v>6653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81"/>
        <v>340000</v>
      </c>
      <c r="H15155" s="42" t="s">
        <v>2284</v>
      </c>
      <c r="I15155" s="33"/>
    </row>
    <row r="15156" spans="1:9" x14ac:dyDescent="0.25">
      <c r="A15156" s="33" t="s">
        <v>6646</v>
      </c>
      <c r="B15156" s="33" t="s">
        <v>6654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81"/>
        <v>4300000</v>
      </c>
      <c r="H15156" s="42" t="s">
        <v>2284</v>
      </c>
      <c r="I15156" s="33"/>
    </row>
    <row r="15157" spans="1:9" x14ac:dyDescent="0.25">
      <c r="A15157" s="33" t="s">
        <v>6646</v>
      </c>
      <c r="B15157" s="33" t="s">
        <v>6655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81"/>
        <v>45000</v>
      </c>
      <c r="H15157" s="42" t="s">
        <v>2284</v>
      </c>
      <c r="I15157" s="33"/>
    </row>
    <row r="15158" spans="1:9" x14ac:dyDescent="0.25">
      <c r="A15158" s="33" t="s">
        <v>6646</v>
      </c>
      <c r="B15158" s="33" t="s">
        <v>6495</v>
      </c>
      <c r="C15158" s="33" t="s">
        <v>5331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x14ac:dyDescent="0.25">
      <c r="A15159" s="33" t="s">
        <v>6646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81"/>
        <v>297000</v>
      </c>
      <c r="H15159" s="236" t="s">
        <v>1604</v>
      </c>
      <c r="I15159" s="43" t="s">
        <v>8614</v>
      </c>
    </row>
    <row r="15160" spans="1:9" x14ac:dyDescent="0.25">
      <c r="A15160" s="33" t="s">
        <v>6646</v>
      </c>
      <c r="B15160" s="33" t="s">
        <v>6361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81"/>
        <v>95000</v>
      </c>
      <c r="H15160" s="236" t="s">
        <v>1604</v>
      </c>
      <c r="I15160" s="43" t="s">
        <v>8614</v>
      </c>
    </row>
    <row r="15161" spans="1:9" x14ac:dyDescent="0.25">
      <c r="A15161" s="33" t="s">
        <v>6646</v>
      </c>
      <c r="B15161" s="33" t="s">
        <v>356</v>
      </c>
      <c r="C15161" s="33" t="s">
        <v>12578</v>
      </c>
      <c r="D15161" s="33">
        <v>1</v>
      </c>
      <c r="E15161" s="33" t="s">
        <v>24</v>
      </c>
      <c r="F15161" s="34">
        <v>1700000</v>
      </c>
      <c r="G15161" s="179">
        <f t="shared" si="581"/>
        <v>1700000</v>
      </c>
      <c r="H15161" s="236" t="s">
        <v>1999</v>
      </c>
      <c r="I15161" s="43" t="s">
        <v>8858</v>
      </c>
    </row>
    <row r="15162" spans="1:9" x14ac:dyDescent="0.25">
      <c r="A15162" s="33" t="s">
        <v>6646</v>
      </c>
      <c r="B15162" s="33" t="s">
        <v>356</v>
      </c>
      <c r="C15162" s="39" t="s">
        <v>11059</v>
      </c>
      <c r="D15162" s="33">
        <v>1</v>
      </c>
      <c r="E15162" s="33" t="s">
        <v>24</v>
      </c>
      <c r="F15162" s="34">
        <v>1700000</v>
      </c>
      <c r="G15162" s="179">
        <f t="shared" si="581"/>
        <v>1700000</v>
      </c>
      <c r="H15162" s="236" t="s">
        <v>1999</v>
      </c>
      <c r="I15162" s="43" t="s">
        <v>8858</v>
      </c>
    </row>
    <row r="15163" spans="1:9" x14ac:dyDescent="0.25">
      <c r="A15163" s="33" t="s">
        <v>6646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81"/>
        <v>370000</v>
      </c>
      <c r="H15163" s="236" t="s">
        <v>1999</v>
      </c>
      <c r="I15163" s="43" t="s">
        <v>8858</v>
      </c>
    </row>
    <row r="15164" spans="1:9" x14ac:dyDescent="0.25">
      <c r="A15164" s="33" t="s">
        <v>6646</v>
      </c>
      <c r="B15164" s="33" t="s">
        <v>12227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81"/>
        <v>90000</v>
      </c>
      <c r="H15164" s="236" t="s">
        <v>1999</v>
      </c>
      <c r="I15164" s="43" t="s">
        <v>8858</v>
      </c>
    </row>
    <row r="15165" spans="1:9" x14ac:dyDescent="0.25">
      <c r="A15165" s="33" t="s">
        <v>6646</v>
      </c>
      <c r="B15165" s="63" t="s">
        <v>6658</v>
      </c>
      <c r="C15165" s="33" t="s">
        <v>12579</v>
      </c>
      <c r="D15165" s="50">
        <v>1</v>
      </c>
      <c r="E15165" s="45" t="s">
        <v>24</v>
      </c>
      <c r="F15165" s="46">
        <v>1400000</v>
      </c>
      <c r="G15165" s="41">
        <f t="shared" si="581"/>
        <v>1400000</v>
      </c>
      <c r="H15165" s="42" t="s">
        <v>588</v>
      </c>
      <c r="I15165" s="33" t="s">
        <v>8891</v>
      </c>
    </row>
    <row r="15166" spans="1:9" x14ac:dyDescent="0.25">
      <c r="A15166" s="33" t="s">
        <v>6646</v>
      </c>
      <c r="B15166" s="33" t="s">
        <v>6659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81"/>
        <v>165000</v>
      </c>
      <c r="H15166" s="42" t="s">
        <v>588</v>
      </c>
      <c r="I15166" s="33" t="s">
        <v>8891</v>
      </c>
    </row>
    <row r="15167" spans="1:9" x14ac:dyDescent="0.25">
      <c r="A15167" s="33" t="s">
        <v>6646</v>
      </c>
      <c r="B15167" s="33" t="s">
        <v>12227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81"/>
        <v>45000</v>
      </c>
      <c r="H15167" s="42" t="s">
        <v>588</v>
      </c>
      <c r="I15167" s="33" t="s">
        <v>8891</v>
      </c>
    </row>
    <row r="15168" spans="1:9" x14ac:dyDescent="0.25">
      <c r="A15168" s="33" t="s">
        <v>6646</v>
      </c>
      <c r="B15168" s="56" t="s">
        <v>5842</v>
      </c>
      <c r="C15168" s="33" t="s">
        <v>5841</v>
      </c>
      <c r="D15168" s="33">
        <v>2</v>
      </c>
      <c r="E15168" s="51" t="s">
        <v>24</v>
      </c>
      <c r="F15168" s="33">
        <v>70000</v>
      </c>
      <c r="G15168" s="33">
        <f t="shared" si="581"/>
        <v>140000</v>
      </c>
      <c r="H15168" s="33" t="s">
        <v>433</v>
      </c>
      <c r="I15168" s="33" t="s">
        <v>12580</v>
      </c>
    </row>
    <row r="15169" spans="1:9" x14ac:dyDescent="0.25">
      <c r="A15169" s="33" t="s">
        <v>338</v>
      </c>
      <c r="B15169" s="33" t="s">
        <v>6662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82">F15172*D15172</f>
        <v>12900000</v>
      </c>
      <c r="H15172" s="564" t="s">
        <v>433</v>
      </c>
      <c r="I15172" s="43" t="s">
        <v>12581</v>
      </c>
    </row>
    <row r="15173" spans="1:9" x14ac:dyDescent="0.25">
      <c r="A15173" s="33" t="s">
        <v>338</v>
      </c>
      <c r="B15173" s="56" t="s">
        <v>3330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82"/>
        <v>6850000</v>
      </c>
      <c r="H15173" s="566" t="s">
        <v>433</v>
      </c>
      <c r="I15173" s="43" t="s">
        <v>12581</v>
      </c>
    </row>
    <row r="15174" spans="1:9" x14ac:dyDescent="0.25">
      <c r="A15174" s="33" t="s">
        <v>338</v>
      </c>
      <c r="B15174" s="36" t="s">
        <v>6671</v>
      </c>
      <c r="C15174" s="33" t="s">
        <v>6672</v>
      </c>
      <c r="D15174" s="38">
        <v>1</v>
      </c>
      <c r="E15174" s="45" t="s">
        <v>24</v>
      </c>
      <c r="F15174" s="46">
        <v>1600000</v>
      </c>
      <c r="G15174" s="179">
        <f t="shared" si="582"/>
        <v>1600000</v>
      </c>
      <c r="H15174" s="42" t="s">
        <v>2284</v>
      </c>
      <c r="I15174" s="43"/>
    </row>
    <row r="15175" spans="1:9" x14ac:dyDescent="0.25">
      <c r="A15175" s="33" t="s">
        <v>338</v>
      </c>
      <c r="B15175" s="33" t="s">
        <v>6673</v>
      </c>
      <c r="C15175" s="33" t="s">
        <v>6674</v>
      </c>
      <c r="D15175" s="50">
        <v>1</v>
      </c>
      <c r="E15175" s="51" t="s">
        <v>24</v>
      </c>
      <c r="F15175" s="291">
        <v>330000</v>
      </c>
      <c r="G15175" s="179">
        <f t="shared" si="582"/>
        <v>330000</v>
      </c>
      <c r="H15175" s="42" t="s">
        <v>2284</v>
      </c>
      <c r="I15175" s="43"/>
    </row>
    <row r="15176" spans="1:9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82"/>
        <v>135000</v>
      </c>
      <c r="H15176" s="42" t="s">
        <v>2284</v>
      </c>
      <c r="I15176" s="43"/>
    </row>
    <row r="15177" spans="1:9" x14ac:dyDescent="0.25">
      <c r="A15177" s="33" t="s">
        <v>338</v>
      </c>
      <c r="B15177" s="33" t="s">
        <v>12582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82"/>
        <v>120000</v>
      </c>
      <c r="H15177" s="42" t="s">
        <v>2284</v>
      </c>
      <c r="I15177" s="43"/>
    </row>
    <row r="15178" spans="1:9" x14ac:dyDescent="0.25">
      <c r="A15178" s="33" t="s">
        <v>338</v>
      </c>
      <c r="B15178" s="33" t="s">
        <v>5003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82"/>
        <v>20000</v>
      </c>
      <c r="H15178" s="42" t="s">
        <v>2284</v>
      </c>
      <c r="I15178" s="43"/>
    </row>
    <row r="15179" spans="1:9" x14ac:dyDescent="0.25">
      <c r="A15179" s="33" t="s">
        <v>338</v>
      </c>
      <c r="B15179" s="36" t="s">
        <v>2805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82"/>
        <v>5250</v>
      </c>
      <c r="H15179" s="565" t="s">
        <v>2284</v>
      </c>
      <c r="I15179" s="43"/>
    </row>
    <row r="15180" spans="1:9" x14ac:dyDescent="0.25">
      <c r="A15180" s="33" t="s">
        <v>338</v>
      </c>
      <c r="B15180" s="33" t="s">
        <v>6660</v>
      </c>
      <c r="C15180" s="33" t="s">
        <v>6661</v>
      </c>
      <c r="D15180" s="33">
        <v>2</v>
      </c>
      <c r="E15180" s="33" t="s">
        <v>24</v>
      </c>
      <c r="F15180" s="34">
        <v>101000</v>
      </c>
      <c r="G15180" s="41">
        <f t="shared" si="582"/>
        <v>202000</v>
      </c>
      <c r="H15180" s="84" t="s">
        <v>2284</v>
      </c>
      <c r="I15180" s="43"/>
    </row>
    <row r="15181" spans="1:9" x14ac:dyDescent="0.25">
      <c r="A15181" s="33" t="s">
        <v>338</v>
      </c>
      <c r="B15181" s="33" t="s">
        <v>6665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82"/>
        <v>200000</v>
      </c>
      <c r="H15181" s="42" t="s">
        <v>2284</v>
      </c>
      <c r="I15181" s="43"/>
    </row>
    <row r="15182" spans="1:9" x14ac:dyDescent="0.25">
      <c r="A15182" s="33" t="s">
        <v>338</v>
      </c>
      <c r="B15182" s="33" t="s">
        <v>6666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82"/>
        <v>85000</v>
      </c>
      <c r="H15182" s="42" t="s">
        <v>2284</v>
      </c>
      <c r="I15182" s="43"/>
    </row>
    <row r="15183" spans="1:9" x14ac:dyDescent="0.25">
      <c r="A15183" s="33" t="s">
        <v>338</v>
      </c>
      <c r="B15183" s="33" t="s">
        <v>6667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82"/>
        <v>400000</v>
      </c>
      <c r="H15183" s="42" t="s">
        <v>2284</v>
      </c>
      <c r="I15183" s="43"/>
    </row>
    <row r="15184" spans="1:9" x14ac:dyDescent="0.25">
      <c r="A15184" s="33" t="s">
        <v>338</v>
      </c>
      <c r="B15184" s="63" t="s">
        <v>6668</v>
      </c>
      <c r="C15184" s="33" t="s">
        <v>6669</v>
      </c>
      <c r="D15184" s="38">
        <v>3</v>
      </c>
      <c r="E15184" s="45" t="s">
        <v>107</v>
      </c>
      <c r="F15184" s="41">
        <v>125000</v>
      </c>
      <c r="G15184" s="41">
        <f t="shared" si="582"/>
        <v>375000</v>
      </c>
      <c r="H15184" s="84" t="s">
        <v>2284</v>
      </c>
      <c r="I15184" s="43"/>
    </row>
    <row r="15185" spans="1:9" x14ac:dyDescent="0.25">
      <c r="A15185" s="33" t="s">
        <v>338</v>
      </c>
      <c r="B15185" s="36" t="s">
        <v>6663</v>
      </c>
      <c r="C15185" s="33" t="s">
        <v>6664</v>
      </c>
      <c r="D15185" s="38">
        <v>5</v>
      </c>
      <c r="E15185" s="45" t="s">
        <v>24</v>
      </c>
      <c r="F15185" s="40">
        <v>8000</v>
      </c>
      <c r="G15185" s="41">
        <f t="shared" si="582"/>
        <v>40000</v>
      </c>
      <c r="H15185" s="42" t="s">
        <v>6058</v>
      </c>
      <c r="I15185" s="43"/>
    </row>
    <row r="15186" spans="1:9" x14ac:dyDescent="0.25">
      <c r="A15186" s="33" t="s">
        <v>338</v>
      </c>
      <c r="B15186" s="63" t="s">
        <v>6668</v>
      </c>
      <c r="C15186" s="33" t="s">
        <v>6669</v>
      </c>
      <c r="D15186" s="38">
        <v>3</v>
      </c>
      <c r="E15186" s="45" t="s">
        <v>107</v>
      </c>
      <c r="F15186" s="41">
        <v>125000</v>
      </c>
      <c r="G15186" s="41">
        <f t="shared" si="582"/>
        <v>375000</v>
      </c>
      <c r="H15186" s="84" t="s">
        <v>6058</v>
      </c>
      <c r="I15186" s="43"/>
    </row>
    <row r="15187" spans="1:9" x14ac:dyDescent="0.25">
      <c r="A15187" s="33" t="s">
        <v>338</v>
      </c>
      <c r="B15187" s="33" t="s">
        <v>5003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82"/>
        <v>40000</v>
      </c>
      <c r="H15187" s="42" t="s">
        <v>6058</v>
      </c>
      <c r="I15187" s="43"/>
    </row>
    <row r="15188" spans="1:9" x14ac:dyDescent="0.25">
      <c r="A15188" s="33" t="s">
        <v>338</v>
      </c>
      <c r="B15188" s="63" t="s">
        <v>4466</v>
      </c>
      <c r="C15188" s="33" t="s">
        <v>6438</v>
      </c>
      <c r="D15188" s="38">
        <v>2</v>
      </c>
      <c r="E15188" s="45" t="s">
        <v>24</v>
      </c>
      <c r="F15188" s="40">
        <v>11500</v>
      </c>
      <c r="G15188" s="179">
        <f t="shared" si="582"/>
        <v>23000</v>
      </c>
      <c r="H15188" s="42" t="s">
        <v>6058</v>
      </c>
      <c r="I15188" s="43"/>
    </row>
    <row r="15189" spans="1:9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82"/>
        <v>75000</v>
      </c>
      <c r="H15189" s="42" t="s">
        <v>6058</v>
      </c>
      <c r="I15189" s="43"/>
    </row>
    <row r="15190" spans="1:9" x14ac:dyDescent="0.25">
      <c r="A15190" s="33" t="s">
        <v>6675</v>
      </c>
      <c r="B15190" s="63" t="s">
        <v>4466</v>
      </c>
      <c r="C15190" s="33" t="s">
        <v>6438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x14ac:dyDescent="0.25">
      <c r="A15191" s="33" t="s">
        <v>6675</v>
      </c>
      <c r="B15191" s="63" t="s">
        <v>11794</v>
      </c>
      <c r="C15191" s="33" t="s">
        <v>12583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12584</v>
      </c>
    </row>
    <row r="15192" spans="1:9" x14ac:dyDescent="0.25">
      <c r="A15192" s="33" t="s">
        <v>6675</v>
      </c>
      <c r="B15192" s="63" t="s">
        <v>11794</v>
      </c>
      <c r="C15192" s="44" t="s">
        <v>12583</v>
      </c>
      <c r="D15192" s="38">
        <v>1</v>
      </c>
      <c r="E15192" s="45" t="s">
        <v>24</v>
      </c>
      <c r="F15192" s="40">
        <v>1650000</v>
      </c>
      <c r="G15192" s="41">
        <f t="shared" ref="G15192:G15255" si="583">F15192*D15192</f>
        <v>1650000</v>
      </c>
      <c r="H15192" s="42" t="s">
        <v>433</v>
      </c>
      <c r="I15192" s="43" t="s">
        <v>12584</v>
      </c>
    </row>
    <row r="15193" spans="1:9" x14ac:dyDescent="0.25">
      <c r="A15193" s="33" t="s">
        <v>6675</v>
      </c>
      <c r="B15193" s="36" t="s">
        <v>12572</v>
      </c>
      <c r="C15193" s="44" t="s">
        <v>12585</v>
      </c>
      <c r="D15193" s="38">
        <v>1</v>
      </c>
      <c r="E15193" s="45" t="s">
        <v>24</v>
      </c>
      <c r="F15193" s="46">
        <v>775000</v>
      </c>
      <c r="G15193" s="179">
        <f t="shared" si="583"/>
        <v>775000</v>
      </c>
      <c r="H15193" s="42" t="s">
        <v>433</v>
      </c>
      <c r="I15193" s="43" t="s">
        <v>12584</v>
      </c>
    </row>
    <row r="15194" spans="1:9" x14ac:dyDescent="0.25">
      <c r="A15194" s="33" t="s">
        <v>6675</v>
      </c>
      <c r="B15194" s="36" t="s">
        <v>12572</v>
      </c>
      <c r="C15194" s="33" t="s">
        <v>12586</v>
      </c>
      <c r="D15194" s="38">
        <v>1</v>
      </c>
      <c r="E15194" s="45" t="s">
        <v>24</v>
      </c>
      <c r="F15194" s="46">
        <v>775000</v>
      </c>
      <c r="G15194" s="179">
        <f t="shared" si="583"/>
        <v>775000</v>
      </c>
      <c r="H15194" s="42" t="s">
        <v>433</v>
      </c>
      <c r="I15194" s="43" t="s">
        <v>12584</v>
      </c>
    </row>
    <row r="15195" spans="1:9" x14ac:dyDescent="0.25">
      <c r="A15195" s="33" t="s">
        <v>6675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83"/>
        <v>670000</v>
      </c>
      <c r="H15195" s="42" t="s">
        <v>520</v>
      </c>
      <c r="I15195" s="43" t="s">
        <v>12587</v>
      </c>
    </row>
    <row r="15196" spans="1:9" x14ac:dyDescent="0.25">
      <c r="A15196" s="33" t="s">
        <v>6675</v>
      </c>
      <c r="B15196" s="36" t="s">
        <v>160</v>
      </c>
      <c r="C15196" s="80" t="s">
        <v>12452</v>
      </c>
      <c r="D15196" s="50">
        <v>3</v>
      </c>
      <c r="E15196" s="45" t="s">
        <v>24</v>
      </c>
      <c r="F15196" s="179">
        <v>214500</v>
      </c>
      <c r="G15196" s="41">
        <f t="shared" si="583"/>
        <v>643500</v>
      </c>
      <c r="H15196" s="42" t="s">
        <v>520</v>
      </c>
      <c r="I15196" s="43" t="s">
        <v>12587</v>
      </c>
    </row>
    <row r="15197" spans="1:9" x14ac:dyDescent="0.25">
      <c r="A15197" s="33" t="s">
        <v>6675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83"/>
        <v>300000</v>
      </c>
      <c r="H15197" s="42" t="s">
        <v>520</v>
      </c>
      <c r="I15197" s="43" t="s">
        <v>12587</v>
      </c>
    </row>
    <row r="15198" spans="1:9" x14ac:dyDescent="0.25">
      <c r="A15198" s="33" t="s">
        <v>6675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83"/>
        <v>357000</v>
      </c>
      <c r="H15198" s="565" t="s">
        <v>577</v>
      </c>
      <c r="I15198" s="43" t="s">
        <v>8641</v>
      </c>
    </row>
    <row r="15199" spans="1:9" x14ac:dyDescent="0.25">
      <c r="A15199" s="33" t="s">
        <v>6675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83"/>
        <v>350000</v>
      </c>
      <c r="H15199" s="565" t="s">
        <v>577</v>
      </c>
      <c r="I15199" s="43" t="s">
        <v>8641</v>
      </c>
    </row>
    <row r="15200" spans="1:9" x14ac:dyDescent="0.25">
      <c r="A15200" s="33" t="s">
        <v>6675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83"/>
        <v>40000</v>
      </c>
      <c r="H15200" s="565" t="s">
        <v>577</v>
      </c>
      <c r="I15200" s="43" t="s">
        <v>8641</v>
      </c>
    </row>
    <row r="15201" spans="1:9" x14ac:dyDescent="0.25">
      <c r="A15201" s="33" t="s">
        <v>6675</v>
      </c>
      <c r="B15201" s="33" t="s">
        <v>5605</v>
      </c>
      <c r="C15201" s="33" t="s">
        <v>5606</v>
      </c>
      <c r="D15201" s="38">
        <v>2</v>
      </c>
      <c r="E15201" s="45" t="s">
        <v>836</v>
      </c>
      <c r="F15201" s="179">
        <v>5000</v>
      </c>
      <c r="G15201" s="41">
        <f t="shared" si="583"/>
        <v>10000</v>
      </c>
      <c r="H15201" s="42" t="s">
        <v>28</v>
      </c>
      <c r="I15201" s="43"/>
    </row>
    <row r="15202" spans="1:9" x14ac:dyDescent="0.25">
      <c r="A15202" s="33" t="s">
        <v>6675</v>
      </c>
      <c r="B15202" s="36" t="s">
        <v>2805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83"/>
        <v>2625</v>
      </c>
      <c r="H15202" s="42" t="s">
        <v>2908</v>
      </c>
      <c r="I15202" s="43" t="s">
        <v>12588</v>
      </c>
    </row>
    <row r="15203" spans="1:9" x14ac:dyDescent="0.25">
      <c r="A15203" s="33" t="s">
        <v>6675</v>
      </c>
      <c r="B15203" s="33" t="s">
        <v>6415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83"/>
        <v>225000</v>
      </c>
      <c r="H15203" s="84" t="s">
        <v>2908</v>
      </c>
      <c r="I15203" s="43" t="s">
        <v>12588</v>
      </c>
    </row>
    <row r="15204" spans="1:9" x14ac:dyDescent="0.25">
      <c r="A15204" s="33" t="s">
        <v>6675</v>
      </c>
      <c r="B15204" s="33" t="s">
        <v>4655</v>
      </c>
      <c r="C15204" s="33" t="s">
        <v>3975</v>
      </c>
      <c r="D15204" s="33">
        <v>2</v>
      </c>
      <c r="E15204" s="33" t="s">
        <v>24</v>
      </c>
      <c r="F15204" s="34">
        <v>115000</v>
      </c>
      <c r="G15204" s="41">
        <f t="shared" si="583"/>
        <v>230000</v>
      </c>
      <c r="H15204" s="84" t="s">
        <v>2908</v>
      </c>
      <c r="I15204" s="43" t="s">
        <v>12588</v>
      </c>
    </row>
    <row r="15205" spans="1:9" x14ac:dyDescent="0.25">
      <c r="A15205" s="33" t="s">
        <v>6675</v>
      </c>
      <c r="B15205" s="33" t="s">
        <v>6676</v>
      </c>
      <c r="C15205" s="52" t="s">
        <v>3975</v>
      </c>
      <c r="D15205" s="38">
        <v>2</v>
      </c>
      <c r="E15205" s="45" t="s">
        <v>24</v>
      </c>
      <c r="F15205" s="46">
        <v>20000</v>
      </c>
      <c r="G15205" s="41">
        <f t="shared" si="583"/>
        <v>40000</v>
      </c>
      <c r="H15205" s="42" t="s">
        <v>2908</v>
      </c>
      <c r="I15205" s="43" t="s">
        <v>12588</v>
      </c>
    </row>
    <row r="15206" spans="1:9" x14ac:dyDescent="0.25">
      <c r="A15206" s="33" t="s">
        <v>6675</v>
      </c>
      <c r="B15206" s="36" t="s">
        <v>4089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83"/>
        <v>12000</v>
      </c>
      <c r="H15206" s="42" t="s">
        <v>2908</v>
      </c>
      <c r="I15206" s="43" t="s">
        <v>12588</v>
      </c>
    </row>
    <row r="15207" spans="1:9" x14ac:dyDescent="0.25">
      <c r="A15207" s="33" t="s">
        <v>6675</v>
      </c>
      <c r="B15207" s="63" t="s">
        <v>6668</v>
      </c>
      <c r="C15207" s="33" t="s">
        <v>6669</v>
      </c>
      <c r="D15207" s="38">
        <v>1</v>
      </c>
      <c r="E15207" s="45" t="s">
        <v>107</v>
      </c>
      <c r="F15207" s="41">
        <v>125000</v>
      </c>
      <c r="G15207" s="41">
        <f t="shared" si="583"/>
        <v>125000</v>
      </c>
      <c r="H15207" s="42" t="s">
        <v>2908</v>
      </c>
      <c r="I15207" s="43" t="s">
        <v>12588</v>
      </c>
    </row>
    <row r="15208" spans="1:9" x14ac:dyDescent="0.25">
      <c r="A15208" s="33" t="s">
        <v>6675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83"/>
        <v>49500</v>
      </c>
      <c r="H15208" s="42" t="s">
        <v>2908</v>
      </c>
      <c r="I15208" s="43" t="s">
        <v>12588</v>
      </c>
    </row>
    <row r="15209" spans="1:9" x14ac:dyDescent="0.25">
      <c r="A15209" s="33" t="s">
        <v>6675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83"/>
        <v>61724</v>
      </c>
      <c r="H15209" s="42" t="s">
        <v>2908</v>
      </c>
      <c r="I15209" s="43" t="s">
        <v>12588</v>
      </c>
    </row>
    <row r="15210" spans="1:9" x14ac:dyDescent="0.25">
      <c r="A15210" s="33" t="s">
        <v>6675</v>
      </c>
      <c r="B15210" s="68" t="s">
        <v>6290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83"/>
        <v>550000</v>
      </c>
      <c r="H15210" s="42" t="s">
        <v>433</v>
      </c>
      <c r="I15210" s="43" t="s">
        <v>12589</v>
      </c>
    </row>
    <row r="15211" spans="1:9" x14ac:dyDescent="0.25">
      <c r="A15211" s="33" t="s">
        <v>6675</v>
      </c>
      <c r="B15211" s="33" t="s">
        <v>6677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83"/>
        <v>100000</v>
      </c>
      <c r="H15211" s="42" t="s">
        <v>6678</v>
      </c>
      <c r="I15211" s="43"/>
    </row>
    <row r="15212" spans="1:9" x14ac:dyDescent="0.25">
      <c r="A15212" s="33" t="s">
        <v>6675</v>
      </c>
      <c r="B15212" s="33" t="s">
        <v>6679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83"/>
        <v>20000</v>
      </c>
      <c r="H15212" s="42" t="s">
        <v>2284</v>
      </c>
      <c r="I15212" s="43"/>
    </row>
    <row r="15213" spans="1:9" x14ac:dyDescent="0.25">
      <c r="A15213" s="33" t="s">
        <v>6675</v>
      </c>
      <c r="B15213" s="33" t="s">
        <v>6680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83"/>
        <v>120000</v>
      </c>
      <c r="H15213" s="42" t="s">
        <v>2284</v>
      </c>
      <c r="I15213" s="43"/>
    </row>
    <row r="15214" spans="1:9" x14ac:dyDescent="0.25">
      <c r="A15214" s="33" t="s">
        <v>6675</v>
      </c>
      <c r="B15214" s="33" t="s">
        <v>6681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83"/>
        <v>117000</v>
      </c>
      <c r="H15214" s="42" t="s">
        <v>783</v>
      </c>
      <c r="I15214" s="43" t="s">
        <v>12590</v>
      </c>
    </row>
    <row r="15215" spans="1:9" x14ac:dyDescent="0.25">
      <c r="A15215" s="33" t="s">
        <v>6675</v>
      </c>
      <c r="B15215" s="33" t="s">
        <v>6682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83"/>
        <v>28500</v>
      </c>
      <c r="H15215" s="42" t="s">
        <v>783</v>
      </c>
      <c r="I15215" s="43" t="s">
        <v>12590</v>
      </c>
    </row>
    <row r="15216" spans="1:9" x14ac:dyDescent="0.25">
      <c r="A15216" s="33" t="s">
        <v>6675</v>
      </c>
      <c r="B15216" s="33" t="s">
        <v>6683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83"/>
        <v>43700</v>
      </c>
      <c r="H15216" s="42" t="s">
        <v>783</v>
      </c>
      <c r="I15216" s="43" t="s">
        <v>12590</v>
      </c>
    </row>
    <row r="15217" spans="1:9" x14ac:dyDescent="0.25">
      <c r="A15217" s="33" t="s">
        <v>6675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83"/>
        <v>94000</v>
      </c>
      <c r="H15217" s="42" t="s">
        <v>995</v>
      </c>
      <c r="I15217" s="43" t="s">
        <v>12591</v>
      </c>
    </row>
    <row r="15218" spans="1:9" x14ac:dyDescent="0.25">
      <c r="A15218" s="33" t="s">
        <v>6675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83"/>
        <v>134500</v>
      </c>
      <c r="H15218" s="42" t="s">
        <v>995</v>
      </c>
      <c r="I15218" s="43" t="s">
        <v>12591</v>
      </c>
    </row>
    <row r="15219" spans="1:9" x14ac:dyDescent="0.25">
      <c r="A15219" s="33" t="s">
        <v>6675</v>
      </c>
      <c r="B15219" s="33" t="s">
        <v>120</v>
      </c>
      <c r="C15219" s="33" t="s">
        <v>10435</v>
      </c>
      <c r="D15219" s="38">
        <v>1</v>
      </c>
      <c r="E15219" s="45" t="s">
        <v>24</v>
      </c>
      <c r="F15219" s="40">
        <v>60000</v>
      </c>
      <c r="G15219" s="41">
        <f t="shared" si="583"/>
        <v>60000</v>
      </c>
      <c r="H15219" s="42" t="s">
        <v>995</v>
      </c>
      <c r="I15219" s="43" t="s">
        <v>12591</v>
      </c>
    </row>
    <row r="15220" spans="1:9" x14ac:dyDescent="0.25">
      <c r="A15220" s="33" t="s">
        <v>6675</v>
      </c>
      <c r="B15220" s="33" t="s">
        <v>8241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83"/>
        <v>100000</v>
      </c>
      <c r="H15220" s="42" t="s">
        <v>995</v>
      </c>
      <c r="I15220" s="33" t="s">
        <v>12592</v>
      </c>
    </row>
    <row r="15221" spans="1:9" x14ac:dyDescent="0.25">
      <c r="A15221" s="33" t="s">
        <v>6675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83"/>
        <v>134500</v>
      </c>
      <c r="H15221" s="42" t="s">
        <v>465</v>
      </c>
      <c r="I15221" s="33" t="s">
        <v>12593</v>
      </c>
    </row>
    <row r="15222" spans="1:9" x14ac:dyDescent="0.25">
      <c r="A15222" s="33" t="s">
        <v>6675</v>
      </c>
      <c r="B15222" s="33" t="s">
        <v>12594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83"/>
        <v>75000</v>
      </c>
      <c r="H15222" s="42" t="s">
        <v>6058</v>
      </c>
      <c r="I15222" s="33"/>
    </row>
    <row r="15223" spans="1:9" x14ac:dyDescent="0.25">
      <c r="A15223" s="33" t="s">
        <v>6675</v>
      </c>
      <c r="B15223" s="33" t="s">
        <v>11266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83"/>
        <v>20000</v>
      </c>
      <c r="H15223" s="42" t="s">
        <v>6058</v>
      </c>
      <c r="I15223" s="33"/>
    </row>
    <row r="15224" spans="1:9" x14ac:dyDescent="0.25">
      <c r="A15224" s="33" t="s">
        <v>6675</v>
      </c>
      <c r="B15224" s="63" t="s">
        <v>6318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83"/>
        <v>21000</v>
      </c>
      <c r="H15224" s="84" t="s">
        <v>882</v>
      </c>
      <c r="I15224" s="33" t="s">
        <v>12595</v>
      </c>
    </row>
    <row r="15225" spans="1:9" x14ac:dyDescent="0.25">
      <c r="A15225" s="33" t="s">
        <v>6675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83"/>
        <v>121411.5</v>
      </c>
      <c r="H15225" s="84" t="s">
        <v>882</v>
      </c>
      <c r="I15225" s="33" t="s">
        <v>12595</v>
      </c>
    </row>
    <row r="15226" spans="1:9" x14ac:dyDescent="0.25">
      <c r="A15226" s="33" t="s">
        <v>6675</v>
      </c>
      <c r="B15226" s="33" t="s">
        <v>6403</v>
      </c>
      <c r="C15226" s="33" t="s">
        <v>8339</v>
      </c>
      <c r="D15226" s="38">
        <v>0.6</v>
      </c>
      <c r="E15226" s="45" t="s">
        <v>27</v>
      </c>
      <c r="F15226" s="46">
        <v>82500</v>
      </c>
      <c r="G15226" s="179">
        <f t="shared" si="583"/>
        <v>49500</v>
      </c>
      <c r="H15226" s="84" t="s">
        <v>882</v>
      </c>
      <c r="I15226" s="33" t="s">
        <v>12595</v>
      </c>
    </row>
    <row r="15227" spans="1:9" x14ac:dyDescent="0.25">
      <c r="A15227" s="33" t="s">
        <v>6675</v>
      </c>
      <c r="B15227" s="63" t="s">
        <v>4466</v>
      </c>
      <c r="C15227" s="33" t="s">
        <v>6438</v>
      </c>
      <c r="D15227" s="38">
        <v>2</v>
      </c>
      <c r="E15227" s="45" t="s">
        <v>24</v>
      </c>
      <c r="F15227" s="40">
        <v>11500</v>
      </c>
      <c r="G15227" s="179">
        <f t="shared" si="583"/>
        <v>23000</v>
      </c>
      <c r="H15227" s="84" t="s">
        <v>882</v>
      </c>
      <c r="I15227" s="33" t="s">
        <v>12595</v>
      </c>
    </row>
    <row r="15228" spans="1:9" x14ac:dyDescent="0.25">
      <c r="A15228" s="33" t="s">
        <v>6675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83"/>
        <v>110000</v>
      </c>
      <c r="H15228" s="236" t="s">
        <v>507</v>
      </c>
      <c r="I15228" s="43" t="s">
        <v>8643</v>
      </c>
    </row>
    <row r="15229" spans="1:9" x14ac:dyDescent="0.25">
      <c r="A15229" s="33" t="s">
        <v>6675</v>
      </c>
      <c r="B15229" s="36" t="s">
        <v>4149</v>
      </c>
      <c r="C15229" s="33" t="s">
        <v>2752</v>
      </c>
      <c r="D15229" s="38">
        <v>1</v>
      </c>
      <c r="E15229" s="51" t="s">
        <v>24</v>
      </c>
      <c r="F15229" s="46">
        <v>31000</v>
      </c>
      <c r="G15229" s="179">
        <f t="shared" si="583"/>
        <v>31000</v>
      </c>
      <c r="H15229" s="236" t="s">
        <v>507</v>
      </c>
      <c r="I15229" s="43" t="s">
        <v>8643</v>
      </c>
    </row>
    <row r="15230" spans="1:9" x14ac:dyDescent="0.25">
      <c r="A15230" s="33" t="s">
        <v>6675</v>
      </c>
      <c r="B15230" s="63" t="s">
        <v>5550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83"/>
        <v>495000</v>
      </c>
      <c r="H15230" s="236" t="s">
        <v>507</v>
      </c>
      <c r="I15230" s="43" t="s">
        <v>8643</v>
      </c>
    </row>
    <row r="15231" spans="1:9" x14ac:dyDescent="0.25">
      <c r="A15231" s="33" t="s">
        <v>6675</v>
      </c>
      <c r="B15231" s="33" t="s">
        <v>68</v>
      </c>
      <c r="C15231" s="33" t="s">
        <v>12596</v>
      </c>
      <c r="D15231" s="50">
        <v>1</v>
      </c>
      <c r="E15231" s="45" t="s">
        <v>24</v>
      </c>
      <c r="F15231" s="298">
        <v>2100000</v>
      </c>
      <c r="G15231" s="41">
        <f t="shared" si="583"/>
        <v>2100000</v>
      </c>
      <c r="H15231" s="236" t="s">
        <v>507</v>
      </c>
      <c r="I15231" s="43" t="s">
        <v>8643</v>
      </c>
    </row>
    <row r="15232" spans="1:9" x14ac:dyDescent="0.25">
      <c r="A15232" s="33" t="s">
        <v>6675</v>
      </c>
      <c r="B15232" s="33" t="s">
        <v>68</v>
      </c>
      <c r="C15232" s="33" t="s">
        <v>12597</v>
      </c>
      <c r="D15232" s="38">
        <v>1</v>
      </c>
      <c r="E15232" s="51" t="s">
        <v>24</v>
      </c>
      <c r="F15232" s="298">
        <v>2100000</v>
      </c>
      <c r="G15232" s="41">
        <f t="shared" si="583"/>
        <v>2100000</v>
      </c>
      <c r="H15232" s="236" t="s">
        <v>507</v>
      </c>
      <c r="I15232" s="43" t="s">
        <v>8643</v>
      </c>
    </row>
    <row r="15233" spans="1:9" x14ac:dyDescent="0.25">
      <c r="A15233" s="33" t="s">
        <v>6675</v>
      </c>
      <c r="B15233" s="33" t="s">
        <v>6684</v>
      </c>
      <c r="C15233" s="33" t="s">
        <v>3747</v>
      </c>
      <c r="D15233" s="38">
        <v>2</v>
      </c>
      <c r="E15233" s="45" t="s">
        <v>83</v>
      </c>
      <c r="F15233" s="40">
        <v>1030000</v>
      </c>
      <c r="G15233" s="179">
        <f t="shared" si="583"/>
        <v>2060000</v>
      </c>
      <c r="H15233" s="42" t="s">
        <v>433</v>
      </c>
      <c r="I15233" s="33" t="s">
        <v>10596</v>
      </c>
    </row>
    <row r="15234" spans="1:9" x14ac:dyDescent="0.25">
      <c r="A15234" s="33" t="s">
        <v>6675</v>
      </c>
      <c r="B15234" s="36" t="s">
        <v>6685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83"/>
        <v>1250000</v>
      </c>
      <c r="H15234" s="42" t="s">
        <v>2861</v>
      </c>
      <c r="I15234" s="33" t="s">
        <v>10596</v>
      </c>
    </row>
    <row r="15235" spans="1:9" x14ac:dyDescent="0.25">
      <c r="A15235" s="33" t="s">
        <v>6675</v>
      </c>
      <c r="B15235" s="33" t="s">
        <v>6686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83"/>
        <v>450000</v>
      </c>
      <c r="H15235" s="42" t="s">
        <v>2861</v>
      </c>
      <c r="I15235" s="33" t="s">
        <v>10596</v>
      </c>
    </row>
    <row r="15236" spans="1:9" x14ac:dyDescent="0.25">
      <c r="A15236" s="33" t="s">
        <v>6675</v>
      </c>
      <c r="B15236" s="56" t="s">
        <v>6687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83"/>
        <v>1000000</v>
      </c>
      <c r="H15236" s="42" t="s">
        <v>2861</v>
      </c>
      <c r="I15236" s="33" t="s">
        <v>10596</v>
      </c>
    </row>
    <row r="15237" spans="1:9" x14ac:dyDescent="0.25">
      <c r="A15237" s="33" t="s">
        <v>6675</v>
      </c>
      <c r="B15237" s="33" t="s">
        <v>6688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83"/>
        <v>60000</v>
      </c>
      <c r="H15237" s="42" t="s">
        <v>2861</v>
      </c>
      <c r="I15237" s="33" t="s">
        <v>10596</v>
      </c>
    </row>
    <row r="15238" spans="1:9" x14ac:dyDescent="0.25">
      <c r="A15238" s="33" t="s">
        <v>6675</v>
      </c>
      <c r="B15238" s="49" t="s">
        <v>6689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83"/>
        <v>120000</v>
      </c>
      <c r="H15238" s="42" t="s">
        <v>2861</v>
      </c>
      <c r="I15238" s="33" t="s">
        <v>10596</v>
      </c>
    </row>
    <row r="15239" spans="1:9" x14ac:dyDescent="0.25">
      <c r="A15239" s="33" t="s">
        <v>6675</v>
      </c>
      <c r="B15239" s="33" t="s">
        <v>6690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83"/>
        <v>240000</v>
      </c>
      <c r="H15239" s="42" t="s">
        <v>2861</v>
      </c>
      <c r="I15239" s="33" t="s">
        <v>10596</v>
      </c>
    </row>
    <row r="15240" spans="1:9" x14ac:dyDescent="0.25">
      <c r="A15240" s="33" t="s">
        <v>6675</v>
      </c>
      <c r="B15240" s="33" t="s">
        <v>6691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83"/>
        <v>180000</v>
      </c>
      <c r="H15240" s="42" t="s">
        <v>2861</v>
      </c>
      <c r="I15240" s="33" t="s">
        <v>10596</v>
      </c>
    </row>
    <row r="15241" spans="1:9" x14ac:dyDescent="0.25">
      <c r="A15241" s="33" t="s">
        <v>6675</v>
      </c>
      <c r="B15241" s="36" t="s">
        <v>6692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83"/>
        <v>75000</v>
      </c>
      <c r="H15241" s="42" t="s">
        <v>2861</v>
      </c>
      <c r="I15241" s="33" t="s">
        <v>10596</v>
      </c>
    </row>
    <row r="15242" spans="1:9" x14ac:dyDescent="0.25">
      <c r="A15242" s="33" t="s">
        <v>6693</v>
      </c>
      <c r="B15242" s="36" t="s">
        <v>12488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83"/>
        <v>80000</v>
      </c>
      <c r="H15242" s="42" t="s">
        <v>28</v>
      </c>
      <c r="I15242" s="43"/>
    </row>
    <row r="15243" spans="1:9" x14ac:dyDescent="0.25">
      <c r="A15243" s="33" t="s">
        <v>6693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83"/>
        <v>185172</v>
      </c>
      <c r="H15243" s="84" t="s">
        <v>28</v>
      </c>
      <c r="I15243" s="43"/>
    </row>
    <row r="15244" spans="1:9" x14ac:dyDescent="0.25">
      <c r="A15244" s="33" t="s">
        <v>6693</v>
      </c>
      <c r="B15244" s="33" t="s">
        <v>6695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83"/>
        <v>250000</v>
      </c>
      <c r="H15244" s="84" t="s">
        <v>28</v>
      </c>
      <c r="I15244" s="43"/>
    </row>
    <row r="15245" spans="1:9" x14ac:dyDescent="0.25">
      <c r="A15245" s="33" t="s">
        <v>6693</v>
      </c>
      <c r="B15245" s="33" t="s">
        <v>6696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83"/>
        <v>80000</v>
      </c>
      <c r="H15245" s="42" t="s">
        <v>28</v>
      </c>
      <c r="I15245" s="43"/>
    </row>
    <row r="15246" spans="1:9" x14ac:dyDescent="0.25">
      <c r="A15246" s="33" t="s">
        <v>6693</v>
      </c>
      <c r="B15246" s="63" t="s">
        <v>6697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83"/>
        <v>30000</v>
      </c>
      <c r="H15246" s="84" t="s">
        <v>28</v>
      </c>
      <c r="I15246" s="43"/>
    </row>
    <row r="15247" spans="1:9" x14ac:dyDescent="0.25">
      <c r="A15247" s="33" t="s">
        <v>6693</v>
      </c>
      <c r="B15247" s="33" t="s">
        <v>6699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83"/>
        <v>25000</v>
      </c>
      <c r="H15247" s="42" t="s">
        <v>2284</v>
      </c>
      <c r="I15247" s="43"/>
    </row>
    <row r="15248" spans="1:9" x14ac:dyDescent="0.25">
      <c r="A15248" s="33" t="s">
        <v>6693</v>
      </c>
      <c r="B15248" s="33" t="s">
        <v>6700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83"/>
        <v>25000</v>
      </c>
      <c r="H15248" s="42" t="s">
        <v>2284</v>
      </c>
      <c r="I15248" s="43"/>
    </row>
    <row r="15249" spans="1:9" x14ac:dyDescent="0.25">
      <c r="A15249" s="33" t="s">
        <v>6693</v>
      </c>
      <c r="B15249" s="36" t="s">
        <v>2805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83"/>
        <v>2625</v>
      </c>
      <c r="H15249" s="42" t="s">
        <v>2284</v>
      </c>
      <c r="I15249" s="43"/>
    </row>
    <row r="15250" spans="1:9" x14ac:dyDescent="0.25">
      <c r="A15250" s="33" t="s">
        <v>6693</v>
      </c>
      <c r="B15250" s="33" t="s">
        <v>3278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83"/>
        <v>105000</v>
      </c>
      <c r="H15250" s="42" t="s">
        <v>2284</v>
      </c>
      <c r="I15250" s="43"/>
    </row>
    <row r="15251" spans="1:9" x14ac:dyDescent="0.25">
      <c r="A15251" s="33" t="s">
        <v>6693</v>
      </c>
      <c r="B15251" s="68" t="s">
        <v>5083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83"/>
        <v>85000</v>
      </c>
      <c r="H15251" s="42" t="s">
        <v>2284</v>
      </c>
      <c r="I15251" s="43"/>
    </row>
    <row r="15252" spans="1:9" x14ac:dyDescent="0.25">
      <c r="A15252" s="33" t="s">
        <v>6693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83"/>
        <v>264000</v>
      </c>
      <c r="H15252" s="42" t="s">
        <v>2701</v>
      </c>
      <c r="I15252" s="43" t="s">
        <v>12598</v>
      </c>
    </row>
    <row r="15253" spans="1:9" x14ac:dyDescent="0.25">
      <c r="A15253" s="33" t="s">
        <v>6693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83"/>
        <v>108000</v>
      </c>
      <c r="H15253" s="42" t="s">
        <v>2701</v>
      </c>
      <c r="I15253" s="43" t="s">
        <v>12598</v>
      </c>
    </row>
    <row r="15254" spans="1:9" x14ac:dyDescent="0.25">
      <c r="A15254" s="33" t="s">
        <v>6693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83"/>
        <v>900000</v>
      </c>
      <c r="H15254" s="42" t="s">
        <v>2701</v>
      </c>
      <c r="I15254" s="43" t="s">
        <v>12598</v>
      </c>
    </row>
    <row r="15255" spans="1:9" x14ac:dyDescent="0.25">
      <c r="A15255" s="33" t="s">
        <v>6693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83"/>
        <v>297000</v>
      </c>
      <c r="H15255" s="565" t="s">
        <v>2672</v>
      </c>
      <c r="I15255" s="43" t="s">
        <v>12599</v>
      </c>
    </row>
    <row r="15256" spans="1:9" x14ac:dyDescent="0.25">
      <c r="A15256" s="33" t="s">
        <v>6693</v>
      </c>
      <c r="B15256" s="33" t="s">
        <v>6361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84">F15256*D15256</f>
        <v>95000</v>
      </c>
      <c r="H15256" s="565" t="s">
        <v>2672</v>
      </c>
      <c r="I15256" s="43" t="s">
        <v>12599</v>
      </c>
    </row>
    <row r="15257" spans="1:9" x14ac:dyDescent="0.25">
      <c r="A15257" s="33" t="s">
        <v>6693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84"/>
        <v>39000</v>
      </c>
      <c r="H15257" s="565" t="s">
        <v>2672</v>
      </c>
      <c r="I15257" s="43" t="s">
        <v>12599</v>
      </c>
    </row>
    <row r="15258" spans="1:9" x14ac:dyDescent="0.25">
      <c r="A15258" s="33" t="s">
        <v>6693</v>
      </c>
      <c r="B15258" s="33" t="s">
        <v>3235</v>
      </c>
      <c r="C15258" s="33" t="s">
        <v>3596</v>
      </c>
      <c r="D15258" s="38">
        <v>1</v>
      </c>
      <c r="E15258" s="45" t="s">
        <v>24</v>
      </c>
      <c r="F15258" s="179">
        <v>92500</v>
      </c>
      <c r="G15258" s="41">
        <f t="shared" si="584"/>
        <v>92500</v>
      </c>
      <c r="H15258" s="565" t="s">
        <v>2672</v>
      </c>
      <c r="I15258" s="43" t="s">
        <v>12599</v>
      </c>
    </row>
    <row r="15259" spans="1:9" x14ac:dyDescent="0.25">
      <c r="A15259" s="33" t="s">
        <v>6693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84"/>
        <v>40000</v>
      </c>
      <c r="H15259" s="84" t="s">
        <v>868</v>
      </c>
      <c r="I15259" s="43" t="s">
        <v>12600</v>
      </c>
    </row>
    <row r="15260" spans="1:9" x14ac:dyDescent="0.25">
      <c r="A15260" s="33" t="s">
        <v>6693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84"/>
        <v>40000</v>
      </c>
      <c r="H15260" s="84" t="s">
        <v>868</v>
      </c>
      <c r="I15260" s="43" t="s">
        <v>12600</v>
      </c>
    </row>
    <row r="15261" spans="1:9" x14ac:dyDescent="0.25">
      <c r="A15261" s="33" t="s">
        <v>6693</v>
      </c>
      <c r="B15261" s="33" t="s">
        <v>6403</v>
      </c>
      <c r="C15261" s="33" t="s">
        <v>8339</v>
      </c>
      <c r="D15261" s="38">
        <v>0.6</v>
      </c>
      <c r="E15261" s="45" t="s">
        <v>27</v>
      </c>
      <c r="F15261" s="41">
        <v>82500</v>
      </c>
      <c r="G15261" s="41">
        <f t="shared" si="584"/>
        <v>49500</v>
      </c>
      <c r="H15261" s="84" t="s">
        <v>868</v>
      </c>
      <c r="I15261" s="43" t="s">
        <v>12600</v>
      </c>
    </row>
    <row r="15262" spans="1:9" x14ac:dyDescent="0.25">
      <c r="A15262" s="33" t="s">
        <v>6693</v>
      </c>
      <c r="B15262" s="36" t="s">
        <v>6653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84"/>
        <v>90000</v>
      </c>
      <c r="H15262" s="84" t="s">
        <v>868</v>
      </c>
      <c r="I15262" s="43" t="s">
        <v>12600</v>
      </c>
    </row>
    <row r="15263" spans="1:9" x14ac:dyDescent="0.25">
      <c r="A15263" s="33" t="s">
        <v>6693</v>
      </c>
      <c r="B15263" s="33" t="s">
        <v>4841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84"/>
        <v>20000</v>
      </c>
      <c r="H15263" s="84" t="s">
        <v>868</v>
      </c>
      <c r="I15263" s="43" t="s">
        <v>12600</v>
      </c>
    </row>
    <row r="15264" spans="1:9" x14ac:dyDescent="0.25">
      <c r="A15264" s="33" t="s">
        <v>6693</v>
      </c>
      <c r="B15264" s="63" t="s">
        <v>3487</v>
      </c>
      <c r="C15264" s="39" t="s">
        <v>3536</v>
      </c>
      <c r="D15264" s="38">
        <v>0.5</v>
      </c>
      <c r="E15264" s="45" t="s">
        <v>107</v>
      </c>
      <c r="F15264" s="46">
        <v>40000</v>
      </c>
      <c r="G15264" s="41">
        <f t="shared" si="584"/>
        <v>20000</v>
      </c>
      <c r="H15264" s="84" t="s">
        <v>868</v>
      </c>
      <c r="I15264" s="43" t="s">
        <v>12600</v>
      </c>
    </row>
    <row r="15265" spans="1:9" x14ac:dyDescent="0.25">
      <c r="A15265" s="33" t="s">
        <v>6693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84"/>
        <v>175000</v>
      </c>
      <c r="H15265" s="84" t="s">
        <v>868</v>
      </c>
      <c r="I15265" s="43" t="s">
        <v>12600</v>
      </c>
    </row>
    <row r="15266" spans="1:9" x14ac:dyDescent="0.25">
      <c r="A15266" s="33" t="s">
        <v>6693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84"/>
        <v>297000</v>
      </c>
      <c r="H15266" s="42" t="s">
        <v>488</v>
      </c>
      <c r="I15266" s="43" t="s">
        <v>8888</v>
      </c>
    </row>
    <row r="15267" spans="1:9" x14ac:dyDescent="0.25">
      <c r="A15267" s="33" t="s">
        <v>6693</v>
      </c>
      <c r="B15267" s="33" t="s">
        <v>6361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84"/>
        <v>95000</v>
      </c>
      <c r="H15267" s="42" t="s">
        <v>488</v>
      </c>
      <c r="I15267" s="43" t="s">
        <v>8888</v>
      </c>
    </row>
    <row r="15268" spans="1:9" x14ac:dyDescent="0.25">
      <c r="A15268" s="33" t="s">
        <v>6693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84"/>
        <v>39000</v>
      </c>
      <c r="H15268" s="42" t="s">
        <v>488</v>
      </c>
      <c r="I15268" s="43" t="s">
        <v>8888</v>
      </c>
    </row>
    <row r="15269" spans="1:9" x14ac:dyDescent="0.25">
      <c r="A15269" s="33" t="s">
        <v>6693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84"/>
        <v>210000</v>
      </c>
      <c r="H15269" s="42" t="s">
        <v>488</v>
      </c>
      <c r="I15269" s="43" t="s">
        <v>8888</v>
      </c>
    </row>
    <row r="15270" spans="1:9" x14ac:dyDescent="0.25">
      <c r="A15270" s="33" t="s">
        <v>6693</v>
      </c>
      <c r="B15270" s="63" t="s">
        <v>5550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84"/>
        <v>495000</v>
      </c>
      <c r="H15270" s="42" t="s">
        <v>488</v>
      </c>
      <c r="I15270" s="43" t="s">
        <v>8888</v>
      </c>
    </row>
    <row r="15271" spans="1:9" x14ac:dyDescent="0.25">
      <c r="A15271" s="33" t="s">
        <v>6693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8888</v>
      </c>
    </row>
    <row r="15272" spans="1:9" x14ac:dyDescent="0.25">
      <c r="A15272" s="33" t="s">
        <v>6693</v>
      </c>
      <c r="B15272" s="33" t="s">
        <v>6694</v>
      </c>
      <c r="C15272" s="56" t="s">
        <v>5471</v>
      </c>
      <c r="D15272" s="38">
        <v>1</v>
      </c>
      <c r="E15272" s="45" t="s">
        <v>24</v>
      </c>
      <c r="F15272" s="46">
        <v>78000</v>
      </c>
      <c r="G15272" s="41">
        <f t="shared" si="584"/>
        <v>78000</v>
      </c>
      <c r="H15272" s="42" t="s">
        <v>488</v>
      </c>
      <c r="I15272" s="43" t="s">
        <v>8888</v>
      </c>
    </row>
    <row r="15273" spans="1:9" x14ac:dyDescent="0.25">
      <c r="A15273" s="33" t="s">
        <v>6693</v>
      </c>
      <c r="B15273" s="33" t="s">
        <v>3235</v>
      </c>
      <c r="C15273" s="33" t="s">
        <v>3596</v>
      </c>
      <c r="D15273" s="38">
        <v>1</v>
      </c>
      <c r="E15273" s="45" t="s">
        <v>24</v>
      </c>
      <c r="F15273" s="179">
        <v>92500</v>
      </c>
      <c r="G15273" s="41">
        <f t="shared" si="584"/>
        <v>92500</v>
      </c>
      <c r="H15273" s="42" t="s">
        <v>488</v>
      </c>
      <c r="I15273" s="43" t="s">
        <v>8888</v>
      </c>
    </row>
    <row r="15274" spans="1:9" x14ac:dyDescent="0.25">
      <c r="A15274" s="33" t="s">
        <v>6693</v>
      </c>
      <c r="B15274" s="33" t="s">
        <v>6742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84"/>
        <v>62600</v>
      </c>
      <c r="H15274" s="42" t="s">
        <v>6751</v>
      </c>
      <c r="I15274" s="43"/>
    </row>
    <row r="15275" spans="1:9" x14ac:dyDescent="0.25">
      <c r="A15275" s="33" t="s">
        <v>6693</v>
      </c>
      <c r="B15275" s="36" t="s">
        <v>5909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84"/>
        <v>2718974</v>
      </c>
      <c r="H15275" s="42" t="s">
        <v>6751</v>
      </c>
      <c r="I15275" s="43"/>
    </row>
    <row r="15276" spans="1:9" x14ac:dyDescent="0.25">
      <c r="A15276" s="33" t="s">
        <v>6693</v>
      </c>
      <c r="B15276" s="63" t="s">
        <v>4466</v>
      </c>
      <c r="C15276" s="33" t="s">
        <v>6438</v>
      </c>
      <c r="D15276" s="38">
        <v>2</v>
      </c>
      <c r="E15276" s="45" t="s">
        <v>24</v>
      </c>
      <c r="F15276" s="40">
        <v>11500</v>
      </c>
      <c r="G15276" s="179">
        <f t="shared" si="584"/>
        <v>23000</v>
      </c>
      <c r="H15276" s="42" t="s">
        <v>6751</v>
      </c>
      <c r="I15276" s="43"/>
    </row>
    <row r="15277" spans="1:9" x14ac:dyDescent="0.25">
      <c r="A15277" s="33" t="s">
        <v>6693</v>
      </c>
      <c r="B15277" s="36" t="s">
        <v>4089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x14ac:dyDescent="0.25">
      <c r="A15278" s="33" t="s">
        <v>6693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85">F15278*D15278</f>
        <v>49500</v>
      </c>
      <c r="H15278" s="42" t="s">
        <v>1006</v>
      </c>
      <c r="I15278" s="43"/>
    </row>
    <row r="15279" spans="1:9" x14ac:dyDescent="0.25">
      <c r="A15279" s="33" t="s">
        <v>6693</v>
      </c>
      <c r="B15279" s="33" t="s">
        <v>7476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85"/>
        <v>20000</v>
      </c>
      <c r="H15279" s="42" t="s">
        <v>1006</v>
      </c>
      <c r="I15279" s="43"/>
    </row>
    <row r="15280" spans="1:9" x14ac:dyDescent="0.25">
      <c r="A15280" s="33" t="s">
        <v>6693</v>
      </c>
      <c r="B15280" s="33" t="s">
        <v>6667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85"/>
        <v>100000</v>
      </c>
      <c r="H15280" s="42" t="s">
        <v>1006</v>
      </c>
      <c r="I15280" s="33"/>
    </row>
    <row r="15281" spans="1:9" x14ac:dyDescent="0.25">
      <c r="A15281" s="33" t="s">
        <v>6693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85"/>
        <v>24650</v>
      </c>
      <c r="H15281" s="42" t="s">
        <v>1006</v>
      </c>
      <c r="I15281" s="33"/>
    </row>
    <row r="15282" spans="1:9" x14ac:dyDescent="0.25">
      <c r="A15282" s="33" t="s">
        <v>6693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x14ac:dyDescent="0.25">
      <c r="A15283" s="33" t="s">
        <v>6693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85"/>
        <v>297000</v>
      </c>
      <c r="H15283" s="84" t="s">
        <v>551</v>
      </c>
      <c r="I15283" s="33" t="s">
        <v>8533</v>
      </c>
    </row>
    <row r="15284" spans="1:9" x14ac:dyDescent="0.25">
      <c r="A15284" s="33" t="s">
        <v>6693</v>
      </c>
      <c r="B15284" s="33" t="s">
        <v>6361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85"/>
        <v>95000</v>
      </c>
      <c r="H15284" s="84" t="s">
        <v>551</v>
      </c>
      <c r="I15284" s="33" t="s">
        <v>8533</v>
      </c>
    </row>
    <row r="15285" spans="1:9" x14ac:dyDescent="0.25">
      <c r="A15285" s="33" t="s">
        <v>6693</v>
      </c>
      <c r="B15285" s="36" t="s">
        <v>6698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85"/>
        <v>125000</v>
      </c>
      <c r="H15285" s="84" t="s">
        <v>551</v>
      </c>
      <c r="I15285" s="33" t="s">
        <v>8533</v>
      </c>
    </row>
    <row r="15286" spans="1:9" x14ac:dyDescent="0.25">
      <c r="A15286" s="33" t="s">
        <v>6693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85"/>
        <v>39000</v>
      </c>
      <c r="H15286" s="84" t="s">
        <v>551</v>
      </c>
      <c r="I15286" s="33" t="s">
        <v>8533</v>
      </c>
    </row>
    <row r="15287" spans="1:9" x14ac:dyDescent="0.25">
      <c r="A15287" s="33" t="s">
        <v>6693</v>
      </c>
      <c r="B15287" s="33" t="s">
        <v>3235</v>
      </c>
      <c r="C15287" s="33" t="s">
        <v>3596</v>
      </c>
      <c r="D15287" s="38">
        <v>1</v>
      </c>
      <c r="E15287" s="45" t="s">
        <v>24</v>
      </c>
      <c r="F15287" s="179">
        <v>92500</v>
      </c>
      <c r="G15287" s="179">
        <f t="shared" si="585"/>
        <v>92500</v>
      </c>
      <c r="H15287" s="84" t="s">
        <v>551</v>
      </c>
      <c r="I15287" s="33" t="s">
        <v>8533</v>
      </c>
    </row>
    <row r="15288" spans="1:9" x14ac:dyDescent="0.25">
      <c r="A15288" s="33" t="s">
        <v>6693</v>
      </c>
      <c r="B15288" s="33" t="s">
        <v>6054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85"/>
        <v>40000</v>
      </c>
      <c r="H15288" s="236" t="s">
        <v>911</v>
      </c>
      <c r="I15288" s="43"/>
    </row>
    <row r="15289" spans="1:9" x14ac:dyDescent="0.25">
      <c r="A15289" s="33" t="s">
        <v>6693</v>
      </c>
      <c r="B15289" s="33" t="s">
        <v>12224</v>
      </c>
      <c r="C15289" s="33" t="s">
        <v>12601</v>
      </c>
      <c r="D15289" s="38">
        <v>1</v>
      </c>
      <c r="E15289" s="45" t="s">
        <v>24</v>
      </c>
      <c r="F15289" s="40">
        <v>1400000</v>
      </c>
      <c r="G15289" s="179">
        <f t="shared" si="585"/>
        <v>1400000</v>
      </c>
      <c r="H15289" s="42" t="s">
        <v>1604</v>
      </c>
      <c r="I15289" s="33" t="s">
        <v>12602</v>
      </c>
    </row>
    <row r="15290" spans="1:9" x14ac:dyDescent="0.25">
      <c r="A15290" s="33" t="s">
        <v>6693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85"/>
        <v>165000</v>
      </c>
      <c r="H15290" s="42" t="s">
        <v>1604</v>
      </c>
      <c r="I15290" s="33" t="s">
        <v>12602</v>
      </c>
    </row>
    <row r="15291" spans="1:9" x14ac:dyDescent="0.25">
      <c r="A15291" s="33" t="s">
        <v>6693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85"/>
        <v>40000</v>
      </c>
      <c r="H15291" s="42" t="s">
        <v>1604</v>
      </c>
      <c r="I15291" s="33" t="s">
        <v>12602</v>
      </c>
    </row>
    <row r="15292" spans="1:9" x14ac:dyDescent="0.25">
      <c r="A15292" s="33" t="s">
        <v>6693</v>
      </c>
      <c r="B15292" s="33" t="s">
        <v>2801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85"/>
        <v>35000</v>
      </c>
      <c r="H15292" s="42" t="s">
        <v>2018</v>
      </c>
      <c r="I15292" s="33" t="s">
        <v>8493</v>
      </c>
    </row>
    <row r="15293" spans="1:9" x14ac:dyDescent="0.25">
      <c r="A15293" s="33" t="s">
        <v>6693</v>
      </c>
      <c r="B15293" s="33" t="s">
        <v>1610</v>
      </c>
      <c r="C15293" s="33" t="s">
        <v>12314</v>
      </c>
      <c r="D15293" s="33">
        <v>1</v>
      </c>
      <c r="E15293" s="33" t="s">
        <v>24</v>
      </c>
      <c r="F15293" s="34">
        <v>1100000</v>
      </c>
      <c r="G15293" s="51">
        <f t="shared" si="585"/>
        <v>1100000</v>
      </c>
      <c r="H15293" s="42" t="s">
        <v>2018</v>
      </c>
      <c r="I15293" s="33" t="s">
        <v>8493</v>
      </c>
    </row>
    <row r="15294" spans="1:9" x14ac:dyDescent="0.25">
      <c r="A15294" s="33" t="s">
        <v>6693</v>
      </c>
      <c r="B15294" s="63" t="s">
        <v>4772</v>
      </c>
      <c r="C15294" s="33" t="s">
        <v>2726</v>
      </c>
      <c r="D15294" s="33">
        <v>1</v>
      </c>
      <c r="E15294" s="33" t="s">
        <v>24</v>
      </c>
      <c r="F15294" s="34">
        <v>187035</v>
      </c>
      <c r="G15294" s="51">
        <f t="shared" si="585"/>
        <v>187035</v>
      </c>
      <c r="H15294" s="42" t="s">
        <v>2018</v>
      </c>
      <c r="I15294" s="33" t="s">
        <v>8493</v>
      </c>
    </row>
    <row r="15295" spans="1:9" x14ac:dyDescent="0.25">
      <c r="A15295" s="33" t="s">
        <v>6693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85"/>
        <v>22500</v>
      </c>
      <c r="H15295" s="42" t="s">
        <v>2018</v>
      </c>
      <c r="I15295" s="33" t="s">
        <v>8493</v>
      </c>
    </row>
    <row r="15296" spans="1:9" x14ac:dyDescent="0.25">
      <c r="A15296" s="33" t="s">
        <v>6693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85"/>
        <v>40000</v>
      </c>
      <c r="H15296" s="42" t="s">
        <v>2018</v>
      </c>
      <c r="I15296" s="33" t="s">
        <v>8493</v>
      </c>
    </row>
    <row r="15297" spans="1:9" x14ac:dyDescent="0.25">
      <c r="A15297" s="33" t="s">
        <v>6693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85"/>
        <v>208134</v>
      </c>
      <c r="H15297" s="42" t="s">
        <v>2018</v>
      </c>
      <c r="I15297" s="33" t="s">
        <v>8493</v>
      </c>
    </row>
    <row r="15298" spans="1:9" x14ac:dyDescent="0.25">
      <c r="A15298" s="33" t="s">
        <v>6693</v>
      </c>
      <c r="B15298" s="33" t="s">
        <v>6388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85"/>
        <v>85000</v>
      </c>
      <c r="H15298" s="42" t="s">
        <v>2018</v>
      </c>
      <c r="I15298" s="33" t="s">
        <v>8493</v>
      </c>
    </row>
    <row r="15299" spans="1:9" x14ac:dyDescent="0.25">
      <c r="A15299" s="33" t="s">
        <v>6693</v>
      </c>
      <c r="B15299" s="49" t="s">
        <v>6604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85"/>
        <v>25000</v>
      </c>
      <c r="H15299" s="42" t="s">
        <v>2018</v>
      </c>
      <c r="I15299" s="33" t="s">
        <v>8493</v>
      </c>
    </row>
    <row r="15300" spans="1:9" x14ac:dyDescent="0.25">
      <c r="A15300" s="33" t="s">
        <v>6693</v>
      </c>
      <c r="B15300" s="33" t="s">
        <v>6333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85"/>
        <v>85000</v>
      </c>
      <c r="H15300" s="42" t="s">
        <v>2018</v>
      </c>
      <c r="I15300" s="33" t="s">
        <v>8493</v>
      </c>
    </row>
    <row r="15301" spans="1:9" x14ac:dyDescent="0.25">
      <c r="A15301" s="33" t="s">
        <v>6701</v>
      </c>
      <c r="B15301" s="63" t="s">
        <v>63</v>
      </c>
      <c r="C15301" s="52" t="s">
        <v>12603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12604</v>
      </c>
      <c r="I15301" s="43" t="s">
        <v>12605</v>
      </c>
    </row>
    <row r="15302" spans="1:9" x14ac:dyDescent="0.25">
      <c r="A15302" s="33" t="s">
        <v>6701</v>
      </c>
      <c r="B15302" s="63" t="s">
        <v>63</v>
      </c>
      <c r="C15302" s="33" t="s">
        <v>12606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12605</v>
      </c>
    </row>
    <row r="15303" spans="1:9" x14ac:dyDescent="0.25">
      <c r="A15303" s="33" t="s">
        <v>6701</v>
      </c>
      <c r="B15303" s="33" t="s">
        <v>5790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86">F15303*D15303</f>
        <v>700000</v>
      </c>
      <c r="H15303" s="84" t="s">
        <v>433</v>
      </c>
      <c r="I15303" s="43" t="s">
        <v>12605</v>
      </c>
    </row>
    <row r="15304" spans="1:9" x14ac:dyDescent="0.25">
      <c r="A15304" s="33" t="s">
        <v>6701</v>
      </c>
      <c r="B15304" s="63" t="s">
        <v>6711</v>
      </c>
      <c r="C15304" s="33" t="s">
        <v>3536</v>
      </c>
      <c r="D15304" s="50">
        <v>1</v>
      </c>
      <c r="E15304" s="45" t="s">
        <v>24</v>
      </c>
      <c r="F15304" s="40">
        <v>75000</v>
      </c>
      <c r="G15304" s="179">
        <f t="shared" si="586"/>
        <v>75000</v>
      </c>
      <c r="H15304" s="42" t="s">
        <v>2861</v>
      </c>
      <c r="I15304" s="43" t="s">
        <v>8656</v>
      </c>
    </row>
    <row r="15305" spans="1:9" x14ac:dyDescent="0.25">
      <c r="A15305" s="33" t="s">
        <v>6701</v>
      </c>
      <c r="B15305" s="33" t="s">
        <v>6712</v>
      </c>
      <c r="C15305" s="33" t="s">
        <v>3536</v>
      </c>
      <c r="D15305" s="38">
        <v>2</v>
      </c>
      <c r="E15305" s="45" t="s">
        <v>24</v>
      </c>
      <c r="F15305" s="40">
        <v>150000</v>
      </c>
      <c r="G15305" s="179">
        <f t="shared" si="586"/>
        <v>300000</v>
      </c>
      <c r="H15305" s="42" t="s">
        <v>2861</v>
      </c>
      <c r="I15305" s="43" t="s">
        <v>8656</v>
      </c>
    </row>
    <row r="15306" spans="1:9" x14ac:dyDescent="0.25">
      <c r="A15306" s="33" t="s">
        <v>6701</v>
      </c>
      <c r="B15306" s="33" t="s">
        <v>6713</v>
      </c>
      <c r="C15306" s="33" t="s">
        <v>3536</v>
      </c>
      <c r="D15306" s="38">
        <v>2</v>
      </c>
      <c r="E15306" s="45" t="s">
        <v>24</v>
      </c>
      <c r="F15306" s="40">
        <v>100000</v>
      </c>
      <c r="G15306" s="179">
        <f t="shared" si="586"/>
        <v>200000</v>
      </c>
      <c r="H15306" s="42" t="s">
        <v>2861</v>
      </c>
      <c r="I15306" s="43" t="s">
        <v>8656</v>
      </c>
    </row>
    <row r="15307" spans="1:9" x14ac:dyDescent="0.25">
      <c r="A15307" s="33" t="s">
        <v>6701</v>
      </c>
      <c r="B15307" s="36" t="s">
        <v>6714</v>
      </c>
      <c r="C15307" s="33" t="s">
        <v>3536</v>
      </c>
      <c r="D15307" s="38">
        <v>1</v>
      </c>
      <c r="E15307" s="45" t="s">
        <v>24</v>
      </c>
      <c r="F15307" s="46">
        <v>600000</v>
      </c>
      <c r="G15307" s="179">
        <f t="shared" si="586"/>
        <v>600000</v>
      </c>
      <c r="H15307" s="42" t="s">
        <v>2861</v>
      </c>
      <c r="I15307" s="43" t="s">
        <v>8656</v>
      </c>
    </row>
    <row r="15308" spans="1:9" x14ac:dyDescent="0.25">
      <c r="A15308" s="33" t="s">
        <v>6701</v>
      </c>
      <c r="B15308" s="33" t="s">
        <v>6715</v>
      </c>
      <c r="C15308" s="33" t="s">
        <v>3536</v>
      </c>
      <c r="D15308" s="50">
        <v>2</v>
      </c>
      <c r="E15308" s="51" t="s">
        <v>24</v>
      </c>
      <c r="F15308" s="291">
        <v>200000</v>
      </c>
      <c r="G15308" s="179">
        <f t="shared" si="586"/>
        <v>400000</v>
      </c>
      <c r="H15308" s="42" t="s">
        <v>2861</v>
      </c>
      <c r="I15308" s="43" t="s">
        <v>8656</v>
      </c>
    </row>
    <row r="15309" spans="1:9" x14ac:dyDescent="0.25">
      <c r="A15309" s="33" t="s">
        <v>6701</v>
      </c>
      <c r="B15309" s="56" t="s">
        <v>6716</v>
      </c>
      <c r="C15309" s="33" t="s">
        <v>3536</v>
      </c>
      <c r="D15309" s="38">
        <v>1</v>
      </c>
      <c r="E15309" s="51" t="s">
        <v>72</v>
      </c>
      <c r="F15309" s="46">
        <v>750000</v>
      </c>
      <c r="G15309" s="51">
        <f t="shared" si="586"/>
        <v>750000</v>
      </c>
      <c r="H15309" s="42" t="s">
        <v>2861</v>
      </c>
      <c r="I15309" s="43" t="s">
        <v>8656</v>
      </c>
    </row>
    <row r="15310" spans="1:9" x14ac:dyDescent="0.25">
      <c r="A15310" s="33" t="s">
        <v>6701</v>
      </c>
      <c r="B15310" s="33" t="s">
        <v>6717</v>
      </c>
      <c r="C15310" s="33" t="s">
        <v>3536</v>
      </c>
      <c r="D15310" s="38">
        <v>1</v>
      </c>
      <c r="E15310" s="56" t="s">
        <v>23</v>
      </c>
      <c r="F15310" s="179">
        <v>950000</v>
      </c>
      <c r="G15310" s="51">
        <f t="shared" si="586"/>
        <v>950000</v>
      </c>
      <c r="H15310" s="42" t="s">
        <v>974</v>
      </c>
      <c r="I15310" s="43" t="s">
        <v>8656</v>
      </c>
    </row>
    <row r="15311" spans="1:9" x14ac:dyDescent="0.25">
      <c r="A15311" s="33" t="s">
        <v>6701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86"/>
        <v>264000</v>
      </c>
      <c r="H15311" s="565" t="s">
        <v>2736</v>
      </c>
      <c r="I15311" s="43" t="s">
        <v>12607</v>
      </c>
    </row>
    <row r="15312" spans="1:9" x14ac:dyDescent="0.25">
      <c r="A15312" s="33" t="s">
        <v>6701</v>
      </c>
      <c r="B15312" s="63" t="s">
        <v>6709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86"/>
        <v>12500</v>
      </c>
      <c r="H15312" s="565" t="s">
        <v>2736</v>
      </c>
      <c r="I15312" s="43" t="s">
        <v>12607</v>
      </c>
    </row>
    <row r="15313" spans="1:9" x14ac:dyDescent="0.25">
      <c r="A15313" s="33" t="s">
        <v>6701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86"/>
        <v>193500</v>
      </c>
      <c r="H15313" s="565" t="s">
        <v>2736</v>
      </c>
      <c r="I15313" s="43" t="s">
        <v>12607</v>
      </c>
    </row>
    <row r="15314" spans="1:9" x14ac:dyDescent="0.25">
      <c r="A15314" s="33" t="s">
        <v>6701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86"/>
        <v>297000</v>
      </c>
      <c r="H15314" s="84" t="s">
        <v>2018</v>
      </c>
      <c r="I15314" s="43" t="s">
        <v>8949</v>
      </c>
    </row>
    <row r="15315" spans="1:9" x14ac:dyDescent="0.25">
      <c r="A15315" s="33" t="s">
        <v>6701</v>
      </c>
      <c r="B15315" s="33" t="s">
        <v>6361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86"/>
        <v>95000</v>
      </c>
      <c r="H15315" s="84" t="s">
        <v>2018</v>
      </c>
      <c r="I15315" s="43" t="s">
        <v>8949</v>
      </c>
    </row>
    <row r="15316" spans="1:9" x14ac:dyDescent="0.25">
      <c r="A15316" s="33" t="s">
        <v>6701</v>
      </c>
      <c r="B15316" s="33" t="s">
        <v>3235</v>
      </c>
      <c r="C15316" s="33" t="s">
        <v>3596</v>
      </c>
      <c r="D15316" s="38">
        <v>1</v>
      </c>
      <c r="E15316" s="45" t="s">
        <v>24</v>
      </c>
      <c r="F15316" s="40">
        <v>92500</v>
      </c>
      <c r="G15316" s="41">
        <f t="shared" si="586"/>
        <v>92500</v>
      </c>
      <c r="H15316" s="84" t="s">
        <v>2018</v>
      </c>
      <c r="I15316" s="43" t="s">
        <v>8949</v>
      </c>
    </row>
    <row r="15317" spans="1:9" x14ac:dyDescent="0.25">
      <c r="A15317" s="33" t="s">
        <v>6701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86"/>
        <v>39000</v>
      </c>
      <c r="H15317" s="84" t="s">
        <v>2018</v>
      </c>
      <c r="I15317" s="43" t="s">
        <v>8949</v>
      </c>
    </row>
    <row r="15318" spans="1:9" x14ac:dyDescent="0.25">
      <c r="A15318" s="33" t="s">
        <v>6701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86"/>
        <v>210000</v>
      </c>
      <c r="H15318" s="84" t="s">
        <v>2018</v>
      </c>
      <c r="I15318" s="43" t="s">
        <v>8949</v>
      </c>
    </row>
    <row r="15319" spans="1:9" x14ac:dyDescent="0.25">
      <c r="A15319" s="33" t="s">
        <v>6701</v>
      </c>
      <c r="B15319" s="33" t="s">
        <v>6194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86"/>
        <v>72500</v>
      </c>
      <c r="H15319" s="84" t="s">
        <v>2018</v>
      </c>
      <c r="I15319" s="43" t="s">
        <v>8949</v>
      </c>
    </row>
    <row r="15320" spans="1:9" x14ac:dyDescent="0.25">
      <c r="A15320" s="33" t="s">
        <v>6701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86"/>
        <v>180000</v>
      </c>
      <c r="H15320" s="84" t="s">
        <v>2018</v>
      </c>
      <c r="I15320" s="43" t="s">
        <v>8949</v>
      </c>
    </row>
    <row r="15321" spans="1:9" x14ac:dyDescent="0.25">
      <c r="A15321" s="33" t="s">
        <v>6701</v>
      </c>
      <c r="B15321" s="33" t="s">
        <v>6680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86"/>
        <v>40000</v>
      </c>
      <c r="H15321" s="84" t="s">
        <v>2018</v>
      </c>
      <c r="I15321" s="43" t="s">
        <v>8949</v>
      </c>
    </row>
    <row r="15322" spans="1:9" x14ac:dyDescent="0.25">
      <c r="A15322" s="33" t="s">
        <v>6701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86"/>
        <v>40000</v>
      </c>
      <c r="H15322" s="84" t="s">
        <v>2018</v>
      </c>
      <c r="I15322" s="43" t="s">
        <v>8949</v>
      </c>
    </row>
    <row r="15323" spans="1:9" x14ac:dyDescent="0.25">
      <c r="A15323" s="33" t="s">
        <v>6701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86"/>
        <v>264000</v>
      </c>
      <c r="H15323" s="42" t="s">
        <v>538</v>
      </c>
      <c r="I15323" s="43" t="s">
        <v>8959</v>
      </c>
    </row>
    <row r="15324" spans="1:9" x14ac:dyDescent="0.25">
      <c r="A15324" s="33" t="s">
        <v>6701</v>
      </c>
      <c r="B15324" s="33" t="s">
        <v>6742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86"/>
        <v>93900</v>
      </c>
      <c r="H15324" s="42" t="s">
        <v>6751</v>
      </c>
      <c r="I15324" s="43"/>
    </row>
    <row r="15325" spans="1:9" x14ac:dyDescent="0.25">
      <c r="A15325" s="33" t="s">
        <v>6701</v>
      </c>
      <c r="B15325" s="63" t="s">
        <v>4466</v>
      </c>
      <c r="C15325" s="33" t="s">
        <v>6438</v>
      </c>
      <c r="D15325" s="38">
        <v>1</v>
      </c>
      <c r="E15325" s="45" t="s">
        <v>24</v>
      </c>
      <c r="F15325" s="40">
        <v>11500</v>
      </c>
      <c r="G15325" s="179">
        <f t="shared" si="586"/>
        <v>11500</v>
      </c>
      <c r="H15325" s="42" t="s">
        <v>6751</v>
      </c>
      <c r="I15325" s="43"/>
    </row>
    <row r="15326" spans="1:9" x14ac:dyDescent="0.25">
      <c r="A15326" s="33" t="s">
        <v>6701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86"/>
        <v>75000</v>
      </c>
      <c r="H15326" s="42" t="s">
        <v>6751</v>
      </c>
      <c r="I15326" s="43"/>
    </row>
    <row r="15327" spans="1:9" x14ac:dyDescent="0.25">
      <c r="A15327" s="33" t="s">
        <v>6701</v>
      </c>
      <c r="B15327" s="36" t="s">
        <v>2805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86"/>
        <v>5250</v>
      </c>
      <c r="H15327" s="42" t="s">
        <v>6751</v>
      </c>
      <c r="I15327" s="43"/>
    </row>
    <row r="15328" spans="1:9" x14ac:dyDescent="0.25">
      <c r="A15328" s="33" t="s">
        <v>6701</v>
      </c>
      <c r="B15328" s="33" t="s">
        <v>11266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x14ac:dyDescent="0.25">
      <c r="A15329" s="33" t="s">
        <v>6701</v>
      </c>
      <c r="B15329" s="36" t="s">
        <v>2805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87">F15329*D15329</f>
        <v>2625</v>
      </c>
      <c r="H15329" s="42" t="s">
        <v>930</v>
      </c>
      <c r="I15329" s="43"/>
    </row>
    <row r="15330" spans="1:9" x14ac:dyDescent="0.25">
      <c r="A15330" s="33" t="s">
        <v>6701</v>
      </c>
      <c r="B15330" s="33" t="s">
        <v>12224</v>
      </c>
      <c r="C15330" s="33" t="s">
        <v>12608</v>
      </c>
      <c r="D15330" s="38">
        <v>1</v>
      </c>
      <c r="E15330" s="45" t="s">
        <v>24</v>
      </c>
      <c r="F15330" s="40">
        <v>1400000</v>
      </c>
      <c r="G15330" s="41">
        <f t="shared" si="587"/>
        <v>1400000</v>
      </c>
      <c r="H15330" s="42" t="s">
        <v>488</v>
      </c>
      <c r="I15330" s="33" t="s">
        <v>12609</v>
      </c>
    </row>
    <row r="15331" spans="1:9" x14ac:dyDescent="0.25">
      <c r="A15331" s="33" t="s">
        <v>6701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87"/>
        <v>165000</v>
      </c>
      <c r="H15331" s="42" t="s">
        <v>488</v>
      </c>
      <c r="I15331" s="33" t="s">
        <v>12609</v>
      </c>
    </row>
    <row r="15332" spans="1:9" x14ac:dyDescent="0.25">
      <c r="A15332" s="33" t="s">
        <v>6701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87"/>
        <v>40000</v>
      </c>
      <c r="H15332" s="42" t="s">
        <v>488</v>
      </c>
      <c r="I15332" s="33" t="s">
        <v>12609</v>
      </c>
    </row>
    <row r="15333" spans="1:9" x14ac:dyDescent="0.25">
      <c r="A15333" s="33" t="s">
        <v>6701</v>
      </c>
      <c r="B15333" s="33" t="s">
        <v>12224</v>
      </c>
      <c r="C15333" s="156" t="s">
        <v>12610</v>
      </c>
      <c r="D15333" s="38">
        <v>1</v>
      </c>
      <c r="E15333" s="45" t="s">
        <v>24</v>
      </c>
      <c r="F15333" s="40">
        <v>1400000</v>
      </c>
      <c r="G15333" s="179">
        <f t="shared" si="587"/>
        <v>1400000</v>
      </c>
      <c r="H15333" s="84" t="s">
        <v>413</v>
      </c>
      <c r="I15333" s="33" t="s">
        <v>12611</v>
      </c>
    </row>
    <row r="15334" spans="1:9" x14ac:dyDescent="0.25">
      <c r="A15334" s="33" t="s">
        <v>6701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87"/>
        <v>165000</v>
      </c>
      <c r="H15334" s="84" t="s">
        <v>413</v>
      </c>
      <c r="I15334" s="33" t="s">
        <v>12611</v>
      </c>
    </row>
    <row r="15335" spans="1:9" x14ac:dyDescent="0.25">
      <c r="A15335" s="33" t="s">
        <v>6701</v>
      </c>
      <c r="B15335" s="63" t="s">
        <v>5550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87"/>
        <v>495000</v>
      </c>
      <c r="H15335" s="84" t="s">
        <v>413</v>
      </c>
      <c r="I15335" s="33" t="s">
        <v>12611</v>
      </c>
    </row>
    <row r="15336" spans="1:9" x14ac:dyDescent="0.25">
      <c r="A15336" s="33" t="s">
        <v>6701</v>
      </c>
      <c r="B15336" s="33" t="s">
        <v>12224</v>
      </c>
      <c r="C15336" s="109" t="s">
        <v>12612</v>
      </c>
      <c r="D15336" s="38">
        <v>1</v>
      </c>
      <c r="E15336" s="51" t="s">
        <v>24</v>
      </c>
      <c r="F15336" s="46">
        <v>1400000</v>
      </c>
      <c r="G15336" s="179">
        <f t="shared" si="587"/>
        <v>1400000</v>
      </c>
      <c r="H15336" s="236" t="s">
        <v>1004</v>
      </c>
      <c r="I15336" s="43" t="s">
        <v>8958</v>
      </c>
    </row>
    <row r="15337" spans="1:9" x14ac:dyDescent="0.25">
      <c r="A15337" s="33" t="s">
        <v>6701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87"/>
        <v>165000</v>
      </c>
      <c r="H15337" s="236" t="s">
        <v>1004</v>
      </c>
      <c r="I15337" s="43" t="s">
        <v>8958</v>
      </c>
    </row>
    <row r="15338" spans="1:9" x14ac:dyDescent="0.25">
      <c r="A15338" s="33" t="s">
        <v>6701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87"/>
        <v>40000</v>
      </c>
      <c r="H15338" s="236" t="s">
        <v>1004</v>
      </c>
      <c r="I15338" s="43" t="s">
        <v>8958</v>
      </c>
    </row>
    <row r="15339" spans="1:9" x14ac:dyDescent="0.25">
      <c r="A15339" s="33" t="s">
        <v>6701</v>
      </c>
      <c r="B15339" s="33" t="s">
        <v>6524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87"/>
        <v>800000</v>
      </c>
      <c r="H15339" s="42" t="s">
        <v>1263</v>
      </c>
      <c r="I15339" s="33" t="s">
        <v>12613</v>
      </c>
    </row>
    <row r="15340" spans="1:9" x14ac:dyDescent="0.25">
      <c r="A15340" s="33" t="s">
        <v>6701</v>
      </c>
      <c r="B15340" s="63" t="s">
        <v>6318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87"/>
        <v>5250</v>
      </c>
      <c r="H15340" s="42" t="s">
        <v>1263</v>
      </c>
      <c r="I15340" s="33" t="s">
        <v>12613</v>
      </c>
    </row>
    <row r="15341" spans="1:9" x14ac:dyDescent="0.25">
      <c r="A15341" s="33" t="s">
        <v>6701</v>
      </c>
      <c r="B15341" s="33" t="s">
        <v>2801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87"/>
        <v>35000</v>
      </c>
      <c r="H15341" s="42" t="s">
        <v>1263</v>
      </c>
      <c r="I15341" s="33" t="s">
        <v>12613</v>
      </c>
    </row>
    <row r="15342" spans="1:9" x14ac:dyDescent="0.25">
      <c r="A15342" s="33" t="s">
        <v>6701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87"/>
        <v>138756</v>
      </c>
      <c r="H15342" s="42" t="s">
        <v>1263</v>
      </c>
      <c r="I15342" s="33" t="s">
        <v>12613</v>
      </c>
    </row>
    <row r="15343" spans="1:9" x14ac:dyDescent="0.25">
      <c r="A15343" s="33" t="s">
        <v>6701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87"/>
        <v>222500</v>
      </c>
      <c r="H15343" s="42" t="s">
        <v>1263</v>
      </c>
      <c r="I15343" s="33" t="s">
        <v>12613</v>
      </c>
    </row>
    <row r="15344" spans="1:9" x14ac:dyDescent="0.25">
      <c r="A15344" s="33" t="s">
        <v>6701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87"/>
        <v>47500</v>
      </c>
      <c r="H15344" s="42" t="s">
        <v>2284</v>
      </c>
      <c r="I15344" s="33"/>
    </row>
    <row r="15345" spans="1:9" x14ac:dyDescent="0.25">
      <c r="A15345" s="33" t="s">
        <v>6701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87"/>
        <v>47500</v>
      </c>
      <c r="H15345" s="42" t="s">
        <v>2284</v>
      </c>
      <c r="I15345" s="33"/>
    </row>
    <row r="15346" spans="1:9" x14ac:dyDescent="0.25">
      <c r="A15346" s="33" t="s">
        <v>6701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87"/>
        <v>75000</v>
      </c>
      <c r="H15346" s="42" t="s">
        <v>2284</v>
      </c>
      <c r="I15346" s="33"/>
    </row>
    <row r="15347" spans="1:9" x14ac:dyDescent="0.25">
      <c r="A15347" s="33" t="s">
        <v>6701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87"/>
        <v>92586</v>
      </c>
      <c r="H15347" s="42" t="s">
        <v>28</v>
      </c>
      <c r="I15347" s="33"/>
    </row>
    <row r="15348" spans="1:9" x14ac:dyDescent="0.25">
      <c r="A15348" s="33" t="s">
        <v>6701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87"/>
        <v>49300</v>
      </c>
      <c r="H15348" s="84" t="s">
        <v>28</v>
      </c>
      <c r="I15348" s="33"/>
    </row>
    <row r="15349" spans="1:9" x14ac:dyDescent="0.25">
      <c r="A15349" s="33" t="s">
        <v>6718</v>
      </c>
      <c r="B15349" s="63" t="s">
        <v>2805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x14ac:dyDescent="0.25">
      <c r="A15350" s="33" t="s">
        <v>6718</v>
      </c>
      <c r="B15350" s="63" t="s">
        <v>4466</v>
      </c>
      <c r="C15350" s="33" t="s">
        <v>6438</v>
      </c>
      <c r="D15350" s="38">
        <v>1</v>
      </c>
      <c r="E15350" s="45" t="s">
        <v>24</v>
      </c>
      <c r="F15350" s="40">
        <v>11500</v>
      </c>
      <c r="G15350" s="179">
        <f t="shared" ref="G15350:G15378" si="588">F15350*D15350</f>
        <v>11500</v>
      </c>
      <c r="H15350" s="42" t="s">
        <v>742</v>
      </c>
      <c r="I15350" s="43"/>
    </row>
    <row r="15351" spans="1:9" x14ac:dyDescent="0.25">
      <c r="A15351" s="33" t="s">
        <v>6718</v>
      </c>
      <c r="B15351" s="33" t="s">
        <v>11266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88"/>
        <v>5000</v>
      </c>
      <c r="H15351" s="42" t="s">
        <v>742</v>
      </c>
      <c r="I15351" s="43"/>
    </row>
    <row r="15352" spans="1:9" x14ac:dyDescent="0.25">
      <c r="A15352" s="33" t="s">
        <v>6718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88"/>
        <v>7825</v>
      </c>
      <c r="H15352" s="42" t="s">
        <v>742</v>
      </c>
      <c r="I15352" s="43"/>
    </row>
    <row r="15353" spans="1:9" x14ac:dyDescent="0.25">
      <c r="A15353" s="33" t="s">
        <v>6718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88"/>
        <v>185172</v>
      </c>
      <c r="H15353" s="84" t="s">
        <v>3101</v>
      </c>
      <c r="I15353" s="43"/>
    </row>
    <row r="15354" spans="1:9" x14ac:dyDescent="0.25">
      <c r="A15354" s="33" t="s">
        <v>6718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88"/>
        <v>49500</v>
      </c>
      <c r="H15354" s="84" t="s">
        <v>1268</v>
      </c>
      <c r="I15354" s="43"/>
    </row>
    <row r="15355" spans="1:9" x14ac:dyDescent="0.25">
      <c r="A15355" s="33" t="s">
        <v>6718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12614</v>
      </c>
    </row>
    <row r="15356" spans="1:9" x14ac:dyDescent="0.25">
      <c r="A15356" s="33" t="s">
        <v>6718</v>
      </c>
      <c r="B15356" s="36" t="s">
        <v>6724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12614</v>
      </c>
    </row>
    <row r="15357" spans="1:9" x14ac:dyDescent="0.25">
      <c r="A15357" s="33" t="s">
        <v>6718</v>
      </c>
      <c r="B15357" s="33" t="s">
        <v>6727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12614</v>
      </c>
    </row>
    <row r="15358" spans="1:9" x14ac:dyDescent="0.25">
      <c r="A15358" s="33" t="s">
        <v>6718</v>
      </c>
      <c r="B15358" s="36" t="s">
        <v>9085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88"/>
        <v>75000</v>
      </c>
      <c r="H15358" s="42" t="s">
        <v>6751</v>
      </c>
      <c r="I15358" s="43"/>
    </row>
    <row r="15359" spans="1:9" x14ac:dyDescent="0.25">
      <c r="A15359" s="33" t="s">
        <v>6718</v>
      </c>
      <c r="B15359" s="33" t="s">
        <v>11266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x14ac:dyDescent="0.25">
      <c r="A15360" s="33" t="s">
        <v>6718</v>
      </c>
      <c r="B15360" s="63" t="s">
        <v>2805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x14ac:dyDescent="0.25">
      <c r="A15361" s="33" t="s">
        <v>6718</v>
      </c>
      <c r="B15361" s="36" t="s">
        <v>6726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x14ac:dyDescent="0.25">
      <c r="A15362" s="33" t="s">
        <v>6718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88"/>
        <v>297000</v>
      </c>
      <c r="H15362" s="565" t="s">
        <v>783</v>
      </c>
      <c r="I15362" s="43" t="s">
        <v>12590</v>
      </c>
    </row>
    <row r="15363" spans="1:9" x14ac:dyDescent="0.25">
      <c r="A15363" s="33" t="s">
        <v>6718</v>
      </c>
      <c r="B15363" s="33" t="s">
        <v>6361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88"/>
        <v>95000</v>
      </c>
      <c r="H15363" s="565" t="s">
        <v>783</v>
      </c>
      <c r="I15363" s="43" t="s">
        <v>12590</v>
      </c>
    </row>
    <row r="15364" spans="1:9" x14ac:dyDescent="0.25">
      <c r="A15364" s="33" t="s">
        <v>6718</v>
      </c>
      <c r="B15364" s="33" t="s">
        <v>6621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88"/>
        <v>750000</v>
      </c>
      <c r="H15364" s="565" t="s">
        <v>783</v>
      </c>
      <c r="I15364" s="43" t="s">
        <v>12590</v>
      </c>
    </row>
    <row r="15365" spans="1:9" x14ac:dyDescent="0.25">
      <c r="A15365" s="33" t="s">
        <v>6718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88"/>
        <v>225000</v>
      </c>
      <c r="H15365" s="84" t="s">
        <v>486</v>
      </c>
      <c r="I15365" s="43" t="s">
        <v>8951</v>
      </c>
    </row>
    <row r="15366" spans="1:9" x14ac:dyDescent="0.25">
      <c r="A15366" s="33" t="s">
        <v>6718</v>
      </c>
      <c r="B15366" s="33" t="s">
        <v>12615</v>
      </c>
      <c r="C15366" s="56" t="s">
        <v>6720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8951</v>
      </c>
    </row>
    <row r="15367" spans="1:9" x14ac:dyDescent="0.25">
      <c r="A15367" s="33" t="s">
        <v>6718</v>
      </c>
      <c r="B15367" s="33" t="s">
        <v>356</v>
      </c>
      <c r="C15367" s="33" t="s">
        <v>12616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8951</v>
      </c>
    </row>
    <row r="15368" spans="1:9" x14ac:dyDescent="0.25">
      <c r="A15368" s="33" t="s">
        <v>6718</v>
      </c>
      <c r="B15368" s="33" t="s">
        <v>356</v>
      </c>
      <c r="C15368" s="33" t="s">
        <v>12617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8951</v>
      </c>
    </row>
    <row r="15369" spans="1:9" x14ac:dyDescent="0.25">
      <c r="A15369" s="33" t="s">
        <v>6718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8951</v>
      </c>
    </row>
    <row r="15370" spans="1:9" x14ac:dyDescent="0.25">
      <c r="A15370" s="33" t="s">
        <v>6718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8951</v>
      </c>
    </row>
    <row r="15371" spans="1:9" x14ac:dyDescent="0.25">
      <c r="A15371" s="33" t="s">
        <v>6718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88"/>
        <v>165000</v>
      </c>
      <c r="H15371" s="42" t="s">
        <v>538</v>
      </c>
      <c r="I15371" s="43" t="s">
        <v>12618</v>
      </c>
    </row>
    <row r="15372" spans="1:9" x14ac:dyDescent="0.25">
      <c r="A15372" s="33" t="s">
        <v>6718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88"/>
        <v>357000</v>
      </c>
      <c r="H15372" s="42" t="s">
        <v>509</v>
      </c>
      <c r="I15372" s="43" t="s">
        <v>12619</v>
      </c>
    </row>
    <row r="15373" spans="1:9" x14ac:dyDescent="0.25">
      <c r="A15373" s="33" t="s">
        <v>6718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88"/>
        <v>350000</v>
      </c>
      <c r="H15373" s="42" t="s">
        <v>509</v>
      </c>
      <c r="I15373" s="43" t="s">
        <v>12619</v>
      </c>
    </row>
    <row r="15374" spans="1:9" x14ac:dyDescent="0.25">
      <c r="A15374" s="33" t="s">
        <v>6718</v>
      </c>
      <c r="B15374" s="63" t="s">
        <v>6730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88"/>
        <v>2600000</v>
      </c>
      <c r="H15374" s="84" t="s">
        <v>1263</v>
      </c>
      <c r="I15374" s="33" t="s">
        <v>12613</v>
      </c>
    </row>
    <row r="15375" spans="1:9" x14ac:dyDescent="0.25">
      <c r="A15375" s="33" t="s">
        <v>6718</v>
      </c>
      <c r="B15375" s="33" t="s">
        <v>356</v>
      </c>
      <c r="C15375" s="33" t="s">
        <v>12620</v>
      </c>
      <c r="D15375" s="38">
        <v>1</v>
      </c>
      <c r="E15375" s="45" t="s">
        <v>24</v>
      </c>
      <c r="F15375" s="46">
        <v>1700000</v>
      </c>
      <c r="G15375" s="41">
        <f t="shared" si="588"/>
        <v>1700000</v>
      </c>
      <c r="H15375" s="42" t="s">
        <v>2908</v>
      </c>
      <c r="I15375" s="33" t="s">
        <v>8534</v>
      </c>
    </row>
    <row r="15376" spans="1:9" x14ac:dyDescent="0.25">
      <c r="A15376" s="33" t="s">
        <v>6718</v>
      </c>
      <c r="B15376" s="33" t="s">
        <v>356</v>
      </c>
      <c r="C15376" s="33" t="s">
        <v>12621</v>
      </c>
      <c r="D15376" s="38">
        <v>1</v>
      </c>
      <c r="E15376" s="51" t="s">
        <v>24</v>
      </c>
      <c r="F15376" s="46">
        <v>1700000</v>
      </c>
      <c r="G15376" s="179">
        <f t="shared" si="588"/>
        <v>1700000</v>
      </c>
      <c r="H15376" s="42" t="s">
        <v>2908</v>
      </c>
      <c r="I15376" s="33" t="s">
        <v>8534</v>
      </c>
    </row>
    <row r="15377" spans="1:9" x14ac:dyDescent="0.25">
      <c r="A15377" s="33" t="s">
        <v>6718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88"/>
        <v>350000</v>
      </c>
      <c r="H15377" s="42" t="s">
        <v>2908</v>
      </c>
      <c r="I15377" s="33" t="s">
        <v>8534</v>
      </c>
    </row>
    <row r="15378" spans="1:9" x14ac:dyDescent="0.25">
      <c r="A15378" s="33" t="s">
        <v>6718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88"/>
        <v>80000</v>
      </c>
      <c r="H15378" s="42" t="s">
        <v>2908</v>
      </c>
      <c r="I15378" s="33" t="s">
        <v>8534</v>
      </c>
    </row>
    <row r="15379" spans="1:9" x14ac:dyDescent="0.25">
      <c r="A15379" s="33" t="s">
        <v>6731</v>
      </c>
      <c r="B15379" s="33" t="s">
        <v>4518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x14ac:dyDescent="0.25">
      <c r="A15380" s="33" t="s">
        <v>6731</v>
      </c>
      <c r="B15380" s="63" t="s">
        <v>12622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89">F15380*D15380</f>
        <v>10000</v>
      </c>
      <c r="H15380" s="42" t="s">
        <v>2284</v>
      </c>
      <c r="I15380" s="43"/>
    </row>
    <row r="15381" spans="1:9" x14ac:dyDescent="0.25">
      <c r="A15381" s="33" t="s">
        <v>6731</v>
      </c>
      <c r="B15381" s="33" t="s">
        <v>6732</v>
      </c>
      <c r="C15381" s="56" t="s">
        <v>5344</v>
      </c>
      <c r="D15381" s="38">
        <v>2</v>
      </c>
      <c r="E15381" s="45" t="s">
        <v>24</v>
      </c>
      <c r="F15381" s="46">
        <v>8000</v>
      </c>
      <c r="G15381" s="41">
        <f t="shared" si="589"/>
        <v>16000</v>
      </c>
      <c r="H15381" s="42" t="s">
        <v>2284</v>
      </c>
      <c r="I15381" s="43"/>
    </row>
    <row r="15382" spans="1:9" x14ac:dyDescent="0.25">
      <c r="A15382" s="33" t="s">
        <v>6731</v>
      </c>
      <c r="B15382" s="68" t="s">
        <v>6733</v>
      </c>
      <c r="C15382" s="33" t="s">
        <v>5344</v>
      </c>
      <c r="D15382" s="38">
        <v>1</v>
      </c>
      <c r="E15382" s="45" t="s">
        <v>24</v>
      </c>
      <c r="F15382" s="46">
        <v>9000</v>
      </c>
      <c r="G15382" s="41">
        <f t="shared" si="589"/>
        <v>9000</v>
      </c>
      <c r="H15382" s="42" t="s">
        <v>2284</v>
      </c>
      <c r="I15382" s="43"/>
    </row>
    <row r="15383" spans="1:9" x14ac:dyDescent="0.25">
      <c r="A15383" s="33" t="s">
        <v>6731</v>
      </c>
      <c r="B15383" s="56" t="s">
        <v>5842</v>
      </c>
      <c r="C15383" s="33" t="s">
        <v>5841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x14ac:dyDescent="0.25">
      <c r="A15384" s="33" t="s">
        <v>6731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89"/>
        <v>36975</v>
      </c>
      <c r="H15384" s="84" t="s">
        <v>2096</v>
      </c>
      <c r="I15384" s="43"/>
    </row>
    <row r="15385" spans="1:9" x14ac:dyDescent="0.25">
      <c r="A15385" s="33" t="s">
        <v>6731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89"/>
        <v>49500</v>
      </c>
      <c r="H15385" s="84" t="s">
        <v>2096</v>
      </c>
      <c r="I15385" s="43"/>
    </row>
    <row r="15386" spans="1:9" x14ac:dyDescent="0.25">
      <c r="A15386" s="33" t="s">
        <v>6731</v>
      </c>
      <c r="B15386" s="33" t="s">
        <v>6742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89"/>
        <v>78250</v>
      </c>
      <c r="H15386" s="42" t="s">
        <v>6751</v>
      </c>
      <c r="I15386" s="43"/>
    </row>
    <row r="15387" spans="1:9" x14ac:dyDescent="0.25">
      <c r="A15387" s="33" t="s">
        <v>6731</v>
      </c>
      <c r="B15387" s="63" t="s">
        <v>2805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6751</v>
      </c>
      <c r="I15387" s="43"/>
    </row>
    <row r="15388" spans="1:9" x14ac:dyDescent="0.25">
      <c r="A15388" s="33" t="s">
        <v>6731</v>
      </c>
      <c r="B15388" s="63" t="s">
        <v>4466</v>
      </c>
      <c r="C15388" s="33" t="s">
        <v>6438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6751</v>
      </c>
      <c r="I15388" s="43"/>
    </row>
    <row r="15389" spans="1:9" x14ac:dyDescent="0.25">
      <c r="A15389" s="33" t="s">
        <v>6731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x14ac:dyDescent="0.25">
      <c r="A15390" s="33" t="s">
        <v>6731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8536</v>
      </c>
    </row>
    <row r="15391" spans="1:9" x14ac:dyDescent="0.25">
      <c r="A15391" s="33" t="s">
        <v>6731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8536</v>
      </c>
    </row>
    <row r="15392" spans="1:9" x14ac:dyDescent="0.25">
      <c r="A15392" s="33" t="s">
        <v>6731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89"/>
        <v>40000</v>
      </c>
      <c r="H15392" s="42" t="s">
        <v>1065</v>
      </c>
      <c r="I15392" s="43" t="s">
        <v>8536</v>
      </c>
    </row>
    <row r="15393" spans="1:9" x14ac:dyDescent="0.25">
      <c r="A15393" s="33" t="s">
        <v>6731</v>
      </c>
      <c r="B15393" s="33" t="s">
        <v>4841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89"/>
        <v>20000</v>
      </c>
      <c r="H15393" s="42" t="s">
        <v>1065</v>
      </c>
      <c r="I15393" s="43" t="s">
        <v>8536</v>
      </c>
    </row>
    <row r="15394" spans="1:9" x14ac:dyDescent="0.25">
      <c r="A15394" s="33" t="s">
        <v>6731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8536</v>
      </c>
    </row>
    <row r="15395" spans="1:9" x14ac:dyDescent="0.25">
      <c r="A15395" s="33" t="s">
        <v>6731</v>
      </c>
      <c r="B15395" s="63" t="s">
        <v>4772</v>
      </c>
      <c r="C15395" s="33" t="s">
        <v>2726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8536</v>
      </c>
    </row>
    <row r="15396" spans="1:9" x14ac:dyDescent="0.25">
      <c r="A15396" s="33" t="s">
        <v>6731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8536</v>
      </c>
    </row>
    <row r="15397" spans="1:9" x14ac:dyDescent="0.25">
      <c r="A15397" s="33" t="s">
        <v>6731</v>
      </c>
      <c r="B15397" s="33" t="s">
        <v>12224</v>
      </c>
      <c r="C15397" s="33" t="s">
        <v>12623</v>
      </c>
      <c r="D15397" s="38">
        <v>1</v>
      </c>
      <c r="E15397" s="45" t="s">
        <v>24</v>
      </c>
      <c r="F15397" s="40">
        <v>1400000</v>
      </c>
      <c r="G15397" s="41">
        <f t="shared" si="589"/>
        <v>1400000</v>
      </c>
      <c r="H15397" s="565" t="s">
        <v>1263</v>
      </c>
      <c r="I15397" s="43" t="s">
        <v>12624</v>
      </c>
    </row>
    <row r="15398" spans="1:9" x14ac:dyDescent="0.25">
      <c r="A15398" s="33" t="s">
        <v>6731</v>
      </c>
      <c r="B15398" s="33" t="s">
        <v>12224</v>
      </c>
      <c r="C15398" s="33" t="s">
        <v>12625</v>
      </c>
      <c r="D15398" s="38">
        <v>1</v>
      </c>
      <c r="E15398" s="45" t="s">
        <v>24</v>
      </c>
      <c r="F15398" s="179">
        <v>1400000</v>
      </c>
      <c r="G15398" s="41">
        <f t="shared" si="589"/>
        <v>1400000</v>
      </c>
      <c r="H15398" s="565" t="s">
        <v>1263</v>
      </c>
      <c r="I15398" s="43" t="s">
        <v>12624</v>
      </c>
    </row>
    <row r="15399" spans="1:9" x14ac:dyDescent="0.25">
      <c r="A15399" s="33" t="s">
        <v>6731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89"/>
        <v>330000</v>
      </c>
      <c r="H15399" s="565" t="s">
        <v>1263</v>
      </c>
      <c r="I15399" s="43" t="s">
        <v>12624</v>
      </c>
    </row>
    <row r="15400" spans="1:9" x14ac:dyDescent="0.25">
      <c r="A15400" s="33" t="s">
        <v>6731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89"/>
        <v>80000</v>
      </c>
      <c r="H15400" s="565" t="s">
        <v>1263</v>
      </c>
      <c r="I15400" s="43" t="s">
        <v>12624</v>
      </c>
    </row>
    <row r="15401" spans="1:9" x14ac:dyDescent="0.25">
      <c r="A15401" s="33" t="s">
        <v>6731</v>
      </c>
      <c r="B15401" s="33" t="s">
        <v>6734</v>
      </c>
      <c r="C15401" s="36" t="s">
        <v>6735</v>
      </c>
      <c r="D15401" s="33">
        <v>8</v>
      </c>
      <c r="E15401" s="33" t="s">
        <v>24</v>
      </c>
      <c r="F15401" s="34">
        <v>300</v>
      </c>
      <c r="G15401" s="41">
        <f t="shared" si="589"/>
        <v>2400</v>
      </c>
      <c r="H15401" s="84" t="s">
        <v>6736</v>
      </c>
      <c r="I15401" s="43"/>
    </row>
    <row r="15402" spans="1:9" x14ac:dyDescent="0.25">
      <c r="A15402" s="33" t="s">
        <v>6731</v>
      </c>
      <c r="B15402" s="36" t="s">
        <v>6737</v>
      </c>
      <c r="C15402" s="36" t="s">
        <v>6735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6736</v>
      </c>
      <c r="I15402" s="43"/>
    </row>
    <row r="15403" spans="1:9" x14ac:dyDescent="0.25">
      <c r="A15403" s="33" t="s">
        <v>6731</v>
      </c>
      <c r="B15403" s="33" t="s">
        <v>6738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x14ac:dyDescent="0.25">
      <c r="A15404" s="33" t="s">
        <v>6731</v>
      </c>
      <c r="B15404" s="33" t="s">
        <v>6740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x14ac:dyDescent="0.25">
      <c r="A15405" s="33" t="s">
        <v>6731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89"/>
        <v>24750</v>
      </c>
      <c r="H15405" s="42" t="s">
        <v>748</v>
      </c>
      <c r="I15405" s="33"/>
    </row>
    <row r="15406" spans="1:9" x14ac:dyDescent="0.25">
      <c r="A15406" s="33" t="s">
        <v>6731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89"/>
        <v>66000</v>
      </c>
      <c r="H15406" s="42" t="s">
        <v>28</v>
      </c>
      <c r="I15406" s="33"/>
    </row>
    <row r="15407" spans="1:9" x14ac:dyDescent="0.25">
      <c r="A15407" s="33" t="s">
        <v>6731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89"/>
        <v>92586</v>
      </c>
      <c r="H15407" s="42" t="s">
        <v>28</v>
      </c>
      <c r="I15407" s="33"/>
    </row>
    <row r="15408" spans="1:9" x14ac:dyDescent="0.25">
      <c r="A15408" s="33" t="s">
        <v>6731</v>
      </c>
      <c r="B15408" s="36" t="s">
        <v>3485</v>
      </c>
      <c r="C15408" s="44" t="s">
        <v>3486</v>
      </c>
      <c r="D15408" s="38">
        <v>1</v>
      </c>
      <c r="E15408" s="56" t="s">
        <v>23</v>
      </c>
      <c r="F15408" s="179">
        <v>125000</v>
      </c>
      <c r="G15408" s="51">
        <f t="shared" si="589"/>
        <v>125000</v>
      </c>
      <c r="H15408" s="42" t="s">
        <v>28</v>
      </c>
      <c r="I15408" s="33"/>
    </row>
    <row r="15409" spans="1:9" x14ac:dyDescent="0.25">
      <c r="A15409" s="33" t="s">
        <v>6731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89"/>
        <v>297000</v>
      </c>
      <c r="H15409" s="42" t="s">
        <v>882</v>
      </c>
      <c r="I15409" s="33" t="s">
        <v>8539</v>
      </c>
    </row>
    <row r="15410" spans="1:9" x14ac:dyDescent="0.25">
      <c r="A15410" s="33" t="s">
        <v>6731</v>
      </c>
      <c r="B15410" s="33" t="s">
        <v>6361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89"/>
        <v>95000</v>
      </c>
      <c r="H15410" s="42" t="s">
        <v>882</v>
      </c>
      <c r="I15410" s="33" t="s">
        <v>8539</v>
      </c>
    </row>
    <row r="15411" spans="1:9" x14ac:dyDescent="0.25">
      <c r="A15411" s="33" t="s">
        <v>6731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89"/>
        <v>108000</v>
      </c>
      <c r="H15411" s="42" t="s">
        <v>882</v>
      </c>
      <c r="I15411" s="33" t="s">
        <v>8539</v>
      </c>
    </row>
    <row r="15412" spans="1:9" x14ac:dyDescent="0.25">
      <c r="A15412" s="33" t="s">
        <v>6731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89"/>
        <v>297000</v>
      </c>
      <c r="H15412" s="84" t="s">
        <v>868</v>
      </c>
      <c r="I15412" s="43" t="s">
        <v>8546</v>
      </c>
    </row>
    <row r="15413" spans="1:9" x14ac:dyDescent="0.25">
      <c r="A15413" s="33" t="s">
        <v>6731</v>
      </c>
      <c r="B15413" s="33" t="s">
        <v>6361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89"/>
        <v>95000</v>
      </c>
      <c r="H15413" s="84" t="s">
        <v>868</v>
      </c>
      <c r="I15413" s="43" t="s">
        <v>8546</v>
      </c>
    </row>
    <row r="15414" spans="1:9" x14ac:dyDescent="0.25">
      <c r="A15414" s="33" t="s">
        <v>6731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89"/>
        <v>24750</v>
      </c>
      <c r="H15414" s="84" t="s">
        <v>868</v>
      </c>
      <c r="I15414" s="43" t="s">
        <v>8546</v>
      </c>
    </row>
    <row r="15415" spans="1:9" x14ac:dyDescent="0.25">
      <c r="A15415" s="33" t="s">
        <v>6731</v>
      </c>
      <c r="B15415" s="33" t="s">
        <v>12224</v>
      </c>
      <c r="C15415" s="33" t="s">
        <v>12626</v>
      </c>
      <c r="D15415" s="50">
        <v>1</v>
      </c>
      <c r="E15415" s="45" t="s">
        <v>24</v>
      </c>
      <c r="F15415" s="298">
        <v>1400000</v>
      </c>
      <c r="G15415" s="41">
        <f t="shared" si="589"/>
        <v>1400000</v>
      </c>
      <c r="H15415" s="236" t="s">
        <v>2237</v>
      </c>
      <c r="I15415" s="43" t="s">
        <v>8541</v>
      </c>
    </row>
    <row r="15416" spans="1:9" x14ac:dyDescent="0.25">
      <c r="A15416" s="33" t="s">
        <v>6731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89"/>
        <v>165000</v>
      </c>
      <c r="H15416" s="236" t="s">
        <v>2237</v>
      </c>
      <c r="I15416" s="43" t="s">
        <v>8541</v>
      </c>
    </row>
    <row r="15417" spans="1:9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x14ac:dyDescent="0.25">
      <c r="A15418" s="180">
        <v>44570</v>
      </c>
      <c r="B15418" s="68" t="s">
        <v>6744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90">F15418*D15418</f>
        <v>720000</v>
      </c>
      <c r="H15418" s="42" t="s">
        <v>2284</v>
      </c>
      <c r="I15418" s="43"/>
    </row>
    <row r="15419" spans="1:9" x14ac:dyDescent="0.25">
      <c r="A15419" s="180">
        <v>44570</v>
      </c>
      <c r="B15419" s="36" t="s">
        <v>6746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x14ac:dyDescent="0.25">
      <c r="A15420" s="180">
        <v>44570</v>
      </c>
      <c r="B15420" s="33" t="s">
        <v>6747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x14ac:dyDescent="0.25">
      <c r="A15421" s="180">
        <v>44570</v>
      </c>
      <c r="B15421" s="33" t="s">
        <v>2780</v>
      </c>
      <c r="C15421" s="33" t="s">
        <v>7239</v>
      </c>
      <c r="D15421" s="38">
        <v>1</v>
      </c>
      <c r="E15421" s="51" t="s">
        <v>24</v>
      </c>
      <c r="F15421" s="35">
        <v>126156</v>
      </c>
      <c r="G15421" s="179">
        <f t="shared" si="590"/>
        <v>126156</v>
      </c>
      <c r="H15421" s="42" t="s">
        <v>2284</v>
      </c>
      <c r="I15421" s="43"/>
    </row>
    <row r="15422" spans="1:9" x14ac:dyDescent="0.25">
      <c r="A15422" s="180">
        <v>44570</v>
      </c>
      <c r="B15422" s="33" t="s">
        <v>6745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90"/>
        <v>698500</v>
      </c>
      <c r="H15422" s="84" t="s">
        <v>748</v>
      </c>
      <c r="I15422" s="43"/>
    </row>
    <row r="15423" spans="1:9" x14ac:dyDescent="0.25">
      <c r="A15423" s="180">
        <v>44570</v>
      </c>
      <c r="B15423" s="63" t="s">
        <v>6750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90"/>
        <v>549000</v>
      </c>
      <c r="H15423" s="42" t="s">
        <v>930</v>
      </c>
      <c r="I15423" s="43"/>
    </row>
    <row r="15424" spans="1:9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90"/>
        <v>200000</v>
      </c>
      <c r="H15424" s="42" t="s">
        <v>2240</v>
      </c>
      <c r="I15424" s="43"/>
    </row>
    <row r="15425" spans="1:9" x14ac:dyDescent="0.25">
      <c r="A15425" s="180">
        <v>44570</v>
      </c>
      <c r="B15425" s="33" t="s">
        <v>6496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90"/>
        <v>390000</v>
      </c>
      <c r="H15425" s="42" t="s">
        <v>2240</v>
      </c>
      <c r="I15425" s="43"/>
    </row>
    <row r="15426" spans="1:9" x14ac:dyDescent="0.25">
      <c r="A15426" s="180">
        <v>44570</v>
      </c>
      <c r="B15426" s="269" t="s">
        <v>6343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90"/>
        <v>277500</v>
      </c>
      <c r="H15426" s="42" t="s">
        <v>2240</v>
      </c>
      <c r="I15426" s="43"/>
    </row>
    <row r="15427" spans="1:9" x14ac:dyDescent="0.25">
      <c r="A15427" s="180">
        <v>44570</v>
      </c>
      <c r="B15427" s="33" t="s">
        <v>6342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90"/>
        <v>195000</v>
      </c>
      <c r="H15427" s="42" t="s">
        <v>2240</v>
      </c>
      <c r="I15427" s="43"/>
    </row>
    <row r="15428" spans="1:9" x14ac:dyDescent="0.25">
      <c r="A15428" s="180">
        <v>44570</v>
      </c>
      <c r="B15428" s="36" t="s">
        <v>5965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90"/>
        <v>200450</v>
      </c>
      <c r="H15428" s="42" t="s">
        <v>2240</v>
      </c>
      <c r="I15428" s="43"/>
    </row>
    <row r="15429" spans="1:9" x14ac:dyDescent="0.25">
      <c r="A15429" s="180">
        <v>44570</v>
      </c>
      <c r="B15429" s="33" t="s">
        <v>5307</v>
      </c>
      <c r="C15429" s="33" t="s">
        <v>5306</v>
      </c>
      <c r="D15429" s="38">
        <v>1</v>
      </c>
      <c r="E15429" s="45" t="s">
        <v>24</v>
      </c>
      <c r="F15429" s="40">
        <v>31000</v>
      </c>
      <c r="G15429" s="179">
        <f t="shared" si="590"/>
        <v>31000</v>
      </c>
      <c r="H15429" s="42" t="s">
        <v>2240</v>
      </c>
      <c r="I15429" s="43"/>
    </row>
    <row r="15430" spans="1:9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90"/>
        <v>33000</v>
      </c>
      <c r="H15430" s="42" t="s">
        <v>588</v>
      </c>
      <c r="I15430" s="43"/>
    </row>
    <row r="15431" spans="1:9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90"/>
        <v>264000</v>
      </c>
      <c r="H15431" s="42" t="s">
        <v>631</v>
      </c>
      <c r="I15431" s="43" t="s">
        <v>8574</v>
      </c>
    </row>
    <row r="15432" spans="1:9" x14ac:dyDescent="0.25">
      <c r="A15432" s="180">
        <v>44570</v>
      </c>
      <c r="B15432" s="63" t="s">
        <v>5550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90"/>
        <v>495000</v>
      </c>
      <c r="H15432" s="42" t="s">
        <v>631</v>
      </c>
      <c r="I15432" s="43" t="s">
        <v>8574</v>
      </c>
    </row>
    <row r="15433" spans="1:9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90"/>
        <v>80000</v>
      </c>
      <c r="H15433" s="42" t="s">
        <v>631</v>
      </c>
      <c r="I15433" s="43" t="s">
        <v>8574</v>
      </c>
    </row>
    <row r="15434" spans="1:9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90"/>
        <v>110000</v>
      </c>
      <c r="H15434" s="42" t="s">
        <v>631</v>
      </c>
      <c r="I15434" s="43" t="s">
        <v>8574</v>
      </c>
    </row>
    <row r="15435" spans="1:9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90"/>
        <v>264000</v>
      </c>
      <c r="H15436" s="565" t="s">
        <v>468</v>
      </c>
      <c r="I15436" s="43" t="s">
        <v>8599</v>
      </c>
    </row>
    <row r="15437" spans="1:9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90"/>
        <v>900000</v>
      </c>
      <c r="H15437" s="565" t="s">
        <v>468</v>
      </c>
      <c r="I15437" s="43" t="s">
        <v>8599</v>
      </c>
    </row>
    <row r="15438" spans="1:9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90"/>
        <v>55000</v>
      </c>
      <c r="H15438" s="565" t="s">
        <v>468</v>
      </c>
      <c r="I15438" s="43" t="s">
        <v>8599</v>
      </c>
    </row>
    <row r="15439" spans="1:9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90"/>
        <v>297000</v>
      </c>
      <c r="H15439" s="84" t="s">
        <v>472</v>
      </c>
      <c r="I15439" s="43" t="s">
        <v>8585</v>
      </c>
    </row>
    <row r="15440" spans="1:9" x14ac:dyDescent="0.25">
      <c r="A15440" s="180">
        <v>44570</v>
      </c>
      <c r="B15440" s="33" t="s">
        <v>6361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8585</v>
      </c>
    </row>
    <row r="15441" spans="1:9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8585</v>
      </c>
    </row>
    <row r="15442" spans="1:9" x14ac:dyDescent="0.25">
      <c r="A15442" s="180">
        <v>44570</v>
      </c>
      <c r="B15442" s="33" t="s">
        <v>3235</v>
      </c>
      <c r="C15442" s="33" t="s">
        <v>3596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8585</v>
      </c>
    </row>
    <row r="15443" spans="1:9" x14ac:dyDescent="0.25">
      <c r="A15443" s="180">
        <v>44570</v>
      </c>
      <c r="B15443" s="33" t="s">
        <v>6749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90"/>
        <v>300000</v>
      </c>
      <c r="H15443" s="42" t="s">
        <v>12627</v>
      </c>
      <c r="I15443" s="33" t="s">
        <v>8600</v>
      </c>
    </row>
    <row r="15444" spans="1:9" x14ac:dyDescent="0.25">
      <c r="A15444" s="180">
        <v>44570</v>
      </c>
      <c r="B15444" s="33" t="s">
        <v>356</v>
      </c>
      <c r="C15444" s="44" t="s">
        <v>12628</v>
      </c>
      <c r="D15444" s="38">
        <v>1</v>
      </c>
      <c r="E15444" s="56" t="s">
        <v>23</v>
      </c>
      <c r="F15444" s="179">
        <v>1700000</v>
      </c>
      <c r="G15444" s="51">
        <f t="shared" si="590"/>
        <v>1700000</v>
      </c>
      <c r="H15444" s="42" t="s">
        <v>12627</v>
      </c>
      <c r="I15444" s="33" t="s">
        <v>8600</v>
      </c>
    </row>
    <row r="15445" spans="1:9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90"/>
        <v>175000</v>
      </c>
      <c r="H15445" s="42" t="s">
        <v>12627</v>
      </c>
      <c r="I15445" s="33" t="s">
        <v>8600</v>
      </c>
    </row>
    <row r="15446" spans="1:9" x14ac:dyDescent="0.25">
      <c r="A15446" s="180">
        <v>44570</v>
      </c>
      <c r="B15446" s="33" t="s">
        <v>356</v>
      </c>
      <c r="C15446" s="44" t="s">
        <v>12629</v>
      </c>
      <c r="D15446" s="38">
        <v>1</v>
      </c>
      <c r="E15446" s="56" t="s">
        <v>23</v>
      </c>
      <c r="F15446" s="179">
        <v>1700000</v>
      </c>
      <c r="G15446" s="51">
        <f t="shared" si="590"/>
        <v>1700000</v>
      </c>
      <c r="H15446" s="42" t="s">
        <v>577</v>
      </c>
      <c r="I15446" s="33" t="s">
        <v>12630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90"/>
        <v>110000</v>
      </c>
      <c r="H15447" s="42" t="s">
        <v>577</v>
      </c>
      <c r="I15447" s="33" t="s">
        <v>8573</v>
      </c>
    </row>
    <row r="15448" spans="1:9" x14ac:dyDescent="0.25">
      <c r="A15448" s="180">
        <v>44570</v>
      </c>
      <c r="B15448" s="33" t="s">
        <v>68</v>
      </c>
      <c r="C15448" s="33" t="s">
        <v>12631</v>
      </c>
      <c r="D15448" s="38">
        <v>1</v>
      </c>
      <c r="E15448" s="45" t="s">
        <v>24</v>
      </c>
      <c r="F15448" s="179">
        <v>2100000</v>
      </c>
      <c r="G15448" s="179">
        <f t="shared" si="590"/>
        <v>2100000</v>
      </c>
      <c r="H15448" s="42" t="s">
        <v>492</v>
      </c>
      <c r="I15448" s="33" t="s">
        <v>8571</v>
      </c>
    </row>
    <row r="15449" spans="1:9" x14ac:dyDescent="0.25">
      <c r="A15449" s="180">
        <v>44570</v>
      </c>
      <c r="B15449" s="33" t="s">
        <v>68</v>
      </c>
      <c r="C15449" s="33" t="s">
        <v>12632</v>
      </c>
      <c r="D15449" s="38">
        <v>1</v>
      </c>
      <c r="E15449" s="45" t="s">
        <v>24</v>
      </c>
      <c r="F15449" s="40">
        <v>2100000</v>
      </c>
      <c r="G15449" s="179">
        <f t="shared" si="590"/>
        <v>2100000</v>
      </c>
      <c r="H15449" s="84" t="s">
        <v>492</v>
      </c>
      <c r="I15449" s="33" t="s">
        <v>8571</v>
      </c>
    </row>
    <row r="15450" spans="1:9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90"/>
        <v>900000</v>
      </c>
      <c r="H15450" s="84" t="s">
        <v>492</v>
      </c>
      <c r="I15450" s="33" t="s">
        <v>8571</v>
      </c>
    </row>
    <row r="15451" spans="1:9" x14ac:dyDescent="0.25">
      <c r="A15451" s="180">
        <v>44570</v>
      </c>
      <c r="B15451" s="33" t="s">
        <v>3364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90"/>
        <v>346500</v>
      </c>
      <c r="H15451" s="84" t="s">
        <v>6751</v>
      </c>
      <c r="I15451" s="43"/>
    </row>
    <row r="15452" spans="1:9" x14ac:dyDescent="0.25">
      <c r="A15452" s="180">
        <v>44570</v>
      </c>
      <c r="B15452" s="33" t="s">
        <v>2912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90"/>
        <v>442000</v>
      </c>
      <c r="H15452" s="84" t="s">
        <v>6751</v>
      </c>
      <c r="I15452" s="43"/>
    </row>
    <row r="15453" spans="1:9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90"/>
        <v>75000</v>
      </c>
      <c r="H15453" s="236" t="s">
        <v>433</v>
      </c>
      <c r="I15453" s="43" t="s">
        <v>12633</v>
      </c>
    </row>
    <row r="15454" spans="1:9" x14ac:dyDescent="0.25">
      <c r="A15454" s="180">
        <v>44601</v>
      </c>
      <c r="B15454" s="63" t="s">
        <v>2805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90"/>
        <v>5250</v>
      </c>
      <c r="H15454" s="42" t="s">
        <v>6751</v>
      </c>
      <c r="I15454" s="43"/>
    </row>
    <row r="15455" spans="1:9" x14ac:dyDescent="0.25">
      <c r="A15455" s="180">
        <v>44601</v>
      </c>
      <c r="B15455" s="63" t="s">
        <v>4466</v>
      </c>
      <c r="C15455" s="33" t="s">
        <v>6438</v>
      </c>
      <c r="D15455" s="38">
        <v>2</v>
      </c>
      <c r="E15455" s="45" t="s">
        <v>24</v>
      </c>
      <c r="F15455" s="40">
        <v>11500</v>
      </c>
      <c r="G15455" s="179">
        <f t="shared" si="590"/>
        <v>23000</v>
      </c>
      <c r="H15455" s="42" t="s">
        <v>6751</v>
      </c>
      <c r="I15455" s="43"/>
    </row>
    <row r="15456" spans="1:9" x14ac:dyDescent="0.25">
      <c r="A15456" s="180">
        <v>44601</v>
      </c>
      <c r="B15456" s="33" t="s">
        <v>11266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90"/>
        <v>15000</v>
      </c>
      <c r="H15456" s="42" t="s">
        <v>6751</v>
      </c>
      <c r="I15456" s="43"/>
    </row>
    <row r="15457" spans="1:9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90"/>
        <v>75000</v>
      </c>
      <c r="H15457" s="84" t="s">
        <v>6751</v>
      </c>
      <c r="I15457" s="43"/>
    </row>
    <row r="15458" spans="1:9" x14ac:dyDescent="0.25">
      <c r="A15458" s="180">
        <v>44601</v>
      </c>
      <c r="B15458" s="33" t="s">
        <v>6742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90"/>
        <v>62600</v>
      </c>
      <c r="H15458" s="42" t="s">
        <v>6751</v>
      </c>
      <c r="I15458" s="43"/>
    </row>
    <row r="15459" spans="1:9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90"/>
        <v>93000</v>
      </c>
      <c r="H15459" s="42" t="s">
        <v>2284</v>
      </c>
      <c r="I15459" s="43"/>
    </row>
    <row r="15460" spans="1:9" x14ac:dyDescent="0.25">
      <c r="A15460" s="180">
        <v>44601</v>
      </c>
      <c r="B15460" s="33" t="s">
        <v>6752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90"/>
        <v>175000</v>
      </c>
      <c r="H15460" s="42" t="s">
        <v>588</v>
      </c>
      <c r="I15460" s="43"/>
    </row>
    <row r="15461" spans="1:9" x14ac:dyDescent="0.25">
      <c r="A15461" s="180">
        <v>44601</v>
      </c>
      <c r="B15461" s="63" t="s">
        <v>2805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90"/>
        <v>2625</v>
      </c>
      <c r="H15461" s="42" t="s">
        <v>588</v>
      </c>
      <c r="I15461" s="43"/>
    </row>
    <row r="15462" spans="1:9" x14ac:dyDescent="0.25">
      <c r="A15462" s="180">
        <v>44601</v>
      </c>
      <c r="B15462" s="33" t="s">
        <v>11266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90"/>
        <v>40000</v>
      </c>
      <c r="H15462" s="42" t="s">
        <v>930</v>
      </c>
      <c r="I15462" s="43"/>
    </row>
    <row r="15463" spans="1:9" x14ac:dyDescent="0.25">
      <c r="A15463" s="180">
        <v>44601</v>
      </c>
      <c r="B15463" s="56" t="s">
        <v>3330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90"/>
        <v>6850000</v>
      </c>
      <c r="H15463" s="42" t="s">
        <v>520</v>
      </c>
      <c r="I15463" s="43" t="s">
        <v>12634</v>
      </c>
    </row>
    <row r="15464" spans="1:9" x14ac:dyDescent="0.25">
      <c r="A15464" s="180">
        <v>44601</v>
      </c>
      <c r="B15464" s="63" t="s">
        <v>5050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90"/>
        <v>1444000</v>
      </c>
      <c r="H15464" s="84" t="s">
        <v>520</v>
      </c>
      <c r="I15464" s="43" t="s">
        <v>12634</v>
      </c>
    </row>
    <row r="15465" spans="1:9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90"/>
        <v>165000</v>
      </c>
      <c r="H15465" s="42" t="s">
        <v>6570</v>
      </c>
      <c r="I15465" s="43" t="s">
        <v>12635</v>
      </c>
    </row>
    <row r="15466" spans="1:9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90"/>
        <v>165000</v>
      </c>
      <c r="H15466" s="42" t="s">
        <v>974</v>
      </c>
      <c r="I15466" s="43" t="s">
        <v>12635</v>
      </c>
    </row>
    <row r="15467" spans="1:9" x14ac:dyDescent="0.25">
      <c r="A15467" s="180">
        <v>44601</v>
      </c>
      <c r="B15467" s="68" t="s">
        <v>6753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90"/>
        <v>50000</v>
      </c>
      <c r="H15467" s="42" t="s">
        <v>974</v>
      </c>
      <c r="I15467" s="43" t="s">
        <v>12635</v>
      </c>
    </row>
    <row r="15468" spans="1:9" x14ac:dyDescent="0.25">
      <c r="A15468" s="180">
        <v>44601</v>
      </c>
      <c r="B15468" s="33" t="s">
        <v>6754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90"/>
        <v>150000</v>
      </c>
      <c r="H15468" s="42" t="s">
        <v>974</v>
      </c>
      <c r="I15468" s="43" t="s">
        <v>12635</v>
      </c>
    </row>
    <row r="15469" spans="1:9" x14ac:dyDescent="0.25">
      <c r="A15469" s="180">
        <v>44601</v>
      </c>
      <c r="B15469" s="36" t="s">
        <v>6755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90"/>
        <v>150000</v>
      </c>
      <c r="H15469" s="42" t="s">
        <v>974</v>
      </c>
      <c r="I15469" s="43" t="s">
        <v>12635</v>
      </c>
    </row>
    <row r="15470" spans="1:9" x14ac:dyDescent="0.25">
      <c r="A15470" s="180">
        <v>44601</v>
      </c>
      <c r="B15470" s="33" t="s">
        <v>6756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90"/>
        <v>40000</v>
      </c>
      <c r="H15470" s="42" t="s">
        <v>6570</v>
      </c>
      <c r="I15470" s="43" t="s">
        <v>12635</v>
      </c>
    </row>
    <row r="15471" spans="1:9" x14ac:dyDescent="0.25">
      <c r="A15471" s="180">
        <v>44601</v>
      </c>
      <c r="B15471" s="33" t="s">
        <v>6757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90"/>
        <v>800000</v>
      </c>
      <c r="H15471" s="42" t="s">
        <v>6570</v>
      </c>
      <c r="I15471" s="43" t="s">
        <v>12635</v>
      </c>
    </row>
    <row r="15472" spans="1:9" x14ac:dyDescent="0.25">
      <c r="A15472" s="180">
        <v>44601</v>
      </c>
      <c r="B15472" s="39" t="s">
        <v>6758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90"/>
        <v>850000</v>
      </c>
      <c r="H15472" s="42" t="s">
        <v>6570</v>
      </c>
      <c r="I15472" s="43" t="s">
        <v>12635</v>
      </c>
    </row>
    <row r="15473" spans="1:9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90"/>
        <v>264000</v>
      </c>
      <c r="H15473" s="42" t="s">
        <v>509</v>
      </c>
      <c r="I15473" s="43" t="s">
        <v>8612</v>
      </c>
    </row>
    <row r="15474" spans="1:9" x14ac:dyDescent="0.25">
      <c r="A15474" s="180">
        <v>44601</v>
      </c>
      <c r="B15474" s="33" t="s">
        <v>356</v>
      </c>
      <c r="C15474" s="44" t="s">
        <v>12636</v>
      </c>
      <c r="D15474" s="38">
        <v>1</v>
      </c>
      <c r="E15474" s="51" t="s">
        <v>24</v>
      </c>
      <c r="F15474" s="46">
        <v>1700000</v>
      </c>
      <c r="G15474" s="51">
        <f t="shared" si="590"/>
        <v>1700000</v>
      </c>
      <c r="H15474" s="42" t="s">
        <v>509</v>
      </c>
      <c r="I15474" s="43" t="s">
        <v>8612</v>
      </c>
    </row>
    <row r="15475" spans="1:9" x14ac:dyDescent="0.25">
      <c r="A15475" s="180">
        <v>44601</v>
      </c>
      <c r="B15475" s="33" t="s">
        <v>356</v>
      </c>
      <c r="C15475" s="33" t="s">
        <v>12637</v>
      </c>
      <c r="D15475" s="38">
        <v>1</v>
      </c>
      <c r="E15475" s="45" t="s">
        <v>24</v>
      </c>
      <c r="F15475" s="40">
        <v>1700000</v>
      </c>
      <c r="G15475" s="41">
        <f t="shared" si="590"/>
        <v>1700000</v>
      </c>
      <c r="H15475" s="42" t="s">
        <v>509</v>
      </c>
      <c r="I15475" s="43" t="s">
        <v>8612</v>
      </c>
    </row>
    <row r="15476" spans="1:9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90"/>
        <v>350000</v>
      </c>
      <c r="H15476" s="42" t="s">
        <v>509</v>
      </c>
      <c r="I15476" s="43" t="s">
        <v>8612</v>
      </c>
    </row>
    <row r="15477" spans="1:9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90"/>
        <v>80000</v>
      </c>
      <c r="H15477" s="42" t="s">
        <v>509</v>
      </c>
      <c r="I15477" s="43" t="s">
        <v>8612</v>
      </c>
    </row>
    <row r="15478" spans="1:9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90"/>
        <v>73950</v>
      </c>
      <c r="H15478" s="565" t="s">
        <v>28</v>
      </c>
      <c r="I15478" s="43"/>
    </row>
    <row r="15479" spans="1:9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90"/>
        <v>75000</v>
      </c>
      <c r="H15479" s="565" t="s">
        <v>588</v>
      </c>
      <c r="I15479" s="43"/>
    </row>
    <row r="15480" spans="1:9" x14ac:dyDescent="0.25">
      <c r="A15480" s="180">
        <v>44601</v>
      </c>
      <c r="B15480" s="164" t="s">
        <v>6759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90"/>
        <v>175000</v>
      </c>
      <c r="H15480" s="42" t="s">
        <v>588</v>
      </c>
      <c r="I15480" s="43"/>
    </row>
    <row r="15481" spans="1:9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90"/>
        <v>264000</v>
      </c>
      <c r="H15481" s="42" t="s">
        <v>1263</v>
      </c>
      <c r="I15481" s="43" t="s">
        <v>12638</v>
      </c>
    </row>
    <row r="15482" spans="1:9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91">F15482*D15482</f>
        <v>49500</v>
      </c>
      <c r="H15482" s="42" t="s">
        <v>1263</v>
      </c>
      <c r="I15482" s="43" t="s">
        <v>12638</v>
      </c>
    </row>
    <row r="15483" spans="1:9" x14ac:dyDescent="0.25">
      <c r="A15483" s="180">
        <v>44629</v>
      </c>
      <c r="B15483" s="33" t="s">
        <v>12639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91"/>
        <v>250000</v>
      </c>
      <c r="H15483" s="42" t="s">
        <v>507</v>
      </c>
      <c r="I15483" s="43"/>
    </row>
    <row r="15484" spans="1:9" x14ac:dyDescent="0.25">
      <c r="A15484" s="180">
        <v>44629</v>
      </c>
      <c r="B15484" s="36" t="s">
        <v>12572</v>
      </c>
      <c r="C15484" s="33" t="s">
        <v>12640</v>
      </c>
      <c r="D15484" s="38">
        <v>1</v>
      </c>
      <c r="E15484" s="51" t="s">
        <v>24</v>
      </c>
      <c r="F15484" s="172">
        <v>775000</v>
      </c>
      <c r="G15484" s="41">
        <f t="shared" si="591"/>
        <v>775000</v>
      </c>
      <c r="H15484" s="84" t="s">
        <v>433</v>
      </c>
      <c r="I15484" s="43" t="s">
        <v>12641</v>
      </c>
    </row>
    <row r="15485" spans="1:9" x14ac:dyDescent="0.25">
      <c r="A15485" s="180">
        <v>44629</v>
      </c>
      <c r="B15485" s="63" t="s">
        <v>11794</v>
      </c>
      <c r="C15485" s="36" t="s">
        <v>12642</v>
      </c>
      <c r="D15485" s="50">
        <v>1</v>
      </c>
      <c r="E15485" s="51" t="s">
        <v>24</v>
      </c>
      <c r="F15485" s="46">
        <v>1550000</v>
      </c>
      <c r="G15485" s="41">
        <f t="shared" si="591"/>
        <v>1550000</v>
      </c>
      <c r="H15485" s="84" t="s">
        <v>433</v>
      </c>
      <c r="I15485" s="43" t="s">
        <v>12641</v>
      </c>
    </row>
    <row r="15486" spans="1:9" x14ac:dyDescent="0.25">
      <c r="A15486" s="180">
        <v>44629</v>
      </c>
      <c r="B15486" s="63" t="s">
        <v>11794</v>
      </c>
      <c r="C15486" s="33" t="s">
        <v>12643</v>
      </c>
      <c r="D15486" s="38">
        <v>1</v>
      </c>
      <c r="E15486" s="51" t="s">
        <v>24</v>
      </c>
      <c r="F15486" s="46">
        <v>1550000</v>
      </c>
      <c r="G15486" s="51">
        <f t="shared" si="591"/>
        <v>1550000</v>
      </c>
      <c r="H15486" s="84" t="s">
        <v>433</v>
      </c>
      <c r="I15486" s="43" t="s">
        <v>12641</v>
      </c>
    </row>
    <row r="15487" spans="1:9" x14ac:dyDescent="0.25">
      <c r="A15487" s="180">
        <v>44629</v>
      </c>
      <c r="B15487" s="63" t="s">
        <v>11794</v>
      </c>
      <c r="C15487" s="44" t="s">
        <v>12644</v>
      </c>
      <c r="D15487" s="38">
        <v>1</v>
      </c>
      <c r="E15487" s="51" t="s">
        <v>24</v>
      </c>
      <c r="F15487" s="46">
        <v>1550000</v>
      </c>
      <c r="G15487" s="41">
        <f t="shared" si="591"/>
        <v>1550000</v>
      </c>
      <c r="H15487" s="84" t="s">
        <v>433</v>
      </c>
      <c r="I15487" s="43" t="s">
        <v>12641</v>
      </c>
    </row>
    <row r="15488" spans="1:9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91"/>
        <v>297000</v>
      </c>
      <c r="H15488" s="251" t="s">
        <v>8417</v>
      </c>
      <c r="I15488" s="340"/>
    </row>
    <row r="15489" spans="1:9" x14ac:dyDescent="0.25">
      <c r="A15489" s="180">
        <v>44629</v>
      </c>
      <c r="B15489" s="63" t="s">
        <v>4466</v>
      </c>
      <c r="C15489" s="33" t="s">
        <v>6438</v>
      </c>
      <c r="D15489" s="38">
        <v>2</v>
      </c>
      <c r="E15489" s="45" t="s">
        <v>24</v>
      </c>
      <c r="F15489" s="40">
        <v>11500</v>
      </c>
      <c r="G15489" s="179">
        <f t="shared" si="591"/>
        <v>23000</v>
      </c>
      <c r="H15489" s="42" t="s">
        <v>6751</v>
      </c>
      <c r="I15489" s="43"/>
    </row>
    <row r="15490" spans="1:9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91"/>
        <v>75000</v>
      </c>
      <c r="H15490" s="42" t="s">
        <v>6751</v>
      </c>
      <c r="I15490" s="43"/>
    </row>
    <row r="15491" spans="1:9" x14ac:dyDescent="0.25">
      <c r="A15491" s="180">
        <v>44629</v>
      </c>
      <c r="B15491" s="36" t="s">
        <v>3309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91"/>
        <v>22500</v>
      </c>
      <c r="H15491" s="42" t="s">
        <v>2701</v>
      </c>
      <c r="I15491" s="43" t="s">
        <v>8613</v>
      </c>
    </row>
    <row r="15492" spans="1:9" x14ac:dyDescent="0.25">
      <c r="A15492" s="180">
        <v>44629</v>
      </c>
      <c r="B15492" s="33" t="s">
        <v>2805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91"/>
        <v>2625</v>
      </c>
      <c r="H15492" s="42" t="s">
        <v>2701</v>
      </c>
      <c r="I15492" s="43" t="s">
        <v>8613</v>
      </c>
    </row>
    <row r="15493" spans="1:9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91"/>
        <v>175000</v>
      </c>
      <c r="H15493" s="42" t="s">
        <v>2701</v>
      </c>
      <c r="I15493" s="43" t="s">
        <v>8613</v>
      </c>
    </row>
    <row r="15494" spans="1:9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91"/>
        <v>40000</v>
      </c>
      <c r="H15494" s="42" t="s">
        <v>2701</v>
      </c>
      <c r="I15494" s="43" t="s">
        <v>8613</v>
      </c>
    </row>
    <row r="15495" spans="1:9" x14ac:dyDescent="0.25">
      <c r="A15495" s="180">
        <v>44629</v>
      </c>
      <c r="B15495" s="33" t="s">
        <v>8241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91"/>
        <v>100000</v>
      </c>
      <c r="H15495" s="42" t="s">
        <v>2284</v>
      </c>
      <c r="I15495" s="43" t="s">
        <v>8601</v>
      </c>
    </row>
    <row r="15496" spans="1:9" x14ac:dyDescent="0.25">
      <c r="A15496" s="180">
        <v>44629</v>
      </c>
      <c r="B15496" s="63" t="s">
        <v>5550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91"/>
        <v>495000</v>
      </c>
      <c r="H15496" s="42" t="s">
        <v>2284</v>
      </c>
      <c r="I15496" s="43" t="s">
        <v>8601</v>
      </c>
    </row>
    <row r="15497" spans="1:9" x14ac:dyDescent="0.25">
      <c r="A15497" s="180">
        <v>44629</v>
      </c>
      <c r="B15497" s="36" t="s">
        <v>5375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91"/>
        <v>185000</v>
      </c>
      <c r="H15497" s="42" t="s">
        <v>2284</v>
      </c>
      <c r="I15497" s="43" t="s">
        <v>8601</v>
      </c>
    </row>
    <row r="15498" spans="1:9" x14ac:dyDescent="0.25">
      <c r="A15498" s="180">
        <v>44629</v>
      </c>
      <c r="B15498" s="33" t="s">
        <v>6694</v>
      </c>
      <c r="C15498" s="56" t="s">
        <v>5471</v>
      </c>
      <c r="D15498" s="38">
        <v>1</v>
      </c>
      <c r="E15498" s="45" t="s">
        <v>24</v>
      </c>
      <c r="F15498" s="46">
        <v>78000</v>
      </c>
      <c r="G15498" s="179">
        <f t="shared" si="591"/>
        <v>78000</v>
      </c>
      <c r="H15498" s="42" t="s">
        <v>2284</v>
      </c>
      <c r="I15498" s="43" t="s">
        <v>8601</v>
      </c>
    </row>
    <row r="15499" spans="1:9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8601</v>
      </c>
    </row>
    <row r="15500" spans="1:9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8601</v>
      </c>
    </row>
    <row r="15501" spans="1:9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8601</v>
      </c>
    </row>
    <row r="15502" spans="1:9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8601</v>
      </c>
    </row>
    <row r="15503" spans="1:9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8601</v>
      </c>
    </row>
    <row r="15504" spans="1:9" x14ac:dyDescent="0.25">
      <c r="A15504" s="180">
        <v>44629</v>
      </c>
      <c r="B15504" s="33" t="s">
        <v>6388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91"/>
        <v>85000</v>
      </c>
      <c r="H15504" s="42" t="s">
        <v>2284</v>
      </c>
      <c r="I15504" s="43" t="s">
        <v>8601</v>
      </c>
    </row>
    <row r="15505" spans="1:9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8630</v>
      </c>
    </row>
    <row r="15506" spans="1:9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91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6763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91"/>
        <v>350000</v>
      </c>
      <c r="H15507" s="42" t="s">
        <v>588</v>
      </c>
      <c r="I15507" s="43"/>
    </row>
    <row r="15508" spans="1:9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91"/>
        <v>111000</v>
      </c>
      <c r="H15508" s="42" t="s">
        <v>588</v>
      </c>
      <c r="I15508" s="43"/>
    </row>
    <row r="15509" spans="1:9" x14ac:dyDescent="0.25">
      <c r="A15509" s="180">
        <v>44629</v>
      </c>
      <c r="B15509" s="33" t="s">
        <v>6764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91"/>
        <v>120000</v>
      </c>
      <c r="H15509" s="42" t="s">
        <v>588</v>
      </c>
      <c r="I15509" s="43"/>
    </row>
    <row r="15510" spans="1:9" x14ac:dyDescent="0.25">
      <c r="A15510" s="180">
        <v>44629</v>
      </c>
      <c r="B15510" s="39" t="s">
        <v>6765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91"/>
        <v>120000</v>
      </c>
      <c r="H15510" s="42" t="s">
        <v>588</v>
      </c>
      <c r="I15510" s="43"/>
    </row>
    <row r="15511" spans="1:9" x14ac:dyDescent="0.25">
      <c r="A15511" s="180">
        <v>44629</v>
      </c>
      <c r="B15511" s="33" t="s">
        <v>6760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91"/>
        <v>325000</v>
      </c>
      <c r="H15511" s="42" t="s">
        <v>6761</v>
      </c>
      <c r="I15511" s="43"/>
    </row>
    <row r="15512" spans="1:9" x14ac:dyDescent="0.25">
      <c r="A15512" s="180">
        <v>44629</v>
      </c>
      <c r="B15512" s="36" t="s">
        <v>6762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6761</v>
      </c>
      <c r="I15512" s="43"/>
    </row>
    <row r="15513" spans="1:9" x14ac:dyDescent="0.25">
      <c r="A15513" s="180">
        <v>44629</v>
      </c>
      <c r="B15513" s="164" t="s">
        <v>5392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12645</v>
      </c>
    </row>
    <row r="15514" spans="1:9" x14ac:dyDescent="0.25">
      <c r="A15514" s="180">
        <v>44629</v>
      </c>
      <c r="B15514" s="52" t="s">
        <v>6767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12645</v>
      </c>
    </row>
    <row r="15515" spans="1:9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91"/>
        <v>165000</v>
      </c>
      <c r="H15515" s="84" t="s">
        <v>968</v>
      </c>
      <c r="I15515" s="473" t="s">
        <v>12645</v>
      </c>
    </row>
    <row r="15516" spans="1:9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91"/>
        <v>360000</v>
      </c>
      <c r="H15516" s="42" t="s">
        <v>12646</v>
      </c>
      <c r="I15516" s="33" t="s">
        <v>12647</v>
      </c>
    </row>
    <row r="15517" spans="1:9" x14ac:dyDescent="0.25">
      <c r="A15517" s="180">
        <v>44629</v>
      </c>
      <c r="B15517" s="33" t="s">
        <v>6770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91"/>
        <v>240000</v>
      </c>
      <c r="H15517" s="42" t="s">
        <v>12648</v>
      </c>
      <c r="I15517" s="33" t="s">
        <v>12647</v>
      </c>
    </row>
    <row r="15518" spans="1:9" x14ac:dyDescent="0.25">
      <c r="A15518" s="180">
        <v>44629</v>
      </c>
      <c r="B15518" s="36" t="s">
        <v>2589</v>
      </c>
      <c r="C15518" s="44" t="s">
        <v>6768</v>
      </c>
      <c r="D15518" s="38">
        <v>4</v>
      </c>
      <c r="E15518" s="45" t="s">
        <v>24</v>
      </c>
      <c r="F15518" s="46">
        <v>100000</v>
      </c>
      <c r="G15518" s="41">
        <f t="shared" si="591"/>
        <v>400000</v>
      </c>
      <c r="H15518" s="42" t="s">
        <v>433</v>
      </c>
      <c r="I15518" s="33" t="s">
        <v>12649</v>
      </c>
    </row>
    <row r="15519" spans="1:9" x14ac:dyDescent="0.25">
      <c r="A15519" s="180">
        <v>44629</v>
      </c>
      <c r="B15519" s="33" t="s">
        <v>5790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91"/>
        <v>700000</v>
      </c>
      <c r="H15519" s="42" t="s">
        <v>433</v>
      </c>
      <c r="I15519" s="33" t="s">
        <v>12649</v>
      </c>
    </row>
    <row r="15520" spans="1:9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91"/>
        <v>24650</v>
      </c>
      <c r="H15520" s="84" t="s">
        <v>1006</v>
      </c>
      <c r="I15520" s="43"/>
    </row>
    <row r="15521" spans="1:9" x14ac:dyDescent="0.25">
      <c r="A15521" s="180">
        <v>44629</v>
      </c>
      <c r="B15521" s="33" t="s">
        <v>356</v>
      </c>
      <c r="C15521" s="33" t="s">
        <v>12650</v>
      </c>
      <c r="D15521" s="38">
        <v>1</v>
      </c>
      <c r="E15521" s="45" t="s">
        <v>24</v>
      </c>
      <c r="F15521" s="40">
        <v>1700000</v>
      </c>
      <c r="G15521" s="179">
        <f t="shared" si="591"/>
        <v>1700000</v>
      </c>
      <c r="H15521" s="84" t="s">
        <v>1756</v>
      </c>
      <c r="I15521" s="43" t="s">
        <v>8629</v>
      </c>
    </row>
    <row r="15522" spans="1:9" x14ac:dyDescent="0.25">
      <c r="A15522" s="180">
        <v>44629</v>
      </c>
      <c r="B15522" s="33" t="s">
        <v>356</v>
      </c>
      <c r="C15522" s="33" t="s">
        <v>12651</v>
      </c>
      <c r="D15522" s="50">
        <v>1</v>
      </c>
      <c r="E15522" s="45" t="s">
        <v>24</v>
      </c>
      <c r="F15522" s="46">
        <v>1700000</v>
      </c>
      <c r="G15522" s="179">
        <f t="shared" si="591"/>
        <v>1700000</v>
      </c>
      <c r="H15522" s="84" t="s">
        <v>1756</v>
      </c>
      <c r="I15522" s="43" t="s">
        <v>8629</v>
      </c>
    </row>
    <row r="15523" spans="1:9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91"/>
        <v>350000</v>
      </c>
      <c r="H15523" s="236" t="s">
        <v>1756</v>
      </c>
      <c r="I15523" s="43" t="s">
        <v>8629</v>
      </c>
    </row>
    <row r="15524" spans="1:9" x14ac:dyDescent="0.25">
      <c r="A15524" s="180">
        <v>44629</v>
      </c>
      <c r="B15524" s="33" t="s">
        <v>12224</v>
      </c>
      <c r="C15524" s="33" t="s">
        <v>12652</v>
      </c>
      <c r="D15524" s="38">
        <v>1</v>
      </c>
      <c r="E15524" s="45" t="s">
        <v>24</v>
      </c>
      <c r="F15524" s="40">
        <v>1400000</v>
      </c>
      <c r="G15524" s="179">
        <f t="shared" si="591"/>
        <v>1400000</v>
      </c>
      <c r="H15524" s="236" t="s">
        <v>468</v>
      </c>
      <c r="I15524" s="43" t="s">
        <v>8609</v>
      </c>
    </row>
    <row r="15525" spans="1:9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91"/>
        <v>165000</v>
      </c>
      <c r="H15525" s="236" t="s">
        <v>468</v>
      </c>
      <c r="I15525" s="43" t="s">
        <v>8609</v>
      </c>
    </row>
    <row r="15526" spans="1:9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91"/>
        <v>40000</v>
      </c>
      <c r="H15526" s="236" t="s">
        <v>468</v>
      </c>
      <c r="I15526" s="43" t="s">
        <v>8609</v>
      </c>
    </row>
    <row r="15527" spans="1:9" x14ac:dyDescent="0.25">
      <c r="A15527" s="180">
        <v>44629</v>
      </c>
      <c r="B15527" s="33" t="s">
        <v>356</v>
      </c>
      <c r="C15527" s="33" t="s">
        <v>12653</v>
      </c>
      <c r="D15527" s="38">
        <v>1</v>
      </c>
      <c r="E15527" s="45" t="s">
        <v>24</v>
      </c>
      <c r="F15527" s="40">
        <v>1700000</v>
      </c>
      <c r="G15527" s="179">
        <f t="shared" si="591"/>
        <v>1700000</v>
      </c>
      <c r="H15527" s="84" t="s">
        <v>627</v>
      </c>
      <c r="I15527" s="33" t="s">
        <v>8627</v>
      </c>
    </row>
    <row r="15528" spans="1:9" x14ac:dyDescent="0.25">
      <c r="A15528" s="180">
        <v>44629</v>
      </c>
      <c r="B15528" s="33" t="s">
        <v>356</v>
      </c>
      <c r="C15528" s="33" t="s">
        <v>12654</v>
      </c>
      <c r="D15528" s="50">
        <v>1</v>
      </c>
      <c r="E15528" s="45" t="s">
        <v>24</v>
      </c>
      <c r="F15528" s="46">
        <v>1700000</v>
      </c>
      <c r="G15528" s="179">
        <f t="shared" si="591"/>
        <v>1700000</v>
      </c>
      <c r="H15528" s="84" t="s">
        <v>627</v>
      </c>
      <c r="I15528" s="33" t="s">
        <v>8627</v>
      </c>
    </row>
    <row r="15529" spans="1:9" x14ac:dyDescent="0.25">
      <c r="A15529" s="180">
        <v>44629</v>
      </c>
      <c r="B15529" s="33" t="s">
        <v>12224</v>
      </c>
      <c r="C15529" s="33" t="s">
        <v>12655</v>
      </c>
      <c r="D15529" s="33">
        <v>1</v>
      </c>
      <c r="E15529" s="33" t="s">
        <v>24</v>
      </c>
      <c r="F15529" s="34">
        <v>1400000</v>
      </c>
      <c r="G15529" s="179">
        <f t="shared" si="591"/>
        <v>1400000</v>
      </c>
      <c r="H15529" s="84" t="s">
        <v>627</v>
      </c>
      <c r="I15529" s="33" t="s">
        <v>8627</v>
      </c>
    </row>
    <row r="15530" spans="1:9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91"/>
        <v>350000</v>
      </c>
      <c r="H15530" s="84" t="s">
        <v>627</v>
      </c>
      <c r="I15530" s="33" t="s">
        <v>8627</v>
      </c>
    </row>
    <row r="15531" spans="1:9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91"/>
        <v>165000</v>
      </c>
      <c r="H15531" s="84" t="s">
        <v>627</v>
      </c>
      <c r="I15531" s="33" t="s">
        <v>8627</v>
      </c>
    </row>
    <row r="15532" spans="1:9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91"/>
        <v>120000</v>
      </c>
      <c r="H15532" s="84" t="s">
        <v>627</v>
      </c>
      <c r="I15532" s="33" t="s">
        <v>8627</v>
      </c>
    </row>
    <row r="15533" spans="1:9" x14ac:dyDescent="0.25">
      <c r="A15533" s="180">
        <v>44629</v>
      </c>
      <c r="B15533" s="63" t="s">
        <v>6771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91"/>
        <v>175000</v>
      </c>
      <c r="H15533" s="42" t="s">
        <v>2672</v>
      </c>
      <c r="I15533" s="33"/>
    </row>
    <row r="15534" spans="1:9" x14ac:dyDescent="0.25">
      <c r="A15534" s="180">
        <v>44629</v>
      </c>
      <c r="B15534" s="33" t="s">
        <v>2886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91"/>
        <v>75000</v>
      </c>
      <c r="H15534" s="42" t="s">
        <v>2672</v>
      </c>
      <c r="I15534" s="33"/>
    </row>
    <row r="15535" spans="1:9" x14ac:dyDescent="0.25">
      <c r="A15535" s="180">
        <v>44690</v>
      </c>
      <c r="B15535" s="68" t="s">
        <v>6772</v>
      </c>
      <c r="C15535" s="33" t="s">
        <v>2954</v>
      </c>
      <c r="D15535" s="38">
        <v>1</v>
      </c>
      <c r="E15535" s="45" t="s">
        <v>24</v>
      </c>
      <c r="F15535" s="46">
        <v>210000</v>
      </c>
      <c r="G15535" s="41">
        <f t="shared" si="591"/>
        <v>210000</v>
      </c>
      <c r="H15535" s="42" t="s">
        <v>3944</v>
      </c>
      <c r="I15535" s="43"/>
    </row>
    <row r="15536" spans="1:9" x14ac:dyDescent="0.25">
      <c r="A15536" s="180">
        <v>44690</v>
      </c>
      <c r="B15536" s="33" t="s">
        <v>6631</v>
      </c>
      <c r="C15536" s="33" t="s">
        <v>6284</v>
      </c>
      <c r="D15536" s="33">
        <v>1</v>
      </c>
      <c r="E15536" s="39" t="s">
        <v>24</v>
      </c>
      <c r="F15536" s="34">
        <v>13000</v>
      </c>
      <c r="G15536" s="179">
        <f t="shared" si="591"/>
        <v>13000</v>
      </c>
      <c r="H15536" s="42" t="s">
        <v>588</v>
      </c>
      <c r="I15536" s="43"/>
    </row>
    <row r="15537" spans="1:9" x14ac:dyDescent="0.25">
      <c r="A15537" s="180">
        <v>44690</v>
      </c>
      <c r="B15537" s="33" t="s">
        <v>6773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91"/>
        <v>32500</v>
      </c>
      <c r="H15537" s="42" t="s">
        <v>930</v>
      </c>
      <c r="I15537" s="43"/>
    </row>
    <row r="15538" spans="1:9" x14ac:dyDescent="0.25">
      <c r="A15538" s="180">
        <v>44690</v>
      </c>
      <c r="B15538" s="36" t="s">
        <v>6774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x14ac:dyDescent="0.25">
      <c r="A15539" s="180">
        <v>44690</v>
      </c>
      <c r="B15539" s="33" t="s">
        <v>6775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92">F15539*D15539</f>
        <v>18000</v>
      </c>
      <c r="H15539" s="42" t="s">
        <v>930</v>
      </c>
      <c r="I15539" s="43"/>
    </row>
    <row r="15540" spans="1:9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92"/>
        <v>3500</v>
      </c>
      <c r="H15540" s="42" t="s">
        <v>930</v>
      </c>
      <c r="I15540" s="43"/>
    </row>
    <row r="15541" spans="1:9" x14ac:dyDescent="0.25">
      <c r="A15541" s="180">
        <v>44690</v>
      </c>
      <c r="B15541" s="39" t="s">
        <v>6776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92"/>
        <v>115000</v>
      </c>
      <c r="H15541" s="42" t="s">
        <v>930</v>
      </c>
      <c r="I15541" s="43"/>
    </row>
    <row r="15542" spans="1:9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92"/>
        <v>25000</v>
      </c>
      <c r="H15542" s="42" t="s">
        <v>930</v>
      </c>
      <c r="I15542" s="43"/>
    </row>
    <row r="15543" spans="1:9" x14ac:dyDescent="0.25">
      <c r="A15543" s="522">
        <v>44690</v>
      </c>
      <c r="B15543" s="33" t="s">
        <v>4272</v>
      </c>
      <c r="C15543" s="44" t="s">
        <v>3123</v>
      </c>
      <c r="D15543" s="38">
        <v>1</v>
      </c>
      <c r="E15543" s="45" t="s">
        <v>24</v>
      </c>
      <c r="F15543" s="46">
        <v>320000</v>
      </c>
      <c r="G15543" s="179">
        <f t="shared" si="592"/>
        <v>320000</v>
      </c>
      <c r="H15543" s="42" t="s">
        <v>930</v>
      </c>
      <c r="I15543" s="43"/>
    </row>
    <row r="15544" spans="1:9" x14ac:dyDescent="0.25">
      <c r="A15544" s="180">
        <v>44690</v>
      </c>
      <c r="B15544" s="63" t="s">
        <v>63</v>
      </c>
      <c r="C15544" s="36" t="s">
        <v>12656</v>
      </c>
      <c r="D15544" s="38">
        <v>1</v>
      </c>
      <c r="E15544" s="51" t="s">
        <v>24</v>
      </c>
      <c r="F15544" s="185">
        <v>3400000</v>
      </c>
      <c r="G15544" s="179">
        <f t="shared" si="592"/>
        <v>3400000</v>
      </c>
      <c r="H15544" s="42" t="s">
        <v>433</v>
      </c>
      <c r="I15544" s="43" t="s">
        <v>12657</v>
      </c>
    </row>
    <row r="15545" spans="1:9" x14ac:dyDescent="0.25">
      <c r="A15545" s="180">
        <v>44690</v>
      </c>
      <c r="B15545" s="63" t="s">
        <v>63</v>
      </c>
      <c r="C15545" s="33" t="s">
        <v>12658</v>
      </c>
      <c r="D15545" s="38">
        <v>1</v>
      </c>
      <c r="E15545" s="45" t="s">
        <v>24</v>
      </c>
      <c r="F15545" s="40">
        <v>3400000</v>
      </c>
      <c r="G15545" s="179">
        <f t="shared" si="592"/>
        <v>3400000</v>
      </c>
      <c r="H15545" s="42" t="s">
        <v>433</v>
      </c>
      <c r="I15545" s="43" t="s">
        <v>12657</v>
      </c>
    </row>
    <row r="15546" spans="1:9" x14ac:dyDescent="0.25">
      <c r="A15546" s="180">
        <v>44690</v>
      </c>
      <c r="B15546" s="36" t="s">
        <v>12572</v>
      </c>
      <c r="C15546" s="39" t="s">
        <v>12659</v>
      </c>
      <c r="D15546" s="38">
        <v>1</v>
      </c>
      <c r="E15546" s="45" t="s">
        <v>24</v>
      </c>
      <c r="F15546" s="172">
        <v>775000</v>
      </c>
      <c r="G15546" s="41">
        <f t="shared" si="592"/>
        <v>775000</v>
      </c>
      <c r="H15546" s="42" t="s">
        <v>433</v>
      </c>
      <c r="I15546" s="43" t="s">
        <v>12657</v>
      </c>
    </row>
    <row r="15547" spans="1:9" x14ac:dyDescent="0.25">
      <c r="A15547" s="180">
        <v>44690</v>
      </c>
      <c r="B15547" s="36" t="s">
        <v>12572</v>
      </c>
      <c r="C15547" s="49" t="s">
        <v>12660</v>
      </c>
      <c r="D15547" s="33">
        <v>1</v>
      </c>
      <c r="E15547" s="33" t="s">
        <v>24</v>
      </c>
      <c r="F15547" s="172">
        <v>775000</v>
      </c>
      <c r="G15547" s="41">
        <f t="shared" si="592"/>
        <v>775000</v>
      </c>
      <c r="H15547" s="42" t="s">
        <v>433</v>
      </c>
      <c r="I15547" s="43" t="s">
        <v>12657</v>
      </c>
    </row>
    <row r="15548" spans="1:9" x14ac:dyDescent="0.25">
      <c r="A15548" s="180">
        <v>44690</v>
      </c>
      <c r="B15548" s="36" t="s">
        <v>12572</v>
      </c>
      <c r="C15548" s="49" t="s">
        <v>12661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12657</v>
      </c>
    </row>
    <row r="15549" spans="1:9" x14ac:dyDescent="0.25">
      <c r="A15549" s="180">
        <v>44690</v>
      </c>
      <c r="B15549" s="36" t="s">
        <v>12572</v>
      </c>
      <c r="C15549" s="49" t="s">
        <v>12662</v>
      </c>
      <c r="D15549" s="50">
        <v>1</v>
      </c>
      <c r="E15549" s="45" t="s">
        <v>24</v>
      </c>
      <c r="F15549" s="172">
        <v>775000</v>
      </c>
      <c r="G15549" s="41">
        <f t="shared" ref="G15549:G15586" si="593">F15549*D15549</f>
        <v>775000</v>
      </c>
      <c r="H15549" s="42" t="s">
        <v>433</v>
      </c>
      <c r="I15549" s="43" t="s">
        <v>12657</v>
      </c>
    </row>
    <row r="15550" spans="1:9" x14ac:dyDescent="0.25">
      <c r="A15550" s="180">
        <v>44690</v>
      </c>
      <c r="B15550" s="36" t="s">
        <v>12572</v>
      </c>
      <c r="C15550" s="33" t="s">
        <v>12663</v>
      </c>
      <c r="D15550" s="38">
        <v>1</v>
      </c>
      <c r="E15550" s="45" t="s">
        <v>24</v>
      </c>
      <c r="F15550" s="172">
        <v>775000</v>
      </c>
      <c r="G15550" s="179">
        <f t="shared" si="593"/>
        <v>775000</v>
      </c>
      <c r="H15550" s="42" t="s">
        <v>433</v>
      </c>
      <c r="I15550" s="43" t="s">
        <v>12657</v>
      </c>
    </row>
    <row r="15551" spans="1:9" x14ac:dyDescent="0.25">
      <c r="A15551" s="180">
        <v>44690</v>
      </c>
      <c r="B15551" s="36" t="s">
        <v>12572</v>
      </c>
      <c r="C15551" s="56" t="s">
        <v>12664</v>
      </c>
      <c r="D15551" s="38">
        <v>1</v>
      </c>
      <c r="E15551" s="45" t="s">
        <v>24</v>
      </c>
      <c r="F15551" s="172">
        <v>775000</v>
      </c>
      <c r="G15551" s="179">
        <f t="shared" si="593"/>
        <v>775000</v>
      </c>
      <c r="H15551" s="42" t="s">
        <v>433</v>
      </c>
      <c r="I15551" s="43" t="s">
        <v>12657</v>
      </c>
    </row>
    <row r="15552" spans="1:9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12657</v>
      </c>
    </row>
    <row r="15553" spans="1:9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4831</v>
      </c>
      <c r="I15553" s="43" t="s">
        <v>12657</v>
      </c>
    </row>
    <row r="15554" spans="1:9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2701</v>
      </c>
      <c r="I15554" s="43"/>
    </row>
    <row r="15555" spans="1:9" x14ac:dyDescent="0.25">
      <c r="A15555" s="180">
        <v>44690</v>
      </c>
      <c r="B15555" s="52" t="s">
        <v>4466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2701</v>
      </c>
      <c r="I15555" s="43"/>
    </row>
    <row r="15556" spans="1:9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2701</v>
      </c>
      <c r="I15556" s="43"/>
    </row>
    <row r="15557" spans="1:9" x14ac:dyDescent="0.25">
      <c r="A15557" s="180">
        <v>44690</v>
      </c>
      <c r="B15557" s="36" t="s">
        <v>6777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93"/>
        <v>37500</v>
      </c>
      <c r="H15557" s="42" t="s">
        <v>6778</v>
      </c>
      <c r="I15557" s="43"/>
    </row>
    <row r="15558" spans="1:9" x14ac:dyDescent="0.25">
      <c r="A15558" s="180">
        <v>44690</v>
      </c>
      <c r="B15558" s="33" t="s">
        <v>6779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93"/>
        <v>40000</v>
      </c>
      <c r="H15558" s="42" t="s">
        <v>6778</v>
      </c>
      <c r="I15558" s="43"/>
    </row>
    <row r="15559" spans="1:9" x14ac:dyDescent="0.25">
      <c r="A15559" s="180">
        <v>44690</v>
      </c>
      <c r="B15559" s="33" t="s">
        <v>6780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93"/>
        <v>450000</v>
      </c>
      <c r="H15559" s="42" t="s">
        <v>6778</v>
      </c>
      <c r="I15559" s="43"/>
    </row>
    <row r="15560" spans="1:9" x14ac:dyDescent="0.25">
      <c r="A15560" s="180">
        <v>44690</v>
      </c>
      <c r="B15560" s="33" t="s">
        <v>6781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93"/>
        <v>613000</v>
      </c>
      <c r="H15560" s="42" t="s">
        <v>6778</v>
      </c>
      <c r="I15560" s="43"/>
    </row>
    <row r="15561" spans="1:9" x14ac:dyDescent="0.25">
      <c r="A15561" s="180">
        <v>44690</v>
      </c>
      <c r="B15561" s="63" t="s">
        <v>2826</v>
      </c>
      <c r="C15561" s="39" t="s">
        <v>5865</v>
      </c>
      <c r="D15561" s="33">
        <v>1</v>
      </c>
      <c r="E15561" s="39" t="s">
        <v>24</v>
      </c>
      <c r="F15561" s="55">
        <v>265000</v>
      </c>
      <c r="G15561" s="41">
        <f t="shared" si="593"/>
        <v>265000</v>
      </c>
      <c r="H15561" s="42" t="s">
        <v>748</v>
      </c>
      <c r="I15561" s="43" t="s">
        <v>8628</v>
      </c>
    </row>
    <row r="15562" spans="1:9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93"/>
        <v>230000</v>
      </c>
      <c r="H15562" s="42" t="s">
        <v>748</v>
      </c>
      <c r="I15562" s="43" t="s">
        <v>8628</v>
      </c>
    </row>
    <row r="15563" spans="1:9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8628</v>
      </c>
    </row>
    <row r="15564" spans="1:9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8628</v>
      </c>
    </row>
    <row r="15565" spans="1:9" x14ac:dyDescent="0.25">
      <c r="A15565" s="180">
        <v>44690</v>
      </c>
      <c r="B15565" s="33" t="s">
        <v>12224</v>
      </c>
      <c r="C15565" s="33" t="s">
        <v>12665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8628</v>
      </c>
    </row>
    <row r="15566" spans="1:9" x14ac:dyDescent="0.25">
      <c r="A15566" s="180">
        <v>44690</v>
      </c>
      <c r="B15566" s="247" t="s">
        <v>356</v>
      </c>
      <c r="C15566" s="397" t="s">
        <v>12666</v>
      </c>
      <c r="D15566" s="248">
        <v>1</v>
      </c>
      <c r="E15566" s="264" t="s">
        <v>24</v>
      </c>
      <c r="F15566" s="265">
        <v>1700000</v>
      </c>
      <c r="G15566" s="265">
        <f t="shared" si="593"/>
        <v>1700000</v>
      </c>
      <c r="H15566" s="251" t="s">
        <v>551</v>
      </c>
      <c r="I15566" s="247" t="s">
        <v>8645</v>
      </c>
    </row>
    <row r="15567" spans="1:9" x14ac:dyDescent="0.25">
      <c r="A15567" s="180">
        <v>44690</v>
      </c>
      <c r="B15567" s="247" t="s">
        <v>356</v>
      </c>
      <c r="C15567" s="397" t="s">
        <v>12667</v>
      </c>
      <c r="D15567" s="248">
        <v>1</v>
      </c>
      <c r="E15567" s="264" t="s">
        <v>24</v>
      </c>
      <c r="F15567" s="265">
        <v>1700000</v>
      </c>
      <c r="G15567" s="266">
        <f t="shared" si="593"/>
        <v>1700000</v>
      </c>
      <c r="H15567" s="251" t="s">
        <v>551</v>
      </c>
      <c r="I15567" s="247" t="s">
        <v>8645</v>
      </c>
    </row>
    <row r="15568" spans="1:9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93"/>
        <v>350000</v>
      </c>
      <c r="H15568" s="251" t="s">
        <v>551</v>
      </c>
      <c r="I15568" s="247" t="s">
        <v>8645</v>
      </c>
    </row>
    <row r="15569" spans="1:9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93"/>
        <v>80000</v>
      </c>
      <c r="H15569" s="251" t="s">
        <v>551</v>
      </c>
      <c r="I15569" s="247" t="s">
        <v>8645</v>
      </c>
    </row>
    <row r="15570" spans="1:9" x14ac:dyDescent="0.25">
      <c r="A15570" s="180">
        <v>44690</v>
      </c>
      <c r="B15570" s="33" t="s">
        <v>6782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93"/>
        <v>88000</v>
      </c>
      <c r="H15570" s="42" t="s">
        <v>748</v>
      </c>
      <c r="I15570" s="43"/>
    </row>
    <row r="15571" spans="1:9" x14ac:dyDescent="0.25">
      <c r="A15571" s="180">
        <v>44690</v>
      </c>
      <c r="B15571" s="36" t="s">
        <v>4226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93"/>
        <v>115000</v>
      </c>
      <c r="H15571" s="42" t="s">
        <v>1268</v>
      </c>
      <c r="I15571" s="43"/>
    </row>
    <row r="15572" spans="1:9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93"/>
        <v>15650</v>
      </c>
      <c r="H15572" s="42" t="s">
        <v>6751</v>
      </c>
      <c r="I15572" s="43"/>
    </row>
    <row r="15573" spans="1:9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93"/>
        <v>175000</v>
      </c>
      <c r="H15573" s="236" t="s">
        <v>1756</v>
      </c>
      <c r="I15573" s="43"/>
    </row>
    <row r="15574" spans="1:9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93"/>
        <v>12325</v>
      </c>
      <c r="H15574" s="236" t="s">
        <v>2096</v>
      </c>
      <c r="I15574" s="43"/>
    </row>
    <row r="15575" spans="1:9" x14ac:dyDescent="0.25">
      <c r="A15575" s="180">
        <v>44721</v>
      </c>
      <c r="B15575" s="33" t="s">
        <v>6783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93"/>
        <v>75000</v>
      </c>
      <c r="H15575" s="42" t="s">
        <v>588</v>
      </c>
      <c r="I15575" s="43"/>
    </row>
    <row r="15576" spans="1:9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93"/>
        <v>75000</v>
      </c>
      <c r="H15576" s="42" t="s">
        <v>6751</v>
      </c>
      <c r="I15576" s="43"/>
    </row>
    <row r="15577" spans="1:9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93"/>
        <v>78250</v>
      </c>
      <c r="H15577" s="42" t="s">
        <v>6751</v>
      </c>
      <c r="I15577" s="43"/>
    </row>
    <row r="15578" spans="1:9" x14ac:dyDescent="0.25">
      <c r="A15578" s="180">
        <v>44721</v>
      </c>
      <c r="B15578" s="33" t="s">
        <v>3026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93"/>
        <v>1900000</v>
      </c>
      <c r="H15578" s="42" t="s">
        <v>930</v>
      </c>
      <c r="I15578" s="43"/>
    </row>
    <row r="15579" spans="1:9" x14ac:dyDescent="0.25">
      <c r="A15579" s="180">
        <v>44721</v>
      </c>
      <c r="B15579" s="33" t="s">
        <v>3755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93"/>
        <v>1550000</v>
      </c>
      <c r="H15579" s="42" t="s">
        <v>930</v>
      </c>
      <c r="I15579" s="43"/>
    </row>
    <row r="15580" spans="1:9" x14ac:dyDescent="0.25">
      <c r="A15580" s="180">
        <v>44721</v>
      </c>
      <c r="B15580" s="36" t="s">
        <v>5089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x14ac:dyDescent="0.25">
      <c r="A15581" s="180">
        <v>44721</v>
      </c>
      <c r="B15581" s="33" t="s">
        <v>6789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x14ac:dyDescent="0.25">
      <c r="A15582" s="180">
        <v>44721</v>
      </c>
      <c r="B15582" s="33" t="s">
        <v>5783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x14ac:dyDescent="0.25">
      <c r="A15583" s="180">
        <v>44721</v>
      </c>
      <c r="B15583" s="33" t="s">
        <v>6784</v>
      </c>
      <c r="C15583" s="33" t="s">
        <v>6785</v>
      </c>
      <c r="D15583" s="38">
        <v>1</v>
      </c>
      <c r="E15583" s="45" t="s">
        <v>1094</v>
      </c>
      <c r="F15583" s="40">
        <v>35000</v>
      </c>
      <c r="G15583" s="41">
        <f t="shared" si="593"/>
        <v>35000</v>
      </c>
      <c r="H15583" s="42" t="s">
        <v>507</v>
      </c>
      <c r="I15583" s="43" t="s">
        <v>8654</v>
      </c>
    </row>
    <row r="15584" spans="1:9" x14ac:dyDescent="0.25">
      <c r="A15584" s="180">
        <v>44721</v>
      </c>
      <c r="B15584" s="39" t="s">
        <v>3253</v>
      </c>
      <c r="C15584" s="33" t="s">
        <v>5849</v>
      </c>
      <c r="D15584" s="33">
        <v>1</v>
      </c>
      <c r="E15584" s="39" t="s">
        <v>24</v>
      </c>
      <c r="F15584" s="34">
        <v>275000</v>
      </c>
      <c r="G15584" s="41">
        <f t="shared" si="593"/>
        <v>275000</v>
      </c>
      <c r="H15584" s="42" t="s">
        <v>507</v>
      </c>
      <c r="I15584" s="43" t="s">
        <v>8654</v>
      </c>
    </row>
    <row r="15585" spans="1:9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93"/>
        <v>297000</v>
      </c>
      <c r="H15585" s="42" t="s">
        <v>507</v>
      </c>
      <c r="I15585" s="43" t="s">
        <v>8654</v>
      </c>
    </row>
    <row r="15586" spans="1:9" x14ac:dyDescent="0.25">
      <c r="A15586" s="180">
        <v>44721</v>
      </c>
      <c r="B15586" s="33" t="s">
        <v>6361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93"/>
        <v>95000</v>
      </c>
      <c r="H15586" s="42" t="s">
        <v>507</v>
      </c>
      <c r="I15586" s="43" t="s">
        <v>8654</v>
      </c>
    </row>
    <row r="15587" spans="1:9" x14ac:dyDescent="0.25">
      <c r="A15587" s="180">
        <v>44721</v>
      </c>
      <c r="B15587" s="33" t="s">
        <v>3235</v>
      </c>
      <c r="C15587" s="33" t="s">
        <v>3596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8654</v>
      </c>
    </row>
    <row r="15588" spans="1:9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94">F15588*D15588</f>
        <v>39000</v>
      </c>
      <c r="H15588" s="42" t="s">
        <v>507</v>
      </c>
      <c r="I15588" s="43" t="s">
        <v>8654</v>
      </c>
    </row>
    <row r="15589" spans="1:9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94"/>
        <v>155000</v>
      </c>
      <c r="H15589" s="42" t="s">
        <v>28</v>
      </c>
      <c r="I15589" s="43"/>
    </row>
    <row r="15590" spans="1:9" x14ac:dyDescent="0.25">
      <c r="A15590" s="180">
        <v>44721</v>
      </c>
      <c r="B15590" s="52" t="s">
        <v>6787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94"/>
        <v>46000</v>
      </c>
      <c r="H15590" s="42" t="s">
        <v>1633</v>
      </c>
      <c r="I15590" s="43"/>
    </row>
    <row r="15591" spans="1:9" x14ac:dyDescent="0.25">
      <c r="A15591" s="180">
        <v>44721</v>
      </c>
      <c r="B15591" s="52" t="s">
        <v>6788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94"/>
        <v>45000</v>
      </c>
      <c r="H15591" s="42" t="s">
        <v>1633</v>
      </c>
      <c r="I15591" s="43"/>
    </row>
    <row r="15592" spans="1:9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94"/>
        <v>193500</v>
      </c>
      <c r="H15592" s="42" t="s">
        <v>627</v>
      </c>
      <c r="I15592" s="43" t="s">
        <v>8671</v>
      </c>
    </row>
    <row r="15593" spans="1:9" x14ac:dyDescent="0.25">
      <c r="A15593" s="180">
        <v>44721</v>
      </c>
      <c r="B15593" s="63" t="s">
        <v>4772</v>
      </c>
      <c r="C15593" s="33" t="s">
        <v>2726</v>
      </c>
      <c r="D15593" s="33">
        <v>1</v>
      </c>
      <c r="E15593" s="39" t="s">
        <v>24</v>
      </c>
      <c r="F15593" s="55">
        <v>187035</v>
      </c>
      <c r="G15593" s="41">
        <f t="shared" si="594"/>
        <v>187035</v>
      </c>
      <c r="H15593" s="42" t="s">
        <v>627</v>
      </c>
      <c r="I15593" s="43" t="s">
        <v>8671</v>
      </c>
    </row>
    <row r="15594" spans="1:9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94"/>
        <v>45000</v>
      </c>
      <c r="H15594" s="42" t="s">
        <v>627</v>
      </c>
      <c r="I15594" s="43" t="s">
        <v>8671</v>
      </c>
    </row>
    <row r="15595" spans="1:9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94"/>
        <v>50000</v>
      </c>
      <c r="H15595" s="42" t="s">
        <v>627</v>
      </c>
      <c r="I15595" s="43" t="s">
        <v>8671</v>
      </c>
    </row>
    <row r="15596" spans="1:9" x14ac:dyDescent="0.25">
      <c r="A15596" s="180">
        <v>44721</v>
      </c>
      <c r="B15596" s="33" t="s">
        <v>6403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94"/>
        <v>41250</v>
      </c>
      <c r="H15596" s="42" t="s">
        <v>627</v>
      </c>
      <c r="I15596" s="43" t="s">
        <v>8671</v>
      </c>
    </row>
    <row r="15597" spans="1:9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94"/>
        <v>193500</v>
      </c>
      <c r="H15597" s="42" t="s">
        <v>1753</v>
      </c>
      <c r="I15597" s="43" t="s">
        <v>8598</v>
      </c>
    </row>
    <row r="15598" spans="1:9" x14ac:dyDescent="0.25">
      <c r="A15598" s="180">
        <v>44721</v>
      </c>
      <c r="B15598" s="63" t="s">
        <v>4772</v>
      </c>
      <c r="C15598" s="33" t="s">
        <v>2726</v>
      </c>
      <c r="D15598" s="33">
        <v>1</v>
      </c>
      <c r="E15598" s="39" t="s">
        <v>24</v>
      </c>
      <c r="F15598" s="55">
        <v>187035</v>
      </c>
      <c r="G15598" s="41">
        <f t="shared" si="594"/>
        <v>187035</v>
      </c>
      <c r="H15598" s="42" t="s">
        <v>1753</v>
      </c>
      <c r="I15598" s="43" t="s">
        <v>8598</v>
      </c>
    </row>
    <row r="15599" spans="1:9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8598</v>
      </c>
    </row>
    <row r="15600" spans="1:9" x14ac:dyDescent="0.25">
      <c r="A15600" s="180">
        <v>44721</v>
      </c>
      <c r="B15600" s="33" t="s">
        <v>6790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x14ac:dyDescent="0.25">
      <c r="A15601" s="180">
        <v>44721</v>
      </c>
      <c r="B15601" s="33" t="s">
        <v>6790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12668</v>
      </c>
      <c r="I15601" s="473"/>
    </row>
    <row r="15602" spans="1:9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94"/>
        <v>22500</v>
      </c>
      <c r="H15602" s="42" t="s">
        <v>930</v>
      </c>
      <c r="I15602" s="43"/>
    </row>
    <row r="15603" spans="1:9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94"/>
        <v>2400000</v>
      </c>
      <c r="H15603" s="42" t="s">
        <v>2018</v>
      </c>
      <c r="I15603" s="43"/>
    </row>
    <row r="15604" spans="1:9" x14ac:dyDescent="0.25">
      <c r="A15604" s="180">
        <v>44721</v>
      </c>
      <c r="B15604" s="63" t="s">
        <v>63</v>
      </c>
      <c r="C15604" s="39" t="s">
        <v>12669</v>
      </c>
      <c r="D15604" s="50">
        <v>1</v>
      </c>
      <c r="E15604" s="45" t="s">
        <v>24</v>
      </c>
      <c r="F15604" s="34">
        <v>3400000</v>
      </c>
      <c r="G15604" s="41">
        <f t="shared" si="594"/>
        <v>3400000</v>
      </c>
      <c r="H15604" s="236" t="s">
        <v>433</v>
      </c>
      <c r="I15604" s="43" t="s">
        <v>12589</v>
      </c>
    </row>
    <row r="15605" spans="1:9" x14ac:dyDescent="0.25">
      <c r="A15605" s="180">
        <v>44721</v>
      </c>
      <c r="B15605" s="63" t="s">
        <v>63</v>
      </c>
      <c r="C15605" s="33" t="s">
        <v>12670</v>
      </c>
      <c r="D15605" s="38">
        <v>1</v>
      </c>
      <c r="E15605" s="45" t="s">
        <v>24</v>
      </c>
      <c r="F15605" s="34">
        <v>3400000</v>
      </c>
      <c r="G15605" s="179">
        <f t="shared" si="594"/>
        <v>3400000</v>
      </c>
      <c r="H15605" s="236" t="s">
        <v>433</v>
      </c>
      <c r="I15605" s="43" t="s">
        <v>12589</v>
      </c>
    </row>
    <row r="15606" spans="1:9" x14ac:dyDescent="0.25">
      <c r="A15606" s="180">
        <v>44721</v>
      </c>
      <c r="B15606" s="63" t="s">
        <v>63</v>
      </c>
      <c r="C15606" s="39" t="s">
        <v>12671</v>
      </c>
      <c r="D15606" s="33">
        <v>1</v>
      </c>
      <c r="E15606" s="33" t="s">
        <v>24</v>
      </c>
      <c r="F15606" s="34">
        <v>3400000</v>
      </c>
      <c r="G15606" s="179">
        <f t="shared" si="594"/>
        <v>3400000</v>
      </c>
      <c r="H15606" s="236" t="s">
        <v>433</v>
      </c>
      <c r="I15606" s="43" t="s">
        <v>12589</v>
      </c>
    </row>
    <row r="15607" spans="1:9" x14ac:dyDescent="0.25">
      <c r="A15607" s="180">
        <v>44721</v>
      </c>
      <c r="B15607" s="63" t="s">
        <v>63</v>
      </c>
      <c r="C15607" s="33" t="s">
        <v>12672</v>
      </c>
      <c r="D15607" s="33">
        <v>1</v>
      </c>
      <c r="E15607" s="33" t="s">
        <v>24</v>
      </c>
      <c r="F15607" s="34">
        <v>3400000</v>
      </c>
      <c r="G15607" s="179">
        <f t="shared" si="594"/>
        <v>3400000</v>
      </c>
      <c r="H15607" s="236" t="s">
        <v>433</v>
      </c>
      <c r="I15607" s="43" t="s">
        <v>12589</v>
      </c>
    </row>
    <row r="15608" spans="1:9" x14ac:dyDescent="0.25">
      <c r="A15608" s="180">
        <v>44751</v>
      </c>
      <c r="B15608" s="63" t="s">
        <v>6802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94"/>
        <v>95000</v>
      </c>
      <c r="H15608" s="42" t="s">
        <v>606</v>
      </c>
      <c r="I15608" s="43"/>
    </row>
    <row r="15609" spans="1:9" x14ac:dyDescent="0.25">
      <c r="A15609" s="180">
        <v>44751</v>
      </c>
      <c r="B15609" s="33" t="s">
        <v>6795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94"/>
        <v>20000</v>
      </c>
      <c r="H15609" s="42" t="s">
        <v>606</v>
      </c>
      <c r="I15609" s="43"/>
    </row>
    <row r="15610" spans="1:9" x14ac:dyDescent="0.25">
      <c r="A15610" s="180">
        <v>44751</v>
      </c>
      <c r="B15610" s="33" t="s">
        <v>6796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94"/>
        <v>26000</v>
      </c>
      <c r="H15610" s="42" t="s">
        <v>6797</v>
      </c>
      <c r="I15610" s="43"/>
    </row>
    <row r="15611" spans="1:9" x14ac:dyDescent="0.25">
      <c r="A15611" s="180">
        <v>44751</v>
      </c>
      <c r="B15611" s="49" t="s">
        <v>6639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94"/>
        <v>180000</v>
      </c>
      <c r="H15611" s="42" t="s">
        <v>827</v>
      </c>
      <c r="I15611" s="43" t="s">
        <v>8657</v>
      </c>
    </row>
    <row r="15612" spans="1:9" x14ac:dyDescent="0.25">
      <c r="A15612" s="180">
        <v>44751</v>
      </c>
      <c r="B15612" s="36" t="s">
        <v>6798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6778</v>
      </c>
      <c r="I15612" s="43"/>
    </row>
    <row r="15613" spans="1:9" x14ac:dyDescent="0.25">
      <c r="A15613" s="180">
        <v>44751</v>
      </c>
      <c r="B15613" s="33" t="s">
        <v>6804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2879</v>
      </c>
      <c r="I15613" s="43"/>
    </row>
    <row r="15614" spans="1:9" x14ac:dyDescent="0.25">
      <c r="A15614" s="180">
        <v>44751</v>
      </c>
      <c r="B15614" s="33" t="s">
        <v>6428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x14ac:dyDescent="0.25">
      <c r="A15615" s="180">
        <v>44751</v>
      </c>
      <c r="B15615" s="39" t="s">
        <v>6801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x14ac:dyDescent="0.25">
      <c r="A15616" s="180">
        <v>44751</v>
      </c>
      <c r="B15616" s="33" t="s">
        <v>6794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x14ac:dyDescent="0.25">
      <c r="A15617" s="180">
        <v>44751</v>
      </c>
      <c r="B15617" s="49" t="s">
        <v>3025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94"/>
        <v>75000</v>
      </c>
      <c r="H15617" s="42" t="s">
        <v>588</v>
      </c>
      <c r="I15617" s="43"/>
    </row>
    <row r="15618" spans="1:9" x14ac:dyDescent="0.25">
      <c r="A15618" s="180">
        <v>44751</v>
      </c>
      <c r="B15618" s="33" t="s">
        <v>6803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94"/>
        <v>263000</v>
      </c>
      <c r="H15618" s="42" t="s">
        <v>2884</v>
      </c>
      <c r="I15618" s="43"/>
    </row>
    <row r="15619" spans="1:9" x14ac:dyDescent="0.25">
      <c r="A15619" s="180">
        <v>44751</v>
      </c>
      <c r="B15619" s="68" t="s">
        <v>6721</v>
      </c>
      <c r="C15619" s="33" t="s">
        <v>6722</v>
      </c>
      <c r="D15619" s="38">
        <v>1</v>
      </c>
      <c r="E15619" s="45" t="s">
        <v>72</v>
      </c>
      <c r="F15619" s="46">
        <v>135000</v>
      </c>
      <c r="G15619" s="41">
        <f t="shared" si="594"/>
        <v>135000</v>
      </c>
      <c r="H15619" s="42" t="s">
        <v>538</v>
      </c>
      <c r="I15619" s="43" t="s">
        <v>8668</v>
      </c>
    </row>
    <row r="15620" spans="1:9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6751</v>
      </c>
      <c r="I15620" s="43"/>
    </row>
    <row r="15621" spans="1:9" x14ac:dyDescent="0.25">
      <c r="A15621" s="180">
        <v>44751</v>
      </c>
      <c r="B15621" s="33" t="s">
        <v>2805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6751</v>
      </c>
      <c r="I15621" s="43"/>
    </row>
    <row r="15622" spans="1:9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6751</v>
      </c>
      <c r="I15622" s="43"/>
    </row>
    <row r="15623" spans="1:9" x14ac:dyDescent="0.25">
      <c r="A15623" s="180">
        <v>44751</v>
      </c>
      <c r="B15623" s="52" t="s">
        <v>4466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95">F15623*D15623</f>
        <v>12500</v>
      </c>
      <c r="H15623" s="42" t="s">
        <v>6751</v>
      </c>
      <c r="I15623" s="43"/>
    </row>
    <row r="15624" spans="1:9" x14ac:dyDescent="0.25">
      <c r="A15624" s="180">
        <v>44751</v>
      </c>
      <c r="B15624" s="33" t="s">
        <v>6805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95"/>
        <v>24000</v>
      </c>
      <c r="H15624" s="42" t="s">
        <v>6751</v>
      </c>
      <c r="I15624" s="43"/>
    </row>
    <row r="15625" spans="1:9" x14ac:dyDescent="0.25">
      <c r="A15625" s="180">
        <v>44751</v>
      </c>
      <c r="B15625" s="33" t="s">
        <v>6806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95"/>
        <v>10500</v>
      </c>
      <c r="H15625" s="42" t="s">
        <v>6751</v>
      </c>
      <c r="I15625" s="43"/>
    </row>
    <row r="15626" spans="1:9" x14ac:dyDescent="0.25">
      <c r="A15626" s="180">
        <v>44751</v>
      </c>
      <c r="B15626" s="33" t="s">
        <v>6807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95"/>
        <v>4500</v>
      </c>
      <c r="H15626" s="42" t="s">
        <v>6751</v>
      </c>
      <c r="I15626" s="43"/>
    </row>
    <row r="15627" spans="1:9" x14ac:dyDescent="0.25">
      <c r="A15627" s="180">
        <v>44751</v>
      </c>
      <c r="B15627" s="36" t="s">
        <v>12488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95"/>
        <v>80000</v>
      </c>
      <c r="H15627" s="42" t="s">
        <v>28</v>
      </c>
      <c r="I15627" s="43"/>
    </row>
    <row r="15628" spans="1:9" x14ac:dyDescent="0.25">
      <c r="A15628" s="180">
        <v>44751</v>
      </c>
      <c r="B15628" s="33" t="s">
        <v>6445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95"/>
        <v>20000</v>
      </c>
      <c r="H15628" s="42" t="s">
        <v>28</v>
      </c>
      <c r="I15628" s="43"/>
    </row>
    <row r="15629" spans="1:9" x14ac:dyDescent="0.25">
      <c r="A15629" s="180">
        <v>44751</v>
      </c>
      <c r="B15629" s="33" t="s">
        <v>6808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95"/>
        <v>175000</v>
      </c>
      <c r="H15629" s="42" t="s">
        <v>1753</v>
      </c>
      <c r="I15629" s="43"/>
    </row>
    <row r="15630" spans="1:9" x14ac:dyDescent="0.25">
      <c r="A15630" s="180">
        <v>44751</v>
      </c>
      <c r="B15630" s="36" t="s">
        <v>2886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95"/>
        <v>75000</v>
      </c>
      <c r="H15630" s="42" t="s">
        <v>1753</v>
      </c>
      <c r="I15630" s="43"/>
    </row>
    <row r="15631" spans="1:9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95"/>
        <v>217000</v>
      </c>
      <c r="H15631" s="42" t="s">
        <v>28</v>
      </c>
      <c r="I15631" s="43"/>
    </row>
    <row r="15632" spans="1:9" x14ac:dyDescent="0.25">
      <c r="A15632" s="180">
        <v>44782</v>
      </c>
      <c r="B15632" s="52" t="s">
        <v>4466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95"/>
        <v>12500</v>
      </c>
      <c r="H15632" s="42" t="s">
        <v>6751</v>
      </c>
      <c r="I15632" s="43"/>
    </row>
    <row r="15633" spans="1:9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6751</v>
      </c>
      <c r="I15633" s="43"/>
    </row>
    <row r="15634" spans="1:9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95"/>
        <v>40000</v>
      </c>
      <c r="H15634" s="42" t="s">
        <v>6751</v>
      </c>
      <c r="I15634" s="43"/>
    </row>
    <row r="15635" spans="1:9" x14ac:dyDescent="0.25">
      <c r="A15635" s="180">
        <v>44782</v>
      </c>
      <c r="B15635" s="36" t="s">
        <v>6811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95"/>
        <v>537500</v>
      </c>
      <c r="H15635" s="42" t="s">
        <v>6751</v>
      </c>
      <c r="I15635" s="43"/>
    </row>
    <row r="15636" spans="1:9" x14ac:dyDescent="0.25">
      <c r="A15636" s="180">
        <v>44782</v>
      </c>
      <c r="B15636" s="33" t="s">
        <v>356</v>
      </c>
      <c r="C15636" s="56" t="s">
        <v>12673</v>
      </c>
      <c r="D15636" s="38">
        <v>1</v>
      </c>
      <c r="E15636" s="45" t="s">
        <v>24</v>
      </c>
      <c r="F15636" s="40">
        <v>1700000</v>
      </c>
      <c r="G15636" s="41">
        <f t="shared" si="595"/>
        <v>1700000</v>
      </c>
      <c r="H15636" s="42" t="s">
        <v>12674</v>
      </c>
      <c r="I15636" s="43" t="s">
        <v>12675</v>
      </c>
    </row>
    <row r="15637" spans="1:9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95"/>
        <v>175000</v>
      </c>
      <c r="H15637" s="42" t="s">
        <v>12674</v>
      </c>
      <c r="I15637" s="43" t="s">
        <v>12675</v>
      </c>
    </row>
    <row r="15638" spans="1:9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95"/>
        <v>40000</v>
      </c>
      <c r="H15638" s="42" t="s">
        <v>12674</v>
      </c>
      <c r="I15638" s="43" t="s">
        <v>12675</v>
      </c>
    </row>
    <row r="15639" spans="1:9" x14ac:dyDescent="0.25">
      <c r="A15639" s="180">
        <v>44782</v>
      </c>
      <c r="B15639" s="33" t="s">
        <v>6397</v>
      </c>
      <c r="C15639" s="33" t="s">
        <v>6038</v>
      </c>
      <c r="D15639" s="33">
        <v>1</v>
      </c>
      <c r="E15639" s="39" t="s">
        <v>24</v>
      </c>
      <c r="F15639" s="34">
        <v>830000</v>
      </c>
      <c r="G15639" s="41">
        <f t="shared" si="595"/>
        <v>830000</v>
      </c>
      <c r="H15639" s="42" t="s">
        <v>433</v>
      </c>
      <c r="I15639" s="43" t="s">
        <v>12675</v>
      </c>
    </row>
    <row r="15640" spans="1:9" x14ac:dyDescent="0.25">
      <c r="A15640" s="180">
        <v>44782</v>
      </c>
      <c r="B15640" s="33" t="s">
        <v>6081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95"/>
        <v>219000</v>
      </c>
      <c r="H15640" s="42" t="s">
        <v>433</v>
      </c>
      <c r="I15640" s="43" t="s">
        <v>12675</v>
      </c>
    </row>
    <row r="15641" spans="1:9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95"/>
        <v>297000</v>
      </c>
      <c r="H15641" s="42" t="s">
        <v>3078</v>
      </c>
      <c r="I15641" s="43" t="s">
        <v>8674</v>
      </c>
    </row>
    <row r="15642" spans="1:9" x14ac:dyDescent="0.25">
      <c r="A15642" s="180">
        <v>44782</v>
      </c>
      <c r="B15642" s="33" t="s">
        <v>6361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95"/>
        <v>95000</v>
      </c>
      <c r="H15642" s="42" t="s">
        <v>3078</v>
      </c>
      <c r="I15642" s="43" t="s">
        <v>8674</v>
      </c>
    </row>
    <row r="15643" spans="1:9" x14ac:dyDescent="0.25">
      <c r="A15643" s="180">
        <v>44782</v>
      </c>
      <c r="B15643" s="433" t="s">
        <v>5550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595"/>
        <v>495000</v>
      </c>
      <c r="H15643" s="560" t="s">
        <v>3078</v>
      </c>
      <c r="I15643" s="449" t="s">
        <v>8674</v>
      </c>
    </row>
    <row r="15644" spans="1:9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95"/>
        <v>155000</v>
      </c>
      <c r="H15644" s="42" t="s">
        <v>2406</v>
      </c>
      <c r="I15644" s="43"/>
    </row>
    <row r="15645" spans="1:9" x14ac:dyDescent="0.25">
      <c r="A15645" s="180">
        <v>44782</v>
      </c>
      <c r="B15645" s="33" t="s">
        <v>5876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95"/>
        <v>45000</v>
      </c>
      <c r="H15645" s="42" t="s">
        <v>911</v>
      </c>
      <c r="I15645" s="43"/>
    </row>
    <row r="15646" spans="1:9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95"/>
        <v>5000</v>
      </c>
      <c r="H15646" s="42" t="s">
        <v>588</v>
      </c>
      <c r="I15646" s="43"/>
    </row>
    <row r="15647" spans="1:9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95"/>
        <v>49500</v>
      </c>
      <c r="H15647" s="42" t="s">
        <v>588</v>
      </c>
      <c r="I15647" s="43"/>
    </row>
    <row r="15648" spans="1:9" x14ac:dyDescent="0.25">
      <c r="A15648" s="180">
        <v>44782</v>
      </c>
      <c r="B15648" s="33" t="s">
        <v>6810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95"/>
        <v>100000</v>
      </c>
      <c r="H15648" s="42" t="s">
        <v>1633</v>
      </c>
      <c r="I15648" s="43"/>
    </row>
    <row r="15649" spans="1:9" x14ac:dyDescent="0.25">
      <c r="A15649" s="180">
        <v>44782</v>
      </c>
      <c r="B15649" s="33" t="s">
        <v>6812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95"/>
        <v>2955500</v>
      </c>
      <c r="H15649" s="42" t="s">
        <v>490</v>
      </c>
      <c r="I15649" s="43"/>
    </row>
    <row r="15650" spans="1:9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95"/>
        <v>60000</v>
      </c>
      <c r="H15650" s="42" t="s">
        <v>507</v>
      </c>
      <c r="I15650" s="43"/>
    </row>
    <row r="15651" spans="1:9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95"/>
        <v>240000</v>
      </c>
      <c r="H15651" s="42" t="s">
        <v>647</v>
      </c>
      <c r="I15651" s="43" t="s">
        <v>12676</v>
      </c>
    </row>
    <row r="15652" spans="1:9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95"/>
        <v>240000</v>
      </c>
      <c r="H15652" s="42" t="s">
        <v>647</v>
      </c>
      <c r="I15652" s="43" t="s">
        <v>12676</v>
      </c>
    </row>
    <row r="15653" spans="1:9" x14ac:dyDescent="0.25">
      <c r="A15653" s="180">
        <v>44813</v>
      </c>
      <c r="B15653" s="63" t="s">
        <v>6820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95"/>
        <v>800000</v>
      </c>
      <c r="H15653" s="42" t="s">
        <v>1881</v>
      </c>
      <c r="I15653" s="43" t="s">
        <v>12677</v>
      </c>
    </row>
    <row r="15654" spans="1:9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95"/>
        <v>75000</v>
      </c>
      <c r="H15654" s="42" t="s">
        <v>433</v>
      </c>
      <c r="I15654" s="43" t="s">
        <v>12677</v>
      </c>
    </row>
    <row r="15655" spans="1:9" x14ac:dyDescent="0.25">
      <c r="A15655" s="180">
        <v>44813</v>
      </c>
      <c r="B15655" s="33" t="s">
        <v>6822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95"/>
        <v>150000</v>
      </c>
      <c r="H15655" s="42" t="s">
        <v>6778</v>
      </c>
      <c r="I15655" s="43"/>
    </row>
    <row r="15656" spans="1:9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95"/>
        <v>140850</v>
      </c>
      <c r="H15656" s="42" t="s">
        <v>6751</v>
      </c>
      <c r="I15656" s="43"/>
    </row>
    <row r="15657" spans="1:9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95"/>
        <v>30000</v>
      </c>
      <c r="H15657" s="42" t="s">
        <v>6751</v>
      </c>
      <c r="I15657" s="43"/>
    </row>
    <row r="15658" spans="1:9" x14ac:dyDescent="0.25">
      <c r="A15658" s="180">
        <v>44813</v>
      </c>
      <c r="B15658" s="33" t="s">
        <v>6824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95"/>
        <v>14400</v>
      </c>
      <c r="H15658" s="42" t="s">
        <v>6099</v>
      </c>
      <c r="I15658" s="43"/>
    </row>
    <row r="15659" spans="1:9" x14ac:dyDescent="0.25">
      <c r="A15659" s="180">
        <v>44813</v>
      </c>
      <c r="B15659" s="36" t="s">
        <v>6825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95"/>
        <v>6000</v>
      </c>
      <c r="H15659" s="42" t="s">
        <v>6099</v>
      </c>
      <c r="I15659" s="43"/>
    </row>
    <row r="15660" spans="1:9" x14ac:dyDescent="0.25">
      <c r="A15660" s="180">
        <v>44813</v>
      </c>
      <c r="B15660" s="33" t="s">
        <v>6826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95"/>
        <v>1599.6000000000001</v>
      </c>
      <c r="H15660" s="42" t="s">
        <v>6099</v>
      </c>
      <c r="I15660" s="43"/>
    </row>
    <row r="15661" spans="1:9" x14ac:dyDescent="0.25">
      <c r="A15661" s="180">
        <v>44813</v>
      </c>
      <c r="B15661" s="33" t="s">
        <v>6828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95"/>
        <v>40000</v>
      </c>
      <c r="H15661" s="42" t="s">
        <v>6099</v>
      </c>
      <c r="I15661" s="43"/>
    </row>
    <row r="15662" spans="1:9" x14ac:dyDescent="0.25">
      <c r="A15662" s="180">
        <v>44813</v>
      </c>
      <c r="B15662" s="49" t="s">
        <v>6829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95"/>
        <v>15000</v>
      </c>
      <c r="H15662" s="42" t="s">
        <v>6099</v>
      </c>
      <c r="I15662" s="43"/>
    </row>
    <row r="15663" spans="1:9" x14ac:dyDescent="0.25">
      <c r="A15663" s="180">
        <v>44813</v>
      </c>
      <c r="B15663" s="49" t="s">
        <v>926</v>
      </c>
      <c r="C15663" s="33" t="s">
        <v>12678</v>
      </c>
      <c r="D15663" s="38">
        <v>1</v>
      </c>
      <c r="E15663" s="51" t="s">
        <v>1629</v>
      </c>
      <c r="F15663" s="46">
        <v>75000</v>
      </c>
      <c r="G15663" s="51">
        <f t="shared" si="595"/>
        <v>75000</v>
      </c>
      <c r="H15663" s="42" t="s">
        <v>6099</v>
      </c>
      <c r="I15663" s="43"/>
    </row>
    <row r="15664" spans="1:9" x14ac:dyDescent="0.25">
      <c r="A15664" s="180">
        <v>44813</v>
      </c>
      <c r="B15664" s="56" t="s">
        <v>6395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95"/>
        <v>58000</v>
      </c>
      <c r="H15664" s="42" t="s">
        <v>6827</v>
      </c>
      <c r="I15664" s="43"/>
    </row>
    <row r="15665" spans="1:9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95"/>
        <v>10000</v>
      </c>
      <c r="H15665" s="42" t="s">
        <v>742</v>
      </c>
      <c r="I15665" s="43"/>
    </row>
    <row r="15666" spans="1:9" x14ac:dyDescent="0.25">
      <c r="A15666" s="180">
        <v>44813</v>
      </c>
      <c r="B15666" s="33" t="s">
        <v>12679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95"/>
        <v>7500</v>
      </c>
      <c r="H15666" s="42" t="s">
        <v>742</v>
      </c>
      <c r="I15666" s="43"/>
    </row>
    <row r="15667" spans="1:9" x14ac:dyDescent="0.25">
      <c r="A15667" s="180">
        <v>44813</v>
      </c>
      <c r="B15667" s="33" t="s">
        <v>8768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95"/>
        <v>399000</v>
      </c>
      <c r="H15667" s="42" t="s">
        <v>742</v>
      </c>
      <c r="I15667" s="43"/>
    </row>
    <row r="15668" spans="1:9" x14ac:dyDescent="0.25">
      <c r="A15668" s="180">
        <v>44813</v>
      </c>
      <c r="B15668" s="33" t="s">
        <v>12680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95"/>
        <v>530000</v>
      </c>
      <c r="H15668" s="42" t="s">
        <v>588</v>
      </c>
      <c r="I15668" s="43" t="s">
        <v>8685</v>
      </c>
    </row>
    <row r="15669" spans="1:9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95"/>
        <v>264000</v>
      </c>
      <c r="H15669" s="42" t="s">
        <v>588</v>
      </c>
      <c r="I15669" s="43" t="s">
        <v>8685</v>
      </c>
    </row>
    <row r="15670" spans="1:9" x14ac:dyDescent="0.25">
      <c r="A15670" s="180">
        <v>44813</v>
      </c>
      <c r="B15670" s="63" t="s">
        <v>60</v>
      </c>
      <c r="C15670" s="33" t="s">
        <v>12681</v>
      </c>
      <c r="D15670" s="38">
        <v>1</v>
      </c>
      <c r="E15670" s="45" t="s">
        <v>24</v>
      </c>
      <c r="F15670" s="41">
        <v>3975000</v>
      </c>
      <c r="G15670" s="41">
        <f t="shared" si="595"/>
        <v>3975000</v>
      </c>
      <c r="H15670" s="42" t="s">
        <v>12682</v>
      </c>
      <c r="I15670" s="43" t="s">
        <v>12683</v>
      </c>
    </row>
    <row r="15671" spans="1:9" x14ac:dyDescent="0.25">
      <c r="A15671" s="180">
        <v>44813</v>
      </c>
      <c r="B15671" s="63" t="s">
        <v>60</v>
      </c>
      <c r="C15671" s="33" t="s">
        <v>12684</v>
      </c>
      <c r="D15671" s="38">
        <v>1</v>
      </c>
      <c r="E15671" s="45" t="s">
        <v>24</v>
      </c>
      <c r="F15671" s="46">
        <v>3975000</v>
      </c>
      <c r="G15671" s="41">
        <f t="shared" si="595"/>
        <v>3975000</v>
      </c>
      <c r="H15671" s="42" t="s">
        <v>12682</v>
      </c>
      <c r="I15671" s="43" t="s">
        <v>12683</v>
      </c>
    </row>
    <row r="15672" spans="1:9" x14ac:dyDescent="0.25">
      <c r="A15672" s="180">
        <v>44813</v>
      </c>
      <c r="B15672" s="63" t="s">
        <v>11794</v>
      </c>
      <c r="C15672" s="38" t="s">
        <v>12685</v>
      </c>
      <c r="D15672" s="50">
        <v>1</v>
      </c>
      <c r="E15672" s="45" t="s">
        <v>24</v>
      </c>
      <c r="F15672" s="179">
        <v>1650000</v>
      </c>
      <c r="G15672" s="41">
        <f t="shared" si="595"/>
        <v>1650000</v>
      </c>
      <c r="H15672" s="42" t="s">
        <v>520</v>
      </c>
      <c r="I15672" s="43" t="s">
        <v>12683</v>
      </c>
    </row>
    <row r="15673" spans="1:9" x14ac:dyDescent="0.25">
      <c r="A15673" s="180">
        <v>44813</v>
      </c>
      <c r="B15673" s="63" t="s">
        <v>11794</v>
      </c>
      <c r="C15673" s="38" t="s">
        <v>12686</v>
      </c>
      <c r="D15673" s="50">
        <v>1</v>
      </c>
      <c r="E15673" s="45" t="s">
        <v>24</v>
      </c>
      <c r="F15673" s="179">
        <v>1650000</v>
      </c>
      <c r="G15673" s="41">
        <f t="shared" si="595"/>
        <v>1650000</v>
      </c>
      <c r="H15673" s="42" t="s">
        <v>520</v>
      </c>
      <c r="I15673" s="43" t="s">
        <v>12683</v>
      </c>
    </row>
    <row r="15674" spans="1:9" x14ac:dyDescent="0.25">
      <c r="A15674" s="180">
        <v>44813</v>
      </c>
      <c r="B15674" s="63" t="s">
        <v>11794</v>
      </c>
      <c r="C15674" s="38" t="s">
        <v>12687</v>
      </c>
      <c r="D15674" s="38">
        <v>1</v>
      </c>
      <c r="E15674" s="45" t="s">
        <v>24</v>
      </c>
      <c r="F15674" s="179">
        <v>1650000</v>
      </c>
      <c r="G15674" s="41">
        <f t="shared" si="595"/>
        <v>1650000</v>
      </c>
      <c r="H15674" s="42" t="s">
        <v>520</v>
      </c>
      <c r="I15674" s="43" t="s">
        <v>12683</v>
      </c>
    </row>
    <row r="15675" spans="1:9" x14ac:dyDescent="0.25">
      <c r="A15675" s="180">
        <v>44813</v>
      </c>
      <c r="B15675" s="63" t="s">
        <v>11794</v>
      </c>
      <c r="C15675" s="38" t="s">
        <v>12688</v>
      </c>
      <c r="D15675" s="38">
        <v>1</v>
      </c>
      <c r="E15675" s="45" t="s">
        <v>24</v>
      </c>
      <c r="F15675" s="179">
        <v>1650000</v>
      </c>
      <c r="G15675" s="179">
        <f t="shared" si="595"/>
        <v>1650000</v>
      </c>
      <c r="H15675" s="42" t="s">
        <v>520</v>
      </c>
      <c r="I15675" s="43" t="s">
        <v>12683</v>
      </c>
    </row>
    <row r="15676" spans="1:9" x14ac:dyDescent="0.25">
      <c r="A15676" s="180">
        <v>44813</v>
      </c>
      <c r="B15676" s="63" t="s">
        <v>11794</v>
      </c>
      <c r="C15676" s="38" t="s">
        <v>12689</v>
      </c>
      <c r="D15676" s="38">
        <v>1</v>
      </c>
      <c r="E15676" s="45" t="s">
        <v>24</v>
      </c>
      <c r="F15676" s="179">
        <v>1650000</v>
      </c>
      <c r="G15676" s="41">
        <f t="shared" si="595"/>
        <v>1650000</v>
      </c>
      <c r="H15676" s="42" t="s">
        <v>520</v>
      </c>
      <c r="I15676" s="43" t="s">
        <v>12683</v>
      </c>
    </row>
    <row r="15677" spans="1:9" x14ac:dyDescent="0.25">
      <c r="A15677" s="180">
        <v>44813</v>
      </c>
      <c r="B15677" s="63" t="s">
        <v>11794</v>
      </c>
      <c r="C15677" s="38" t="s">
        <v>12690</v>
      </c>
      <c r="D15677" s="50">
        <v>1</v>
      </c>
      <c r="E15677" s="45" t="s">
        <v>24</v>
      </c>
      <c r="F15677" s="179">
        <v>1650000</v>
      </c>
      <c r="G15677" s="41">
        <f t="shared" si="595"/>
        <v>1650000</v>
      </c>
      <c r="H15677" s="42" t="s">
        <v>520</v>
      </c>
      <c r="I15677" s="43" t="s">
        <v>12683</v>
      </c>
    </row>
    <row r="15678" spans="1:9" x14ac:dyDescent="0.25">
      <c r="A15678" s="180">
        <v>44813</v>
      </c>
      <c r="B15678" s="63" t="s">
        <v>11794</v>
      </c>
      <c r="C15678" s="38" t="s">
        <v>12691</v>
      </c>
      <c r="D15678" s="38">
        <v>1</v>
      </c>
      <c r="E15678" s="45" t="s">
        <v>24</v>
      </c>
      <c r="F15678" s="179">
        <v>1650000</v>
      </c>
      <c r="G15678" s="41">
        <f t="shared" si="595"/>
        <v>1650000</v>
      </c>
      <c r="H15678" s="42" t="s">
        <v>520</v>
      </c>
      <c r="I15678" s="43" t="s">
        <v>12683</v>
      </c>
    </row>
    <row r="15679" spans="1:9" x14ac:dyDescent="0.25">
      <c r="A15679" s="180">
        <v>44813</v>
      </c>
      <c r="B15679" s="63" t="s">
        <v>11794</v>
      </c>
      <c r="C15679" s="38" t="s">
        <v>12692</v>
      </c>
      <c r="D15679" s="38">
        <v>1</v>
      </c>
      <c r="E15679" s="45" t="s">
        <v>24</v>
      </c>
      <c r="F15679" s="179">
        <v>1650000</v>
      </c>
      <c r="G15679" s="179">
        <f t="shared" si="595"/>
        <v>1650000</v>
      </c>
      <c r="H15679" s="42" t="s">
        <v>520</v>
      </c>
      <c r="I15679" s="43" t="s">
        <v>12683</v>
      </c>
    </row>
    <row r="15680" spans="1:9" x14ac:dyDescent="0.25">
      <c r="A15680" s="180">
        <v>44813</v>
      </c>
      <c r="B15680" s="63" t="s">
        <v>11794</v>
      </c>
      <c r="C15680" s="38" t="s">
        <v>12693</v>
      </c>
      <c r="D15680" s="38">
        <v>1</v>
      </c>
      <c r="E15680" s="45" t="s">
        <v>24</v>
      </c>
      <c r="F15680" s="179">
        <v>1650000</v>
      </c>
      <c r="G15680" s="179">
        <f t="shared" si="595"/>
        <v>1650000</v>
      </c>
      <c r="H15680" s="42" t="s">
        <v>520</v>
      </c>
      <c r="I15680" s="43" t="s">
        <v>12683</v>
      </c>
    </row>
    <row r="15681" spans="1:9" x14ac:dyDescent="0.25">
      <c r="A15681" s="180">
        <v>44813</v>
      </c>
      <c r="B15681" s="63" t="s">
        <v>11794</v>
      </c>
      <c r="C15681" s="467" t="s">
        <v>12694</v>
      </c>
      <c r="D15681" s="38">
        <v>1</v>
      </c>
      <c r="E15681" s="45" t="s">
        <v>24</v>
      </c>
      <c r="F15681" s="179">
        <v>1650000</v>
      </c>
      <c r="G15681" s="41">
        <f t="shared" si="595"/>
        <v>1650000</v>
      </c>
      <c r="H15681" s="42" t="s">
        <v>520</v>
      </c>
      <c r="I15681" s="43" t="s">
        <v>12683</v>
      </c>
    </row>
    <row r="15682" spans="1:9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95"/>
        <v>470000</v>
      </c>
      <c r="H15682" s="42" t="s">
        <v>520</v>
      </c>
      <c r="I15682" s="43" t="s">
        <v>12695</v>
      </c>
    </row>
    <row r="15683" spans="1:9" x14ac:dyDescent="0.25">
      <c r="A15683" s="180">
        <v>44813</v>
      </c>
      <c r="B15683" s="33" t="s">
        <v>6786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95"/>
        <v>650000</v>
      </c>
      <c r="H15683" s="42" t="s">
        <v>520</v>
      </c>
      <c r="I15683" s="43" t="s">
        <v>12695</v>
      </c>
    </row>
    <row r="15684" spans="1:9" x14ac:dyDescent="0.25">
      <c r="A15684" s="180">
        <v>44813</v>
      </c>
      <c r="B15684" s="33" t="s">
        <v>6769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95"/>
        <v>285000</v>
      </c>
      <c r="H15684" s="42" t="s">
        <v>520</v>
      </c>
      <c r="I15684" s="43" t="s">
        <v>12695</v>
      </c>
    </row>
    <row r="15685" spans="1:9" x14ac:dyDescent="0.25">
      <c r="A15685" s="180">
        <v>44813</v>
      </c>
      <c r="B15685" s="80" t="s">
        <v>12696</v>
      </c>
      <c r="C15685" s="81" t="s">
        <v>12697</v>
      </c>
      <c r="D15685" s="38">
        <v>1</v>
      </c>
      <c r="E15685" s="45" t="s">
        <v>24</v>
      </c>
      <c r="F15685" s="40">
        <v>500000</v>
      </c>
      <c r="G15685" s="179">
        <f t="shared" si="595"/>
        <v>500000</v>
      </c>
      <c r="H15685" s="42" t="s">
        <v>520</v>
      </c>
      <c r="I15685" s="43" t="s">
        <v>12695</v>
      </c>
    </row>
    <row r="15686" spans="1:9" x14ac:dyDescent="0.25">
      <c r="A15686" s="180">
        <v>44813</v>
      </c>
      <c r="B15686" s="36" t="s">
        <v>12698</v>
      </c>
      <c r="C15686" s="39" t="s">
        <v>12697</v>
      </c>
      <c r="D15686" s="38">
        <v>8</v>
      </c>
      <c r="E15686" s="45" t="s">
        <v>96</v>
      </c>
      <c r="F15686" s="55">
        <v>10000</v>
      </c>
      <c r="G15686" s="179">
        <f t="shared" si="595"/>
        <v>80000</v>
      </c>
      <c r="H15686" s="42" t="s">
        <v>520</v>
      </c>
      <c r="I15686" s="43" t="s">
        <v>12695</v>
      </c>
    </row>
    <row r="15687" spans="1:9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12695</v>
      </c>
    </row>
    <row r="15688" spans="1:9" x14ac:dyDescent="0.25">
      <c r="A15688" s="180">
        <v>44813</v>
      </c>
      <c r="B15688" s="36" t="s">
        <v>6821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8684</v>
      </c>
    </row>
    <row r="15689" spans="1:9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x14ac:dyDescent="0.25">
      <c r="A15690" s="180">
        <v>44813</v>
      </c>
      <c r="B15690" s="33" t="s">
        <v>6077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x14ac:dyDescent="0.25">
      <c r="A15691" s="180">
        <v>44813</v>
      </c>
      <c r="B15691" s="269" t="s">
        <v>3644</v>
      </c>
      <c r="C15691" s="56" t="s">
        <v>6830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96">F15692*D15692</f>
        <v>264000</v>
      </c>
      <c r="H15692" s="236" t="s">
        <v>2406</v>
      </c>
      <c r="I15692" s="43"/>
    </row>
    <row r="15693" spans="1:9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96"/>
        <v>1776158</v>
      </c>
      <c r="H15693" s="42" t="s">
        <v>6570</v>
      </c>
      <c r="I15693" s="43" t="s">
        <v>12699</v>
      </c>
    </row>
    <row r="15694" spans="1:9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96"/>
        <v>20000</v>
      </c>
      <c r="H15694" s="42" t="s">
        <v>6570</v>
      </c>
      <c r="I15694" s="43" t="s">
        <v>12699</v>
      </c>
    </row>
    <row r="15695" spans="1:9" x14ac:dyDescent="0.25">
      <c r="A15695" s="180">
        <v>44813</v>
      </c>
      <c r="B15695" s="33" t="s">
        <v>6748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96"/>
        <v>20000</v>
      </c>
      <c r="H15695" s="42" t="s">
        <v>28</v>
      </c>
      <c r="I15695" s="43"/>
    </row>
    <row r="15696" spans="1:9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96"/>
        <v>50000</v>
      </c>
      <c r="H15696" s="42" t="s">
        <v>28</v>
      </c>
      <c r="I15696" s="43"/>
    </row>
    <row r="15697" spans="1:9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96"/>
        <v>264000</v>
      </c>
      <c r="H15697" s="42" t="s">
        <v>1106</v>
      </c>
      <c r="I15697" s="43" t="s">
        <v>8686</v>
      </c>
    </row>
    <row r="15698" spans="1:9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96"/>
        <v>108000</v>
      </c>
      <c r="H15698" s="42" t="s">
        <v>1106</v>
      </c>
      <c r="I15698" s="43" t="s">
        <v>8686</v>
      </c>
    </row>
    <row r="15699" spans="1:9" x14ac:dyDescent="0.25">
      <c r="A15699" s="180">
        <v>44843</v>
      </c>
      <c r="B15699" s="63" t="s">
        <v>5550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96"/>
        <v>495000</v>
      </c>
      <c r="H15699" s="42" t="s">
        <v>472</v>
      </c>
      <c r="I15699" s="43"/>
    </row>
    <row r="15700" spans="1:9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96"/>
        <v>124000</v>
      </c>
      <c r="H15700" s="42" t="s">
        <v>28</v>
      </c>
      <c r="I15700" s="43"/>
    </row>
    <row r="15701" spans="1:9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96"/>
        <v>30000</v>
      </c>
      <c r="H15701" s="42" t="s">
        <v>6099</v>
      </c>
      <c r="I15701" s="43"/>
    </row>
    <row r="15702" spans="1:9" x14ac:dyDescent="0.25">
      <c r="A15702" s="180">
        <v>44843</v>
      </c>
      <c r="B15702" s="80" t="s">
        <v>4466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96"/>
        <v>26000</v>
      </c>
      <c r="H15702" s="42" t="s">
        <v>6099</v>
      </c>
      <c r="I15702" s="43"/>
    </row>
    <row r="15703" spans="1:9" x14ac:dyDescent="0.25">
      <c r="A15703" s="180">
        <v>44843</v>
      </c>
      <c r="B15703" s="33" t="s">
        <v>2805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96"/>
        <v>13125</v>
      </c>
      <c r="H15703" s="42" t="s">
        <v>6099</v>
      </c>
      <c r="I15703" s="43"/>
    </row>
    <row r="15704" spans="1:9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6099</v>
      </c>
      <c r="I15704" s="43"/>
    </row>
    <row r="15705" spans="1:9" x14ac:dyDescent="0.25">
      <c r="A15705" s="180">
        <v>44843</v>
      </c>
      <c r="B15705" s="33" t="s">
        <v>2805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96"/>
        <v>10500</v>
      </c>
      <c r="H15705" s="42" t="s">
        <v>882</v>
      </c>
      <c r="I15705" s="43"/>
    </row>
    <row r="15706" spans="1:9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96"/>
        <v>7825</v>
      </c>
      <c r="H15706" s="42" t="s">
        <v>882</v>
      </c>
      <c r="I15706" s="43"/>
    </row>
    <row r="15707" spans="1:9" x14ac:dyDescent="0.25">
      <c r="A15707" s="180">
        <v>44843</v>
      </c>
      <c r="B15707" s="80" t="s">
        <v>4466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96"/>
        <v>13000</v>
      </c>
      <c r="H15707" s="42" t="s">
        <v>882</v>
      </c>
      <c r="I15707" s="43"/>
    </row>
    <row r="15708" spans="1:9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96"/>
        <v>49500</v>
      </c>
      <c r="H15708" s="42" t="s">
        <v>882</v>
      </c>
      <c r="I15708" s="43"/>
    </row>
    <row r="15709" spans="1:9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96"/>
        <v>325000</v>
      </c>
      <c r="H15709" s="42" t="s">
        <v>882</v>
      </c>
      <c r="I15709" s="43"/>
    </row>
    <row r="15710" spans="1:9" x14ac:dyDescent="0.25">
      <c r="A15710" s="180">
        <v>44843</v>
      </c>
      <c r="B15710" s="33" t="s">
        <v>3318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96"/>
        <v>10000</v>
      </c>
      <c r="H15710" s="42" t="s">
        <v>930</v>
      </c>
      <c r="I15710" s="43"/>
    </row>
    <row r="15711" spans="1:9" x14ac:dyDescent="0.25">
      <c r="A15711" s="180">
        <v>44843</v>
      </c>
      <c r="B15711" s="33" t="s">
        <v>6344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96"/>
        <v>40000</v>
      </c>
      <c r="H15711" s="42" t="s">
        <v>930</v>
      </c>
      <c r="I15711" s="43"/>
    </row>
    <row r="15712" spans="1:9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96"/>
        <v>264000</v>
      </c>
      <c r="H15712" s="42" t="s">
        <v>1753</v>
      </c>
      <c r="I15712" s="43" t="s">
        <v>12700</v>
      </c>
    </row>
    <row r="15713" spans="1:9" x14ac:dyDescent="0.25">
      <c r="A15713" s="180">
        <v>44843</v>
      </c>
      <c r="B15713" s="33" t="s">
        <v>8241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96"/>
        <v>100000</v>
      </c>
      <c r="H15713" s="42" t="s">
        <v>509</v>
      </c>
      <c r="I15713" s="43" t="s">
        <v>8690</v>
      </c>
    </row>
    <row r="15714" spans="1:9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2908</v>
      </c>
      <c r="I15714" s="43"/>
    </row>
    <row r="15715" spans="1:9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2701</v>
      </c>
      <c r="I15715" s="43"/>
    </row>
    <row r="15716" spans="1:9" x14ac:dyDescent="0.25">
      <c r="A15716" s="180">
        <v>44843</v>
      </c>
      <c r="B15716" s="63" t="s">
        <v>10624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97">F15716*D15716</f>
        <v>10000</v>
      </c>
      <c r="H15716" s="42" t="s">
        <v>2701</v>
      </c>
      <c r="I15716" s="43"/>
    </row>
    <row r="15717" spans="1:9" x14ac:dyDescent="0.25">
      <c r="A15717" s="180">
        <v>44843</v>
      </c>
      <c r="B15717" s="36" t="s">
        <v>6831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97"/>
        <v>12500</v>
      </c>
      <c r="H15717" s="42" t="s">
        <v>2406</v>
      </c>
      <c r="I15717" s="43"/>
    </row>
    <row r="15718" spans="1:9" x14ac:dyDescent="0.25">
      <c r="A15718" s="180">
        <v>44843</v>
      </c>
      <c r="B15718" s="33" t="s">
        <v>6832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97"/>
        <v>55000</v>
      </c>
      <c r="H15718" s="42" t="s">
        <v>2406</v>
      </c>
      <c r="I15718" s="43"/>
    </row>
    <row r="15719" spans="1:9" x14ac:dyDescent="0.25">
      <c r="A15719" s="180">
        <v>44843</v>
      </c>
      <c r="B15719" s="63" t="s">
        <v>4359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97"/>
        <v>110000</v>
      </c>
      <c r="H15719" s="42" t="s">
        <v>2284</v>
      </c>
      <c r="I15719" s="43" t="s">
        <v>8697</v>
      </c>
    </row>
    <row r="15720" spans="1:9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97"/>
        <v>900000</v>
      </c>
      <c r="H15720" s="42" t="s">
        <v>1006</v>
      </c>
      <c r="I15720" s="43" t="s">
        <v>8696</v>
      </c>
    </row>
    <row r="15721" spans="1:9" x14ac:dyDescent="0.25">
      <c r="A15721" s="180">
        <v>44843</v>
      </c>
      <c r="B15721" s="33" t="s">
        <v>68</v>
      </c>
      <c r="C15721" s="33" t="s">
        <v>11841</v>
      </c>
      <c r="D15721" s="38">
        <v>1</v>
      </c>
      <c r="E15721" s="45" t="s">
        <v>24</v>
      </c>
      <c r="F15721" s="40">
        <v>2100000</v>
      </c>
      <c r="G15721" s="41">
        <f t="shared" si="597"/>
        <v>2100000</v>
      </c>
      <c r="H15721" s="42" t="s">
        <v>1065</v>
      </c>
      <c r="I15721" s="43" t="s">
        <v>8714</v>
      </c>
    </row>
    <row r="15722" spans="1:9" x14ac:dyDescent="0.25">
      <c r="A15722" s="180">
        <v>44843</v>
      </c>
      <c r="B15722" s="33" t="s">
        <v>68</v>
      </c>
      <c r="C15722" s="33" t="s">
        <v>12597</v>
      </c>
      <c r="D15722" s="38">
        <v>1</v>
      </c>
      <c r="E15722" s="51" t="s">
        <v>24</v>
      </c>
      <c r="F15722" s="46">
        <v>2100000</v>
      </c>
      <c r="G15722" s="179">
        <f t="shared" si="597"/>
        <v>2100000</v>
      </c>
      <c r="H15722" s="42" t="s">
        <v>1065</v>
      </c>
      <c r="I15722" s="43" t="s">
        <v>8714</v>
      </c>
    </row>
    <row r="15723" spans="1:9" x14ac:dyDescent="0.25">
      <c r="A15723" s="180">
        <v>44843</v>
      </c>
      <c r="B15723" s="33" t="s">
        <v>68</v>
      </c>
      <c r="C15723" s="81" t="s">
        <v>12701</v>
      </c>
      <c r="D15723" s="38">
        <v>1</v>
      </c>
      <c r="E15723" s="45" t="s">
        <v>24</v>
      </c>
      <c r="F15723" s="40">
        <v>2100000</v>
      </c>
      <c r="G15723" s="41">
        <f t="shared" si="597"/>
        <v>2100000</v>
      </c>
      <c r="H15723" s="42" t="s">
        <v>868</v>
      </c>
      <c r="I15723" s="43" t="s">
        <v>8698</v>
      </c>
    </row>
    <row r="15724" spans="1:9" x14ac:dyDescent="0.25">
      <c r="A15724" s="180">
        <v>44843</v>
      </c>
      <c r="B15724" s="33" t="s">
        <v>68</v>
      </c>
      <c r="C15724" s="39" t="s">
        <v>12702</v>
      </c>
      <c r="D15724" s="38">
        <v>1</v>
      </c>
      <c r="E15724" s="45" t="s">
        <v>24</v>
      </c>
      <c r="F15724" s="40">
        <v>2100000</v>
      </c>
      <c r="G15724" s="41">
        <f t="shared" si="597"/>
        <v>2100000</v>
      </c>
      <c r="H15724" s="42" t="s">
        <v>868</v>
      </c>
      <c r="I15724" s="43" t="s">
        <v>8698</v>
      </c>
    </row>
    <row r="15725" spans="1:9" x14ac:dyDescent="0.25">
      <c r="A15725" s="180">
        <v>44843</v>
      </c>
      <c r="B15725" s="33" t="s">
        <v>68</v>
      </c>
      <c r="C15725" s="33" t="s">
        <v>12703</v>
      </c>
      <c r="D15725" s="38">
        <v>1</v>
      </c>
      <c r="E15725" s="45" t="s">
        <v>24</v>
      </c>
      <c r="F15725" s="40">
        <v>2100000</v>
      </c>
      <c r="G15725" s="41">
        <f t="shared" si="597"/>
        <v>2100000</v>
      </c>
      <c r="H15725" s="42" t="s">
        <v>868</v>
      </c>
      <c r="I15725" s="43" t="s">
        <v>8698</v>
      </c>
    </row>
    <row r="15726" spans="1:9" x14ac:dyDescent="0.25">
      <c r="A15726" s="180">
        <v>44843</v>
      </c>
      <c r="B15726" s="33" t="s">
        <v>68</v>
      </c>
      <c r="C15726" s="56" t="s">
        <v>12701</v>
      </c>
      <c r="D15726" s="38">
        <v>1</v>
      </c>
      <c r="E15726" s="45" t="s">
        <v>24</v>
      </c>
      <c r="F15726" s="40">
        <v>2100000</v>
      </c>
      <c r="G15726" s="41">
        <f t="shared" si="597"/>
        <v>2100000</v>
      </c>
      <c r="H15726" s="42" t="s">
        <v>868</v>
      </c>
      <c r="I15726" s="43" t="s">
        <v>8698</v>
      </c>
    </row>
    <row r="15727" spans="1:9" x14ac:dyDescent="0.25">
      <c r="A15727" s="180">
        <v>44843</v>
      </c>
      <c r="B15727" s="63" t="s">
        <v>5550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8715</v>
      </c>
    </row>
    <row r="15728" spans="1:9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97"/>
        <v>52033.5</v>
      </c>
      <c r="H15728" s="236" t="s">
        <v>509</v>
      </c>
      <c r="I15728" s="43"/>
    </row>
    <row r="15729" spans="1:9" x14ac:dyDescent="0.25">
      <c r="A15729" s="180">
        <v>44843</v>
      </c>
      <c r="B15729" s="63" t="s">
        <v>6834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97"/>
        <v>300000</v>
      </c>
      <c r="H15729" s="42" t="s">
        <v>6835</v>
      </c>
      <c r="I15729" s="43" t="s">
        <v>8656</v>
      </c>
    </row>
    <row r="15730" spans="1:9" x14ac:dyDescent="0.25">
      <c r="A15730" s="180">
        <v>44843</v>
      </c>
      <c r="B15730" s="33" t="s">
        <v>6836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97"/>
        <v>800000</v>
      </c>
      <c r="H15730" s="42" t="s">
        <v>6835</v>
      </c>
      <c r="I15730" s="43" t="s">
        <v>8656</v>
      </c>
    </row>
    <row r="15731" spans="1:9" x14ac:dyDescent="0.25">
      <c r="A15731" s="180">
        <v>44843</v>
      </c>
      <c r="B15731" s="33" t="s">
        <v>6837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97"/>
        <v>3000000</v>
      </c>
      <c r="H15731" s="42" t="s">
        <v>6835</v>
      </c>
      <c r="I15731" s="43" t="s">
        <v>8656</v>
      </c>
    </row>
    <row r="15732" spans="1:9" x14ac:dyDescent="0.25">
      <c r="A15732" s="180">
        <v>44843</v>
      </c>
      <c r="B15732" s="33" t="s">
        <v>6838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97"/>
        <v>900000</v>
      </c>
      <c r="H15732" s="42" t="s">
        <v>6835</v>
      </c>
      <c r="I15732" s="43" t="s">
        <v>8656</v>
      </c>
    </row>
    <row r="15733" spans="1:9" x14ac:dyDescent="0.25">
      <c r="A15733" s="180">
        <v>44843</v>
      </c>
      <c r="B15733" s="33" t="s">
        <v>6839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97"/>
        <v>800000</v>
      </c>
      <c r="H15733" s="42" t="s">
        <v>6835</v>
      </c>
      <c r="I15733" s="43" t="s">
        <v>8656</v>
      </c>
    </row>
    <row r="15734" spans="1:9" x14ac:dyDescent="0.25">
      <c r="A15734" s="180">
        <v>44843</v>
      </c>
      <c r="B15734" s="33" t="s">
        <v>6840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97"/>
        <v>3600000</v>
      </c>
      <c r="H15734" s="42" t="s">
        <v>6835</v>
      </c>
      <c r="I15734" s="43" t="s">
        <v>8656</v>
      </c>
    </row>
    <row r="15735" spans="1:9" x14ac:dyDescent="0.25">
      <c r="A15735" s="180">
        <v>44843</v>
      </c>
      <c r="B15735" s="36" t="s">
        <v>6841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97"/>
        <v>1100000</v>
      </c>
      <c r="H15735" s="42" t="s">
        <v>6835</v>
      </c>
      <c r="I15735" s="43" t="s">
        <v>8656</v>
      </c>
    </row>
    <row r="15736" spans="1:9" x14ac:dyDescent="0.25">
      <c r="A15736" s="180">
        <v>44843</v>
      </c>
      <c r="B15736" s="33" t="s">
        <v>6842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97"/>
        <v>1250000</v>
      </c>
      <c r="H15736" s="42" t="s">
        <v>6835</v>
      </c>
      <c r="I15736" s="43" t="s">
        <v>8656</v>
      </c>
    </row>
    <row r="15737" spans="1:9" x14ac:dyDescent="0.25">
      <c r="A15737" s="180">
        <v>44843</v>
      </c>
      <c r="B15737" s="33" t="s">
        <v>6843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97"/>
        <v>90000</v>
      </c>
      <c r="H15737" s="42" t="s">
        <v>6835</v>
      </c>
      <c r="I15737" s="43" t="s">
        <v>8656</v>
      </c>
    </row>
    <row r="15738" spans="1:9" x14ac:dyDescent="0.25">
      <c r="A15738" s="180">
        <v>44843</v>
      </c>
      <c r="B15738" s="36" t="s">
        <v>6844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97"/>
        <v>540000</v>
      </c>
      <c r="H15738" s="42" t="s">
        <v>6835</v>
      </c>
      <c r="I15738" s="43" t="s">
        <v>8656</v>
      </c>
    </row>
    <row r="15739" spans="1:9" x14ac:dyDescent="0.25">
      <c r="A15739" s="180">
        <v>44843</v>
      </c>
      <c r="B15739" s="33" t="s">
        <v>6845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97"/>
        <v>300000</v>
      </c>
      <c r="H15739" s="42" t="s">
        <v>6835</v>
      </c>
      <c r="I15739" s="43" t="s">
        <v>8656</v>
      </c>
    </row>
    <row r="15740" spans="1:9" x14ac:dyDescent="0.25">
      <c r="A15740" s="180">
        <v>44904</v>
      </c>
      <c r="B15740" s="80" t="s">
        <v>6851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97"/>
        <v>60000</v>
      </c>
      <c r="H15740" s="42" t="s">
        <v>2861</v>
      </c>
      <c r="I15740" s="43"/>
    </row>
    <row r="15741" spans="1:9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97"/>
        <v>138756</v>
      </c>
      <c r="H15741" s="236" t="s">
        <v>2177</v>
      </c>
      <c r="I15741" s="43"/>
    </row>
    <row r="15742" spans="1:9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97"/>
        <v>33000</v>
      </c>
      <c r="H15742" s="236" t="s">
        <v>2177</v>
      </c>
      <c r="I15742" s="43"/>
    </row>
    <row r="15743" spans="1:9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97"/>
        <v>7500</v>
      </c>
      <c r="H15743" s="42" t="s">
        <v>1006</v>
      </c>
      <c r="I15743" s="43" t="s">
        <v>8717</v>
      </c>
    </row>
    <row r="15744" spans="1:9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97"/>
        <v>104067</v>
      </c>
      <c r="H15744" s="42" t="s">
        <v>1006</v>
      </c>
      <c r="I15744" s="43" t="s">
        <v>8717</v>
      </c>
    </row>
    <row r="15745" spans="1:9" x14ac:dyDescent="0.25">
      <c r="A15745" s="180">
        <v>44904</v>
      </c>
      <c r="B15745" s="33" t="s">
        <v>2801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97"/>
        <v>12500</v>
      </c>
      <c r="H15745" s="42" t="s">
        <v>1006</v>
      </c>
      <c r="I15745" s="43" t="s">
        <v>8717</v>
      </c>
    </row>
    <row r="15746" spans="1:9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97"/>
        <v>49300</v>
      </c>
      <c r="H15746" s="42" t="s">
        <v>1006</v>
      </c>
      <c r="I15746" s="43" t="s">
        <v>8717</v>
      </c>
    </row>
    <row r="15747" spans="1:9" x14ac:dyDescent="0.25">
      <c r="A15747" s="180">
        <v>44904</v>
      </c>
      <c r="B15747" s="80" t="s">
        <v>12704</v>
      </c>
      <c r="C15747" s="81" t="s">
        <v>12705</v>
      </c>
      <c r="D15747" s="50">
        <v>2</v>
      </c>
      <c r="E15747" s="45" t="s">
        <v>24</v>
      </c>
      <c r="F15747" s="179">
        <v>250000</v>
      </c>
      <c r="G15747" s="41">
        <f t="shared" si="597"/>
        <v>500000</v>
      </c>
      <c r="H15747" s="42" t="s">
        <v>520</v>
      </c>
      <c r="I15747" s="43" t="s">
        <v>12706</v>
      </c>
    </row>
    <row r="15748" spans="1:9" x14ac:dyDescent="0.25">
      <c r="A15748" s="180">
        <v>44904</v>
      </c>
      <c r="B15748" s="33" t="s">
        <v>2805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97"/>
        <v>15750</v>
      </c>
      <c r="H15748" s="42" t="s">
        <v>6099</v>
      </c>
      <c r="I15748" s="43"/>
    </row>
    <row r="15749" spans="1:9" x14ac:dyDescent="0.25">
      <c r="A15749" s="180">
        <v>44904</v>
      </c>
      <c r="B15749" s="80" t="s">
        <v>4466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97"/>
        <v>13000</v>
      </c>
      <c r="H15749" s="42" t="s">
        <v>6099</v>
      </c>
      <c r="I15749" s="43"/>
    </row>
    <row r="15750" spans="1:9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97"/>
        <v>64165</v>
      </c>
      <c r="H15750" s="42" t="s">
        <v>6099</v>
      </c>
      <c r="I15750" s="43"/>
    </row>
    <row r="15751" spans="1:9" x14ac:dyDescent="0.25">
      <c r="A15751" s="180">
        <v>44904</v>
      </c>
      <c r="B15751" s="80" t="s">
        <v>5537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97"/>
        <v>5000</v>
      </c>
      <c r="H15751" s="42" t="s">
        <v>2096</v>
      </c>
      <c r="I15751" s="43"/>
    </row>
    <row r="15752" spans="1:9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97"/>
        <v>24650</v>
      </c>
      <c r="H15752" s="42" t="s">
        <v>2096</v>
      </c>
      <c r="I15752" s="43"/>
    </row>
    <row r="15753" spans="1:9" x14ac:dyDescent="0.25">
      <c r="A15753" s="180">
        <v>44904</v>
      </c>
      <c r="B15753" s="33" t="s">
        <v>6852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97"/>
        <v>55000</v>
      </c>
      <c r="H15753" s="42" t="s">
        <v>2096</v>
      </c>
      <c r="I15753" s="43"/>
    </row>
    <row r="15754" spans="1:9" x14ac:dyDescent="0.25">
      <c r="A15754" s="180">
        <v>44904</v>
      </c>
      <c r="B15754" s="109" t="s">
        <v>12707</v>
      </c>
      <c r="C15754" s="33" t="s">
        <v>9199</v>
      </c>
      <c r="D15754" s="38">
        <v>1</v>
      </c>
      <c r="E15754" s="45" t="s">
        <v>24</v>
      </c>
      <c r="F15754" s="41">
        <v>35000</v>
      </c>
      <c r="G15754" s="41">
        <f t="shared" si="597"/>
        <v>35000</v>
      </c>
      <c r="H15754" s="42" t="s">
        <v>2096</v>
      </c>
      <c r="I15754" s="43"/>
    </row>
    <row r="15755" spans="1:9" x14ac:dyDescent="0.25">
      <c r="A15755" s="180">
        <v>44904</v>
      </c>
      <c r="B15755" s="33" t="s">
        <v>6694</v>
      </c>
      <c r="C15755" s="56" t="s">
        <v>5471</v>
      </c>
      <c r="D15755" s="50">
        <v>1</v>
      </c>
      <c r="E15755" s="45" t="s">
        <v>24</v>
      </c>
      <c r="F15755" s="179">
        <v>78000</v>
      </c>
      <c r="G15755" s="41">
        <f t="shared" si="597"/>
        <v>78000</v>
      </c>
      <c r="H15755" s="42" t="s">
        <v>911</v>
      </c>
      <c r="I15755" s="43"/>
    </row>
    <row r="15756" spans="1:9" x14ac:dyDescent="0.25">
      <c r="A15756" s="180">
        <v>44904</v>
      </c>
      <c r="B15756" s="33" t="s">
        <v>2924</v>
      </c>
      <c r="C15756" s="33" t="s">
        <v>3787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98">F15757*D15757</f>
        <v>49500</v>
      </c>
      <c r="H15757" s="42" t="s">
        <v>2096</v>
      </c>
      <c r="I15757" s="43"/>
    </row>
    <row r="15758" spans="1:9" x14ac:dyDescent="0.25">
      <c r="A15758" s="33" t="s">
        <v>401</v>
      </c>
      <c r="B15758" s="33" t="s">
        <v>5256</v>
      </c>
      <c r="C15758" s="56" t="s">
        <v>750</v>
      </c>
      <c r="D15758" s="38">
        <v>1</v>
      </c>
      <c r="E15758" s="45" t="s">
        <v>6382</v>
      </c>
      <c r="F15758" s="41">
        <v>6000</v>
      </c>
      <c r="G15758" s="41">
        <f t="shared" si="598"/>
        <v>6000</v>
      </c>
      <c r="H15758" s="42" t="s">
        <v>606</v>
      </c>
      <c r="I15758" s="43"/>
    </row>
    <row r="15759" spans="1:9" x14ac:dyDescent="0.25">
      <c r="A15759" s="33" t="s">
        <v>401</v>
      </c>
      <c r="B15759" s="33" t="s">
        <v>2805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98"/>
        <v>15750</v>
      </c>
      <c r="H15759" s="42" t="s">
        <v>6099</v>
      </c>
      <c r="I15759" s="43"/>
    </row>
    <row r="15760" spans="1:9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98"/>
        <v>62600</v>
      </c>
      <c r="H15760" s="42" t="s">
        <v>6099</v>
      </c>
      <c r="I15760" s="43"/>
    </row>
    <row r="15761" spans="1:9" x14ac:dyDescent="0.25">
      <c r="A15761" s="33" t="s">
        <v>401</v>
      </c>
      <c r="B15761" s="56" t="s">
        <v>6020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98"/>
        <v>28000</v>
      </c>
      <c r="H15761" s="42" t="s">
        <v>6099</v>
      </c>
      <c r="I15761" s="43"/>
    </row>
    <row r="15762" spans="1:9" x14ac:dyDescent="0.25">
      <c r="A15762" s="33" t="s">
        <v>401</v>
      </c>
      <c r="B15762" s="80" t="s">
        <v>4466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98"/>
        <v>26000</v>
      </c>
      <c r="H15762" s="42" t="s">
        <v>6099</v>
      </c>
      <c r="I15762" s="43"/>
    </row>
    <row r="15763" spans="1:9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6099</v>
      </c>
      <c r="I15763" s="43"/>
    </row>
    <row r="15764" spans="1:9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98"/>
        <v>186000</v>
      </c>
      <c r="H15764" s="42" t="s">
        <v>28</v>
      </c>
      <c r="I15764" s="43"/>
    </row>
    <row r="15765" spans="1:9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98"/>
        <v>25000</v>
      </c>
      <c r="H15765" s="42" t="s">
        <v>490</v>
      </c>
      <c r="I15765" s="43"/>
    </row>
    <row r="15766" spans="1:9" x14ac:dyDescent="0.25">
      <c r="A15766" s="33" t="s">
        <v>401</v>
      </c>
      <c r="B15766" s="80" t="s">
        <v>4466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98"/>
        <v>13000</v>
      </c>
      <c r="H15766" s="42" t="s">
        <v>490</v>
      </c>
      <c r="I15766" s="43"/>
    </row>
    <row r="15767" spans="1:9" x14ac:dyDescent="0.25">
      <c r="A15767" s="33" t="s">
        <v>401</v>
      </c>
      <c r="B15767" s="33" t="s">
        <v>2805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98"/>
        <v>13125</v>
      </c>
      <c r="H15767" s="42" t="s">
        <v>490</v>
      </c>
      <c r="I15767" s="43"/>
    </row>
    <row r="15768" spans="1:9" x14ac:dyDescent="0.25">
      <c r="A15768" s="33" t="s">
        <v>401</v>
      </c>
      <c r="B15768" s="80" t="s">
        <v>4847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98"/>
        <v>5600</v>
      </c>
      <c r="H15768" s="42" t="s">
        <v>490</v>
      </c>
      <c r="I15768" s="43"/>
    </row>
    <row r="15769" spans="1:9" x14ac:dyDescent="0.25">
      <c r="A15769" s="33" t="s">
        <v>401</v>
      </c>
      <c r="B15769" s="33" t="s">
        <v>6194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98"/>
        <v>72500</v>
      </c>
      <c r="H15769" s="42" t="s">
        <v>468</v>
      </c>
      <c r="I15769" s="43" t="s">
        <v>8719</v>
      </c>
    </row>
    <row r="15770" spans="1:9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98"/>
        <v>100000</v>
      </c>
      <c r="H15770" s="42" t="s">
        <v>468</v>
      </c>
      <c r="I15770" s="43" t="s">
        <v>8719</v>
      </c>
    </row>
    <row r="15771" spans="1:9" x14ac:dyDescent="0.25">
      <c r="A15771" s="33" t="s">
        <v>401</v>
      </c>
      <c r="B15771" s="33" t="s">
        <v>4841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98"/>
        <v>40000</v>
      </c>
      <c r="H15771" s="42" t="s">
        <v>468</v>
      </c>
      <c r="I15771" s="43" t="s">
        <v>8719</v>
      </c>
    </row>
    <row r="15772" spans="1:9" x14ac:dyDescent="0.25">
      <c r="A15772" s="33" t="s">
        <v>401</v>
      </c>
      <c r="B15772" s="33" t="s">
        <v>6800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98"/>
        <v>55000</v>
      </c>
      <c r="H15772" s="42" t="s">
        <v>468</v>
      </c>
      <c r="I15772" s="43" t="s">
        <v>8719</v>
      </c>
    </row>
    <row r="15773" spans="1:9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98"/>
        <v>134500</v>
      </c>
      <c r="H15773" s="42" t="s">
        <v>468</v>
      </c>
      <c r="I15773" s="43" t="s">
        <v>8719</v>
      </c>
    </row>
    <row r="15774" spans="1:9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98"/>
        <v>28874.999999999996</v>
      </c>
      <c r="H15774" s="42" t="s">
        <v>468</v>
      </c>
      <c r="I15774" s="43" t="s">
        <v>8719</v>
      </c>
    </row>
    <row r="15775" spans="1:9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98"/>
        <v>208134</v>
      </c>
      <c r="H15775" s="42" t="s">
        <v>468</v>
      </c>
      <c r="I15775" s="43" t="s">
        <v>8719</v>
      </c>
    </row>
    <row r="15776" spans="1:9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12708</v>
      </c>
    </row>
    <row r="15777" spans="1:9" x14ac:dyDescent="0.25">
      <c r="A15777" s="33" t="s">
        <v>401</v>
      </c>
      <c r="B15777" s="68" t="s">
        <v>6290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99">F15777*D15777</f>
        <v>550000</v>
      </c>
      <c r="H15777" s="42" t="s">
        <v>433</v>
      </c>
      <c r="I15777" s="43" t="s">
        <v>12708</v>
      </c>
    </row>
    <row r="15778" spans="1:9" x14ac:dyDescent="0.25">
      <c r="A15778" s="33" t="s">
        <v>401</v>
      </c>
      <c r="B15778" s="36" t="s">
        <v>6857</v>
      </c>
      <c r="C15778" s="44" t="s">
        <v>6858</v>
      </c>
      <c r="D15778" s="38">
        <v>1</v>
      </c>
      <c r="E15778" s="51" t="s">
        <v>24</v>
      </c>
      <c r="F15778" s="46">
        <v>150000</v>
      </c>
      <c r="G15778" s="179">
        <f t="shared" si="599"/>
        <v>150000</v>
      </c>
      <c r="H15778" s="42" t="s">
        <v>2406</v>
      </c>
      <c r="I15778" s="43"/>
    </row>
    <row r="15779" spans="1:9" x14ac:dyDescent="0.25">
      <c r="A15779" s="33" t="s">
        <v>401</v>
      </c>
      <c r="B15779" s="63" t="s">
        <v>6859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99"/>
        <v>225000</v>
      </c>
      <c r="H15779" s="42" t="s">
        <v>647</v>
      </c>
      <c r="I15779" s="43" t="s">
        <v>12709</v>
      </c>
    </row>
    <row r="15780" spans="1:9" x14ac:dyDescent="0.25">
      <c r="A15780" s="33" t="s">
        <v>401</v>
      </c>
      <c r="B15780" s="63" t="s">
        <v>6730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99"/>
        <v>2600000</v>
      </c>
      <c r="H15780" s="42" t="s">
        <v>2240</v>
      </c>
      <c r="I15780" s="43"/>
    </row>
    <row r="15781" spans="1:9" x14ac:dyDescent="0.25">
      <c r="A15781" s="33" t="s">
        <v>401</v>
      </c>
      <c r="B15781" s="36" t="s">
        <v>4151</v>
      </c>
      <c r="C15781" s="33" t="s">
        <v>6860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x14ac:dyDescent="0.25">
      <c r="A15782" s="33" t="s">
        <v>401</v>
      </c>
      <c r="B15782" s="36" t="s">
        <v>4153</v>
      </c>
      <c r="C15782" s="33" t="s">
        <v>6860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99"/>
        <v>6450000</v>
      </c>
      <c r="H15783" s="42" t="s">
        <v>433</v>
      </c>
      <c r="I15783" s="43" t="s">
        <v>12710</v>
      </c>
    </row>
    <row r="15784" spans="1:9" x14ac:dyDescent="0.25">
      <c r="A15784" s="33" t="s">
        <v>401</v>
      </c>
      <c r="B15784" s="33" t="s">
        <v>6861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99"/>
        <v>71500</v>
      </c>
      <c r="H15784" s="42" t="s">
        <v>742</v>
      </c>
      <c r="I15784" s="43"/>
    </row>
    <row r="15785" spans="1:9" x14ac:dyDescent="0.25">
      <c r="A15785" s="33" t="s">
        <v>401</v>
      </c>
      <c r="B15785" s="63" t="s">
        <v>5550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8718</v>
      </c>
    </row>
    <row r="15786" spans="1:9" x14ac:dyDescent="0.25">
      <c r="A15786" s="33" t="s">
        <v>401</v>
      </c>
      <c r="B15786" s="63" t="s">
        <v>5550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99"/>
        <v>495000</v>
      </c>
      <c r="H15786" s="236" t="s">
        <v>2736</v>
      </c>
      <c r="I15786" s="43" t="s">
        <v>8739</v>
      </c>
    </row>
    <row r="15787" spans="1:9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99"/>
        <v>210000</v>
      </c>
      <c r="H15787" s="236" t="s">
        <v>2736</v>
      </c>
      <c r="I15787" s="43" t="s">
        <v>8739</v>
      </c>
    </row>
    <row r="15788" spans="1:9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99"/>
        <v>120000</v>
      </c>
      <c r="H15788" s="236" t="s">
        <v>2736</v>
      </c>
      <c r="I15788" s="43" t="s">
        <v>8739</v>
      </c>
    </row>
    <row r="15789" spans="1:9" x14ac:dyDescent="0.25">
      <c r="A15789" s="33" t="s">
        <v>401</v>
      </c>
      <c r="B15789" s="63" t="s">
        <v>5550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99"/>
        <v>495000</v>
      </c>
      <c r="H15789" s="42" t="s">
        <v>486</v>
      </c>
      <c r="I15789" s="43" t="s">
        <v>8720</v>
      </c>
    </row>
    <row r="15790" spans="1:9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99"/>
        <v>60000</v>
      </c>
      <c r="H15790" s="42" t="s">
        <v>486</v>
      </c>
      <c r="I15790" s="43" t="s">
        <v>8720</v>
      </c>
    </row>
    <row r="15791" spans="1:9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99"/>
        <v>264000</v>
      </c>
      <c r="H15791" s="42" t="s">
        <v>486</v>
      </c>
      <c r="I15791" s="43" t="s">
        <v>8720</v>
      </c>
    </row>
    <row r="15792" spans="1:9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99"/>
        <v>39000</v>
      </c>
      <c r="H15792" s="42" t="s">
        <v>486</v>
      </c>
      <c r="I15792" s="43" t="s">
        <v>8720</v>
      </c>
    </row>
    <row r="15793" spans="1:9" x14ac:dyDescent="0.25">
      <c r="A15793" s="33" t="s">
        <v>401</v>
      </c>
      <c r="B15793" s="33" t="s">
        <v>3235</v>
      </c>
      <c r="C15793" s="33" t="s">
        <v>3596</v>
      </c>
      <c r="D15793" s="38">
        <v>1</v>
      </c>
      <c r="E15793" s="45" t="s">
        <v>24</v>
      </c>
      <c r="F15793" s="40">
        <v>93000</v>
      </c>
      <c r="G15793" s="179">
        <f t="shared" si="599"/>
        <v>93000</v>
      </c>
      <c r="H15793" s="42" t="s">
        <v>486</v>
      </c>
      <c r="I15793" s="43" t="s">
        <v>8720</v>
      </c>
    </row>
    <row r="15794" spans="1:9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99"/>
        <v>33000</v>
      </c>
      <c r="H15794" s="42" t="s">
        <v>1263</v>
      </c>
      <c r="I15794" s="43"/>
    </row>
    <row r="15795" spans="1:9" x14ac:dyDescent="0.25">
      <c r="A15795" s="33" t="s">
        <v>364</v>
      </c>
      <c r="B15795" s="36" t="s">
        <v>4089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99"/>
        <v>6000</v>
      </c>
      <c r="H15795" s="42" t="s">
        <v>606</v>
      </c>
      <c r="I15795" s="43"/>
    </row>
    <row r="15796" spans="1:9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99"/>
        <v>20000</v>
      </c>
      <c r="H15796" s="42" t="s">
        <v>930</v>
      </c>
      <c r="I15796" s="43"/>
    </row>
    <row r="15797" spans="1:9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99"/>
        <v>86075</v>
      </c>
      <c r="H15797" s="42" t="s">
        <v>6099</v>
      </c>
      <c r="I15797" s="43"/>
    </row>
    <row r="15798" spans="1:9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99"/>
        <v>50000</v>
      </c>
      <c r="H15798" s="42" t="s">
        <v>6099</v>
      </c>
      <c r="I15798" s="43"/>
    </row>
    <row r="15799" spans="1:9" x14ac:dyDescent="0.25">
      <c r="A15799" s="33" t="s">
        <v>364</v>
      </c>
      <c r="B15799" s="80" t="s">
        <v>4466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99"/>
        <v>13000</v>
      </c>
      <c r="H15799" s="42" t="s">
        <v>6099</v>
      </c>
      <c r="I15799" s="43"/>
    </row>
    <row r="15800" spans="1:9" x14ac:dyDescent="0.25">
      <c r="A15800" s="33" t="s">
        <v>364</v>
      </c>
      <c r="B15800" s="33" t="s">
        <v>4847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6099</v>
      </c>
      <c r="I15800" s="43"/>
    </row>
    <row r="15801" spans="1:9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99"/>
        <v>75000</v>
      </c>
      <c r="H15801" s="42" t="s">
        <v>6099</v>
      </c>
      <c r="I15801" s="43"/>
    </row>
    <row r="15802" spans="1:9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99"/>
        <v>55000</v>
      </c>
      <c r="H15802" s="42" t="s">
        <v>911</v>
      </c>
      <c r="I15802" s="43"/>
    </row>
    <row r="15803" spans="1:9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99"/>
        <v>24650</v>
      </c>
      <c r="H15803" s="42" t="s">
        <v>911</v>
      </c>
      <c r="I15803" s="43"/>
    </row>
    <row r="15804" spans="1:9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99"/>
        <v>22500</v>
      </c>
      <c r="H15804" s="42" t="s">
        <v>1006</v>
      </c>
      <c r="I15804" s="43" t="s">
        <v>8738</v>
      </c>
    </row>
    <row r="15805" spans="1:9" x14ac:dyDescent="0.25">
      <c r="A15805" s="33" t="s">
        <v>364</v>
      </c>
      <c r="B15805" s="80" t="s">
        <v>4466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99"/>
        <v>13000</v>
      </c>
      <c r="H15805" s="42" t="s">
        <v>1006</v>
      </c>
      <c r="I15805" s="43" t="s">
        <v>8738</v>
      </c>
    </row>
    <row r="15806" spans="1:9" x14ac:dyDescent="0.25">
      <c r="A15806" s="33" t="s">
        <v>364</v>
      </c>
      <c r="B15806" s="33" t="s">
        <v>6856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99"/>
        <v>60000</v>
      </c>
      <c r="H15806" s="42" t="s">
        <v>1006</v>
      </c>
      <c r="I15806" s="43" t="s">
        <v>8738</v>
      </c>
    </row>
    <row r="15807" spans="1:9" x14ac:dyDescent="0.25">
      <c r="A15807" s="33" t="s">
        <v>364</v>
      </c>
      <c r="B15807" s="33" t="s">
        <v>6870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99"/>
        <v>85000</v>
      </c>
      <c r="H15807" s="42" t="s">
        <v>930</v>
      </c>
      <c r="I15807" s="43"/>
    </row>
    <row r="15808" spans="1:9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99"/>
        <v>100000</v>
      </c>
      <c r="H15808" s="42" t="s">
        <v>433</v>
      </c>
      <c r="I15808" s="43" t="s">
        <v>12711</v>
      </c>
    </row>
    <row r="15809" spans="1:9" x14ac:dyDescent="0.25">
      <c r="A15809" s="33" t="s">
        <v>364</v>
      </c>
      <c r="B15809" s="36" t="s">
        <v>6854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99"/>
        <v>105000</v>
      </c>
      <c r="H15809" s="42" t="s">
        <v>433</v>
      </c>
      <c r="I15809" s="43" t="s">
        <v>12711</v>
      </c>
    </row>
    <row r="15810" spans="1:9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99"/>
        <v>159396</v>
      </c>
      <c r="H15810" s="42" t="s">
        <v>433</v>
      </c>
      <c r="I15810" s="43" t="s">
        <v>12711</v>
      </c>
    </row>
    <row r="15811" spans="1:9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99"/>
        <v>1776158</v>
      </c>
      <c r="H15811" s="42" t="s">
        <v>12712</v>
      </c>
      <c r="I15811" s="43" t="s">
        <v>12713</v>
      </c>
    </row>
    <row r="15812" spans="1:9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99"/>
        <v>40000</v>
      </c>
      <c r="H15812" s="42" t="s">
        <v>12712</v>
      </c>
      <c r="I15812" s="43" t="s">
        <v>12713</v>
      </c>
    </row>
    <row r="15813" spans="1:9" x14ac:dyDescent="0.25">
      <c r="A15813" s="33" t="s">
        <v>364</v>
      </c>
      <c r="B15813" s="36" t="s">
        <v>6876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99"/>
        <v>253000</v>
      </c>
      <c r="H15813" s="42" t="s">
        <v>1177</v>
      </c>
      <c r="I15813" s="43"/>
    </row>
    <row r="15814" spans="1:9" x14ac:dyDescent="0.25">
      <c r="A15814" s="33" t="s">
        <v>364</v>
      </c>
      <c r="B15814" s="33" t="s">
        <v>68</v>
      </c>
      <c r="C15814" s="44" t="s">
        <v>11833</v>
      </c>
      <c r="D15814" s="38">
        <v>1</v>
      </c>
      <c r="E15814" s="51" t="s">
        <v>72</v>
      </c>
      <c r="F15814" s="46">
        <v>2100000</v>
      </c>
      <c r="G15814" s="179">
        <f t="shared" si="599"/>
        <v>2100000</v>
      </c>
      <c r="H15814" s="42" t="s">
        <v>995</v>
      </c>
      <c r="I15814" s="43" t="s">
        <v>8742</v>
      </c>
    </row>
    <row r="15815" spans="1:9" x14ac:dyDescent="0.25">
      <c r="A15815" s="33" t="s">
        <v>364</v>
      </c>
      <c r="B15815" s="33" t="s">
        <v>68</v>
      </c>
      <c r="C15815" s="33" t="s">
        <v>12714</v>
      </c>
      <c r="D15815" s="38">
        <v>1</v>
      </c>
      <c r="E15815" s="45" t="s">
        <v>72</v>
      </c>
      <c r="F15815" s="46">
        <v>2100000</v>
      </c>
      <c r="G15815" s="41">
        <f t="shared" si="599"/>
        <v>2100000</v>
      </c>
      <c r="H15815" s="42" t="s">
        <v>995</v>
      </c>
      <c r="I15815" s="43" t="s">
        <v>8742</v>
      </c>
    </row>
    <row r="15816" spans="1:9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99"/>
        <v>120000</v>
      </c>
      <c r="H15816" s="42" t="s">
        <v>995</v>
      </c>
      <c r="I15816" s="43" t="s">
        <v>8742</v>
      </c>
    </row>
    <row r="15817" spans="1:9" x14ac:dyDescent="0.25">
      <c r="A15817" s="33" t="s">
        <v>364</v>
      </c>
      <c r="B15817" s="36" t="s">
        <v>6280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99"/>
        <v>600000</v>
      </c>
      <c r="H15817" s="42" t="s">
        <v>995</v>
      </c>
      <c r="I15817" s="43" t="s">
        <v>8742</v>
      </c>
    </row>
    <row r="15818" spans="1:9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99"/>
        <v>932289</v>
      </c>
      <c r="H15818" s="42" t="s">
        <v>12715</v>
      </c>
      <c r="I15818" s="43" t="s">
        <v>12716</v>
      </c>
    </row>
    <row r="15819" spans="1:9" x14ac:dyDescent="0.25">
      <c r="A15819" s="33" t="s">
        <v>364</v>
      </c>
      <c r="B15819" s="33" t="s">
        <v>6862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99"/>
        <v>939218</v>
      </c>
      <c r="H15819" s="42" t="s">
        <v>12715</v>
      </c>
      <c r="I15819" s="43" t="s">
        <v>12716</v>
      </c>
    </row>
    <row r="15820" spans="1:9" x14ac:dyDescent="0.25">
      <c r="A15820" s="33" t="s">
        <v>364</v>
      </c>
      <c r="B15820" s="36" t="s">
        <v>6863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99"/>
        <v>8482108</v>
      </c>
      <c r="H15820" s="42" t="s">
        <v>12715</v>
      </c>
      <c r="I15820" s="43" t="s">
        <v>12716</v>
      </c>
    </row>
    <row r="15821" spans="1:9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99"/>
        <v>538840</v>
      </c>
      <c r="H15821" s="42" t="s">
        <v>12715</v>
      </c>
      <c r="I15821" s="43" t="s">
        <v>12716</v>
      </c>
    </row>
    <row r="15822" spans="1:9" x14ac:dyDescent="0.25">
      <c r="A15822" s="33" t="s">
        <v>364</v>
      </c>
      <c r="B15822" s="33" t="s">
        <v>6864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99"/>
        <v>1449443</v>
      </c>
      <c r="H15822" s="42" t="s">
        <v>12715</v>
      </c>
      <c r="I15822" s="43" t="s">
        <v>12716</v>
      </c>
    </row>
    <row r="15823" spans="1:9" x14ac:dyDescent="0.25">
      <c r="A15823" s="33" t="s">
        <v>364</v>
      </c>
      <c r="B15823" s="36" t="s">
        <v>6865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12715</v>
      </c>
      <c r="I15823" s="43" t="s">
        <v>12716</v>
      </c>
    </row>
    <row r="15824" spans="1:9" x14ac:dyDescent="0.25">
      <c r="A15824" s="33" t="s">
        <v>364</v>
      </c>
      <c r="B15824" s="33" t="s">
        <v>6866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99"/>
        <v>246749</v>
      </c>
      <c r="H15824" s="42" t="s">
        <v>12715</v>
      </c>
      <c r="I15824" s="43" t="s">
        <v>12716</v>
      </c>
    </row>
    <row r="15825" spans="1:9" x14ac:dyDescent="0.25">
      <c r="A15825" s="33" t="s">
        <v>364</v>
      </c>
      <c r="B15825" s="56" t="s">
        <v>6867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99"/>
        <v>1043671</v>
      </c>
      <c r="H15825" s="42" t="s">
        <v>12715</v>
      </c>
      <c r="I15825" s="43" t="s">
        <v>12716</v>
      </c>
    </row>
    <row r="15826" spans="1:9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99"/>
        <v>2817402</v>
      </c>
      <c r="H15826" s="42" t="s">
        <v>12715</v>
      </c>
      <c r="I15826" s="43" t="s">
        <v>12716</v>
      </c>
    </row>
    <row r="15827" spans="1:9" x14ac:dyDescent="0.25">
      <c r="A15827" s="33" t="s">
        <v>364</v>
      </c>
      <c r="B15827" s="269" t="s">
        <v>6869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99"/>
        <v>575354</v>
      </c>
      <c r="H15827" s="42" t="s">
        <v>12715</v>
      </c>
      <c r="I15827" s="43" t="s">
        <v>12716</v>
      </c>
    </row>
    <row r="15828" spans="1:9" x14ac:dyDescent="0.25">
      <c r="A15828" s="33" t="s">
        <v>364</v>
      </c>
      <c r="B15828" s="269" t="s">
        <v>6868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99"/>
        <v>226532</v>
      </c>
      <c r="H15828" s="42" t="s">
        <v>12715</v>
      </c>
      <c r="I15828" s="43" t="s">
        <v>12716</v>
      </c>
    </row>
    <row r="15829" spans="1:9" x14ac:dyDescent="0.25">
      <c r="A15829" s="33" t="s">
        <v>6877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99"/>
        <v>190000</v>
      </c>
      <c r="H15829" s="42" t="s">
        <v>995</v>
      </c>
      <c r="I15829" s="43" t="s">
        <v>12717</v>
      </c>
    </row>
    <row r="15830" spans="1:9" x14ac:dyDescent="0.25">
      <c r="A15830" s="33" t="s">
        <v>6877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99"/>
        <v>55000</v>
      </c>
      <c r="H15830" s="42" t="s">
        <v>6099</v>
      </c>
      <c r="I15830" s="43"/>
    </row>
    <row r="15831" spans="1:9" x14ac:dyDescent="0.25">
      <c r="A15831" s="33" t="s">
        <v>6877</v>
      </c>
      <c r="B15831" s="33" t="s">
        <v>4847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6099</v>
      </c>
      <c r="I15831" s="43"/>
    </row>
    <row r="15832" spans="1:9" x14ac:dyDescent="0.25">
      <c r="A15832" s="33" t="s">
        <v>6877</v>
      </c>
      <c r="B15832" s="80" t="s">
        <v>4466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99"/>
        <v>15000</v>
      </c>
      <c r="H15832" s="42" t="s">
        <v>6099</v>
      </c>
      <c r="I15832" s="43"/>
    </row>
    <row r="15833" spans="1:9" x14ac:dyDescent="0.25">
      <c r="A15833" s="33" t="s">
        <v>6877</v>
      </c>
      <c r="B15833" s="63" t="s">
        <v>11794</v>
      </c>
      <c r="C15833" s="81" t="s">
        <v>12718</v>
      </c>
      <c r="D15833" s="50">
        <v>1</v>
      </c>
      <c r="E15833" s="45" t="s">
        <v>24</v>
      </c>
      <c r="F15833" s="179">
        <v>1650000</v>
      </c>
      <c r="G15833" s="179">
        <f t="shared" si="599"/>
        <v>1650000</v>
      </c>
      <c r="H15833" s="42" t="s">
        <v>433</v>
      </c>
      <c r="I15833" s="43" t="s">
        <v>12719</v>
      </c>
    </row>
    <row r="15834" spans="1:9" x14ac:dyDescent="0.25">
      <c r="A15834" s="33" t="s">
        <v>6877</v>
      </c>
      <c r="B15834" s="63" t="s">
        <v>11794</v>
      </c>
      <c r="C15834" s="81" t="s">
        <v>12720</v>
      </c>
      <c r="D15834" s="50">
        <v>1</v>
      </c>
      <c r="E15834" s="45" t="s">
        <v>24</v>
      </c>
      <c r="F15834" s="179">
        <v>1650000</v>
      </c>
      <c r="G15834" s="179">
        <f t="shared" si="599"/>
        <v>1650000</v>
      </c>
      <c r="H15834" s="42" t="s">
        <v>433</v>
      </c>
      <c r="I15834" s="43" t="s">
        <v>12719</v>
      </c>
    </row>
    <row r="15835" spans="1:9" x14ac:dyDescent="0.25">
      <c r="A15835" s="33" t="s">
        <v>6877</v>
      </c>
      <c r="B15835" s="63" t="s">
        <v>11794</v>
      </c>
      <c r="C15835" s="33" t="s">
        <v>12721</v>
      </c>
      <c r="D15835" s="38">
        <v>1</v>
      </c>
      <c r="E15835" s="45" t="s">
        <v>24</v>
      </c>
      <c r="F15835" s="179">
        <v>1650000</v>
      </c>
      <c r="G15835" s="179">
        <f t="shared" si="599"/>
        <v>1650000</v>
      </c>
      <c r="H15835" s="42" t="s">
        <v>433</v>
      </c>
      <c r="I15835" s="43" t="s">
        <v>12719</v>
      </c>
    </row>
    <row r="15836" spans="1:9" x14ac:dyDescent="0.25">
      <c r="A15836" s="33" t="s">
        <v>6877</v>
      </c>
      <c r="B15836" s="63" t="s">
        <v>11794</v>
      </c>
      <c r="C15836" s="81" t="s">
        <v>12722</v>
      </c>
      <c r="D15836" s="50">
        <v>1</v>
      </c>
      <c r="E15836" s="45" t="s">
        <v>24</v>
      </c>
      <c r="F15836" s="179">
        <v>1650000</v>
      </c>
      <c r="G15836" s="179">
        <f t="shared" si="599"/>
        <v>1650000</v>
      </c>
      <c r="H15836" s="42" t="s">
        <v>433</v>
      </c>
      <c r="I15836" s="43" t="s">
        <v>12719</v>
      </c>
    </row>
    <row r="15837" spans="1:9" x14ac:dyDescent="0.25">
      <c r="A15837" s="33" t="s">
        <v>6877</v>
      </c>
      <c r="B15837" s="63" t="s">
        <v>11794</v>
      </c>
      <c r="C15837" s="56" t="s">
        <v>12723</v>
      </c>
      <c r="D15837" s="38">
        <v>1</v>
      </c>
      <c r="E15837" s="45" t="s">
        <v>24</v>
      </c>
      <c r="F15837" s="179">
        <v>1650000</v>
      </c>
      <c r="G15837" s="41">
        <f t="shared" si="599"/>
        <v>1650000</v>
      </c>
      <c r="H15837" s="42" t="s">
        <v>433</v>
      </c>
      <c r="I15837" s="43" t="s">
        <v>12719</v>
      </c>
    </row>
    <row r="15838" spans="1:9" x14ac:dyDescent="0.25">
      <c r="A15838" s="33" t="s">
        <v>6877</v>
      </c>
      <c r="B15838" s="63" t="s">
        <v>11794</v>
      </c>
      <c r="C15838" s="33" t="s">
        <v>12724</v>
      </c>
      <c r="D15838" s="38">
        <v>1</v>
      </c>
      <c r="E15838" s="45" t="s">
        <v>24</v>
      </c>
      <c r="F15838" s="179">
        <v>1650000</v>
      </c>
      <c r="G15838" s="179">
        <f t="shared" si="599"/>
        <v>1650000</v>
      </c>
      <c r="H15838" s="42" t="s">
        <v>433</v>
      </c>
      <c r="I15838" s="43" t="s">
        <v>12719</v>
      </c>
    </row>
    <row r="15839" spans="1:9" x14ac:dyDescent="0.25">
      <c r="A15839" s="33" t="s">
        <v>6877</v>
      </c>
      <c r="B15839" s="33" t="s">
        <v>356</v>
      </c>
      <c r="C15839" s="33" t="s">
        <v>12725</v>
      </c>
      <c r="D15839" s="50">
        <v>1</v>
      </c>
      <c r="E15839" s="45" t="s">
        <v>24</v>
      </c>
      <c r="F15839" s="179">
        <v>1700000</v>
      </c>
      <c r="G15839" s="179">
        <f t="shared" si="599"/>
        <v>1700000</v>
      </c>
      <c r="H15839" s="42" t="s">
        <v>1800</v>
      </c>
      <c r="I15839" s="43" t="s">
        <v>12719</v>
      </c>
    </row>
    <row r="15840" spans="1:9" x14ac:dyDescent="0.25">
      <c r="A15840" s="33" t="s">
        <v>6877</v>
      </c>
      <c r="B15840" s="33" t="s">
        <v>356</v>
      </c>
      <c r="C15840" s="81" t="s">
        <v>12726</v>
      </c>
      <c r="D15840" s="50">
        <v>1</v>
      </c>
      <c r="E15840" s="45" t="s">
        <v>24</v>
      </c>
      <c r="F15840" s="179">
        <v>1700000</v>
      </c>
      <c r="G15840" s="179">
        <f t="shared" si="599"/>
        <v>1700000</v>
      </c>
      <c r="H15840" s="42" t="s">
        <v>1800</v>
      </c>
      <c r="I15840" s="43" t="s">
        <v>12719</v>
      </c>
    </row>
    <row r="15841" spans="1:9" x14ac:dyDescent="0.25">
      <c r="A15841" s="33" t="s">
        <v>6877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600">F15841*D15841</f>
        <v>350000</v>
      </c>
      <c r="H15841" s="42" t="s">
        <v>1800</v>
      </c>
      <c r="I15841" s="43" t="s">
        <v>12719</v>
      </c>
    </row>
    <row r="15842" spans="1:9" x14ac:dyDescent="0.25">
      <c r="A15842" s="33" t="s">
        <v>6877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600"/>
        <v>80000</v>
      </c>
      <c r="H15842" s="42" t="s">
        <v>1800</v>
      </c>
      <c r="I15842" s="43" t="s">
        <v>12719</v>
      </c>
    </row>
    <row r="15843" spans="1:9" x14ac:dyDescent="0.25">
      <c r="A15843" s="33" t="s">
        <v>6877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600"/>
        <v>34689</v>
      </c>
      <c r="H15843" s="42" t="s">
        <v>2240</v>
      </c>
      <c r="I15843" s="43"/>
    </row>
    <row r="15844" spans="1:9" x14ac:dyDescent="0.25">
      <c r="A15844" s="33" t="s">
        <v>6877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600"/>
        <v>33000</v>
      </c>
      <c r="H15844" s="42" t="s">
        <v>28</v>
      </c>
      <c r="I15844" s="43"/>
    </row>
    <row r="15845" spans="1:9" x14ac:dyDescent="0.25">
      <c r="A15845" s="33" t="s">
        <v>6877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600"/>
        <v>155000</v>
      </c>
      <c r="H15845" s="42" t="s">
        <v>28</v>
      </c>
      <c r="I15845" s="43"/>
    </row>
    <row r="15846" spans="1:9" x14ac:dyDescent="0.25">
      <c r="A15846" s="33" t="s">
        <v>6877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600"/>
        <v>73950</v>
      </c>
      <c r="H15846" s="42" t="s">
        <v>28</v>
      </c>
      <c r="I15846" s="43"/>
    </row>
    <row r="15847" spans="1:9" x14ac:dyDescent="0.25">
      <c r="A15847" s="33" t="s">
        <v>6877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600"/>
        <v>99000</v>
      </c>
      <c r="H15847" s="42" t="s">
        <v>3944</v>
      </c>
      <c r="I15847" s="43"/>
    </row>
    <row r="15848" spans="1:9" x14ac:dyDescent="0.25">
      <c r="A15848" s="33" t="s">
        <v>6877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600"/>
        <v>33000</v>
      </c>
      <c r="H15848" s="42" t="s">
        <v>538</v>
      </c>
      <c r="I15848" s="43"/>
    </row>
    <row r="15849" spans="1:9" x14ac:dyDescent="0.25">
      <c r="A15849" s="33" t="s">
        <v>6877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600"/>
        <v>208134</v>
      </c>
      <c r="H15849" s="42" t="s">
        <v>468</v>
      </c>
      <c r="I15849" s="43" t="s">
        <v>12727</v>
      </c>
    </row>
    <row r="15850" spans="1:9" x14ac:dyDescent="0.25">
      <c r="A15850" s="33" t="s">
        <v>6877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600"/>
        <v>222500</v>
      </c>
      <c r="H15850" s="42" t="s">
        <v>1006</v>
      </c>
      <c r="I15850" s="43"/>
    </row>
    <row r="15851" spans="1:9" x14ac:dyDescent="0.25">
      <c r="A15851" s="33" t="s">
        <v>6877</v>
      </c>
      <c r="B15851" s="80" t="s">
        <v>6878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600"/>
        <v>25000</v>
      </c>
      <c r="H15851" s="42" t="s">
        <v>1279</v>
      </c>
      <c r="I15851" s="43"/>
    </row>
    <row r="15852" spans="1:9" x14ac:dyDescent="0.25">
      <c r="A15852" s="33" t="s">
        <v>6877</v>
      </c>
      <c r="B15852" s="80" t="s">
        <v>6878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600"/>
        <v>25000</v>
      </c>
      <c r="H15852" s="42" t="s">
        <v>12728</v>
      </c>
      <c r="I15852" s="43"/>
    </row>
    <row r="15853" spans="1:9" x14ac:dyDescent="0.25">
      <c r="A15853" s="33" t="s">
        <v>6877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600"/>
        <v>46950</v>
      </c>
      <c r="H15853" s="42" t="s">
        <v>930</v>
      </c>
      <c r="I15853" s="43"/>
    </row>
    <row r="15854" spans="1:9" x14ac:dyDescent="0.25">
      <c r="A15854" s="33" t="s">
        <v>6877</v>
      </c>
      <c r="B15854" s="33" t="s">
        <v>6800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600"/>
        <v>55000</v>
      </c>
      <c r="H15854" s="42" t="s">
        <v>1065</v>
      </c>
      <c r="I15854" s="43" t="s">
        <v>12729</v>
      </c>
    </row>
    <row r="15855" spans="1:9" x14ac:dyDescent="0.25">
      <c r="A15855" s="33" t="s">
        <v>6877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600"/>
        <v>22500</v>
      </c>
      <c r="H15855" s="42" t="s">
        <v>1065</v>
      </c>
      <c r="I15855" s="43" t="s">
        <v>12729</v>
      </c>
    </row>
    <row r="15856" spans="1:9" x14ac:dyDescent="0.25">
      <c r="A15856" s="33" t="s">
        <v>6877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600"/>
        <v>34689</v>
      </c>
      <c r="H15856" s="42" t="s">
        <v>1065</v>
      </c>
      <c r="I15856" s="43" t="s">
        <v>12729</v>
      </c>
    </row>
    <row r="15857" spans="1:9" x14ac:dyDescent="0.25">
      <c r="A15857" s="33" t="s">
        <v>6877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600"/>
        <v>357000</v>
      </c>
      <c r="H15857" s="42" t="s">
        <v>1065</v>
      </c>
      <c r="I15857" s="43" t="s">
        <v>12729</v>
      </c>
    </row>
    <row r="15858" spans="1:9" x14ac:dyDescent="0.25">
      <c r="A15858" s="33" t="s">
        <v>6879</v>
      </c>
      <c r="B15858" s="56" t="s">
        <v>3330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600"/>
        <v>6850000</v>
      </c>
      <c r="H15858" s="42" t="s">
        <v>1855</v>
      </c>
      <c r="I15858" s="43" t="s">
        <v>12730</v>
      </c>
    </row>
    <row r="15859" spans="1:9" x14ac:dyDescent="0.25">
      <c r="A15859" s="33" t="s">
        <v>6879</v>
      </c>
      <c r="B15859" s="33" t="s">
        <v>362</v>
      </c>
      <c r="C15859" s="81" t="s">
        <v>12731</v>
      </c>
      <c r="D15859" s="50">
        <v>1</v>
      </c>
      <c r="E15859" s="45" t="s">
        <v>24</v>
      </c>
      <c r="F15859" s="179">
        <v>3700000</v>
      </c>
      <c r="G15859" s="41">
        <f t="shared" si="600"/>
        <v>3700000</v>
      </c>
      <c r="H15859" s="42" t="s">
        <v>520</v>
      </c>
      <c r="I15859" s="43" t="s">
        <v>12732</v>
      </c>
    </row>
    <row r="15860" spans="1:9" x14ac:dyDescent="0.25">
      <c r="A15860" s="33" t="s">
        <v>6879</v>
      </c>
      <c r="B15860" s="33" t="s">
        <v>362</v>
      </c>
      <c r="C15860" s="33" t="s">
        <v>12733</v>
      </c>
      <c r="D15860" s="38">
        <v>1</v>
      </c>
      <c r="E15860" s="45" t="s">
        <v>24</v>
      </c>
      <c r="F15860" s="40">
        <v>3700000</v>
      </c>
      <c r="G15860" s="41">
        <f t="shared" si="600"/>
        <v>3700000</v>
      </c>
      <c r="H15860" s="42" t="s">
        <v>520</v>
      </c>
      <c r="I15860" s="43" t="s">
        <v>12732</v>
      </c>
    </row>
    <row r="15861" spans="1:9" x14ac:dyDescent="0.25">
      <c r="A15861" s="33" t="s">
        <v>6879</v>
      </c>
      <c r="B15861" s="63" t="s">
        <v>11794</v>
      </c>
      <c r="C15861" s="49" t="s">
        <v>12734</v>
      </c>
      <c r="D15861" s="50">
        <v>1</v>
      </c>
      <c r="E15861" s="45" t="s">
        <v>24</v>
      </c>
      <c r="F15861" s="179">
        <v>1650000</v>
      </c>
      <c r="G15861" s="41">
        <f t="shared" si="600"/>
        <v>1650000</v>
      </c>
      <c r="H15861" s="42" t="s">
        <v>520</v>
      </c>
      <c r="I15861" s="43" t="s">
        <v>12732</v>
      </c>
    </row>
    <row r="15862" spans="1:9" x14ac:dyDescent="0.25">
      <c r="A15862" s="33" t="s">
        <v>6879</v>
      </c>
      <c r="B15862" s="63" t="s">
        <v>11794</v>
      </c>
      <c r="C15862" s="49" t="s">
        <v>12735</v>
      </c>
      <c r="D15862" s="50">
        <v>1</v>
      </c>
      <c r="E15862" s="45" t="s">
        <v>24</v>
      </c>
      <c r="F15862" s="179">
        <v>1650000</v>
      </c>
      <c r="G15862" s="179">
        <f t="shared" si="600"/>
        <v>1650000</v>
      </c>
      <c r="H15862" s="42" t="s">
        <v>520</v>
      </c>
      <c r="I15862" s="43" t="s">
        <v>12732</v>
      </c>
    </row>
    <row r="15863" spans="1:9" x14ac:dyDescent="0.25">
      <c r="A15863" s="33" t="s">
        <v>6879</v>
      </c>
      <c r="B15863" s="36" t="s">
        <v>6319</v>
      </c>
      <c r="C15863" s="33" t="s">
        <v>5485</v>
      </c>
      <c r="D15863" s="38">
        <v>1</v>
      </c>
      <c r="E15863" s="45" t="s">
        <v>1470</v>
      </c>
      <c r="F15863" s="46">
        <v>950000</v>
      </c>
      <c r="G15863" s="179">
        <f t="shared" si="600"/>
        <v>950000</v>
      </c>
      <c r="H15863" s="42" t="s">
        <v>520</v>
      </c>
      <c r="I15863" s="43" t="s">
        <v>12732</v>
      </c>
    </row>
    <row r="15864" spans="1:9" x14ac:dyDescent="0.25">
      <c r="A15864" s="33" t="s">
        <v>6879</v>
      </c>
      <c r="B15864" s="36" t="s">
        <v>6854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600"/>
        <v>105000</v>
      </c>
      <c r="H15864" s="42" t="s">
        <v>520</v>
      </c>
      <c r="I15864" s="43" t="s">
        <v>12732</v>
      </c>
    </row>
    <row r="15865" spans="1:9" x14ac:dyDescent="0.25">
      <c r="A15865" s="33" t="s">
        <v>6879</v>
      </c>
      <c r="B15865" s="80" t="s">
        <v>5308</v>
      </c>
      <c r="C15865" s="178" t="s">
        <v>5306</v>
      </c>
      <c r="D15865" s="38">
        <v>1</v>
      </c>
      <c r="E15865" s="45" t="s">
        <v>24</v>
      </c>
      <c r="F15865" s="41">
        <v>88000</v>
      </c>
      <c r="G15865" s="179">
        <f t="shared" si="600"/>
        <v>88000</v>
      </c>
      <c r="H15865" s="42" t="s">
        <v>520</v>
      </c>
      <c r="I15865" s="43" t="s">
        <v>12732</v>
      </c>
    </row>
    <row r="15866" spans="1:9" x14ac:dyDescent="0.25">
      <c r="A15866" s="33" t="s">
        <v>6879</v>
      </c>
      <c r="B15866" s="63" t="s">
        <v>11794</v>
      </c>
      <c r="C15866" s="49" t="s">
        <v>12736</v>
      </c>
      <c r="D15866" s="38">
        <v>1</v>
      </c>
      <c r="E15866" s="45" t="s">
        <v>24</v>
      </c>
      <c r="F15866" s="179">
        <v>1650000</v>
      </c>
      <c r="G15866" s="41">
        <f t="shared" si="600"/>
        <v>1650000</v>
      </c>
      <c r="H15866" s="42" t="s">
        <v>433</v>
      </c>
      <c r="I15866" s="43" t="s">
        <v>12737</v>
      </c>
    </row>
    <row r="15867" spans="1:9" x14ac:dyDescent="0.25">
      <c r="A15867" s="33" t="s">
        <v>6879</v>
      </c>
      <c r="B15867" s="63" t="s">
        <v>11794</v>
      </c>
      <c r="C15867" s="49" t="s">
        <v>12738</v>
      </c>
      <c r="D15867" s="38">
        <v>1</v>
      </c>
      <c r="E15867" s="45" t="s">
        <v>24</v>
      </c>
      <c r="F15867" s="179">
        <v>1650000</v>
      </c>
      <c r="G15867" s="179">
        <f t="shared" si="600"/>
        <v>1650000</v>
      </c>
      <c r="H15867" s="42" t="s">
        <v>433</v>
      </c>
      <c r="I15867" s="43" t="s">
        <v>12737</v>
      </c>
    </row>
    <row r="15868" spans="1:9" x14ac:dyDescent="0.25">
      <c r="A15868" s="33" t="s">
        <v>6879</v>
      </c>
      <c r="B15868" s="63" t="s">
        <v>63</v>
      </c>
      <c r="C15868" s="33" t="s">
        <v>12739</v>
      </c>
      <c r="D15868" s="50">
        <v>1</v>
      </c>
      <c r="E15868" s="45" t="s">
        <v>24</v>
      </c>
      <c r="F15868" s="179">
        <v>3400000</v>
      </c>
      <c r="G15868" s="179">
        <f t="shared" si="600"/>
        <v>3400000</v>
      </c>
      <c r="H15868" s="42" t="s">
        <v>433</v>
      </c>
      <c r="I15868" s="43" t="s">
        <v>12737</v>
      </c>
    </row>
    <row r="15869" spans="1:9" x14ac:dyDescent="0.25">
      <c r="A15869" s="33" t="s">
        <v>6879</v>
      </c>
      <c r="B15869" s="63" t="s">
        <v>63</v>
      </c>
      <c r="C15869" s="33" t="s">
        <v>12740</v>
      </c>
      <c r="D15869" s="50">
        <v>1</v>
      </c>
      <c r="E15869" s="45" t="s">
        <v>24</v>
      </c>
      <c r="F15869" s="179">
        <v>3400000</v>
      </c>
      <c r="G15869" s="179">
        <f t="shared" si="600"/>
        <v>3400000</v>
      </c>
      <c r="H15869" s="42" t="s">
        <v>433</v>
      </c>
      <c r="I15869" s="43" t="s">
        <v>12737</v>
      </c>
    </row>
    <row r="15870" spans="1:9" x14ac:dyDescent="0.25">
      <c r="A15870" s="33" t="s">
        <v>6879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600"/>
        <v>580000</v>
      </c>
      <c r="H15870" s="42" t="s">
        <v>433</v>
      </c>
      <c r="I15870" s="43" t="s">
        <v>12737</v>
      </c>
    </row>
    <row r="15871" spans="1:9" x14ac:dyDescent="0.25">
      <c r="A15871" s="33" t="s">
        <v>6879</v>
      </c>
      <c r="B15871" s="80" t="s">
        <v>6880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600"/>
        <v>400000</v>
      </c>
      <c r="H15871" s="42" t="s">
        <v>742</v>
      </c>
      <c r="I15871" s="43"/>
    </row>
    <row r="15872" spans="1:9" x14ac:dyDescent="0.25">
      <c r="A15872" s="33" t="s">
        <v>6879</v>
      </c>
      <c r="B15872" s="80" t="s">
        <v>6881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600"/>
        <v>25000</v>
      </c>
      <c r="H15872" s="42" t="s">
        <v>742</v>
      </c>
      <c r="I15872" s="43"/>
    </row>
    <row r="15873" spans="1:9" x14ac:dyDescent="0.25">
      <c r="A15873" s="33" t="s">
        <v>6879</v>
      </c>
      <c r="B15873" s="80" t="s">
        <v>4466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600"/>
        <v>30000</v>
      </c>
      <c r="H15873" s="42" t="s">
        <v>6099</v>
      </c>
      <c r="I15873" s="43"/>
    </row>
    <row r="15874" spans="1:9" x14ac:dyDescent="0.25">
      <c r="A15874" s="33" t="s">
        <v>6879</v>
      </c>
      <c r="B15874" s="33" t="s">
        <v>4847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6099</v>
      </c>
      <c r="I15874" s="43"/>
    </row>
    <row r="15875" spans="1:9" x14ac:dyDescent="0.25">
      <c r="A15875" s="33" t="s">
        <v>6879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6099</v>
      </c>
      <c r="I15875" s="43"/>
    </row>
    <row r="15876" spans="1:9" x14ac:dyDescent="0.25">
      <c r="A15876" s="33" t="s">
        <v>6879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600"/>
        <v>120000</v>
      </c>
      <c r="H15876" s="42" t="s">
        <v>3078</v>
      </c>
      <c r="I15876" s="43" t="s">
        <v>12741</v>
      </c>
    </row>
    <row r="15877" spans="1:9" x14ac:dyDescent="0.25">
      <c r="A15877" s="33" t="s">
        <v>6879</v>
      </c>
      <c r="B15877" s="33" t="s">
        <v>8241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600"/>
        <v>100000</v>
      </c>
      <c r="H15877" s="42" t="s">
        <v>3078</v>
      </c>
      <c r="I15877" s="43" t="s">
        <v>12741</v>
      </c>
    </row>
    <row r="15878" spans="1:9" x14ac:dyDescent="0.25">
      <c r="A15878" s="33" t="s">
        <v>6879</v>
      </c>
      <c r="B15878" s="33" t="s">
        <v>4847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600"/>
        <v>5250</v>
      </c>
      <c r="H15878" s="42" t="s">
        <v>930</v>
      </c>
      <c r="I15878" s="43"/>
    </row>
    <row r="15879" spans="1:9" x14ac:dyDescent="0.25">
      <c r="A15879" s="33" t="s">
        <v>6879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600"/>
        <v>20000</v>
      </c>
      <c r="H15879" s="42" t="s">
        <v>930</v>
      </c>
      <c r="I15879" s="43"/>
    </row>
    <row r="15880" spans="1:9" x14ac:dyDescent="0.25">
      <c r="A15880" s="33" t="s">
        <v>6879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600"/>
        <v>123250</v>
      </c>
      <c r="H15880" s="42" t="s">
        <v>28</v>
      </c>
      <c r="I15880" s="43"/>
    </row>
    <row r="15881" spans="1:9" x14ac:dyDescent="0.25">
      <c r="A15881" s="33" t="s">
        <v>6879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600"/>
        <v>217000</v>
      </c>
      <c r="H15881" s="42" t="s">
        <v>28</v>
      </c>
      <c r="I15881" s="43"/>
    </row>
    <row r="15882" spans="1:9" x14ac:dyDescent="0.25">
      <c r="A15882" s="33" t="s">
        <v>6879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600"/>
        <v>66000</v>
      </c>
      <c r="H15882" s="42" t="s">
        <v>28</v>
      </c>
      <c r="I15882" s="43"/>
    </row>
    <row r="15883" spans="1:9" x14ac:dyDescent="0.25">
      <c r="A15883" s="33" t="s">
        <v>6879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600"/>
        <v>297000</v>
      </c>
      <c r="H15883" s="42" t="s">
        <v>577</v>
      </c>
      <c r="I15883" s="43" t="s">
        <v>12742</v>
      </c>
    </row>
    <row r="15884" spans="1:9" x14ac:dyDescent="0.25">
      <c r="A15884" s="33" t="s">
        <v>6879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600"/>
        <v>39000</v>
      </c>
      <c r="H15884" s="42" t="s">
        <v>577</v>
      </c>
      <c r="I15884" s="43" t="s">
        <v>12742</v>
      </c>
    </row>
    <row r="15885" spans="1:9" x14ac:dyDescent="0.25">
      <c r="A15885" s="33" t="s">
        <v>6879</v>
      </c>
      <c r="B15885" s="33" t="s">
        <v>3235</v>
      </c>
      <c r="C15885" s="33" t="s">
        <v>3596</v>
      </c>
      <c r="D15885" s="38">
        <v>1</v>
      </c>
      <c r="E15885" s="45" t="s">
        <v>24</v>
      </c>
      <c r="F15885" s="40">
        <v>93000</v>
      </c>
      <c r="G15885" s="41">
        <f t="shared" si="600"/>
        <v>93000</v>
      </c>
      <c r="H15885" s="42" t="s">
        <v>577</v>
      </c>
      <c r="I15885" s="43" t="s">
        <v>12742</v>
      </c>
    </row>
    <row r="15886" spans="1:9" x14ac:dyDescent="0.25">
      <c r="A15886" s="33" t="s">
        <v>6879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600"/>
        <v>210000</v>
      </c>
      <c r="H15886" s="42" t="s">
        <v>577</v>
      </c>
      <c r="I15886" s="43" t="s">
        <v>12742</v>
      </c>
    </row>
    <row r="15887" spans="1:9" x14ac:dyDescent="0.25">
      <c r="A15887" s="33" t="s">
        <v>6879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600"/>
        <v>60000</v>
      </c>
      <c r="H15887" s="42" t="s">
        <v>577</v>
      </c>
      <c r="I15887" s="43" t="s">
        <v>12742</v>
      </c>
    </row>
    <row r="15888" spans="1:9" x14ac:dyDescent="0.25">
      <c r="A15888" s="33" t="s">
        <v>6879</v>
      </c>
      <c r="B15888" s="33" t="s">
        <v>6361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600"/>
        <v>95000</v>
      </c>
      <c r="H15888" s="42" t="s">
        <v>577</v>
      </c>
      <c r="I15888" s="43" t="s">
        <v>12742</v>
      </c>
    </row>
    <row r="15889" spans="1:9" x14ac:dyDescent="0.25">
      <c r="A15889" s="33" t="s">
        <v>6879</v>
      </c>
      <c r="B15889" s="36" t="s">
        <v>5136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600"/>
        <v>300000</v>
      </c>
      <c r="H15889" s="42" t="s">
        <v>509</v>
      </c>
      <c r="I15889" s="43" t="s">
        <v>12743</v>
      </c>
    </row>
    <row r="15890" spans="1:9" x14ac:dyDescent="0.25">
      <c r="A15890" s="33" t="s">
        <v>6879</v>
      </c>
      <c r="B15890" s="33" t="s">
        <v>6882</v>
      </c>
      <c r="C15890" s="33" t="s">
        <v>6720</v>
      </c>
      <c r="D15890" s="38">
        <v>1</v>
      </c>
      <c r="E15890" s="45" t="s">
        <v>72</v>
      </c>
      <c r="F15890" s="35">
        <v>270000</v>
      </c>
      <c r="G15890" s="41">
        <f t="shared" si="600"/>
        <v>270000</v>
      </c>
      <c r="H15890" s="42" t="s">
        <v>2884</v>
      </c>
      <c r="I15890" s="43"/>
    </row>
    <row r="15891" spans="1:9" x14ac:dyDescent="0.25">
      <c r="A15891" s="33" t="s">
        <v>6879</v>
      </c>
      <c r="B15891" s="36" t="s">
        <v>6887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600"/>
        <v>30000</v>
      </c>
      <c r="H15891" s="42" t="s">
        <v>2884</v>
      </c>
      <c r="I15891" s="43"/>
    </row>
    <row r="15892" spans="1:9" x14ac:dyDescent="0.25">
      <c r="A15892" s="33" t="s">
        <v>6879</v>
      </c>
      <c r="B15892" s="33" t="s">
        <v>2780</v>
      </c>
      <c r="C15892" s="33" t="s">
        <v>7239</v>
      </c>
      <c r="D15892" s="38">
        <v>1</v>
      </c>
      <c r="E15892" s="45" t="s">
        <v>24</v>
      </c>
      <c r="F15892" s="179">
        <v>126156</v>
      </c>
      <c r="G15892" s="41">
        <f t="shared" si="600"/>
        <v>126156</v>
      </c>
      <c r="H15892" s="42" t="s">
        <v>538</v>
      </c>
      <c r="I15892" s="43" t="s">
        <v>12744</v>
      </c>
    </row>
    <row r="15893" spans="1:9" x14ac:dyDescent="0.25">
      <c r="A15893" s="33" t="s">
        <v>6879</v>
      </c>
      <c r="B15893" s="36" t="s">
        <v>6883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600"/>
        <v>155000</v>
      </c>
      <c r="H15893" s="42" t="s">
        <v>4493</v>
      </c>
      <c r="I15893" s="43"/>
    </row>
    <row r="15894" spans="1:9" x14ac:dyDescent="0.25">
      <c r="A15894" s="33" t="s">
        <v>6879</v>
      </c>
      <c r="B15894" s="63" t="s">
        <v>6884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600"/>
        <v>25000</v>
      </c>
      <c r="H15894" s="42" t="s">
        <v>4493</v>
      </c>
      <c r="I15894" s="43"/>
    </row>
    <row r="15895" spans="1:9" x14ac:dyDescent="0.25">
      <c r="A15895" s="33" t="s">
        <v>6879</v>
      </c>
      <c r="B15895" s="63" t="s">
        <v>6885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600"/>
        <v>125000</v>
      </c>
      <c r="H15895" s="42" t="s">
        <v>4493</v>
      </c>
      <c r="I15895" s="43"/>
    </row>
    <row r="15896" spans="1:9" x14ac:dyDescent="0.25">
      <c r="A15896" s="33" t="s">
        <v>6879</v>
      </c>
      <c r="B15896" s="36" t="s">
        <v>6886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600"/>
        <v>30000</v>
      </c>
      <c r="H15896" s="42" t="s">
        <v>4493</v>
      </c>
      <c r="I15896" s="43"/>
    </row>
    <row r="15897" spans="1:9" x14ac:dyDescent="0.25">
      <c r="A15897" s="33" t="s">
        <v>6879</v>
      </c>
      <c r="B15897" s="33" t="s">
        <v>6293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600"/>
        <v>44000</v>
      </c>
      <c r="H15897" s="42" t="s">
        <v>742</v>
      </c>
      <c r="I15897" s="43"/>
    </row>
    <row r="15898" spans="1:9" x14ac:dyDescent="0.25">
      <c r="A15898" s="33" t="s">
        <v>6879</v>
      </c>
      <c r="B15898" s="36" t="s">
        <v>6890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600"/>
        <v>840000</v>
      </c>
      <c r="H15898" s="570" t="s">
        <v>12745</v>
      </c>
      <c r="I15898" s="43" t="s">
        <v>12727</v>
      </c>
    </row>
    <row r="15899" spans="1:9" x14ac:dyDescent="0.25">
      <c r="A15899" s="33" t="s">
        <v>6879</v>
      </c>
      <c r="B15899" s="36" t="s">
        <v>6890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600"/>
        <v>3360000</v>
      </c>
      <c r="H15899" s="570" t="s">
        <v>12746</v>
      </c>
      <c r="I15899" s="292" t="s">
        <v>12278</v>
      </c>
    </row>
    <row r="15900" spans="1:9" x14ac:dyDescent="0.25">
      <c r="A15900" s="33" t="s">
        <v>6879</v>
      </c>
      <c r="B15900" s="33" t="s">
        <v>6892</v>
      </c>
      <c r="C15900" s="33" t="s">
        <v>6893</v>
      </c>
      <c r="D15900" s="38">
        <v>2</v>
      </c>
      <c r="E15900" s="45" t="s">
        <v>24</v>
      </c>
      <c r="F15900" s="46">
        <v>1734930</v>
      </c>
      <c r="G15900" s="41">
        <f t="shared" si="600"/>
        <v>3469860</v>
      </c>
      <c r="H15900" s="42" t="s">
        <v>930</v>
      </c>
      <c r="I15900" s="33"/>
    </row>
    <row r="15901" spans="1:9" x14ac:dyDescent="0.25">
      <c r="A15901" s="33" t="s">
        <v>6879</v>
      </c>
      <c r="B15901" s="33" t="s">
        <v>8241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600"/>
        <v>100000</v>
      </c>
      <c r="H15901" s="84" t="s">
        <v>2177</v>
      </c>
      <c r="I15901" s="33" t="s">
        <v>12747</v>
      </c>
    </row>
    <row r="15902" spans="1:9" x14ac:dyDescent="0.25">
      <c r="A15902" s="33" t="s">
        <v>6898</v>
      </c>
      <c r="B15902" s="33" t="s">
        <v>5605</v>
      </c>
      <c r="C15902" s="33" t="s">
        <v>5606</v>
      </c>
      <c r="D15902" s="38">
        <v>1</v>
      </c>
      <c r="E15902" s="45" t="s">
        <v>1426</v>
      </c>
      <c r="F15902" s="40">
        <v>5000</v>
      </c>
      <c r="G15902" s="41">
        <f t="shared" si="600"/>
        <v>5000</v>
      </c>
      <c r="H15902" s="42" t="s">
        <v>28</v>
      </c>
      <c r="I15902" s="43"/>
    </row>
    <row r="15903" spans="1:9" x14ac:dyDescent="0.25">
      <c r="A15903" s="33" t="s">
        <v>6898</v>
      </c>
      <c r="B15903" s="33" t="s">
        <v>6445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600"/>
        <v>10000</v>
      </c>
      <c r="H15903" s="42" t="s">
        <v>28</v>
      </c>
      <c r="I15903" s="43"/>
    </row>
    <row r="15904" spans="1:9" x14ac:dyDescent="0.25">
      <c r="A15904" s="33" t="s">
        <v>6898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600"/>
        <v>104067</v>
      </c>
      <c r="H15904" s="42" t="s">
        <v>930</v>
      </c>
      <c r="I15904" s="43"/>
    </row>
    <row r="15905" spans="1:9" x14ac:dyDescent="0.25">
      <c r="A15905" s="33" t="s">
        <v>6898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601">F15905*D15905</f>
        <v>550000</v>
      </c>
      <c r="H15905" s="42" t="s">
        <v>433</v>
      </c>
      <c r="I15905" s="43" t="s">
        <v>12748</v>
      </c>
    </row>
    <row r="15906" spans="1:9" x14ac:dyDescent="0.25">
      <c r="A15906" s="33" t="s">
        <v>6898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601"/>
        <v>650000</v>
      </c>
      <c r="H15906" s="42" t="s">
        <v>433</v>
      </c>
      <c r="I15906" s="43" t="s">
        <v>12748</v>
      </c>
    </row>
    <row r="15907" spans="1:9" x14ac:dyDescent="0.25">
      <c r="A15907" s="33" t="s">
        <v>6898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601"/>
        <v>297204</v>
      </c>
      <c r="H15907" s="42" t="s">
        <v>433</v>
      </c>
      <c r="I15907" s="43" t="s">
        <v>12748</v>
      </c>
    </row>
    <row r="15908" spans="1:9" x14ac:dyDescent="0.25">
      <c r="A15908" s="33" t="s">
        <v>6898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601"/>
        <v>49500</v>
      </c>
      <c r="H15908" s="42" t="s">
        <v>1006</v>
      </c>
      <c r="I15908" s="43"/>
    </row>
    <row r="15909" spans="1:9" x14ac:dyDescent="0.25">
      <c r="A15909" s="33" t="s">
        <v>6898</v>
      </c>
      <c r="B15909" s="36" t="s">
        <v>4149</v>
      </c>
      <c r="C15909" s="33" t="s">
        <v>2752</v>
      </c>
      <c r="D15909" s="38">
        <v>1</v>
      </c>
      <c r="E15909" s="45" t="s">
        <v>24</v>
      </c>
      <c r="F15909" s="41">
        <v>31000</v>
      </c>
      <c r="G15909" s="179">
        <f t="shared" si="601"/>
        <v>31000</v>
      </c>
      <c r="H15909" s="42" t="s">
        <v>468</v>
      </c>
      <c r="I15909" s="43" t="s">
        <v>12727</v>
      </c>
    </row>
    <row r="15910" spans="1:9" x14ac:dyDescent="0.25">
      <c r="A15910" s="33" t="s">
        <v>6898</v>
      </c>
      <c r="B15910" s="36" t="s">
        <v>6900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12727</v>
      </c>
    </row>
    <row r="15911" spans="1:9" x14ac:dyDescent="0.25">
      <c r="A15911" s="33" t="s">
        <v>6898</v>
      </c>
      <c r="B15911" s="80" t="s">
        <v>6899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601"/>
        <v>16000</v>
      </c>
      <c r="H15911" s="42" t="s">
        <v>606</v>
      </c>
      <c r="I15911" s="43"/>
    </row>
    <row r="15912" spans="1:9" x14ac:dyDescent="0.25">
      <c r="A15912" s="33" t="s">
        <v>6898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601"/>
        <v>297000</v>
      </c>
      <c r="H15912" s="42" t="s">
        <v>627</v>
      </c>
      <c r="I15912" s="43" t="s">
        <v>12749</v>
      </c>
    </row>
    <row r="15913" spans="1:9" x14ac:dyDescent="0.25">
      <c r="A15913" s="33" t="s">
        <v>6898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601"/>
        <v>210000</v>
      </c>
      <c r="H15913" s="42" t="s">
        <v>627</v>
      </c>
      <c r="I15913" s="43" t="s">
        <v>12749</v>
      </c>
    </row>
    <row r="15914" spans="1:9" x14ac:dyDescent="0.25">
      <c r="A15914" s="33" t="s">
        <v>6898</v>
      </c>
      <c r="B15914" s="33" t="s">
        <v>6361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601"/>
        <v>95000</v>
      </c>
      <c r="H15914" s="42" t="s">
        <v>627</v>
      </c>
      <c r="I15914" s="43" t="s">
        <v>12749</v>
      </c>
    </row>
    <row r="15915" spans="1:9" x14ac:dyDescent="0.25">
      <c r="A15915" s="33" t="s">
        <v>6898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601"/>
        <v>37500</v>
      </c>
      <c r="H15915" s="42" t="s">
        <v>472</v>
      </c>
      <c r="I15915" s="43" t="s">
        <v>12750</v>
      </c>
    </row>
    <row r="15916" spans="1:9" x14ac:dyDescent="0.25">
      <c r="A15916" s="33" t="s">
        <v>6898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601"/>
        <v>60000</v>
      </c>
      <c r="H15916" s="42" t="s">
        <v>472</v>
      </c>
      <c r="I15916" s="43" t="s">
        <v>12750</v>
      </c>
    </row>
    <row r="15917" spans="1:9" x14ac:dyDescent="0.25">
      <c r="A15917" s="33" t="s">
        <v>6898</v>
      </c>
      <c r="B15917" s="33" t="s">
        <v>12224</v>
      </c>
      <c r="C15917" s="39" t="s">
        <v>12751</v>
      </c>
      <c r="D15917" s="38">
        <v>1</v>
      </c>
      <c r="E15917" s="45" t="s">
        <v>24</v>
      </c>
      <c r="F15917" s="41">
        <v>1400000</v>
      </c>
      <c r="G15917" s="41">
        <f t="shared" si="601"/>
        <v>1400000</v>
      </c>
      <c r="H15917" s="42" t="s">
        <v>472</v>
      </c>
      <c r="I15917" s="43" t="s">
        <v>12750</v>
      </c>
    </row>
    <row r="15918" spans="1:9" x14ac:dyDescent="0.25">
      <c r="A15918" s="33" t="s">
        <v>6898</v>
      </c>
      <c r="B15918" s="33" t="s">
        <v>356</v>
      </c>
      <c r="C15918" s="33" t="s">
        <v>12752</v>
      </c>
      <c r="D15918" s="33">
        <v>1</v>
      </c>
      <c r="E15918" s="33" t="s">
        <v>24</v>
      </c>
      <c r="F15918" s="34">
        <v>1700000</v>
      </c>
      <c r="G15918" s="41">
        <f t="shared" si="601"/>
        <v>1700000</v>
      </c>
      <c r="H15918" s="42" t="s">
        <v>472</v>
      </c>
      <c r="I15918" s="43" t="s">
        <v>12750</v>
      </c>
    </row>
    <row r="15919" spans="1:9" x14ac:dyDescent="0.25">
      <c r="A15919" s="33" t="s">
        <v>6898</v>
      </c>
      <c r="B15919" s="33" t="s">
        <v>356</v>
      </c>
      <c r="C15919" s="33" t="s">
        <v>12753</v>
      </c>
      <c r="D15919" s="38">
        <v>1</v>
      </c>
      <c r="E15919" s="45" t="s">
        <v>24</v>
      </c>
      <c r="F15919" s="34">
        <v>1700000</v>
      </c>
      <c r="G15919" s="41">
        <f t="shared" si="601"/>
        <v>1700000</v>
      </c>
      <c r="H15919" s="42" t="s">
        <v>472</v>
      </c>
      <c r="I15919" s="43" t="s">
        <v>12750</v>
      </c>
    </row>
    <row r="15920" spans="1:9" x14ac:dyDescent="0.25">
      <c r="A15920" s="33" t="s">
        <v>6898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601"/>
        <v>175000</v>
      </c>
      <c r="H15920" s="42" t="s">
        <v>472</v>
      </c>
      <c r="I15920" s="43" t="s">
        <v>12750</v>
      </c>
    </row>
    <row r="15921" spans="1:9" x14ac:dyDescent="0.25">
      <c r="A15921" s="33" t="s">
        <v>6898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601"/>
        <v>120000</v>
      </c>
      <c r="H15921" s="42" t="s">
        <v>472</v>
      </c>
      <c r="I15921" s="43" t="s">
        <v>12750</v>
      </c>
    </row>
    <row r="15922" spans="1:9" x14ac:dyDescent="0.25">
      <c r="A15922" s="33" t="s">
        <v>6898</v>
      </c>
      <c r="B15922" s="63" t="s">
        <v>6904</v>
      </c>
      <c r="C15922" s="44" t="s">
        <v>6905</v>
      </c>
      <c r="D15922" s="38">
        <v>1</v>
      </c>
      <c r="E15922" s="45" t="s">
        <v>24</v>
      </c>
      <c r="F15922" s="41">
        <v>220000</v>
      </c>
      <c r="G15922" s="41">
        <f t="shared" si="601"/>
        <v>220000</v>
      </c>
      <c r="H15922" s="42" t="s">
        <v>472</v>
      </c>
      <c r="I15922" s="43" t="s">
        <v>12750</v>
      </c>
    </row>
    <row r="15923" spans="1:9" x14ac:dyDescent="0.25">
      <c r="A15923" s="33" t="s">
        <v>6898</v>
      </c>
      <c r="B15923" s="36" t="s">
        <v>6906</v>
      </c>
      <c r="C15923" s="44" t="s">
        <v>6905</v>
      </c>
      <c r="D15923" s="38">
        <v>1</v>
      </c>
      <c r="E15923" s="45" t="s">
        <v>24</v>
      </c>
      <c r="F15923" s="41">
        <v>170000</v>
      </c>
      <c r="G15923" s="41">
        <f t="shared" si="601"/>
        <v>170000</v>
      </c>
      <c r="H15923" s="42" t="s">
        <v>472</v>
      </c>
      <c r="I15923" s="43" t="s">
        <v>12750</v>
      </c>
    </row>
    <row r="15924" spans="1:9" x14ac:dyDescent="0.25">
      <c r="A15924" s="33" t="s">
        <v>6898</v>
      </c>
      <c r="B15924" s="80" t="s">
        <v>4466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601"/>
        <v>30000</v>
      </c>
      <c r="H15924" s="42" t="s">
        <v>6099</v>
      </c>
      <c r="I15924" s="43"/>
    </row>
    <row r="15925" spans="1:9" x14ac:dyDescent="0.25">
      <c r="A15925" s="33" t="s">
        <v>6898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601"/>
        <v>7500</v>
      </c>
      <c r="H15925" s="42" t="s">
        <v>6099</v>
      </c>
      <c r="I15925" s="43"/>
    </row>
    <row r="15926" spans="1:9" x14ac:dyDescent="0.25">
      <c r="A15926" s="33" t="s">
        <v>6898</v>
      </c>
      <c r="B15926" s="36" t="s">
        <v>6902</v>
      </c>
      <c r="C15926" s="44" t="s">
        <v>4873</v>
      </c>
      <c r="D15926" s="38">
        <v>1</v>
      </c>
      <c r="E15926" s="51" t="s">
        <v>727</v>
      </c>
      <c r="F15926" s="46">
        <v>106000</v>
      </c>
      <c r="G15926" s="41">
        <f t="shared" si="601"/>
        <v>106000</v>
      </c>
      <c r="H15926" s="42" t="s">
        <v>6099</v>
      </c>
      <c r="I15926" s="43"/>
    </row>
    <row r="15927" spans="1:9" x14ac:dyDescent="0.25">
      <c r="A15927" s="33" t="s">
        <v>6898</v>
      </c>
      <c r="B15927" s="33" t="s">
        <v>6653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601"/>
        <v>170000</v>
      </c>
      <c r="H15927" s="42" t="s">
        <v>2701</v>
      </c>
      <c r="I15927" s="43" t="s">
        <v>12754</v>
      </c>
    </row>
    <row r="15928" spans="1:9" x14ac:dyDescent="0.25">
      <c r="A15928" s="33" t="s">
        <v>6898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601"/>
        <v>36975</v>
      </c>
      <c r="H15928" s="42" t="s">
        <v>2701</v>
      </c>
      <c r="I15928" s="43" t="s">
        <v>12754</v>
      </c>
    </row>
    <row r="15929" spans="1:9" x14ac:dyDescent="0.25">
      <c r="A15929" s="33" t="s">
        <v>6898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601"/>
        <v>325000</v>
      </c>
      <c r="H15929" s="42" t="s">
        <v>1004</v>
      </c>
      <c r="I15929" s="43" t="s">
        <v>12755</v>
      </c>
    </row>
    <row r="15930" spans="1:9" x14ac:dyDescent="0.25">
      <c r="A15930" s="33" t="s">
        <v>6898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601"/>
        <v>208134</v>
      </c>
      <c r="H15930" s="42" t="s">
        <v>1004</v>
      </c>
      <c r="I15930" s="43" t="s">
        <v>12755</v>
      </c>
    </row>
    <row r="15931" spans="1:9" x14ac:dyDescent="0.25">
      <c r="A15931" s="33" t="s">
        <v>6898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601"/>
        <v>60000</v>
      </c>
      <c r="H15931" s="42" t="s">
        <v>1004</v>
      </c>
      <c r="I15931" s="43" t="s">
        <v>12755</v>
      </c>
    </row>
    <row r="15932" spans="1:9" x14ac:dyDescent="0.25">
      <c r="A15932" s="33" t="s">
        <v>6898</v>
      </c>
      <c r="B15932" s="33" t="s">
        <v>2801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601"/>
        <v>12500</v>
      </c>
      <c r="H15932" s="42" t="s">
        <v>1004</v>
      </c>
      <c r="I15932" s="43" t="s">
        <v>12755</v>
      </c>
    </row>
    <row r="15933" spans="1:9" x14ac:dyDescent="0.25">
      <c r="A15933" s="33" t="s">
        <v>6898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601"/>
        <v>264000</v>
      </c>
      <c r="H15933" s="42" t="s">
        <v>1004</v>
      </c>
      <c r="I15933" s="43" t="s">
        <v>12755</v>
      </c>
    </row>
    <row r="15934" spans="1:9" x14ac:dyDescent="0.25">
      <c r="A15934" s="33" t="s">
        <v>6898</v>
      </c>
      <c r="B15934" s="33" t="s">
        <v>3235</v>
      </c>
      <c r="C15934" s="33" t="s">
        <v>3596</v>
      </c>
      <c r="D15934" s="38">
        <v>1</v>
      </c>
      <c r="E15934" s="45" t="s">
        <v>24</v>
      </c>
      <c r="F15934" s="35">
        <v>93000</v>
      </c>
      <c r="G15934" s="41">
        <f t="shared" si="601"/>
        <v>93000</v>
      </c>
      <c r="H15934" s="42" t="s">
        <v>1004</v>
      </c>
      <c r="I15934" s="43" t="s">
        <v>12755</v>
      </c>
    </row>
    <row r="15935" spans="1:9" x14ac:dyDescent="0.25">
      <c r="A15935" s="33" t="s">
        <v>6898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601"/>
        <v>210000</v>
      </c>
      <c r="H15935" s="42" t="s">
        <v>1004</v>
      </c>
      <c r="I15935" s="43" t="s">
        <v>12755</v>
      </c>
    </row>
    <row r="15936" spans="1:9" x14ac:dyDescent="0.25">
      <c r="A15936" s="33" t="s">
        <v>6898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601"/>
        <v>45000</v>
      </c>
      <c r="H15936" s="42" t="s">
        <v>2908</v>
      </c>
      <c r="I15936" s="43" t="s">
        <v>12756</v>
      </c>
    </row>
    <row r="15937" spans="1:9" x14ac:dyDescent="0.25">
      <c r="A15937" s="33" t="s">
        <v>6898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601"/>
        <v>49500</v>
      </c>
      <c r="H15937" s="42" t="s">
        <v>2908</v>
      </c>
      <c r="I15937" s="43" t="s">
        <v>12756</v>
      </c>
    </row>
    <row r="15938" spans="1:9" x14ac:dyDescent="0.25">
      <c r="A15938" s="33" t="s">
        <v>6898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601"/>
        <v>60000</v>
      </c>
      <c r="H15938" s="42" t="s">
        <v>2908</v>
      </c>
      <c r="I15938" s="43" t="s">
        <v>12756</v>
      </c>
    </row>
    <row r="15939" spans="1:9" x14ac:dyDescent="0.25">
      <c r="A15939" s="33" t="s">
        <v>6898</v>
      </c>
      <c r="B15939" s="36" t="s">
        <v>6907</v>
      </c>
      <c r="C15939" s="33" t="s">
        <v>6908</v>
      </c>
      <c r="D15939" s="33">
        <v>1</v>
      </c>
      <c r="E15939" s="33" t="s">
        <v>24</v>
      </c>
      <c r="F15939" s="34">
        <v>150000</v>
      </c>
      <c r="G15939" s="41">
        <f t="shared" si="601"/>
        <v>150000</v>
      </c>
      <c r="H15939" s="42" t="s">
        <v>1037</v>
      </c>
      <c r="I15939" s="43"/>
    </row>
    <row r="15940" spans="1:9" x14ac:dyDescent="0.25">
      <c r="A15940" s="33" t="s">
        <v>6898</v>
      </c>
      <c r="B15940" s="63" t="s">
        <v>11794</v>
      </c>
      <c r="C15940" s="33" t="s">
        <v>12757</v>
      </c>
      <c r="D15940" s="50">
        <v>1</v>
      </c>
      <c r="E15940" s="45" t="s">
        <v>24</v>
      </c>
      <c r="F15940" s="179">
        <v>1650000</v>
      </c>
      <c r="G15940" s="41">
        <f t="shared" si="601"/>
        <v>1650000</v>
      </c>
      <c r="H15940" s="42" t="s">
        <v>433</v>
      </c>
      <c r="I15940" s="43" t="s">
        <v>12758</v>
      </c>
    </row>
    <row r="15941" spans="1:9" x14ac:dyDescent="0.25">
      <c r="A15941" s="33" t="s">
        <v>6898</v>
      </c>
      <c r="B15941" s="63" t="s">
        <v>11794</v>
      </c>
      <c r="C15941" s="33" t="s">
        <v>12759</v>
      </c>
      <c r="D15941" s="50">
        <v>1</v>
      </c>
      <c r="E15941" s="45" t="s">
        <v>24</v>
      </c>
      <c r="F15941" s="179">
        <v>1650000</v>
      </c>
      <c r="G15941" s="179">
        <f t="shared" si="601"/>
        <v>1650000</v>
      </c>
      <c r="H15941" s="42" t="s">
        <v>433</v>
      </c>
      <c r="I15941" s="43" t="s">
        <v>12758</v>
      </c>
    </row>
    <row r="15942" spans="1:9" x14ac:dyDescent="0.25">
      <c r="A15942" s="33" t="s">
        <v>6898</v>
      </c>
      <c r="B15942" s="63" t="s">
        <v>11794</v>
      </c>
      <c r="C15942" s="33" t="s">
        <v>12760</v>
      </c>
      <c r="D15942" s="50">
        <v>1</v>
      </c>
      <c r="E15942" s="45" t="s">
        <v>24</v>
      </c>
      <c r="F15942" s="179">
        <v>1650000</v>
      </c>
      <c r="G15942" s="179">
        <f t="shared" si="601"/>
        <v>1650000</v>
      </c>
      <c r="H15942" s="42" t="s">
        <v>433</v>
      </c>
      <c r="I15942" s="43" t="s">
        <v>12758</v>
      </c>
    </row>
    <row r="15943" spans="1:9" x14ac:dyDescent="0.25">
      <c r="A15943" s="33" t="s">
        <v>6898</v>
      </c>
      <c r="B15943" s="63" t="s">
        <v>11794</v>
      </c>
      <c r="C15943" s="33" t="s">
        <v>12760</v>
      </c>
      <c r="D15943" s="50">
        <v>1</v>
      </c>
      <c r="E15943" s="45" t="s">
        <v>24</v>
      </c>
      <c r="F15943" s="179">
        <v>1650000</v>
      </c>
      <c r="G15943" s="179">
        <f t="shared" si="601"/>
        <v>1650000</v>
      </c>
      <c r="H15943" s="42" t="s">
        <v>433</v>
      </c>
      <c r="I15943" s="43" t="s">
        <v>12758</v>
      </c>
    </row>
    <row r="15944" spans="1:9" x14ac:dyDescent="0.25">
      <c r="A15944" s="33" t="s">
        <v>6898</v>
      </c>
      <c r="B15944" s="63" t="s">
        <v>11794</v>
      </c>
      <c r="C15944" s="33" t="s">
        <v>12761</v>
      </c>
      <c r="D15944" s="50">
        <v>1</v>
      </c>
      <c r="E15944" s="45" t="s">
        <v>24</v>
      </c>
      <c r="F15944" s="179">
        <v>1650000</v>
      </c>
      <c r="G15944" s="179">
        <f t="shared" si="601"/>
        <v>1650000</v>
      </c>
      <c r="H15944" s="42" t="s">
        <v>433</v>
      </c>
      <c r="I15944" s="43" t="s">
        <v>12758</v>
      </c>
    </row>
    <row r="15945" spans="1:9" x14ac:dyDescent="0.25">
      <c r="A15945" s="33" t="s">
        <v>6898</v>
      </c>
      <c r="B15945" s="63" t="s">
        <v>11794</v>
      </c>
      <c r="C15945" s="33" t="s">
        <v>12762</v>
      </c>
      <c r="D15945" s="50">
        <v>1</v>
      </c>
      <c r="E15945" s="45" t="s">
        <v>24</v>
      </c>
      <c r="F15945" s="179">
        <v>1650000</v>
      </c>
      <c r="G15945" s="179">
        <f t="shared" si="601"/>
        <v>1650000</v>
      </c>
      <c r="H15945" s="42" t="s">
        <v>433</v>
      </c>
      <c r="I15945" s="43" t="s">
        <v>12758</v>
      </c>
    </row>
    <row r="15946" spans="1:9" x14ac:dyDescent="0.25">
      <c r="A15946" s="33" t="s">
        <v>6898</v>
      </c>
      <c r="B15946" s="33" t="s">
        <v>12763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601"/>
        <v>75000</v>
      </c>
      <c r="H15946" s="42" t="s">
        <v>433</v>
      </c>
      <c r="I15946" s="43" t="s">
        <v>12758</v>
      </c>
    </row>
    <row r="15947" spans="1:9" x14ac:dyDescent="0.25">
      <c r="A15947" s="33" t="s">
        <v>6898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601"/>
        <v>693780</v>
      </c>
      <c r="H15947" s="84" t="s">
        <v>482</v>
      </c>
      <c r="I15947" s="33" t="s">
        <v>12764</v>
      </c>
    </row>
    <row r="15948" spans="1:9" x14ac:dyDescent="0.25">
      <c r="A15948" s="33" t="s">
        <v>6898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601"/>
        <v>646000</v>
      </c>
      <c r="H15948" s="84" t="s">
        <v>482</v>
      </c>
      <c r="I15948" s="33" t="s">
        <v>12764</v>
      </c>
    </row>
    <row r="15949" spans="1:9" x14ac:dyDescent="0.25">
      <c r="A15949" s="33" t="s">
        <v>6898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601"/>
        <v>798000</v>
      </c>
      <c r="H15949" s="84" t="s">
        <v>482</v>
      </c>
      <c r="I15949" s="33" t="s">
        <v>12764</v>
      </c>
    </row>
    <row r="15950" spans="1:9" x14ac:dyDescent="0.25">
      <c r="A15950" s="33" t="s">
        <v>6898</v>
      </c>
      <c r="B15950" s="56" t="s">
        <v>6896</v>
      </c>
      <c r="C15950" s="33" t="s">
        <v>6897</v>
      </c>
      <c r="D15950" s="38">
        <v>1</v>
      </c>
      <c r="E15950" s="56" t="s">
        <v>23</v>
      </c>
      <c r="F15950" s="179">
        <v>3000000</v>
      </c>
      <c r="G15950" s="179">
        <f t="shared" si="601"/>
        <v>3000000</v>
      </c>
      <c r="H15950" s="84" t="s">
        <v>482</v>
      </c>
      <c r="I15950" s="33" t="s">
        <v>12764</v>
      </c>
    </row>
    <row r="15951" spans="1:9" x14ac:dyDescent="0.25">
      <c r="A15951" s="33" t="s">
        <v>6898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601"/>
        <v>290000</v>
      </c>
      <c r="H15951" s="84" t="s">
        <v>482</v>
      </c>
      <c r="I15951" s="33" t="s">
        <v>12764</v>
      </c>
    </row>
    <row r="15952" spans="1:9" x14ac:dyDescent="0.25">
      <c r="A15952" s="33" t="s">
        <v>6909</v>
      </c>
      <c r="B15952" s="33" t="s">
        <v>12765</v>
      </c>
      <c r="C15952" s="33" t="s">
        <v>9199</v>
      </c>
      <c r="D15952" s="38">
        <v>1</v>
      </c>
      <c r="E15952" s="45" t="s">
        <v>24</v>
      </c>
      <c r="F15952" s="40">
        <v>2320000</v>
      </c>
      <c r="G15952" s="41">
        <f t="shared" si="601"/>
        <v>2320000</v>
      </c>
      <c r="H15952" s="42" t="s">
        <v>520</v>
      </c>
      <c r="I15952" s="43" t="s">
        <v>12766</v>
      </c>
    </row>
    <row r="15953" spans="1:9" x14ac:dyDescent="0.25">
      <c r="A15953" s="33" t="s">
        <v>6909</v>
      </c>
      <c r="B15953" s="33" t="s">
        <v>12767</v>
      </c>
      <c r="C15953" s="44" t="s">
        <v>9199</v>
      </c>
      <c r="D15953" s="50">
        <v>1</v>
      </c>
      <c r="E15953" s="45" t="s">
        <v>24</v>
      </c>
      <c r="F15953" s="179">
        <v>1750000</v>
      </c>
      <c r="G15953" s="41">
        <f t="shared" si="601"/>
        <v>1750000</v>
      </c>
      <c r="H15953" s="42" t="s">
        <v>520</v>
      </c>
      <c r="I15953" s="43" t="s">
        <v>12766</v>
      </c>
    </row>
    <row r="15954" spans="1:9" x14ac:dyDescent="0.25">
      <c r="A15954" s="33" t="s">
        <v>6909</v>
      </c>
      <c r="B15954" s="49" t="s">
        <v>6847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601"/>
        <v>650000</v>
      </c>
      <c r="H15954" s="42" t="s">
        <v>520</v>
      </c>
      <c r="I15954" s="43" t="s">
        <v>12766</v>
      </c>
    </row>
    <row r="15955" spans="1:9" x14ac:dyDescent="0.25">
      <c r="A15955" s="33" t="s">
        <v>6909</v>
      </c>
      <c r="B15955" s="33" t="s">
        <v>1025</v>
      </c>
      <c r="C15955" s="33" t="s">
        <v>462</v>
      </c>
      <c r="D15955" s="50">
        <v>1</v>
      </c>
      <c r="E15955" s="45" t="s">
        <v>3767</v>
      </c>
      <c r="F15955" s="179">
        <v>1450000</v>
      </c>
      <c r="G15955" s="41">
        <f t="shared" si="601"/>
        <v>1450000</v>
      </c>
      <c r="H15955" s="42" t="s">
        <v>2882</v>
      </c>
      <c r="I15955" s="43" t="s">
        <v>12768</v>
      </c>
    </row>
    <row r="15956" spans="1:9" x14ac:dyDescent="0.25">
      <c r="A15956" s="33" t="s">
        <v>6909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601"/>
        <v>60000</v>
      </c>
      <c r="H15956" s="42" t="s">
        <v>911</v>
      </c>
      <c r="I15956" s="43" t="s">
        <v>12769</v>
      </c>
    </row>
    <row r="15957" spans="1:9" x14ac:dyDescent="0.25">
      <c r="A15957" s="33" t="s">
        <v>6909</v>
      </c>
      <c r="B15957" s="36" t="s">
        <v>6914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x14ac:dyDescent="0.25">
      <c r="A15958" s="33" t="s">
        <v>6909</v>
      </c>
      <c r="B15958" s="33" t="s">
        <v>3318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x14ac:dyDescent="0.25">
      <c r="A15959" s="33" t="s">
        <v>6909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601"/>
        <v>75000</v>
      </c>
      <c r="H15959" s="42" t="s">
        <v>930</v>
      </c>
      <c r="I15959" s="43"/>
    </row>
    <row r="15960" spans="1:9" x14ac:dyDescent="0.25">
      <c r="A15960" s="33" t="s">
        <v>6909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x14ac:dyDescent="0.25">
      <c r="A15961" s="33" t="s">
        <v>6909</v>
      </c>
      <c r="B15961" s="33" t="s">
        <v>6361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601"/>
        <v>95000</v>
      </c>
      <c r="H15961" s="42" t="s">
        <v>2177</v>
      </c>
      <c r="I15961" s="43" t="s">
        <v>12770</v>
      </c>
    </row>
    <row r="15962" spans="1:9" x14ac:dyDescent="0.25">
      <c r="A15962" s="33" t="s">
        <v>6909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601"/>
        <v>297000</v>
      </c>
      <c r="H15962" s="42" t="s">
        <v>2177</v>
      </c>
      <c r="I15962" s="43" t="s">
        <v>12770</v>
      </c>
    </row>
    <row r="15963" spans="1:9" x14ac:dyDescent="0.25">
      <c r="A15963" s="33" t="s">
        <v>6909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601"/>
        <v>138756</v>
      </c>
      <c r="H15963" s="42" t="s">
        <v>2177</v>
      </c>
      <c r="I15963" s="43" t="s">
        <v>12770</v>
      </c>
    </row>
    <row r="15964" spans="1:9" x14ac:dyDescent="0.25">
      <c r="A15964" s="33" t="s">
        <v>6909</v>
      </c>
      <c r="B15964" s="33" t="s">
        <v>3235</v>
      </c>
      <c r="C15964" s="33" t="s">
        <v>3596</v>
      </c>
      <c r="D15964" s="50">
        <v>1</v>
      </c>
      <c r="E15964" s="45" t="s">
        <v>24</v>
      </c>
      <c r="F15964" s="179">
        <v>93000</v>
      </c>
      <c r="G15964" s="41">
        <f t="shared" si="601"/>
        <v>93000</v>
      </c>
      <c r="H15964" s="42" t="s">
        <v>2177</v>
      </c>
      <c r="I15964" s="43" t="s">
        <v>12770</v>
      </c>
    </row>
    <row r="15965" spans="1:9" x14ac:dyDescent="0.25">
      <c r="A15965" s="33" t="s">
        <v>6909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601"/>
        <v>39000</v>
      </c>
      <c r="H15965" s="42" t="s">
        <v>2177</v>
      </c>
      <c r="I15965" s="43" t="s">
        <v>12770</v>
      </c>
    </row>
    <row r="15966" spans="1:9" x14ac:dyDescent="0.25">
      <c r="A15966" s="33" t="s">
        <v>6909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601"/>
        <v>60000</v>
      </c>
      <c r="H15966" s="42" t="s">
        <v>2177</v>
      </c>
      <c r="I15966" s="43" t="s">
        <v>12770</v>
      </c>
    </row>
    <row r="15967" spans="1:9" x14ac:dyDescent="0.25">
      <c r="A15967" s="33" t="s">
        <v>6909</v>
      </c>
      <c r="B15967" s="36" t="s">
        <v>12488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601"/>
        <v>80000</v>
      </c>
      <c r="H15967" s="42" t="s">
        <v>28</v>
      </c>
      <c r="I15967" s="43"/>
    </row>
    <row r="15968" spans="1:9" x14ac:dyDescent="0.25">
      <c r="A15968" s="33" t="s">
        <v>6909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601"/>
        <v>186000</v>
      </c>
      <c r="H15968" s="42" t="s">
        <v>28</v>
      </c>
      <c r="I15968" s="43"/>
    </row>
    <row r="15969" spans="1:9" x14ac:dyDescent="0.25">
      <c r="A15969" s="33" t="s">
        <v>6909</v>
      </c>
      <c r="B15969" s="33" t="s">
        <v>68</v>
      </c>
      <c r="C15969" s="44" t="s">
        <v>12597</v>
      </c>
      <c r="D15969" s="38">
        <v>1</v>
      </c>
      <c r="E15969" s="45" t="s">
        <v>72</v>
      </c>
      <c r="F15969" s="41">
        <v>2100000</v>
      </c>
      <c r="G15969" s="41">
        <f t="shared" ref="G15969:G16032" si="602">F15969*D15969</f>
        <v>2100000</v>
      </c>
      <c r="H15969" s="42" t="s">
        <v>492</v>
      </c>
      <c r="I15969" s="43" t="s">
        <v>12771</v>
      </c>
    </row>
    <row r="15970" spans="1:9" x14ac:dyDescent="0.25">
      <c r="A15970" s="33" t="s">
        <v>6909</v>
      </c>
      <c r="B15970" s="36" t="s">
        <v>4149</v>
      </c>
      <c r="C15970" s="33" t="s">
        <v>2752</v>
      </c>
      <c r="D15970" s="38">
        <v>1</v>
      </c>
      <c r="E15970" s="45" t="s">
        <v>24</v>
      </c>
      <c r="F15970" s="41">
        <v>31000</v>
      </c>
      <c r="G15970" s="41">
        <f t="shared" si="602"/>
        <v>31000</v>
      </c>
      <c r="H15970" s="42" t="s">
        <v>492</v>
      </c>
      <c r="I15970" s="43" t="s">
        <v>12771</v>
      </c>
    </row>
    <row r="15971" spans="1:9" x14ac:dyDescent="0.25">
      <c r="A15971" s="33" t="s">
        <v>6909</v>
      </c>
      <c r="B15971" s="33" t="s">
        <v>6920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602"/>
        <v>10000</v>
      </c>
      <c r="H15971" s="42" t="s">
        <v>606</v>
      </c>
      <c r="I15971" s="43"/>
    </row>
    <row r="15972" spans="1:9" x14ac:dyDescent="0.25">
      <c r="A15972" s="33" t="s">
        <v>6909</v>
      </c>
      <c r="B15972" s="36" t="s">
        <v>6915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602"/>
        <v>5000</v>
      </c>
      <c r="H15972" s="42" t="s">
        <v>606</v>
      </c>
      <c r="I15972" s="43"/>
    </row>
    <row r="15973" spans="1:9" x14ac:dyDescent="0.25">
      <c r="A15973" s="33" t="s">
        <v>6909</v>
      </c>
      <c r="B15973" s="63" t="s">
        <v>6916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602"/>
        <v>33000</v>
      </c>
      <c r="H15973" s="42" t="s">
        <v>12772</v>
      </c>
      <c r="I15973" s="43"/>
    </row>
    <row r="15974" spans="1:9" x14ac:dyDescent="0.25">
      <c r="A15974" s="33" t="s">
        <v>6909</v>
      </c>
      <c r="B15974" s="63" t="s">
        <v>6916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602"/>
        <v>33000</v>
      </c>
      <c r="H15974" s="42" t="s">
        <v>3101</v>
      </c>
      <c r="I15974" s="43"/>
    </row>
    <row r="15975" spans="1:9" x14ac:dyDescent="0.25">
      <c r="A15975" s="33" t="s">
        <v>6909</v>
      </c>
      <c r="B15975" s="33" t="s">
        <v>4847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602"/>
        <v>2625</v>
      </c>
      <c r="H15975" s="42" t="s">
        <v>2284</v>
      </c>
      <c r="I15975" s="43" t="s">
        <v>12773</v>
      </c>
    </row>
    <row r="15976" spans="1:9" x14ac:dyDescent="0.25">
      <c r="A15976" s="33" t="s">
        <v>6909</v>
      </c>
      <c r="B15976" s="80" t="s">
        <v>4466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602"/>
        <v>15000</v>
      </c>
      <c r="H15976" s="42" t="s">
        <v>2284</v>
      </c>
      <c r="I15976" s="43" t="s">
        <v>12773</v>
      </c>
    </row>
    <row r="15977" spans="1:9" x14ac:dyDescent="0.25">
      <c r="A15977" s="33" t="s">
        <v>6909</v>
      </c>
      <c r="B15977" s="36" t="s">
        <v>6919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602"/>
        <v>11000</v>
      </c>
      <c r="H15977" s="42" t="s">
        <v>2284</v>
      </c>
      <c r="I15977" s="43" t="s">
        <v>12773</v>
      </c>
    </row>
    <row r="15978" spans="1:9" x14ac:dyDescent="0.25">
      <c r="A15978" s="33" t="s">
        <v>6909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602"/>
        <v>10000</v>
      </c>
      <c r="H15978" s="42" t="s">
        <v>2284</v>
      </c>
      <c r="I15978" s="43" t="s">
        <v>12773</v>
      </c>
    </row>
    <row r="15979" spans="1:9" x14ac:dyDescent="0.25">
      <c r="A15979" s="33" t="s">
        <v>6909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602"/>
        <v>90000</v>
      </c>
      <c r="H15979" s="42" t="s">
        <v>2284</v>
      </c>
      <c r="I15979" s="43" t="s">
        <v>12773</v>
      </c>
    </row>
    <row r="15980" spans="1:9" x14ac:dyDescent="0.25">
      <c r="A15980" s="33" t="s">
        <v>6909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602"/>
        <v>52000</v>
      </c>
      <c r="H15980" s="42" t="s">
        <v>2284</v>
      </c>
      <c r="I15980" s="43" t="s">
        <v>12773</v>
      </c>
    </row>
    <row r="15981" spans="1:9" x14ac:dyDescent="0.25">
      <c r="A15981" s="33" t="s">
        <v>6909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602"/>
        <v>20000</v>
      </c>
      <c r="H15981" s="42" t="s">
        <v>2284</v>
      </c>
      <c r="I15981" s="43" t="s">
        <v>12773</v>
      </c>
    </row>
    <row r="15982" spans="1:9" x14ac:dyDescent="0.25">
      <c r="A15982" s="33" t="s">
        <v>6909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602"/>
        <v>56000</v>
      </c>
      <c r="H15982" s="42" t="s">
        <v>2284</v>
      </c>
      <c r="I15982" s="43" t="s">
        <v>12773</v>
      </c>
    </row>
    <row r="15983" spans="1:9" x14ac:dyDescent="0.25">
      <c r="A15983" s="33" t="s">
        <v>6909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602"/>
        <v>62000</v>
      </c>
      <c r="H15983" s="42" t="s">
        <v>2284</v>
      </c>
      <c r="I15983" s="43" t="s">
        <v>12773</v>
      </c>
    </row>
    <row r="15984" spans="1:9" x14ac:dyDescent="0.25">
      <c r="A15984" s="33" t="s">
        <v>6909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602"/>
        <v>22500</v>
      </c>
      <c r="H15984" s="42" t="s">
        <v>2284</v>
      </c>
      <c r="I15984" s="43" t="s">
        <v>12773</v>
      </c>
    </row>
    <row r="15985" spans="1:9" x14ac:dyDescent="0.25">
      <c r="A15985" s="33" t="s">
        <v>6909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602"/>
        <v>138756</v>
      </c>
      <c r="H15985" s="42" t="s">
        <v>2284</v>
      </c>
      <c r="I15985" s="43" t="s">
        <v>12773</v>
      </c>
    </row>
    <row r="15986" spans="1:9" x14ac:dyDescent="0.25">
      <c r="A15986" s="33" t="s">
        <v>6909</v>
      </c>
      <c r="B15986" s="80" t="s">
        <v>12774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602"/>
        <v>61875</v>
      </c>
      <c r="H15986" s="42" t="s">
        <v>2284</v>
      </c>
      <c r="I15986" s="43" t="s">
        <v>12773</v>
      </c>
    </row>
    <row r="15987" spans="1:9" x14ac:dyDescent="0.25">
      <c r="A15987" s="33" t="s">
        <v>6909</v>
      </c>
      <c r="B15987" s="33" t="s">
        <v>2801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602"/>
        <v>12500</v>
      </c>
      <c r="H15987" s="42" t="s">
        <v>2284</v>
      </c>
      <c r="I15987" s="43" t="s">
        <v>12773</v>
      </c>
    </row>
    <row r="15988" spans="1:9" x14ac:dyDescent="0.25">
      <c r="A15988" s="33" t="s">
        <v>6909</v>
      </c>
      <c r="B15988" s="63" t="s">
        <v>6918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602"/>
        <v>5000</v>
      </c>
      <c r="H15988" s="42" t="s">
        <v>2884</v>
      </c>
      <c r="I15988" s="43"/>
    </row>
    <row r="15989" spans="1:9" x14ac:dyDescent="0.25">
      <c r="A15989" s="33" t="s">
        <v>6909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602"/>
        <v>400000</v>
      </c>
      <c r="H15989" s="42" t="s">
        <v>2884</v>
      </c>
      <c r="I15989" s="43"/>
    </row>
    <row r="15990" spans="1:9" x14ac:dyDescent="0.25">
      <c r="A15990" s="33" t="s">
        <v>6909</v>
      </c>
      <c r="B15990" s="33" t="s">
        <v>6107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602"/>
        <v>250000</v>
      </c>
      <c r="H15990" s="42" t="s">
        <v>2884</v>
      </c>
      <c r="I15990" s="43"/>
    </row>
    <row r="15991" spans="1:9" x14ac:dyDescent="0.25">
      <c r="A15991" s="33" t="s">
        <v>6909</v>
      </c>
      <c r="B15991" s="33" t="s">
        <v>6921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602"/>
        <v>1000000</v>
      </c>
      <c r="H15991" s="42" t="s">
        <v>2018</v>
      </c>
      <c r="I15991" s="43"/>
    </row>
    <row r="15992" spans="1:9" x14ac:dyDescent="0.25">
      <c r="A15992" s="33" t="s">
        <v>6909</v>
      </c>
      <c r="B15992" s="33" t="s">
        <v>6912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602"/>
        <v>310000</v>
      </c>
      <c r="H15992" s="42" t="s">
        <v>6913</v>
      </c>
      <c r="I15992" s="43" t="s">
        <v>12775</v>
      </c>
    </row>
    <row r="15993" spans="1:9" x14ac:dyDescent="0.25">
      <c r="A15993" s="33" t="s">
        <v>6909</v>
      </c>
      <c r="B15993" s="33" t="s">
        <v>12224</v>
      </c>
      <c r="C15993" s="33" t="s">
        <v>12776</v>
      </c>
      <c r="D15993" s="38">
        <v>1</v>
      </c>
      <c r="E15993" s="51" t="s">
        <v>24</v>
      </c>
      <c r="F15993" s="46">
        <v>1400000</v>
      </c>
      <c r="G15993" s="179">
        <f t="shared" si="602"/>
        <v>1400000</v>
      </c>
      <c r="H15993" s="42" t="s">
        <v>6913</v>
      </c>
      <c r="I15993" s="43" t="s">
        <v>12775</v>
      </c>
    </row>
    <row r="15994" spans="1:9" x14ac:dyDescent="0.25">
      <c r="A15994" s="33" t="s">
        <v>6909</v>
      </c>
      <c r="B15994" s="33" t="s">
        <v>12224</v>
      </c>
      <c r="C15994" s="33" t="s">
        <v>12777</v>
      </c>
      <c r="D15994" s="38">
        <v>1</v>
      </c>
      <c r="E15994" s="45" t="s">
        <v>24</v>
      </c>
      <c r="F15994" s="40">
        <v>1400000</v>
      </c>
      <c r="G15994" s="41">
        <f t="shared" si="602"/>
        <v>1400000</v>
      </c>
      <c r="H15994" s="42" t="s">
        <v>6913</v>
      </c>
      <c r="I15994" s="43" t="s">
        <v>12775</v>
      </c>
    </row>
    <row r="15995" spans="1:9" x14ac:dyDescent="0.25">
      <c r="A15995" s="33" t="s">
        <v>6909</v>
      </c>
      <c r="B15995" s="36" t="s">
        <v>12566</v>
      </c>
      <c r="C15995" s="39" t="s">
        <v>12778</v>
      </c>
      <c r="D15995" s="38">
        <v>1</v>
      </c>
      <c r="E15995" s="45" t="s">
        <v>24</v>
      </c>
      <c r="F15995" s="41">
        <v>475000</v>
      </c>
      <c r="G15995" s="41">
        <f t="shared" si="602"/>
        <v>475000</v>
      </c>
      <c r="H15995" s="42" t="s">
        <v>6913</v>
      </c>
      <c r="I15995" s="43" t="s">
        <v>12775</v>
      </c>
    </row>
    <row r="15996" spans="1:9" x14ac:dyDescent="0.25">
      <c r="A15996" s="33" t="s">
        <v>6909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602"/>
        <v>120000</v>
      </c>
      <c r="H15996" s="42" t="s">
        <v>6913</v>
      </c>
      <c r="I15996" s="43" t="s">
        <v>12775</v>
      </c>
    </row>
    <row r="15997" spans="1:9" x14ac:dyDescent="0.25">
      <c r="A15997" s="33" t="s">
        <v>6909</v>
      </c>
      <c r="B15997" s="33" t="s">
        <v>2801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602"/>
        <v>25000</v>
      </c>
      <c r="H15997" s="42" t="s">
        <v>6099</v>
      </c>
      <c r="I15997" s="43"/>
    </row>
    <row r="15998" spans="1:9" x14ac:dyDescent="0.25">
      <c r="A15998" s="33" t="s">
        <v>206</v>
      </c>
      <c r="B15998" s="33" t="s">
        <v>2801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602"/>
        <v>12500</v>
      </c>
      <c r="H15998" s="42" t="s">
        <v>1006</v>
      </c>
      <c r="I15998" s="43" t="s">
        <v>12779</v>
      </c>
    </row>
    <row r="15999" spans="1:9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12779</v>
      </c>
    </row>
    <row r="16000" spans="1:9" x14ac:dyDescent="0.25">
      <c r="A16000" s="33" t="s">
        <v>206</v>
      </c>
      <c r="B16000" s="33" t="s">
        <v>6037</v>
      </c>
      <c r="C16000" s="33" t="s">
        <v>6038</v>
      </c>
      <c r="D16000" s="38">
        <v>1</v>
      </c>
      <c r="E16000" s="45" t="s">
        <v>24</v>
      </c>
      <c r="F16000" s="40">
        <v>550000</v>
      </c>
      <c r="G16000" s="41">
        <f t="shared" si="602"/>
        <v>550000</v>
      </c>
      <c r="H16000" s="84" t="s">
        <v>4550</v>
      </c>
      <c r="I16000" s="43"/>
    </row>
    <row r="16001" spans="1:9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602"/>
        <v>255000</v>
      </c>
      <c r="H16001" s="42" t="s">
        <v>6099</v>
      </c>
      <c r="I16001" s="43"/>
    </row>
    <row r="16002" spans="1:9" x14ac:dyDescent="0.25">
      <c r="A16002" s="33" t="s">
        <v>206</v>
      </c>
      <c r="B16002" s="68" t="s">
        <v>6279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602"/>
        <v>152000</v>
      </c>
      <c r="H16002" s="42" t="s">
        <v>6099</v>
      </c>
      <c r="I16002" s="43"/>
    </row>
    <row r="16003" spans="1:9" x14ac:dyDescent="0.25">
      <c r="A16003" s="33" t="s">
        <v>206</v>
      </c>
      <c r="B16003" s="33" t="s">
        <v>6631</v>
      </c>
      <c r="C16003" s="33" t="s">
        <v>6284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6099</v>
      </c>
      <c r="I16003" s="43"/>
    </row>
    <row r="16004" spans="1:9" x14ac:dyDescent="0.25">
      <c r="A16004" s="33" t="s">
        <v>206</v>
      </c>
      <c r="B16004" s="33" t="s">
        <v>6923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4493</v>
      </c>
      <c r="I16004" s="43"/>
    </row>
    <row r="16005" spans="1:9" x14ac:dyDescent="0.25">
      <c r="A16005" s="33" t="s">
        <v>206</v>
      </c>
      <c r="B16005" s="36" t="s">
        <v>6924</v>
      </c>
      <c r="C16005" s="56" t="s">
        <v>6925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4493</v>
      </c>
      <c r="I16005" s="43"/>
    </row>
    <row r="16006" spans="1:9" x14ac:dyDescent="0.25">
      <c r="A16006" s="33" t="s">
        <v>206</v>
      </c>
      <c r="B16006" s="33" t="s">
        <v>6926</v>
      </c>
      <c r="C16006" s="33" t="s">
        <v>6925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4493</v>
      </c>
      <c r="I16006" s="43"/>
    </row>
    <row r="16007" spans="1:9" x14ac:dyDescent="0.25">
      <c r="A16007" s="33" t="s">
        <v>206</v>
      </c>
      <c r="B16007" s="33" t="s">
        <v>6627</v>
      </c>
      <c r="C16007" s="33" t="s">
        <v>6284</v>
      </c>
      <c r="D16007" s="33">
        <v>1</v>
      </c>
      <c r="E16007" s="33" t="s">
        <v>24</v>
      </c>
      <c r="F16007" s="34">
        <v>7000</v>
      </c>
      <c r="G16007" s="41">
        <f t="shared" si="602"/>
        <v>7000</v>
      </c>
      <c r="H16007" s="42" t="s">
        <v>647</v>
      </c>
      <c r="I16007" s="43" t="s">
        <v>8493</v>
      </c>
    </row>
    <row r="16008" spans="1:9" x14ac:dyDescent="0.25">
      <c r="A16008" s="33" t="s">
        <v>206</v>
      </c>
      <c r="B16008" s="56" t="s">
        <v>6150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602"/>
        <v>25000</v>
      </c>
      <c r="H16008" s="42" t="s">
        <v>12780</v>
      </c>
      <c r="I16008" s="43" t="s">
        <v>8493</v>
      </c>
    </row>
    <row r="16009" spans="1:9" x14ac:dyDescent="0.25">
      <c r="A16009" s="33" t="s">
        <v>206</v>
      </c>
      <c r="B16009" s="63" t="s">
        <v>3487</v>
      </c>
      <c r="C16009" s="39" t="s">
        <v>3536</v>
      </c>
      <c r="D16009" s="38">
        <v>1</v>
      </c>
      <c r="E16009" s="45" t="s">
        <v>107</v>
      </c>
      <c r="F16009" s="40">
        <v>40000</v>
      </c>
      <c r="G16009" s="41">
        <f t="shared" si="602"/>
        <v>40000</v>
      </c>
      <c r="H16009" s="42" t="s">
        <v>12780</v>
      </c>
      <c r="I16009" s="43" t="s">
        <v>8493</v>
      </c>
    </row>
    <row r="16010" spans="1:9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602"/>
        <v>220000</v>
      </c>
      <c r="H16010" s="42" t="s">
        <v>1106</v>
      </c>
      <c r="I16010" s="43" t="s">
        <v>12781</v>
      </c>
    </row>
    <row r="16011" spans="1:9" x14ac:dyDescent="0.25">
      <c r="A16011" s="33" t="s">
        <v>206</v>
      </c>
      <c r="B16011" s="36" t="s">
        <v>4150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602"/>
        <v>21000</v>
      </c>
      <c r="H16011" s="42" t="s">
        <v>1106</v>
      </c>
      <c r="I16011" s="43" t="s">
        <v>12781</v>
      </c>
    </row>
    <row r="16012" spans="1:9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602"/>
        <v>888079</v>
      </c>
      <c r="H16012" s="42" t="s">
        <v>1106</v>
      </c>
      <c r="I16012" s="43" t="s">
        <v>12781</v>
      </c>
    </row>
    <row r="16013" spans="1:9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602"/>
        <v>120000</v>
      </c>
      <c r="H16013" s="42" t="s">
        <v>1106</v>
      </c>
      <c r="I16013" s="43" t="s">
        <v>12781</v>
      </c>
    </row>
    <row r="16014" spans="1:9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602"/>
        <v>24750</v>
      </c>
      <c r="H16014" s="42" t="s">
        <v>1106</v>
      </c>
      <c r="I16014" s="43" t="s">
        <v>12781</v>
      </c>
    </row>
    <row r="16015" spans="1:9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602"/>
        <v>20000</v>
      </c>
      <c r="H16015" s="42" t="s">
        <v>1106</v>
      </c>
      <c r="I16015" s="43" t="s">
        <v>12781</v>
      </c>
    </row>
    <row r="16016" spans="1:9" x14ac:dyDescent="0.25">
      <c r="A16016" s="33" t="s">
        <v>206</v>
      </c>
      <c r="B16016" s="33" t="s">
        <v>6855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602"/>
        <v>95000</v>
      </c>
      <c r="H16016" s="42" t="s">
        <v>882</v>
      </c>
      <c r="I16016" s="43" t="s">
        <v>12782</v>
      </c>
    </row>
    <row r="16017" spans="1:9" x14ac:dyDescent="0.25">
      <c r="A16017" s="33" t="s">
        <v>206</v>
      </c>
      <c r="B16017" s="33" t="s">
        <v>2801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602"/>
        <v>12500</v>
      </c>
      <c r="H16017" s="42" t="s">
        <v>1004</v>
      </c>
      <c r="I16017" s="43" t="s">
        <v>12755</v>
      </c>
    </row>
    <row r="16018" spans="1:9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602"/>
        <v>250000</v>
      </c>
      <c r="H16018" s="42" t="s">
        <v>1004</v>
      </c>
      <c r="I16018" s="43" t="s">
        <v>12755</v>
      </c>
    </row>
    <row r="16019" spans="1:9" x14ac:dyDescent="0.25">
      <c r="A16019" s="33" t="s">
        <v>206</v>
      </c>
      <c r="B16019" s="33" t="s">
        <v>6856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602"/>
        <v>60000</v>
      </c>
      <c r="H16019" s="42" t="s">
        <v>1004</v>
      </c>
      <c r="I16019" s="43" t="s">
        <v>12755</v>
      </c>
    </row>
    <row r="16020" spans="1:9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602"/>
        <v>7500</v>
      </c>
      <c r="H16020" s="42" t="s">
        <v>1004</v>
      </c>
      <c r="I16020" s="43" t="s">
        <v>12755</v>
      </c>
    </row>
    <row r="16021" spans="1:9" x14ac:dyDescent="0.25">
      <c r="A16021" s="33" t="s">
        <v>206</v>
      </c>
      <c r="B16021" s="36" t="s">
        <v>3451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602"/>
        <v>205000</v>
      </c>
      <c r="H16021" s="42" t="s">
        <v>930</v>
      </c>
      <c r="I16021" s="43"/>
    </row>
    <row r="16022" spans="1:9" x14ac:dyDescent="0.25">
      <c r="A16022" s="33" t="s">
        <v>206</v>
      </c>
      <c r="B16022" s="63" t="s">
        <v>3452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602"/>
        <v>87500</v>
      </c>
      <c r="H16022" s="42" t="s">
        <v>930</v>
      </c>
      <c r="I16022" s="43"/>
    </row>
    <row r="16023" spans="1:9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602"/>
        <v>22500</v>
      </c>
      <c r="H16023" s="42" t="s">
        <v>551</v>
      </c>
      <c r="I16023" s="43" t="s">
        <v>8493</v>
      </c>
    </row>
    <row r="16024" spans="1:9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602"/>
        <v>37500</v>
      </c>
      <c r="H16024" s="42" t="s">
        <v>551</v>
      </c>
      <c r="I16024" s="43" t="s">
        <v>8493</v>
      </c>
    </row>
    <row r="16025" spans="1:9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602"/>
        <v>208134</v>
      </c>
      <c r="H16025" s="42" t="s">
        <v>551</v>
      </c>
      <c r="I16025" s="43" t="s">
        <v>8493</v>
      </c>
    </row>
    <row r="16026" spans="1:9" x14ac:dyDescent="0.25">
      <c r="A16026" s="33" t="s">
        <v>206</v>
      </c>
      <c r="B16026" s="33" t="s">
        <v>2801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602"/>
        <v>12500</v>
      </c>
      <c r="H16026" s="42" t="s">
        <v>551</v>
      </c>
      <c r="I16026" s="43" t="s">
        <v>8493</v>
      </c>
    </row>
    <row r="16027" spans="1:9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602"/>
        <v>24750</v>
      </c>
      <c r="H16027" s="42" t="s">
        <v>551</v>
      </c>
      <c r="I16027" s="43" t="s">
        <v>8493</v>
      </c>
    </row>
    <row r="16028" spans="1:9" x14ac:dyDescent="0.25">
      <c r="A16028" s="33" t="s">
        <v>6930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602"/>
        <v>49300</v>
      </c>
      <c r="H16028" s="42" t="s">
        <v>28</v>
      </c>
      <c r="I16028" s="43"/>
    </row>
    <row r="16029" spans="1:9" x14ac:dyDescent="0.25">
      <c r="A16029" s="33" t="s">
        <v>6930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x14ac:dyDescent="0.25">
      <c r="A16030" s="33" t="s">
        <v>6930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x14ac:dyDescent="0.25">
      <c r="A16031" s="33" t="s">
        <v>6930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602"/>
        <v>7825</v>
      </c>
      <c r="H16031" s="42" t="s">
        <v>742</v>
      </c>
      <c r="I16031" s="43"/>
    </row>
    <row r="16032" spans="1:9" x14ac:dyDescent="0.25">
      <c r="A16032" s="33" t="s">
        <v>6930</v>
      </c>
      <c r="B16032" s="33" t="s">
        <v>6931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602"/>
        <v>22500</v>
      </c>
      <c r="H16032" s="84" t="s">
        <v>3101</v>
      </c>
      <c r="I16032" s="43"/>
    </row>
    <row r="16033" spans="1:9" x14ac:dyDescent="0.25">
      <c r="A16033" s="33" t="s">
        <v>6930</v>
      </c>
      <c r="B16033" s="63" t="s">
        <v>11794</v>
      </c>
      <c r="C16033" s="33" t="s">
        <v>12783</v>
      </c>
      <c r="D16033" s="38">
        <v>1</v>
      </c>
      <c r="E16033" s="45" t="s">
        <v>24</v>
      </c>
      <c r="F16033" s="179">
        <v>1650000</v>
      </c>
      <c r="G16033" s="41">
        <f t="shared" ref="G16033:G16054" si="603">F16033*D16033</f>
        <v>1650000</v>
      </c>
      <c r="H16033" s="42" t="s">
        <v>433</v>
      </c>
      <c r="I16033" s="43" t="s">
        <v>12784</v>
      </c>
    </row>
    <row r="16034" spans="1:9" x14ac:dyDescent="0.25">
      <c r="A16034" s="33" t="s">
        <v>6930</v>
      </c>
      <c r="B16034" s="63" t="s">
        <v>11794</v>
      </c>
      <c r="C16034" s="33" t="s">
        <v>12785</v>
      </c>
      <c r="D16034" s="38">
        <v>1</v>
      </c>
      <c r="E16034" s="45" t="s">
        <v>24</v>
      </c>
      <c r="F16034" s="179">
        <v>1650000</v>
      </c>
      <c r="G16034" s="41">
        <f t="shared" si="603"/>
        <v>1650000</v>
      </c>
      <c r="H16034" s="42" t="s">
        <v>433</v>
      </c>
      <c r="I16034" s="43" t="s">
        <v>12784</v>
      </c>
    </row>
    <row r="16035" spans="1:9" x14ac:dyDescent="0.25">
      <c r="A16035" s="33" t="s">
        <v>6930</v>
      </c>
      <c r="B16035" s="63" t="s">
        <v>11794</v>
      </c>
      <c r="C16035" s="33" t="s">
        <v>12786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12784</v>
      </c>
    </row>
    <row r="16036" spans="1:9" x14ac:dyDescent="0.25">
      <c r="A16036" s="33" t="s">
        <v>6930</v>
      </c>
      <c r="B16036" s="63" t="s">
        <v>11794</v>
      </c>
      <c r="C16036" s="56" t="s">
        <v>12787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12784</v>
      </c>
    </row>
    <row r="16037" spans="1:9" x14ac:dyDescent="0.25">
      <c r="A16037" s="33" t="s">
        <v>6930</v>
      </c>
      <c r="B16037" s="63" t="s">
        <v>11794</v>
      </c>
      <c r="C16037" s="56" t="s">
        <v>12788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12784</v>
      </c>
    </row>
    <row r="16038" spans="1:9" x14ac:dyDescent="0.25">
      <c r="A16038" s="33" t="s">
        <v>6930</v>
      </c>
      <c r="B16038" s="63" t="s">
        <v>11794</v>
      </c>
      <c r="C16038" s="33" t="s">
        <v>12789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12784</v>
      </c>
    </row>
    <row r="16039" spans="1:9" x14ac:dyDescent="0.25">
      <c r="A16039" s="33" t="s">
        <v>6930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603"/>
        <v>335000</v>
      </c>
      <c r="H16039" s="42" t="s">
        <v>433</v>
      </c>
      <c r="I16039" s="43" t="s">
        <v>12784</v>
      </c>
    </row>
    <row r="16040" spans="1:9" x14ac:dyDescent="0.25">
      <c r="A16040" s="33" t="s">
        <v>6930</v>
      </c>
      <c r="B16040" s="36" t="s">
        <v>6928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603"/>
        <v>220000</v>
      </c>
      <c r="H16040" s="42" t="s">
        <v>6099</v>
      </c>
      <c r="I16040" s="43"/>
    </row>
    <row r="16041" spans="1:9" x14ac:dyDescent="0.25">
      <c r="A16041" s="33" t="s">
        <v>6930</v>
      </c>
      <c r="B16041" s="68" t="s">
        <v>6279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603"/>
        <v>76000</v>
      </c>
      <c r="H16041" s="42" t="s">
        <v>6099</v>
      </c>
      <c r="I16041" s="43"/>
    </row>
    <row r="16042" spans="1:9" x14ac:dyDescent="0.25">
      <c r="A16042" s="33" t="s">
        <v>6930</v>
      </c>
      <c r="B16042" s="33" t="s">
        <v>5854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603"/>
        <v>74000</v>
      </c>
      <c r="H16042" s="84" t="s">
        <v>6099</v>
      </c>
      <c r="I16042" s="43"/>
    </row>
    <row r="16043" spans="1:9" x14ac:dyDescent="0.25">
      <c r="A16043" s="33" t="s">
        <v>6930</v>
      </c>
      <c r="B16043" s="33" t="s">
        <v>6631</v>
      </c>
      <c r="C16043" s="33" t="s">
        <v>6284</v>
      </c>
      <c r="D16043" s="33">
        <v>1</v>
      </c>
      <c r="E16043" s="39" t="s">
        <v>24</v>
      </c>
      <c r="F16043" s="34">
        <v>13000</v>
      </c>
      <c r="G16043" s="41">
        <f t="shared" si="603"/>
        <v>13000</v>
      </c>
      <c r="H16043" s="84" t="s">
        <v>6099</v>
      </c>
      <c r="I16043" s="43"/>
    </row>
    <row r="16044" spans="1:9" x14ac:dyDescent="0.25">
      <c r="A16044" s="33" t="s">
        <v>6930</v>
      </c>
      <c r="B16044" s="33" t="s">
        <v>5816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6099</v>
      </c>
      <c r="I16044" s="43"/>
    </row>
    <row r="16045" spans="1:9" x14ac:dyDescent="0.25">
      <c r="A16045" s="33" t="s">
        <v>6930</v>
      </c>
      <c r="B16045" s="80" t="s">
        <v>4466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6099</v>
      </c>
      <c r="I16045" s="43"/>
    </row>
    <row r="16046" spans="1:9" x14ac:dyDescent="0.25">
      <c r="A16046" s="33" t="s">
        <v>6930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6751</v>
      </c>
      <c r="I16046" s="43"/>
    </row>
    <row r="16047" spans="1:9" x14ac:dyDescent="0.25">
      <c r="A16047" s="33" t="s">
        <v>6930</v>
      </c>
      <c r="B16047" s="36" t="s">
        <v>6939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603"/>
        <v>83000</v>
      </c>
      <c r="H16047" s="42" t="s">
        <v>6751</v>
      </c>
      <c r="I16047" s="43"/>
    </row>
    <row r="16048" spans="1:9" x14ac:dyDescent="0.25">
      <c r="A16048" s="33" t="s">
        <v>6930</v>
      </c>
      <c r="B16048" s="56" t="s">
        <v>6933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603"/>
        <v>350000</v>
      </c>
      <c r="H16048" s="42" t="s">
        <v>606</v>
      </c>
      <c r="I16048" s="43"/>
    </row>
    <row r="16049" spans="1:9" x14ac:dyDescent="0.25">
      <c r="A16049" s="33" t="s">
        <v>6930</v>
      </c>
      <c r="B16049" s="33" t="s">
        <v>6934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603"/>
        <v>2600000</v>
      </c>
      <c r="H16049" s="42" t="s">
        <v>2284</v>
      </c>
      <c r="I16049" s="43"/>
    </row>
    <row r="16050" spans="1:9" x14ac:dyDescent="0.25">
      <c r="A16050" s="33" t="s">
        <v>6930</v>
      </c>
      <c r="B16050" s="33" t="s">
        <v>6937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603"/>
        <v>120000</v>
      </c>
      <c r="H16050" s="42" t="s">
        <v>2284</v>
      </c>
      <c r="I16050" s="43"/>
    </row>
    <row r="16051" spans="1:9" x14ac:dyDescent="0.25">
      <c r="A16051" s="33" t="s">
        <v>6930</v>
      </c>
      <c r="B16051" s="36" t="s">
        <v>4149</v>
      </c>
      <c r="C16051" s="33" t="s">
        <v>2752</v>
      </c>
      <c r="D16051" s="50">
        <v>1</v>
      </c>
      <c r="E16051" s="45" t="s">
        <v>24</v>
      </c>
      <c r="F16051" s="179">
        <v>31000</v>
      </c>
      <c r="G16051" s="41">
        <f t="shared" si="603"/>
        <v>31000</v>
      </c>
      <c r="H16051" s="42" t="s">
        <v>2284</v>
      </c>
      <c r="I16051" s="43"/>
    </row>
    <row r="16052" spans="1:9" x14ac:dyDescent="0.25">
      <c r="A16052" s="33" t="s">
        <v>6930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603"/>
        <v>222500</v>
      </c>
      <c r="H16052" s="42" t="s">
        <v>2284</v>
      </c>
      <c r="I16052" s="43"/>
    </row>
    <row r="16053" spans="1:9" x14ac:dyDescent="0.25">
      <c r="A16053" s="33" t="s">
        <v>6930</v>
      </c>
      <c r="B16053" s="33" t="s">
        <v>2801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603"/>
        <v>12500</v>
      </c>
      <c r="H16053" s="42" t="s">
        <v>2284</v>
      </c>
      <c r="I16053" s="43"/>
    </row>
    <row r="16054" spans="1:9" x14ac:dyDescent="0.25">
      <c r="A16054" s="33" t="s">
        <v>6930</v>
      </c>
      <c r="B16054" s="63" t="s">
        <v>6938</v>
      </c>
      <c r="C16054" s="33" t="s">
        <v>524</v>
      </c>
      <c r="D16054" s="38">
        <v>1</v>
      </c>
      <c r="E16054" s="45" t="s">
        <v>5941</v>
      </c>
      <c r="F16054" s="41">
        <v>145000</v>
      </c>
      <c r="G16054" s="41">
        <f t="shared" si="603"/>
        <v>145000</v>
      </c>
      <c r="H16054" s="42" t="s">
        <v>1177</v>
      </c>
      <c r="I16054" s="43"/>
    </row>
    <row r="16055" spans="1:9" x14ac:dyDescent="0.25">
      <c r="A16055" s="33" t="s">
        <v>6930</v>
      </c>
      <c r="B16055" s="36" t="s">
        <v>6935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12790</v>
      </c>
    </row>
    <row r="16056" spans="1:9" x14ac:dyDescent="0.25">
      <c r="A16056" s="33" t="s">
        <v>6930</v>
      </c>
      <c r="B16056" s="33" t="s">
        <v>6936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604">F16056*D16056</f>
        <v>45000</v>
      </c>
      <c r="H16056" s="42" t="s">
        <v>482</v>
      </c>
      <c r="I16056" s="43" t="s">
        <v>12790</v>
      </c>
    </row>
    <row r="16057" spans="1:9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604"/>
        <v>66000</v>
      </c>
      <c r="H16057" s="42" t="s">
        <v>1268</v>
      </c>
      <c r="I16057" s="43"/>
    </row>
    <row r="16058" spans="1:9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604"/>
        <v>93000</v>
      </c>
      <c r="H16060" s="42" t="s">
        <v>28</v>
      </c>
      <c r="I16060" s="43"/>
    </row>
    <row r="16061" spans="1:9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604"/>
        <v>6450000</v>
      </c>
      <c r="H16061" s="84" t="s">
        <v>433</v>
      </c>
      <c r="I16061" s="43" t="s">
        <v>12791</v>
      </c>
    </row>
    <row r="16062" spans="1:9" x14ac:dyDescent="0.25">
      <c r="A16062" s="33" t="s">
        <v>265</v>
      </c>
      <c r="B16062" s="56" t="s">
        <v>6922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604"/>
        <v>300000</v>
      </c>
      <c r="H16062" s="42" t="s">
        <v>507</v>
      </c>
      <c r="I16062" s="43"/>
    </row>
    <row r="16063" spans="1:9" x14ac:dyDescent="0.25">
      <c r="A16063" s="33" t="s">
        <v>265</v>
      </c>
      <c r="B16063" s="33" t="s">
        <v>8241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604"/>
        <v>100000</v>
      </c>
      <c r="H16063" s="42" t="s">
        <v>2237</v>
      </c>
      <c r="I16063" s="43" t="s">
        <v>12792</v>
      </c>
    </row>
    <row r="16064" spans="1:9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12792</v>
      </c>
    </row>
    <row r="16065" spans="1:9" x14ac:dyDescent="0.25">
      <c r="A16065" s="33" t="s">
        <v>265</v>
      </c>
      <c r="B16065" s="33" t="s">
        <v>6361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12792</v>
      </c>
    </row>
    <row r="16066" spans="1:9" x14ac:dyDescent="0.25">
      <c r="A16066" s="33" t="s">
        <v>265</v>
      </c>
      <c r="B16066" s="63" t="s">
        <v>12793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12794</v>
      </c>
    </row>
    <row r="16067" spans="1:9" x14ac:dyDescent="0.25">
      <c r="A16067" s="33" t="s">
        <v>265</v>
      </c>
      <c r="B16067" s="63" t="s">
        <v>12793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604"/>
        <v>460000</v>
      </c>
      <c r="H16067" s="42" t="s">
        <v>1004</v>
      </c>
      <c r="I16067" s="43" t="s">
        <v>12794</v>
      </c>
    </row>
    <row r="16068" spans="1:9" x14ac:dyDescent="0.25">
      <c r="A16068" s="33" t="s">
        <v>265</v>
      </c>
      <c r="B16068" s="49" t="s">
        <v>6947</v>
      </c>
      <c r="C16068" s="178" t="s">
        <v>6948</v>
      </c>
      <c r="D16068" s="50">
        <v>1</v>
      </c>
      <c r="E16068" s="45" t="s">
        <v>24</v>
      </c>
      <c r="F16068" s="179">
        <v>38000</v>
      </c>
      <c r="G16068" s="41">
        <f t="shared" si="604"/>
        <v>38000</v>
      </c>
      <c r="H16068" s="42" t="s">
        <v>1855</v>
      </c>
      <c r="I16068" s="43" t="s">
        <v>12795</v>
      </c>
    </row>
    <row r="16069" spans="1:9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604"/>
        <v>35000</v>
      </c>
      <c r="H16069" s="42" t="s">
        <v>748</v>
      </c>
      <c r="I16069" s="43" t="s">
        <v>12796</v>
      </c>
    </row>
    <row r="16070" spans="1:9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604"/>
        <v>55000</v>
      </c>
      <c r="H16070" s="42" t="s">
        <v>748</v>
      </c>
      <c r="I16070" s="43" t="s">
        <v>12796</v>
      </c>
    </row>
    <row r="16071" spans="1:9" x14ac:dyDescent="0.25">
      <c r="A16071" s="33" t="s">
        <v>265</v>
      </c>
      <c r="B16071" s="63" t="s">
        <v>6833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604"/>
        <v>90000</v>
      </c>
      <c r="H16071" s="42" t="s">
        <v>748</v>
      </c>
      <c r="I16071" s="43" t="s">
        <v>12796</v>
      </c>
    </row>
    <row r="16072" spans="1:9" x14ac:dyDescent="0.25">
      <c r="A16072" s="33" t="s">
        <v>265</v>
      </c>
      <c r="B16072" s="63" t="s">
        <v>4772</v>
      </c>
      <c r="C16072" s="33" t="s">
        <v>2726</v>
      </c>
      <c r="D16072" s="33">
        <v>1</v>
      </c>
      <c r="E16072" s="39" t="s">
        <v>24</v>
      </c>
      <c r="F16072" s="34">
        <v>187035</v>
      </c>
      <c r="G16072" s="41">
        <f t="shared" si="604"/>
        <v>187035</v>
      </c>
      <c r="H16072" s="42" t="s">
        <v>748</v>
      </c>
      <c r="I16072" s="43" t="s">
        <v>12796</v>
      </c>
    </row>
    <row r="16073" spans="1:9" x14ac:dyDescent="0.25">
      <c r="A16073" s="33" t="s">
        <v>265</v>
      </c>
      <c r="B16073" s="33" t="s">
        <v>2801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12796</v>
      </c>
    </row>
    <row r="16074" spans="1:9" x14ac:dyDescent="0.25">
      <c r="A16074" s="33" t="s">
        <v>265</v>
      </c>
      <c r="B16074" s="36" t="s">
        <v>6653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605">F16074*D16074</f>
        <v>180000</v>
      </c>
      <c r="H16074" s="42" t="s">
        <v>748</v>
      </c>
      <c r="I16074" s="43" t="s">
        <v>12796</v>
      </c>
    </row>
    <row r="16075" spans="1:9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605"/>
        <v>75000</v>
      </c>
      <c r="H16075" s="42" t="s">
        <v>748</v>
      </c>
      <c r="I16075" s="43" t="s">
        <v>12796</v>
      </c>
    </row>
    <row r="16076" spans="1:9" x14ac:dyDescent="0.25">
      <c r="A16076" s="33" t="s">
        <v>265</v>
      </c>
      <c r="B16076" s="63" t="s">
        <v>6942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605"/>
        <v>360000</v>
      </c>
      <c r="H16076" s="42" t="s">
        <v>748</v>
      </c>
      <c r="I16076" s="43" t="s">
        <v>12796</v>
      </c>
    </row>
    <row r="16077" spans="1:9" x14ac:dyDescent="0.25">
      <c r="A16077" s="33" t="s">
        <v>265</v>
      </c>
      <c r="B16077" s="63" t="s">
        <v>6943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605"/>
        <v>325000</v>
      </c>
      <c r="H16077" s="42" t="s">
        <v>748</v>
      </c>
      <c r="I16077" s="43" t="s">
        <v>12796</v>
      </c>
    </row>
    <row r="16078" spans="1:9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605"/>
        <v>208134</v>
      </c>
      <c r="H16078" s="42" t="s">
        <v>748</v>
      </c>
      <c r="I16078" s="43" t="s">
        <v>12796</v>
      </c>
    </row>
    <row r="16079" spans="1:9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605"/>
        <v>24750</v>
      </c>
      <c r="H16079" s="42" t="s">
        <v>748</v>
      </c>
      <c r="I16079" s="43" t="s">
        <v>12796</v>
      </c>
    </row>
    <row r="16080" spans="1:9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605"/>
        <v>297000</v>
      </c>
      <c r="H16080" s="42" t="s">
        <v>748</v>
      </c>
      <c r="I16080" s="43" t="s">
        <v>12796</v>
      </c>
    </row>
    <row r="16081" spans="1:9" x14ac:dyDescent="0.25">
      <c r="A16081" s="33" t="s">
        <v>265</v>
      </c>
      <c r="B16081" s="33" t="s">
        <v>6361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605"/>
        <v>95000</v>
      </c>
      <c r="H16081" s="42" t="s">
        <v>748</v>
      </c>
      <c r="I16081" s="43" t="s">
        <v>12796</v>
      </c>
    </row>
    <row r="16082" spans="1:9" x14ac:dyDescent="0.25">
      <c r="A16082" s="33" t="s">
        <v>265</v>
      </c>
      <c r="B16082" s="33" t="s">
        <v>3235</v>
      </c>
      <c r="C16082" s="33" t="s">
        <v>3596</v>
      </c>
      <c r="D16082" s="50">
        <v>1</v>
      </c>
      <c r="E16082" s="45" t="s">
        <v>24</v>
      </c>
      <c r="F16082" s="55">
        <v>93000</v>
      </c>
      <c r="G16082" s="41">
        <f t="shared" si="605"/>
        <v>93000</v>
      </c>
      <c r="H16082" s="42" t="s">
        <v>748</v>
      </c>
      <c r="I16082" s="43" t="s">
        <v>12796</v>
      </c>
    </row>
    <row r="16083" spans="1:9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605"/>
        <v>39000</v>
      </c>
      <c r="H16083" s="42" t="s">
        <v>748</v>
      </c>
      <c r="I16083" s="43" t="s">
        <v>12796</v>
      </c>
    </row>
    <row r="16084" spans="1:9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605"/>
        <v>120000</v>
      </c>
      <c r="H16084" s="42" t="s">
        <v>748</v>
      </c>
      <c r="I16084" s="43" t="s">
        <v>12796</v>
      </c>
    </row>
    <row r="16085" spans="1:9" x14ac:dyDescent="0.25">
      <c r="A16085" s="33" t="s">
        <v>265</v>
      </c>
      <c r="B16085" s="80" t="s">
        <v>4466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6099</v>
      </c>
      <c r="I16085" s="43"/>
    </row>
    <row r="16086" spans="1:9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6099</v>
      </c>
      <c r="I16086" s="43"/>
    </row>
    <row r="16087" spans="1:9" x14ac:dyDescent="0.25">
      <c r="A16087" s="33" t="s">
        <v>265</v>
      </c>
      <c r="B16087" s="56" t="s">
        <v>3250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6099</v>
      </c>
      <c r="I16087" s="43"/>
    </row>
    <row r="16088" spans="1:9" x14ac:dyDescent="0.25">
      <c r="A16088" s="33" t="s">
        <v>265</v>
      </c>
      <c r="B16088" s="33" t="s">
        <v>5854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604"/>
        <v>148000</v>
      </c>
      <c r="H16088" s="42" t="s">
        <v>6099</v>
      </c>
      <c r="I16088" s="43"/>
    </row>
    <row r="16089" spans="1:9" x14ac:dyDescent="0.25">
      <c r="A16089" s="33" t="s">
        <v>265</v>
      </c>
      <c r="B16089" s="36" t="s">
        <v>6186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604"/>
        <v>166000</v>
      </c>
      <c r="H16089" s="42" t="s">
        <v>6099</v>
      </c>
      <c r="I16089" s="43"/>
    </row>
    <row r="16090" spans="1:9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604"/>
        <v>238000</v>
      </c>
      <c r="H16090" s="42" t="s">
        <v>6099</v>
      </c>
      <c r="I16090" s="43"/>
    </row>
    <row r="16091" spans="1:9" x14ac:dyDescent="0.25">
      <c r="A16091" s="33" t="s">
        <v>265</v>
      </c>
      <c r="B16091" s="33" t="s">
        <v>6186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604"/>
        <v>76000</v>
      </c>
      <c r="H16091" s="42" t="s">
        <v>6099</v>
      </c>
      <c r="I16091" s="43"/>
    </row>
    <row r="16092" spans="1:9" x14ac:dyDescent="0.25">
      <c r="A16092" s="33" t="s">
        <v>265</v>
      </c>
      <c r="B16092" s="63" t="s">
        <v>6944</v>
      </c>
      <c r="C16092" s="52" t="s">
        <v>6945</v>
      </c>
      <c r="D16092" s="38">
        <v>1</v>
      </c>
      <c r="E16092" s="45" t="s">
        <v>72</v>
      </c>
      <c r="F16092" s="40">
        <v>270000</v>
      </c>
      <c r="G16092" s="41">
        <f t="shared" si="604"/>
        <v>270000</v>
      </c>
      <c r="H16092" s="42" t="s">
        <v>413</v>
      </c>
      <c r="I16092" s="43" t="s">
        <v>12797</v>
      </c>
    </row>
    <row r="16093" spans="1:9" x14ac:dyDescent="0.25">
      <c r="A16093" s="33" t="s">
        <v>265</v>
      </c>
      <c r="B16093" s="33" t="s">
        <v>6667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604"/>
        <v>200000</v>
      </c>
      <c r="H16093" s="42" t="s">
        <v>413</v>
      </c>
      <c r="I16093" s="43" t="s">
        <v>12797</v>
      </c>
    </row>
    <row r="16094" spans="1:9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604"/>
        <v>225000</v>
      </c>
      <c r="H16094" s="42" t="s">
        <v>413</v>
      </c>
      <c r="I16094" s="43" t="s">
        <v>12797</v>
      </c>
    </row>
    <row r="16095" spans="1:9" x14ac:dyDescent="0.25">
      <c r="A16095" s="33" t="s">
        <v>265</v>
      </c>
      <c r="B16095" s="33" t="s">
        <v>12798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604"/>
        <v>162500</v>
      </c>
      <c r="H16095" s="42" t="s">
        <v>413</v>
      </c>
      <c r="I16095" s="43" t="s">
        <v>12797</v>
      </c>
    </row>
    <row r="16096" spans="1:9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604"/>
        <v>25000</v>
      </c>
      <c r="H16096" s="42" t="s">
        <v>413</v>
      </c>
      <c r="I16096" s="43" t="s">
        <v>12797</v>
      </c>
    </row>
    <row r="16097" spans="1:9" x14ac:dyDescent="0.25">
      <c r="A16097" s="33" t="s">
        <v>265</v>
      </c>
      <c r="B16097" s="33" t="s">
        <v>4841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604"/>
        <v>10000</v>
      </c>
      <c r="H16097" s="42" t="s">
        <v>413</v>
      </c>
      <c r="I16097" s="43" t="s">
        <v>12797</v>
      </c>
    </row>
    <row r="16098" spans="1:9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12797</v>
      </c>
    </row>
    <row r="16099" spans="1:9" x14ac:dyDescent="0.25">
      <c r="A16099" s="33" t="s">
        <v>265</v>
      </c>
      <c r="B16099" s="63" t="s">
        <v>10149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12797</v>
      </c>
    </row>
    <row r="16100" spans="1:9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12797</v>
      </c>
    </row>
    <row r="16101" spans="1:9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12799</v>
      </c>
    </row>
    <row r="16102" spans="1:9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604"/>
        <v>120000</v>
      </c>
      <c r="H16102" s="42" t="s">
        <v>551</v>
      </c>
      <c r="I16102" s="43" t="s">
        <v>12799</v>
      </c>
    </row>
    <row r="16103" spans="1:9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604"/>
        <v>50000</v>
      </c>
      <c r="H16103" s="42" t="s">
        <v>551</v>
      </c>
      <c r="I16103" s="43" t="s">
        <v>12799</v>
      </c>
    </row>
    <row r="16104" spans="1:9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604"/>
        <v>134500</v>
      </c>
      <c r="H16104" s="42" t="s">
        <v>551</v>
      </c>
      <c r="I16104" s="43" t="s">
        <v>12799</v>
      </c>
    </row>
    <row r="16105" spans="1:9" x14ac:dyDescent="0.25">
      <c r="A16105" s="33" t="s">
        <v>265</v>
      </c>
      <c r="B16105" s="33" t="s">
        <v>6949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604"/>
        <v>2200000</v>
      </c>
      <c r="H16105" s="42" t="s">
        <v>12800</v>
      </c>
      <c r="I16105" s="43" t="s">
        <v>8493</v>
      </c>
    </row>
    <row r="16106" spans="1:9" x14ac:dyDescent="0.25">
      <c r="A16106" s="33" t="s">
        <v>265</v>
      </c>
      <c r="B16106" s="33" t="s">
        <v>4249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604"/>
        <v>1200000</v>
      </c>
      <c r="H16106" s="42" t="s">
        <v>551</v>
      </c>
      <c r="I16106" s="43" t="s">
        <v>8493</v>
      </c>
    </row>
    <row r="16107" spans="1:9" x14ac:dyDescent="0.25">
      <c r="A16107" s="33" t="s">
        <v>265</v>
      </c>
      <c r="B16107" s="33" t="s">
        <v>6946</v>
      </c>
      <c r="C16107" s="33"/>
      <c r="D16107" s="38">
        <v>1</v>
      </c>
      <c r="E16107" s="45" t="s">
        <v>72</v>
      </c>
      <c r="F16107" s="46">
        <v>275000</v>
      </c>
      <c r="G16107" s="41">
        <f t="shared" si="604"/>
        <v>275000</v>
      </c>
      <c r="H16107" s="42" t="s">
        <v>538</v>
      </c>
      <c r="I16107" s="43"/>
    </row>
    <row r="16108" spans="1:9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604"/>
        <v>24750</v>
      </c>
      <c r="H16108" s="42" t="s">
        <v>1263</v>
      </c>
      <c r="I16108" s="43"/>
    </row>
    <row r="16109" spans="1:9" x14ac:dyDescent="0.25">
      <c r="A16109" s="33" t="s">
        <v>265</v>
      </c>
      <c r="B16109" s="33" t="s">
        <v>6949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604"/>
        <v>2200000</v>
      </c>
      <c r="H16109" s="42" t="s">
        <v>12801</v>
      </c>
      <c r="I16109" s="43" t="s">
        <v>8719</v>
      </c>
    </row>
    <row r="16110" spans="1:9" x14ac:dyDescent="0.25">
      <c r="A16110" s="33" t="s">
        <v>265</v>
      </c>
      <c r="B16110" s="33" t="s">
        <v>4249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604"/>
        <v>1200000</v>
      </c>
      <c r="H16110" s="42" t="s">
        <v>12801</v>
      </c>
      <c r="I16110" s="43" t="s">
        <v>8719</v>
      </c>
    </row>
    <row r="16111" spans="1:9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604"/>
        <v>900000</v>
      </c>
      <c r="H16111" s="42" t="s">
        <v>868</v>
      </c>
      <c r="I16111" s="43" t="s">
        <v>12802</v>
      </c>
    </row>
    <row r="16112" spans="1:9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604"/>
        <v>242182</v>
      </c>
      <c r="H16112" s="42" t="s">
        <v>868</v>
      </c>
      <c r="I16112" s="43" t="s">
        <v>12802</v>
      </c>
    </row>
    <row r="16113" spans="1:9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604"/>
        <v>40000</v>
      </c>
      <c r="H16113" s="42" t="s">
        <v>868</v>
      </c>
      <c r="I16113" s="43" t="s">
        <v>12802</v>
      </c>
    </row>
    <row r="16114" spans="1:9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604"/>
        <v>34689</v>
      </c>
      <c r="H16114" s="42" t="s">
        <v>2884</v>
      </c>
      <c r="I16114" s="43"/>
    </row>
    <row r="16115" spans="1:9" x14ac:dyDescent="0.25">
      <c r="A16115" s="33" t="s">
        <v>265</v>
      </c>
      <c r="B16115" s="63" t="s">
        <v>12793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604"/>
        <v>460000</v>
      </c>
      <c r="H16115" s="42" t="s">
        <v>465</v>
      </c>
      <c r="I16115" s="43" t="s">
        <v>12803</v>
      </c>
    </row>
    <row r="16116" spans="1:9" x14ac:dyDescent="0.25">
      <c r="A16116" s="33" t="s">
        <v>6951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604"/>
        <v>900000</v>
      </c>
      <c r="H16116" s="42" t="s">
        <v>2096</v>
      </c>
      <c r="I16116" s="43" t="s">
        <v>12804</v>
      </c>
    </row>
    <row r="16117" spans="1:9" x14ac:dyDescent="0.25">
      <c r="A16117" s="33" t="s">
        <v>6951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604"/>
        <v>93000</v>
      </c>
      <c r="H16117" s="42" t="s">
        <v>28</v>
      </c>
      <c r="I16117" s="43"/>
    </row>
    <row r="16118" spans="1:9" x14ac:dyDescent="0.25">
      <c r="A16118" s="33" t="s">
        <v>6951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604"/>
        <v>36975</v>
      </c>
      <c r="H16118" s="42" t="s">
        <v>911</v>
      </c>
      <c r="I16118" s="43"/>
    </row>
    <row r="16119" spans="1:9" x14ac:dyDescent="0.25">
      <c r="A16119" s="33" t="s">
        <v>6951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604"/>
        <v>39000</v>
      </c>
      <c r="H16119" s="42" t="s">
        <v>6973</v>
      </c>
      <c r="I16119" s="43"/>
    </row>
    <row r="16120" spans="1:9" x14ac:dyDescent="0.25">
      <c r="A16120" s="33" t="s">
        <v>6951</v>
      </c>
      <c r="B16120" s="63" t="s">
        <v>6927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606">F16120*D16120</f>
        <v>456000</v>
      </c>
      <c r="H16120" s="42" t="s">
        <v>6099</v>
      </c>
      <c r="I16120" s="43"/>
    </row>
    <row r="16121" spans="1:9" x14ac:dyDescent="0.25">
      <c r="A16121" s="33" t="s">
        <v>6951</v>
      </c>
      <c r="B16121" s="36" t="s">
        <v>6972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606"/>
        <v>510000</v>
      </c>
      <c r="H16121" s="42" t="s">
        <v>6973</v>
      </c>
      <c r="I16121" s="43"/>
    </row>
    <row r="16122" spans="1:9" x14ac:dyDescent="0.25">
      <c r="A16122" s="33" t="s">
        <v>6951</v>
      </c>
      <c r="B16122" s="52" t="s">
        <v>6974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606"/>
        <v>450000</v>
      </c>
      <c r="H16122" s="42" t="s">
        <v>6973</v>
      </c>
      <c r="I16122" s="43"/>
    </row>
    <row r="16123" spans="1:9" x14ac:dyDescent="0.25">
      <c r="A16123" s="33" t="s">
        <v>6951</v>
      </c>
      <c r="B16123" s="63" t="s">
        <v>11794</v>
      </c>
      <c r="C16123" s="33" t="s">
        <v>12805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12806</v>
      </c>
    </row>
    <row r="16124" spans="1:9" x14ac:dyDescent="0.25">
      <c r="A16124" s="33" t="s">
        <v>6951</v>
      </c>
      <c r="B16124" s="63" t="s">
        <v>11794</v>
      </c>
      <c r="C16124" s="33" t="s">
        <v>12807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12806</v>
      </c>
    </row>
    <row r="16125" spans="1:9" x14ac:dyDescent="0.25">
      <c r="A16125" s="33" t="s">
        <v>6951</v>
      </c>
      <c r="B16125" s="63" t="s">
        <v>11794</v>
      </c>
      <c r="C16125" s="33" t="s">
        <v>12808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12806</v>
      </c>
    </row>
    <row r="16126" spans="1:9" x14ac:dyDescent="0.25">
      <c r="A16126" s="33" t="s">
        <v>6951</v>
      </c>
      <c r="B16126" s="63" t="s">
        <v>11794</v>
      </c>
      <c r="C16126" s="33" t="s">
        <v>12809</v>
      </c>
      <c r="D16126" s="50">
        <v>1</v>
      </c>
      <c r="E16126" s="45" t="s">
        <v>24</v>
      </c>
      <c r="F16126" s="179">
        <v>1650000</v>
      </c>
      <c r="G16126" s="41">
        <f t="shared" si="606"/>
        <v>1650000</v>
      </c>
      <c r="H16126" s="42" t="s">
        <v>433</v>
      </c>
      <c r="I16126" s="43" t="s">
        <v>12806</v>
      </c>
    </row>
    <row r="16127" spans="1:9" x14ac:dyDescent="0.25">
      <c r="A16127" s="33" t="s">
        <v>6951</v>
      </c>
      <c r="B16127" s="63" t="s">
        <v>11794</v>
      </c>
      <c r="C16127" s="178" t="s">
        <v>12810</v>
      </c>
      <c r="D16127" s="50">
        <v>1</v>
      </c>
      <c r="E16127" s="45" t="s">
        <v>24</v>
      </c>
      <c r="F16127" s="179">
        <v>1650000</v>
      </c>
      <c r="G16127" s="41">
        <f t="shared" si="606"/>
        <v>1650000</v>
      </c>
      <c r="H16127" s="42" t="s">
        <v>433</v>
      </c>
      <c r="I16127" s="43" t="s">
        <v>12806</v>
      </c>
    </row>
    <row r="16128" spans="1:9" x14ac:dyDescent="0.25">
      <c r="A16128" s="33" t="s">
        <v>6951</v>
      </c>
      <c r="B16128" s="63" t="s">
        <v>11794</v>
      </c>
      <c r="C16128" s="52" t="s">
        <v>12811</v>
      </c>
      <c r="D16128" s="38">
        <v>1</v>
      </c>
      <c r="E16128" s="45" t="s">
        <v>24</v>
      </c>
      <c r="F16128" s="179">
        <v>1650000</v>
      </c>
      <c r="G16128" s="41">
        <f t="shared" si="606"/>
        <v>1650000</v>
      </c>
      <c r="H16128" s="42" t="s">
        <v>433</v>
      </c>
      <c r="I16128" s="43" t="s">
        <v>12806</v>
      </c>
    </row>
    <row r="16129" spans="1:9" x14ac:dyDescent="0.25">
      <c r="A16129" s="33" t="s">
        <v>6951</v>
      </c>
      <c r="B16129" s="109" t="s">
        <v>3933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606"/>
        <v>475000</v>
      </c>
      <c r="H16129" s="42" t="s">
        <v>4188</v>
      </c>
      <c r="I16129" s="43" t="s">
        <v>12812</v>
      </c>
    </row>
    <row r="16130" spans="1:9" x14ac:dyDescent="0.25">
      <c r="A16130" s="33" t="s">
        <v>6951</v>
      </c>
      <c r="B16130" s="63" t="s">
        <v>6952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606"/>
        <v>425000</v>
      </c>
      <c r="H16130" s="42" t="s">
        <v>4188</v>
      </c>
      <c r="I16130" s="43" t="s">
        <v>12812</v>
      </c>
    </row>
    <row r="16131" spans="1:9" x14ac:dyDescent="0.25">
      <c r="A16131" s="33" t="s">
        <v>6951</v>
      </c>
      <c r="B16131" s="36" t="s">
        <v>9765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4188</v>
      </c>
      <c r="I16131" s="43" t="s">
        <v>12812</v>
      </c>
    </row>
    <row r="16132" spans="1:9" x14ac:dyDescent="0.25">
      <c r="A16132" s="33" t="s">
        <v>6951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607">F16132*D16132</f>
        <v>188000</v>
      </c>
      <c r="H16132" s="42" t="s">
        <v>673</v>
      </c>
      <c r="I16132" s="43" t="s">
        <v>12813</v>
      </c>
    </row>
    <row r="16133" spans="1:9" x14ac:dyDescent="0.25">
      <c r="A16133" s="33" t="s">
        <v>6951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607"/>
        <v>50000</v>
      </c>
      <c r="H16133" s="42" t="s">
        <v>673</v>
      </c>
      <c r="I16133" s="43" t="s">
        <v>12813</v>
      </c>
    </row>
    <row r="16134" spans="1:9" x14ac:dyDescent="0.25">
      <c r="A16134" s="33" t="s">
        <v>6951</v>
      </c>
      <c r="B16134" s="33" t="s">
        <v>4841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607"/>
        <v>30000</v>
      </c>
      <c r="H16134" s="42" t="s">
        <v>673</v>
      </c>
      <c r="I16134" s="43" t="s">
        <v>12813</v>
      </c>
    </row>
    <row r="16135" spans="1:9" x14ac:dyDescent="0.25">
      <c r="A16135" s="33" t="s">
        <v>6951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607"/>
        <v>60000</v>
      </c>
      <c r="H16135" s="42" t="s">
        <v>673</v>
      </c>
      <c r="I16135" s="43" t="s">
        <v>12813</v>
      </c>
    </row>
    <row r="16136" spans="1:9" x14ac:dyDescent="0.25">
      <c r="A16136" s="33" t="s">
        <v>6951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607"/>
        <v>264000</v>
      </c>
      <c r="H16136" s="42" t="s">
        <v>673</v>
      </c>
      <c r="I16136" s="43" t="s">
        <v>12813</v>
      </c>
    </row>
    <row r="16137" spans="1:9" x14ac:dyDescent="0.25">
      <c r="A16137" s="33" t="s">
        <v>6951</v>
      </c>
      <c r="B16137" s="63" t="s">
        <v>12793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607"/>
        <v>460000</v>
      </c>
      <c r="H16137" s="42" t="s">
        <v>748</v>
      </c>
      <c r="I16137" s="43" t="s">
        <v>12814</v>
      </c>
    </row>
    <row r="16138" spans="1:9" x14ac:dyDescent="0.25">
      <c r="A16138" s="33" t="s">
        <v>6951</v>
      </c>
      <c r="B16138" s="33" t="s">
        <v>68</v>
      </c>
      <c r="C16138" s="33" t="s">
        <v>12597</v>
      </c>
      <c r="D16138" s="38">
        <v>1</v>
      </c>
      <c r="E16138" s="51" t="s">
        <v>72</v>
      </c>
      <c r="F16138" s="40">
        <v>2100000</v>
      </c>
      <c r="G16138" s="41">
        <f t="shared" si="607"/>
        <v>2100000</v>
      </c>
      <c r="H16138" s="42" t="s">
        <v>2884</v>
      </c>
      <c r="I16138" s="43"/>
    </row>
    <row r="16139" spans="1:9" x14ac:dyDescent="0.25">
      <c r="A16139" s="33" t="s">
        <v>6951</v>
      </c>
      <c r="B16139" s="33" t="s">
        <v>68</v>
      </c>
      <c r="C16139" s="33" t="s">
        <v>12363</v>
      </c>
      <c r="D16139" s="38">
        <v>1</v>
      </c>
      <c r="E16139" s="51" t="s">
        <v>72</v>
      </c>
      <c r="F16139" s="40">
        <v>2100000</v>
      </c>
      <c r="G16139" s="41">
        <f t="shared" si="607"/>
        <v>2100000</v>
      </c>
      <c r="H16139" s="42" t="s">
        <v>2884</v>
      </c>
      <c r="I16139" s="43"/>
    </row>
    <row r="16140" spans="1:9" x14ac:dyDescent="0.25">
      <c r="A16140" s="33" t="s">
        <v>6951</v>
      </c>
      <c r="B16140" s="33" t="s">
        <v>68</v>
      </c>
      <c r="C16140" s="33" t="s">
        <v>12815</v>
      </c>
      <c r="D16140" s="38">
        <v>1</v>
      </c>
      <c r="E16140" s="51" t="s">
        <v>72</v>
      </c>
      <c r="F16140" s="40">
        <v>2100000</v>
      </c>
      <c r="G16140" s="179">
        <f t="shared" si="606"/>
        <v>2100000</v>
      </c>
      <c r="H16140" s="42" t="s">
        <v>2884</v>
      </c>
      <c r="I16140" s="43"/>
    </row>
    <row r="16141" spans="1:9" x14ac:dyDescent="0.25">
      <c r="A16141" s="33" t="s">
        <v>6951</v>
      </c>
      <c r="B16141" s="33" t="s">
        <v>68</v>
      </c>
      <c r="C16141" s="33" t="s">
        <v>12816</v>
      </c>
      <c r="D16141" s="38">
        <v>1</v>
      </c>
      <c r="E16141" s="51" t="s">
        <v>72</v>
      </c>
      <c r="F16141" s="40">
        <v>2100000</v>
      </c>
      <c r="G16141" s="179">
        <f t="shared" si="606"/>
        <v>2100000</v>
      </c>
      <c r="H16141" s="42" t="s">
        <v>2884</v>
      </c>
      <c r="I16141" s="43"/>
    </row>
    <row r="16142" spans="1:9" x14ac:dyDescent="0.25">
      <c r="A16142" s="33" t="s">
        <v>6977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606"/>
        <v>167500</v>
      </c>
      <c r="H16142" s="42" t="s">
        <v>868</v>
      </c>
      <c r="I16142" s="43" t="s">
        <v>12802</v>
      </c>
    </row>
    <row r="16143" spans="1:9" x14ac:dyDescent="0.25">
      <c r="A16143" s="33" t="s">
        <v>6977</v>
      </c>
      <c r="B16143" s="33" t="s">
        <v>6961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606"/>
        <v>85000</v>
      </c>
      <c r="H16143" s="42" t="s">
        <v>551</v>
      </c>
      <c r="I16143" s="43"/>
    </row>
    <row r="16144" spans="1:9" x14ac:dyDescent="0.25">
      <c r="A16144" s="33" t="s">
        <v>6977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606"/>
        <v>52033.5</v>
      </c>
      <c r="H16144" s="42" t="s">
        <v>509</v>
      </c>
      <c r="I16144" s="43"/>
    </row>
    <row r="16145" spans="1:9" x14ac:dyDescent="0.25">
      <c r="A16145" s="33" t="s">
        <v>6977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606"/>
        <v>279000</v>
      </c>
      <c r="H16145" s="42" t="s">
        <v>2809</v>
      </c>
      <c r="I16145" s="43"/>
    </row>
    <row r="16146" spans="1:9" x14ac:dyDescent="0.25">
      <c r="A16146" s="33" t="s">
        <v>6977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606"/>
        <v>900000</v>
      </c>
      <c r="H16146" s="42" t="s">
        <v>2884</v>
      </c>
      <c r="I16146" s="43"/>
    </row>
    <row r="16147" spans="1:9" x14ac:dyDescent="0.25">
      <c r="A16147" s="33" t="s">
        <v>6977</v>
      </c>
      <c r="B16147" s="63" t="s">
        <v>6318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606"/>
        <v>10500</v>
      </c>
      <c r="H16147" s="42" t="s">
        <v>2884</v>
      </c>
      <c r="I16147" s="43"/>
    </row>
    <row r="16148" spans="1:9" x14ac:dyDescent="0.25">
      <c r="A16148" s="33" t="s">
        <v>6977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606"/>
        <v>93000</v>
      </c>
      <c r="H16148" s="42" t="s">
        <v>28</v>
      </c>
      <c r="I16148" s="43"/>
    </row>
    <row r="16149" spans="1:9" x14ac:dyDescent="0.25">
      <c r="A16149" s="33" t="s">
        <v>6977</v>
      </c>
      <c r="B16149" s="63" t="s">
        <v>11794</v>
      </c>
      <c r="C16149" s="394" t="s">
        <v>12817</v>
      </c>
      <c r="D16149" s="38">
        <v>1</v>
      </c>
      <c r="E16149" s="51" t="s">
        <v>24</v>
      </c>
      <c r="F16149" s="41">
        <v>1650000</v>
      </c>
      <c r="G16149" s="62">
        <f t="shared" si="606"/>
        <v>1650000</v>
      </c>
      <c r="H16149" s="42" t="s">
        <v>433</v>
      </c>
      <c r="I16149" s="43" t="s">
        <v>12818</v>
      </c>
    </row>
    <row r="16150" spans="1:9" x14ac:dyDescent="0.25">
      <c r="A16150" s="33" t="s">
        <v>6977</v>
      </c>
      <c r="B16150" s="63" t="s">
        <v>11794</v>
      </c>
      <c r="C16150" s="49" t="s">
        <v>12819</v>
      </c>
      <c r="D16150" s="50">
        <v>1</v>
      </c>
      <c r="E16150" s="45" t="s">
        <v>24</v>
      </c>
      <c r="F16150" s="179">
        <v>1650000</v>
      </c>
      <c r="G16150" s="41">
        <f t="shared" si="606"/>
        <v>1650000</v>
      </c>
      <c r="H16150" s="42" t="s">
        <v>433</v>
      </c>
      <c r="I16150" s="43" t="s">
        <v>12818</v>
      </c>
    </row>
    <row r="16151" spans="1:9" x14ac:dyDescent="0.25">
      <c r="A16151" s="33" t="s">
        <v>6977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606"/>
        <v>75000</v>
      </c>
      <c r="H16151" s="42" t="s">
        <v>433</v>
      </c>
      <c r="I16151" s="43" t="s">
        <v>12818</v>
      </c>
    </row>
    <row r="16152" spans="1:9" x14ac:dyDescent="0.25">
      <c r="A16152" s="33" t="s">
        <v>6977</v>
      </c>
      <c r="B16152" s="63" t="s">
        <v>2817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606"/>
        <v>190000</v>
      </c>
      <c r="H16152" s="42" t="s">
        <v>433</v>
      </c>
      <c r="I16152" s="43" t="s">
        <v>12818</v>
      </c>
    </row>
    <row r="16153" spans="1:9" x14ac:dyDescent="0.25">
      <c r="A16153" s="33" t="s">
        <v>6977</v>
      </c>
      <c r="B16153" s="109" t="s">
        <v>6978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606"/>
        <v>315000</v>
      </c>
      <c r="H16153" s="11" t="s">
        <v>2861</v>
      </c>
      <c r="I16153" s="43"/>
    </row>
    <row r="16154" spans="1:9" x14ac:dyDescent="0.25">
      <c r="A16154" s="33" t="s">
        <v>6977</v>
      </c>
      <c r="B16154" s="36" t="s">
        <v>6981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606"/>
        <v>35000</v>
      </c>
      <c r="H16154" s="42" t="s">
        <v>2861</v>
      </c>
      <c r="I16154" s="43"/>
    </row>
    <row r="16155" spans="1:9" x14ac:dyDescent="0.25">
      <c r="A16155" s="33" t="s">
        <v>6977</v>
      </c>
      <c r="B16155" s="33" t="s">
        <v>6983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606"/>
        <v>8000</v>
      </c>
      <c r="H16155" s="42" t="s">
        <v>6973</v>
      </c>
      <c r="I16155" s="43"/>
    </row>
    <row r="16156" spans="1:9" x14ac:dyDescent="0.25">
      <c r="A16156" s="33" t="s">
        <v>6977</v>
      </c>
      <c r="B16156" s="63" t="s">
        <v>6979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606"/>
        <v>65000</v>
      </c>
      <c r="H16156" s="42" t="s">
        <v>6973</v>
      </c>
      <c r="I16156" s="43"/>
    </row>
    <row r="16157" spans="1:9" x14ac:dyDescent="0.25">
      <c r="A16157" s="33" t="s">
        <v>6977</v>
      </c>
      <c r="B16157" s="33" t="s">
        <v>6980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606"/>
        <v>65000</v>
      </c>
      <c r="H16157" s="42" t="s">
        <v>6973</v>
      </c>
      <c r="I16157" s="43"/>
    </row>
    <row r="16158" spans="1:9" x14ac:dyDescent="0.25">
      <c r="A16158" s="33" t="s">
        <v>6977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606"/>
        <v>297000</v>
      </c>
      <c r="H16158" s="42" t="s">
        <v>995</v>
      </c>
      <c r="I16158" s="43" t="s">
        <v>12820</v>
      </c>
    </row>
    <row r="16159" spans="1:9" x14ac:dyDescent="0.25">
      <c r="A16159" s="33" t="s">
        <v>6977</v>
      </c>
      <c r="B16159" s="33" t="s">
        <v>6361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606"/>
        <v>95000</v>
      </c>
      <c r="H16159" s="42" t="s">
        <v>995</v>
      </c>
      <c r="I16159" s="43" t="s">
        <v>12820</v>
      </c>
    </row>
    <row r="16160" spans="1:9" x14ac:dyDescent="0.25">
      <c r="A16160" s="33" t="s">
        <v>6977</v>
      </c>
      <c r="B16160" s="33" t="s">
        <v>3235</v>
      </c>
      <c r="C16160" s="33" t="s">
        <v>3596</v>
      </c>
      <c r="D16160" s="38">
        <v>1</v>
      </c>
      <c r="E16160" s="45" t="s">
        <v>24</v>
      </c>
      <c r="F16160" s="41">
        <v>93000</v>
      </c>
      <c r="G16160" s="41">
        <f t="shared" si="606"/>
        <v>93000</v>
      </c>
      <c r="H16160" s="42" t="s">
        <v>995</v>
      </c>
      <c r="I16160" s="43" t="s">
        <v>12820</v>
      </c>
    </row>
    <row r="16161" spans="1:9" x14ac:dyDescent="0.25">
      <c r="A16161" s="33" t="s">
        <v>6977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606"/>
        <v>39000</v>
      </c>
      <c r="H16161" s="42" t="s">
        <v>995</v>
      </c>
      <c r="I16161" s="43" t="s">
        <v>12820</v>
      </c>
    </row>
    <row r="16162" spans="1:9" x14ac:dyDescent="0.25">
      <c r="A16162" s="33" t="s">
        <v>6977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606"/>
        <v>115000</v>
      </c>
      <c r="H16162" s="42" t="s">
        <v>1604</v>
      </c>
      <c r="I16162" s="43" t="s">
        <v>12821</v>
      </c>
    </row>
    <row r="16163" spans="1:9" x14ac:dyDescent="0.25">
      <c r="A16163" s="33" t="s">
        <v>6977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606"/>
        <v>297000</v>
      </c>
      <c r="H16163" s="42" t="s">
        <v>492</v>
      </c>
      <c r="I16163" s="43" t="s">
        <v>12822</v>
      </c>
    </row>
    <row r="16164" spans="1:9" x14ac:dyDescent="0.25">
      <c r="A16164" s="33" t="s">
        <v>6977</v>
      </c>
      <c r="B16164" s="33" t="s">
        <v>6361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606"/>
        <v>95000</v>
      </c>
      <c r="H16164" s="42" t="s">
        <v>492</v>
      </c>
      <c r="I16164" s="43" t="s">
        <v>12822</v>
      </c>
    </row>
    <row r="16165" spans="1:9" x14ac:dyDescent="0.25">
      <c r="A16165" s="33" t="s">
        <v>6977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606"/>
        <v>120000</v>
      </c>
      <c r="H16165" s="42" t="s">
        <v>492</v>
      </c>
      <c r="I16165" s="43" t="s">
        <v>12822</v>
      </c>
    </row>
    <row r="16166" spans="1:9" x14ac:dyDescent="0.25">
      <c r="A16166" s="33" t="s">
        <v>6977</v>
      </c>
      <c r="B16166" s="80" t="s">
        <v>4466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606"/>
        <v>11500</v>
      </c>
      <c r="H16166" s="42" t="s">
        <v>930</v>
      </c>
      <c r="I16166" s="43"/>
    </row>
    <row r="16167" spans="1:9" x14ac:dyDescent="0.25">
      <c r="A16167" s="33" t="s">
        <v>6977</v>
      </c>
      <c r="B16167" s="56" t="s">
        <v>5590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606"/>
        <v>210000</v>
      </c>
      <c r="H16167" s="42" t="s">
        <v>930</v>
      </c>
      <c r="I16167" s="43"/>
    </row>
    <row r="16168" spans="1:9" x14ac:dyDescent="0.25">
      <c r="A16168" s="33" t="s">
        <v>6977</v>
      </c>
      <c r="B16168" s="33" t="s">
        <v>4847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606"/>
        <v>13125</v>
      </c>
      <c r="H16168" s="42" t="s">
        <v>930</v>
      </c>
      <c r="I16168" s="43"/>
    </row>
    <row r="16169" spans="1:9" x14ac:dyDescent="0.25">
      <c r="A16169" s="33" t="s">
        <v>6977</v>
      </c>
      <c r="B16169" s="33" t="s">
        <v>5631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606"/>
        <v>15000</v>
      </c>
      <c r="H16169" s="42" t="s">
        <v>930</v>
      </c>
      <c r="I16169" s="43"/>
    </row>
    <row r="16170" spans="1:9" x14ac:dyDescent="0.25">
      <c r="A16170" s="33" t="s">
        <v>6977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x14ac:dyDescent="0.25">
      <c r="A16171" s="33" t="s">
        <v>6977</v>
      </c>
      <c r="B16171" s="33" t="s">
        <v>12823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x14ac:dyDescent="0.25">
      <c r="A16172" s="33" t="s">
        <v>6977</v>
      </c>
      <c r="B16172" s="33" t="s">
        <v>68</v>
      </c>
      <c r="C16172" s="52" t="s">
        <v>8649</v>
      </c>
      <c r="D16172" s="38">
        <v>1</v>
      </c>
      <c r="E16172" s="45" t="s">
        <v>72</v>
      </c>
      <c r="F16172" s="40">
        <v>2100000</v>
      </c>
      <c r="G16172" s="41">
        <f t="shared" si="606"/>
        <v>2100000</v>
      </c>
      <c r="H16172" s="42" t="s">
        <v>868</v>
      </c>
      <c r="I16172" s="43" t="s">
        <v>12824</v>
      </c>
    </row>
    <row r="16173" spans="1:9" x14ac:dyDescent="0.25">
      <c r="A16173" s="33" t="s">
        <v>6977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606"/>
        <v>94000</v>
      </c>
      <c r="H16173" s="42" t="s">
        <v>868</v>
      </c>
      <c r="I16173" s="43" t="s">
        <v>12824</v>
      </c>
    </row>
    <row r="16174" spans="1:9" x14ac:dyDescent="0.25">
      <c r="A16174" s="33" t="s">
        <v>6977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606"/>
        <v>24750</v>
      </c>
      <c r="H16174" s="42" t="s">
        <v>868</v>
      </c>
      <c r="I16174" s="43" t="s">
        <v>12824</v>
      </c>
    </row>
    <row r="16175" spans="1:9" x14ac:dyDescent="0.25">
      <c r="A16175" s="33" t="s">
        <v>6977</v>
      </c>
      <c r="B16175" s="33" t="s">
        <v>68</v>
      </c>
      <c r="C16175" s="167" t="s">
        <v>8649</v>
      </c>
      <c r="D16175" s="38">
        <v>1</v>
      </c>
      <c r="E16175" s="45" t="s">
        <v>72</v>
      </c>
      <c r="F16175" s="40">
        <v>2100000</v>
      </c>
      <c r="G16175" s="41">
        <f t="shared" si="606"/>
        <v>2100000</v>
      </c>
      <c r="H16175" s="42" t="s">
        <v>2284</v>
      </c>
      <c r="I16175" s="43" t="s">
        <v>12825</v>
      </c>
    </row>
    <row r="16176" spans="1:9" x14ac:dyDescent="0.25">
      <c r="A16176" s="33" t="s">
        <v>6977</v>
      </c>
      <c r="B16176" s="33" t="s">
        <v>68</v>
      </c>
      <c r="C16176" s="33" t="s">
        <v>12596</v>
      </c>
      <c r="D16176" s="38">
        <v>1</v>
      </c>
      <c r="E16176" s="45" t="s">
        <v>72</v>
      </c>
      <c r="F16176" s="40">
        <v>2100000</v>
      </c>
      <c r="G16176" s="41">
        <f t="shared" si="606"/>
        <v>2100000</v>
      </c>
      <c r="H16176" s="42" t="s">
        <v>2284</v>
      </c>
      <c r="I16176" s="43" t="s">
        <v>12825</v>
      </c>
    </row>
    <row r="16177" spans="1:9" x14ac:dyDescent="0.25">
      <c r="A16177" s="33" t="s">
        <v>6977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12825</v>
      </c>
    </row>
    <row r="16178" spans="1:9" x14ac:dyDescent="0.25">
      <c r="A16178" s="33" t="s">
        <v>6977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2701</v>
      </c>
      <c r="I16178" s="43"/>
    </row>
    <row r="16179" spans="1:9" x14ac:dyDescent="0.25">
      <c r="A16179" s="33" t="s">
        <v>6977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2701</v>
      </c>
      <c r="I16179" s="43"/>
    </row>
    <row r="16180" spans="1:9" x14ac:dyDescent="0.25">
      <c r="A16180" s="33" t="s">
        <v>6977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2736</v>
      </c>
      <c r="I16180" s="43" t="s">
        <v>12826</v>
      </c>
    </row>
    <row r="16181" spans="1:9" x14ac:dyDescent="0.25">
      <c r="A16181" s="33" t="s">
        <v>6977</v>
      </c>
      <c r="B16181" s="33" t="s">
        <v>4875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606"/>
        <v>55000</v>
      </c>
      <c r="H16181" s="42" t="s">
        <v>2736</v>
      </c>
      <c r="I16181" s="43" t="s">
        <v>12826</v>
      </c>
    </row>
    <row r="16182" spans="1:9" x14ac:dyDescent="0.25">
      <c r="A16182" s="33" t="s">
        <v>6977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606"/>
        <v>49300</v>
      </c>
      <c r="H16182" s="42" t="s">
        <v>2736</v>
      </c>
      <c r="I16182" s="43" t="s">
        <v>12826</v>
      </c>
    </row>
    <row r="16183" spans="1:9" x14ac:dyDescent="0.25">
      <c r="A16183" s="33" t="s">
        <v>6977</v>
      </c>
      <c r="B16183" s="33" t="s">
        <v>6551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606"/>
        <v>15000</v>
      </c>
      <c r="H16183" s="42" t="s">
        <v>2736</v>
      </c>
      <c r="I16183" s="43" t="s">
        <v>12826</v>
      </c>
    </row>
    <row r="16184" spans="1:9" x14ac:dyDescent="0.25">
      <c r="A16184" s="33" t="s">
        <v>6977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608">F16184*D16184</f>
        <v>134500</v>
      </c>
      <c r="H16184" s="42" t="s">
        <v>2736</v>
      </c>
      <c r="I16184" s="43" t="s">
        <v>12826</v>
      </c>
    </row>
    <row r="16185" spans="1:9" x14ac:dyDescent="0.25">
      <c r="A16185" s="33" t="s">
        <v>6977</v>
      </c>
      <c r="B16185" s="33" t="s">
        <v>6982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608"/>
        <v>235000</v>
      </c>
      <c r="H16185" s="42" t="s">
        <v>1004</v>
      </c>
      <c r="I16185" s="43" t="s">
        <v>8493</v>
      </c>
    </row>
    <row r="16186" spans="1:9" x14ac:dyDescent="0.25">
      <c r="A16186" s="33" t="s">
        <v>6977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608"/>
        <v>195000</v>
      </c>
      <c r="H16186" s="42" t="s">
        <v>1004</v>
      </c>
      <c r="I16186" s="43" t="s">
        <v>8493</v>
      </c>
    </row>
    <row r="16187" spans="1:9" x14ac:dyDescent="0.25">
      <c r="A16187" s="33" t="s">
        <v>6977</v>
      </c>
      <c r="B16187" s="33" t="s">
        <v>3098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608"/>
        <v>140000</v>
      </c>
      <c r="H16187" s="42" t="s">
        <v>1004</v>
      </c>
      <c r="I16187" s="43" t="s">
        <v>8493</v>
      </c>
    </row>
    <row r="16188" spans="1:9" x14ac:dyDescent="0.25">
      <c r="A16188" s="33" t="s">
        <v>6977</v>
      </c>
      <c r="B16188" s="33" t="s">
        <v>6445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608"/>
        <v>50000</v>
      </c>
      <c r="H16188" s="42" t="s">
        <v>12780</v>
      </c>
      <c r="I16188" s="43" t="s">
        <v>8493</v>
      </c>
    </row>
    <row r="16189" spans="1:9" x14ac:dyDescent="0.25">
      <c r="A16189" s="33" t="s">
        <v>6977</v>
      </c>
      <c r="B16189" s="36" t="s">
        <v>3485</v>
      </c>
      <c r="C16189" s="44" t="s">
        <v>3486</v>
      </c>
      <c r="D16189" s="50">
        <v>1</v>
      </c>
      <c r="E16189" s="45" t="s">
        <v>24</v>
      </c>
      <c r="F16189" s="298">
        <v>125000</v>
      </c>
      <c r="G16189" s="41">
        <f t="shared" si="608"/>
        <v>125000</v>
      </c>
      <c r="H16189" s="42" t="s">
        <v>12780</v>
      </c>
      <c r="I16189" s="43" t="s">
        <v>8493</v>
      </c>
    </row>
    <row r="16190" spans="1:9" x14ac:dyDescent="0.25">
      <c r="A16190" s="33" t="s">
        <v>6977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608"/>
        <v>50000</v>
      </c>
      <c r="H16190" s="84" t="s">
        <v>486</v>
      </c>
      <c r="I16190" s="33"/>
    </row>
    <row r="16191" spans="1:9" x14ac:dyDescent="0.25">
      <c r="A16191" s="33" t="s">
        <v>6977</v>
      </c>
      <c r="B16191" s="36" t="s">
        <v>6985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608"/>
        <v>175000</v>
      </c>
      <c r="H16191" s="42" t="s">
        <v>551</v>
      </c>
      <c r="I16191" s="33"/>
    </row>
    <row r="16192" spans="1:9" x14ac:dyDescent="0.25">
      <c r="A16192" s="33" t="s">
        <v>6977</v>
      </c>
      <c r="B16192" s="63" t="s">
        <v>2886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608"/>
        <v>75000</v>
      </c>
      <c r="H16192" s="42" t="s">
        <v>551</v>
      </c>
      <c r="I16192" s="33"/>
    </row>
    <row r="16193" spans="1:9" x14ac:dyDescent="0.25">
      <c r="A16193" s="33" t="s">
        <v>6986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608"/>
        <v>264000</v>
      </c>
      <c r="H16193" s="251" t="s">
        <v>8417</v>
      </c>
      <c r="I16193" s="340"/>
    </row>
    <row r="16194" spans="1:9" x14ac:dyDescent="0.25">
      <c r="A16194" s="33" t="s">
        <v>6986</v>
      </c>
      <c r="B16194" s="80" t="s">
        <v>6910</v>
      </c>
      <c r="C16194" s="81" t="s">
        <v>3998</v>
      </c>
      <c r="D16194" s="38">
        <v>1</v>
      </c>
      <c r="E16194" s="45" t="s">
        <v>24</v>
      </c>
      <c r="F16194" s="58">
        <v>45000</v>
      </c>
      <c r="G16194" s="179">
        <f t="shared" si="608"/>
        <v>45000</v>
      </c>
      <c r="H16194" s="42" t="s">
        <v>490</v>
      </c>
      <c r="I16194" s="43"/>
    </row>
    <row r="16195" spans="1:9" x14ac:dyDescent="0.25">
      <c r="A16195" s="33" t="s">
        <v>6986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608"/>
        <v>93000</v>
      </c>
      <c r="H16195" s="42" t="s">
        <v>28</v>
      </c>
      <c r="I16195" s="43"/>
    </row>
    <row r="16196" spans="1:9" x14ac:dyDescent="0.25">
      <c r="A16196" s="33" t="s">
        <v>6986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608"/>
        <v>33000</v>
      </c>
      <c r="H16196" s="42" t="s">
        <v>28</v>
      </c>
      <c r="I16196" s="43"/>
    </row>
    <row r="16197" spans="1:9" x14ac:dyDescent="0.25">
      <c r="A16197" s="33" t="s">
        <v>6986</v>
      </c>
      <c r="B16197" s="33" t="s">
        <v>5094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608"/>
        <v>2</v>
      </c>
      <c r="H16197" s="42" t="s">
        <v>1881</v>
      </c>
      <c r="I16197" s="43" t="s">
        <v>12827</v>
      </c>
    </row>
    <row r="16198" spans="1:9" x14ac:dyDescent="0.25">
      <c r="A16198" s="33" t="s">
        <v>6986</v>
      </c>
      <c r="B16198" s="36" t="s">
        <v>6984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608"/>
        <v>2</v>
      </c>
      <c r="H16198" s="42" t="s">
        <v>12828</v>
      </c>
      <c r="I16198" s="43" t="s">
        <v>12827</v>
      </c>
    </row>
    <row r="16199" spans="1:9" x14ac:dyDescent="0.25">
      <c r="A16199" s="33" t="s">
        <v>6986</v>
      </c>
      <c r="B16199" s="33" t="s">
        <v>12829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608"/>
        <v>225000</v>
      </c>
      <c r="H16199" s="84" t="s">
        <v>6099</v>
      </c>
      <c r="I16199" s="43"/>
    </row>
    <row r="16200" spans="1:9" x14ac:dyDescent="0.25">
      <c r="A16200" s="33" t="s">
        <v>6986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608"/>
        <v>450000</v>
      </c>
      <c r="H16200" s="42" t="s">
        <v>6973</v>
      </c>
      <c r="I16200" s="43"/>
    </row>
    <row r="16201" spans="1:9" x14ac:dyDescent="0.25">
      <c r="A16201" s="33" t="s">
        <v>6986</v>
      </c>
      <c r="B16201" s="33" t="s">
        <v>6627</v>
      </c>
      <c r="C16201" s="33" t="s">
        <v>6284</v>
      </c>
      <c r="D16201" s="33">
        <v>1</v>
      </c>
      <c r="E16201" s="33" t="s">
        <v>24</v>
      </c>
      <c r="F16201" s="34">
        <v>7000</v>
      </c>
      <c r="G16201" s="41">
        <f t="shared" si="608"/>
        <v>7000</v>
      </c>
      <c r="H16201" s="42" t="s">
        <v>6973</v>
      </c>
      <c r="I16201" s="43"/>
    </row>
    <row r="16202" spans="1:9" x14ac:dyDescent="0.25">
      <c r="A16202" s="33" t="s">
        <v>6986</v>
      </c>
      <c r="B16202" s="36" t="s">
        <v>5934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608"/>
        <v>57500</v>
      </c>
      <c r="H16202" s="42" t="s">
        <v>6973</v>
      </c>
      <c r="I16202" s="43"/>
    </row>
    <row r="16203" spans="1:9" x14ac:dyDescent="0.25">
      <c r="A16203" s="33" t="s">
        <v>6986</v>
      </c>
      <c r="B16203" s="109" t="s">
        <v>6987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608"/>
        <v>7500</v>
      </c>
      <c r="H16203" s="84" t="s">
        <v>6099</v>
      </c>
      <c r="I16203" s="43"/>
    </row>
    <row r="16204" spans="1:9" x14ac:dyDescent="0.25">
      <c r="A16204" s="33" t="s">
        <v>6986</v>
      </c>
      <c r="B16204" s="56" t="s">
        <v>10149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608"/>
        <v>10000</v>
      </c>
      <c r="H16204" s="84" t="s">
        <v>6099</v>
      </c>
      <c r="I16204" s="43"/>
    </row>
    <row r="16205" spans="1:9" x14ac:dyDescent="0.25">
      <c r="A16205" s="33" t="s">
        <v>6986</v>
      </c>
      <c r="B16205" s="63" t="s">
        <v>6988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608"/>
        <v>27000</v>
      </c>
      <c r="H16205" s="84" t="s">
        <v>6099</v>
      </c>
      <c r="I16205" s="43"/>
    </row>
    <row r="16206" spans="1:9" x14ac:dyDescent="0.25">
      <c r="A16206" s="33" t="s">
        <v>6986</v>
      </c>
      <c r="B16206" s="33" t="s">
        <v>12830</v>
      </c>
      <c r="C16206" s="44" t="s">
        <v>12831</v>
      </c>
      <c r="D16206" s="50">
        <v>1</v>
      </c>
      <c r="E16206" s="45" t="s">
        <v>24</v>
      </c>
      <c r="F16206" s="46">
        <v>1450000</v>
      </c>
      <c r="G16206" s="41">
        <f t="shared" si="608"/>
        <v>1450000</v>
      </c>
      <c r="H16206" s="84" t="s">
        <v>6099</v>
      </c>
      <c r="I16206" s="43"/>
    </row>
    <row r="16207" spans="1:9" x14ac:dyDescent="0.25">
      <c r="A16207" s="33" t="s">
        <v>6986</v>
      </c>
      <c r="B16207" s="33" t="s">
        <v>12830</v>
      </c>
      <c r="C16207" s="44" t="s">
        <v>12832</v>
      </c>
      <c r="D16207" s="50">
        <v>1</v>
      </c>
      <c r="E16207" s="45" t="s">
        <v>24</v>
      </c>
      <c r="F16207" s="46">
        <v>1450000</v>
      </c>
      <c r="G16207" s="41">
        <f t="shared" si="608"/>
        <v>1450000</v>
      </c>
      <c r="H16207" s="84" t="s">
        <v>6099</v>
      </c>
      <c r="I16207" s="43"/>
    </row>
    <row r="16208" spans="1:9" x14ac:dyDescent="0.25">
      <c r="A16208" s="33" t="s">
        <v>6986</v>
      </c>
      <c r="B16208" s="33" t="s">
        <v>12830</v>
      </c>
      <c r="C16208" s="44" t="s">
        <v>12833</v>
      </c>
      <c r="D16208" s="50">
        <v>1</v>
      </c>
      <c r="E16208" s="45" t="s">
        <v>24</v>
      </c>
      <c r="F16208" s="46">
        <v>1450000</v>
      </c>
      <c r="G16208" s="41">
        <f t="shared" si="608"/>
        <v>1450000</v>
      </c>
      <c r="H16208" s="84" t="s">
        <v>6099</v>
      </c>
      <c r="I16208" s="43"/>
    </row>
    <row r="16209" spans="1:9" x14ac:dyDescent="0.25">
      <c r="A16209" s="33" t="s">
        <v>6986</v>
      </c>
      <c r="B16209" s="33" t="s">
        <v>12830</v>
      </c>
      <c r="C16209" s="44" t="s">
        <v>12833</v>
      </c>
      <c r="D16209" s="50">
        <v>1</v>
      </c>
      <c r="E16209" s="45" t="s">
        <v>24</v>
      </c>
      <c r="F16209" s="46">
        <v>1450000</v>
      </c>
      <c r="G16209" s="41">
        <f t="shared" si="608"/>
        <v>1450000</v>
      </c>
      <c r="H16209" s="84" t="s">
        <v>6099</v>
      </c>
      <c r="I16209" s="43"/>
    </row>
    <row r="16210" spans="1:9" x14ac:dyDescent="0.25">
      <c r="A16210" s="33" t="s">
        <v>6986</v>
      </c>
      <c r="B16210" s="36" t="s">
        <v>12834</v>
      </c>
      <c r="C16210" s="44" t="s">
        <v>12835</v>
      </c>
      <c r="D16210" s="38">
        <v>1</v>
      </c>
      <c r="E16210" s="45" t="s">
        <v>24</v>
      </c>
      <c r="F16210" s="40">
        <v>775000</v>
      </c>
      <c r="G16210" s="41">
        <f t="shared" si="608"/>
        <v>775000</v>
      </c>
      <c r="H16210" s="84" t="s">
        <v>6099</v>
      </c>
      <c r="I16210" s="43"/>
    </row>
    <row r="16211" spans="1:9" x14ac:dyDescent="0.25">
      <c r="A16211" s="33" t="s">
        <v>6986</v>
      </c>
      <c r="B16211" s="36" t="s">
        <v>4089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608"/>
        <v>12000</v>
      </c>
      <c r="H16211" s="84" t="s">
        <v>6099</v>
      </c>
      <c r="I16211" s="43"/>
    </row>
    <row r="16212" spans="1:9" x14ac:dyDescent="0.25">
      <c r="A16212" s="33" t="s">
        <v>6986</v>
      </c>
      <c r="B16212" s="33" t="s">
        <v>6809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608"/>
        <v>45500</v>
      </c>
      <c r="H16212" s="84" t="s">
        <v>6099</v>
      </c>
      <c r="I16212" s="43"/>
    </row>
    <row r="16213" spans="1:9" x14ac:dyDescent="0.25">
      <c r="A16213" s="33" t="s">
        <v>6986</v>
      </c>
      <c r="B16213" s="36" t="s">
        <v>6993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608"/>
        <v>15000</v>
      </c>
      <c r="H16213" s="84" t="s">
        <v>6099</v>
      </c>
      <c r="I16213" s="43"/>
    </row>
    <row r="16214" spans="1:9" x14ac:dyDescent="0.25">
      <c r="A16214" s="33" t="s">
        <v>6986</v>
      </c>
      <c r="B16214" s="36" t="s">
        <v>6994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608"/>
        <v>22000</v>
      </c>
      <c r="H16214" s="84" t="s">
        <v>6099</v>
      </c>
      <c r="I16214" s="43"/>
    </row>
    <row r="16215" spans="1:9" x14ac:dyDescent="0.25">
      <c r="A16215" s="33" t="s">
        <v>6986</v>
      </c>
      <c r="B16215" s="49" t="s">
        <v>6998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608"/>
        <v>155000</v>
      </c>
      <c r="H16215" s="84" t="s">
        <v>6099</v>
      </c>
      <c r="I16215" s="43"/>
    </row>
    <row r="16216" spans="1:9" x14ac:dyDescent="0.25">
      <c r="A16216" s="33" t="s">
        <v>6986</v>
      </c>
      <c r="B16216" s="33" t="s">
        <v>6999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608"/>
        <v>280000</v>
      </c>
      <c r="H16216" s="84" t="s">
        <v>6099</v>
      </c>
      <c r="I16216" s="43"/>
    </row>
    <row r="16217" spans="1:9" x14ac:dyDescent="0.25">
      <c r="A16217" s="33" t="s">
        <v>6986</v>
      </c>
      <c r="B16217" s="33" t="s">
        <v>7001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608"/>
        <v>225000</v>
      </c>
      <c r="H16217" s="84" t="s">
        <v>6099</v>
      </c>
      <c r="I16217" s="43"/>
    </row>
    <row r="16218" spans="1:9" x14ac:dyDescent="0.25">
      <c r="A16218" s="33" t="s">
        <v>6986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12836</v>
      </c>
    </row>
    <row r="16219" spans="1:9" x14ac:dyDescent="0.25">
      <c r="A16219" s="33" t="s">
        <v>6986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609">F16219*D16219</f>
        <v>208134</v>
      </c>
      <c r="H16219" s="42" t="s">
        <v>2177</v>
      </c>
      <c r="I16219" s="43" t="s">
        <v>12837</v>
      </c>
    </row>
    <row r="16220" spans="1:9" x14ac:dyDescent="0.25">
      <c r="A16220" s="33" t="s">
        <v>6986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609"/>
        <v>37500</v>
      </c>
      <c r="H16220" s="42" t="s">
        <v>2177</v>
      </c>
      <c r="I16220" s="43" t="s">
        <v>12837</v>
      </c>
    </row>
    <row r="16221" spans="1:9" x14ac:dyDescent="0.25">
      <c r="A16221" s="33" t="s">
        <v>6986</v>
      </c>
      <c r="B16221" s="63" t="s">
        <v>2826</v>
      </c>
      <c r="C16221" s="39" t="s">
        <v>5865</v>
      </c>
      <c r="D16221" s="50">
        <v>1</v>
      </c>
      <c r="E16221" s="45" t="s">
        <v>24</v>
      </c>
      <c r="F16221" s="179">
        <v>265000</v>
      </c>
      <c r="G16221" s="41">
        <f t="shared" si="609"/>
        <v>265000</v>
      </c>
      <c r="H16221" s="42" t="s">
        <v>2177</v>
      </c>
      <c r="I16221" s="43" t="s">
        <v>12837</v>
      </c>
    </row>
    <row r="16222" spans="1:9" x14ac:dyDescent="0.25">
      <c r="A16222" s="33" t="s">
        <v>6986</v>
      </c>
      <c r="B16222" s="63" t="s">
        <v>2751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609"/>
        <v>60000</v>
      </c>
      <c r="H16222" s="42" t="s">
        <v>2177</v>
      </c>
      <c r="I16222" s="43" t="s">
        <v>12837</v>
      </c>
    </row>
    <row r="16223" spans="1:9" x14ac:dyDescent="0.25">
      <c r="A16223" s="33" t="s">
        <v>6986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609"/>
        <v>297000</v>
      </c>
      <c r="H16223" s="42" t="s">
        <v>2908</v>
      </c>
      <c r="I16223" s="43" t="s">
        <v>12838</v>
      </c>
    </row>
    <row r="16224" spans="1:9" x14ac:dyDescent="0.25">
      <c r="A16224" s="33" t="s">
        <v>6986</v>
      </c>
      <c r="B16224" s="33" t="s">
        <v>6361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609"/>
        <v>95000</v>
      </c>
      <c r="H16224" s="42" t="s">
        <v>2908</v>
      </c>
      <c r="I16224" s="43" t="s">
        <v>12838</v>
      </c>
    </row>
    <row r="16225" spans="1:9" x14ac:dyDescent="0.25">
      <c r="A16225" s="33" t="s">
        <v>6986</v>
      </c>
      <c r="B16225" s="33" t="s">
        <v>3235</v>
      </c>
      <c r="C16225" s="33" t="s">
        <v>3596</v>
      </c>
      <c r="D16225" s="38">
        <v>1</v>
      </c>
      <c r="E16225" s="45" t="s">
        <v>24</v>
      </c>
      <c r="F16225" s="41">
        <v>93000</v>
      </c>
      <c r="G16225" s="41">
        <f t="shared" si="609"/>
        <v>93000</v>
      </c>
      <c r="H16225" s="42" t="s">
        <v>2908</v>
      </c>
      <c r="I16225" s="43" t="s">
        <v>12838</v>
      </c>
    </row>
    <row r="16226" spans="1:9" x14ac:dyDescent="0.25">
      <c r="A16226" s="33" t="s">
        <v>6986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609"/>
        <v>36000</v>
      </c>
      <c r="H16226" s="42" t="s">
        <v>2908</v>
      </c>
      <c r="I16226" s="43" t="s">
        <v>12838</v>
      </c>
    </row>
    <row r="16227" spans="1:9" x14ac:dyDescent="0.25">
      <c r="A16227" s="33" t="s">
        <v>6986</v>
      </c>
      <c r="B16227" s="33" t="s">
        <v>6577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609"/>
        <v>175000</v>
      </c>
      <c r="H16227" s="42" t="s">
        <v>2908</v>
      </c>
      <c r="I16227" s="43" t="s">
        <v>12838</v>
      </c>
    </row>
    <row r="16228" spans="1:9" x14ac:dyDescent="0.25">
      <c r="A16228" s="33" t="s">
        <v>6986</v>
      </c>
      <c r="B16228" s="33" t="s">
        <v>6667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609"/>
        <v>100000</v>
      </c>
      <c r="H16228" s="42" t="s">
        <v>2908</v>
      </c>
      <c r="I16228" s="43" t="s">
        <v>12838</v>
      </c>
    </row>
    <row r="16229" spans="1:9" x14ac:dyDescent="0.25">
      <c r="A16229" s="33" t="s">
        <v>6986</v>
      </c>
      <c r="B16229" s="33" t="s">
        <v>7000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609"/>
        <v>60000</v>
      </c>
      <c r="H16229" s="42" t="s">
        <v>6835</v>
      </c>
      <c r="I16229" s="43"/>
    </row>
    <row r="16230" spans="1:9" x14ac:dyDescent="0.25">
      <c r="A16230" s="33" t="s">
        <v>6986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609"/>
        <v>193500</v>
      </c>
      <c r="H16230" s="42" t="s">
        <v>588</v>
      </c>
      <c r="I16230" s="43" t="s">
        <v>12839</v>
      </c>
    </row>
    <row r="16231" spans="1:9" x14ac:dyDescent="0.25">
      <c r="A16231" s="33" t="s">
        <v>6986</v>
      </c>
      <c r="B16231" s="63" t="s">
        <v>4772</v>
      </c>
      <c r="C16231" s="33" t="s">
        <v>2726</v>
      </c>
      <c r="D16231" s="38">
        <v>1</v>
      </c>
      <c r="E16231" s="45" t="s">
        <v>24</v>
      </c>
      <c r="F16231" s="40">
        <v>187035</v>
      </c>
      <c r="G16231" s="41">
        <f t="shared" si="609"/>
        <v>187035</v>
      </c>
      <c r="H16231" s="42" t="s">
        <v>588</v>
      </c>
      <c r="I16231" s="43" t="s">
        <v>12839</v>
      </c>
    </row>
    <row r="16232" spans="1:9" x14ac:dyDescent="0.25">
      <c r="A16232" s="33" t="s">
        <v>6986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609"/>
        <v>36975</v>
      </c>
      <c r="H16232" s="42" t="s">
        <v>588</v>
      </c>
      <c r="I16232" s="43" t="s">
        <v>12839</v>
      </c>
    </row>
    <row r="16233" spans="1:9" x14ac:dyDescent="0.25">
      <c r="A16233" s="33" t="s">
        <v>6986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609"/>
        <v>32500</v>
      </c>
      <c r="H16233" s="42" t="s">
        <v>588</v>
      </c>
      <c r="I16233" s="43" t="s">
        <v>12839</v>
      </c>
    </row>
    <row r="16234" spans="1:9" x14ac:dyDescent="0.25">
      <c r="A16234" s="33" t="s">
        <v>6986</v>
      </c>
      <c r="B16234" s="33" t="s">
        <v>7002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609"/>
        <v>13000</v>
      </c>
      <c r="H16234" s="84" t="s">
        <v>6099</v>
      </c>
      <c r="I16234" s="43"/>
    </row>
    <row r="16235" spans="1:9" x14ac:dyDescent="0.25">
      <c r="A16235" s="33" t="s">
        <v>6986</v>
      </c>
      <c r="B16235" s="56" t="s">
        <v>10149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609"/>
        <v>20000</v>
      </c>
      <c r="H16235" s="42" t="s">
        <v>2018</v>
      </c>
      <c r="I16235" s="43" t="s">
        <v>12840</v>
      </c>
    </row>
    <row r="16236" spans="1:9" x14ac:dyDescent="0.25">
      <c r="A16236" s="33" t="s">
        <v>6986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609"/>
        <v>242182</v>
      </c>
      <c r="H16236" s="42" t="s">
        <v>2018</v>
      </c>
      <c r="I16236" s="43" t="s">
        <v>12840</v>
      </c>
    </row>
    <row r="16237" spans="1:9" x14ac:dyDescent="0.25">
      <c r="A16237" s="33" t="s">
        <v>6986</v>
      </c>
      <c r="B16237" s="33" t="s">
        <v>12224</v>
      </c>
      <c r="C16237" s="228" t="s">
        <v>12841</v>
      </c>
      <c r="D16237" s="38">
        <v>1</v>
      </c>
      <c r="E16237" s="45" t="s">
        <v>24</v>
      </c>
      <c r="F16237" s="40">
        <v>1400000</v>
      </c>
      <c r="G16237" s="41">
        <f t="shared" si="609"/>
        <v>1400000</v>
      </c>
      <c r="H16237" s="42" t="s">
        <v>2018</v>
      </c>
      <c r="I16237" s="43" t="s">
        <v>12840</v>
      </c>
    </row>
    <row r="16238" spans="1:9" x14ac:dyDescent="0.25">
      <c r="A16238" s="33" t="s">
        <v>6986</v>
      </c>
      <c r="B16238" s="56" t="s">
        <v>6991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609"/>
        <v>167500</v>
      </c>
      <c r="H16238" s="42" t="s">
        <v>2018</v>
      </c>
      <c r="I16238" s="43" t="s">
        <v>12840</v>
      </c>
    </row>
    <row r="16239" spans="1:9" x14ac:dyDescent="0.25">
      <c r="A16239" s="33" t="s">
        <v>6986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609"/>
        <v>40000</v>
      </c>
      <c r="H16239" s="42" t="s">
        <v>2018</v>
      </c>
      <c r="I16239" s="43" t="s">
        <v>12840</v>
      </c>
    </row>
    <row r="16240" spans="1:9" x14ac:dyDescent="0.25">
      <c r="A16240" s="38" t="s">
        <v>6986</v>
      </c>
      <c r="B16240" s="80" t="s">
        <v>7003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609"/>
        <v>2200000</v>
      </c>
      <c r="H16240" s="42" t="s">
        <v>748</v>
      </c>
      <c r="I16240" s="43"/>
    </row>
    <row r="16241" spans="1:9" x14ac:dyDescent="0.25">
      <c r="A16241" s="38" t="s">
        <v>6986</v>
      </c>
      <c r="B16241" s="36" t="s">
        <v>4249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609"/>
        <v>1200000</v>
      </c>
      <c r="H16241" s="42" t="s">
        <v>748</v>
      </c>
      <c r="I16241" s="43"/>
    </row>
    <row r="16242" spans="1:9" x14ac:dyDescent="0.25">
      <c r="A16242" s="33" t="s">
        <v>7004</v>
      </c>
      <c r="B16242" s="36" t="s">
        <v>12842</v>
      </c>
      <c r="C16242" s="36"/>
      <c r="D16242" s="38">
        <v>40</v>
      </c>
      <c r="E16242" s="45" t="s">
        <v>24</v>
      </c>
      <c r="F16242" s="46">
        <v>1000</v>
      </c>
      <c r="G16242" s="179">
        <f t="shared" si="609"/>
        <v>40000</v>
      </c>
      <c r="H16242" s="42" t="s">
        <v>930</v>
      </c>
      <c r="I16242" s="43"/>
    </row>
    <row r="16243" spans="1:9" x14ac:dyDescent="0.25">
      <c r="A16243" s="33" t="s">
        <v>7004</v>
      </c>
      <c r="B16243" s="33" t="s">
        <v>7008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609"/>
        <v>800000</v>
      </c>
      <c r="H16243" s="42" t="s">
        <v>930</v>
      </c>
      <c r="I16243" s="43"/>
    </row>
    <row r="16244" spans="1:9" x14ac:dyDescent="0.25">
      <c r="A16244" s="33" t="s">
        <v>7004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609"/>
        <v>208134</v>
      </c>
      <c r="H16244" s="42" t="s">
        <v>2240</v>
      </c>
      <c r="I16244" s="43"/>
    </row>
    <row r="16245" spans="1:9" x14ac:dyDescent="0.25">
      <c r="A16245" s="33" t="s">
        <v>7004</v>
      </c>
      <c r="B16245" s="33" t="s">
        <v>3235</v>
      </c>
      <c r="C16245" s="33" t="s">
        <v>3596</v>
      </c>
      <c r="D16245" s="50">
        <v>1</v>
      </c>
      <c r="E16245" s="45" t="s">
        <v>24</v>
      </c>
      <c r="F16245" s="179">
        <v>93000</v>
      </c>
      <c r="G16245" s="41">
        <f t="shared" si="609"/>
        <v>93000</v>
      </c>
      <c r="H16245" s="42" t="s">
        <v>12843</v>
      </c>
      <c r="I16245" s="43" t="s">
        <v>12844</v>
      </c>
    </row>
    <row r="16246" spans="1:9" x14ac:dyDescent="0.25">
      <c r="A16246" s="33" t="s">
        <v>7004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609"/>
        <v>36000</v>
      </c>
      <c r="H16246" s="42" t="s">
        <v>12843</v>
      </c>
      <c r="I16246" s="43" t="s">
        <v>12844</v>
      </c>
    </row>
    <row r="16247" spans="1:9" x14ac:dyDescent="0.25">
      <c r="A16247" s="33" t="s">
        <v>7004</v>
      </c>
      <c r="B16247" s="33" t="s">
        <v>7019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609"/>
        <v>95000</v>
      </c>
      <c r="H16247" s="42" t="s">
        <v>1263</v>
      </c>
      <c r="I16247" s="43"/>
    </row>
    <row r="16248" spans="1:9" x14ac:dyDescent="0.25">
      <c r="A16248" s="33" t="s">
        <v>7004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609"/>
        <v>160000</v>
      </c>
      <c r="H16248" s="42" t="s">
        <v>1263</v>
      </c>
      <c r="I16248" s="43"/>
    </row>
    <row r="16249" spans="1:9" x14ac:dyDescent="0.25">
      <c r="A16249" s="33" t="s">
        <v>7004</v>
      </c>
      <c r="B16249" s="33" t="s">
        <v>12845</v>
      </c>
      <c r="C16249" s="49" t="s">
        <v>12846</v>
      </c>
      <c r="D16249" s="50">
        <v>1</v>
      </c>
      <c r="E16249" s="45" t="s">
        <v>24</v>
      </c>
      <c r="F16249" s="46">
        <v>1450000</v>
      </c>
      <c r="G16249" s="41">
        <f t="shared" si="609"/>
        <v>1450000</v>
      </c>
      <c r="H16249" s="42" t="s">
        <v>433</v>
      </c>
      <c r="I16249" s="43" t="s">
        <v>12847</v>
      </c>
    </row>
    <row r="16250" spans="1:9" x14ac:dyDescent="0.25">
      <c r="A16250" s="33" t="s">
        <v>7004</v>
      </c>
      <c r="B16250" s="33" t="s">
        <v>12845</v>
      </c>
      <c r="C16250" s="49" t="s">
        <v>12848</v>
      </c>
      <c r="D16250" s="50">
        <v>1</v>
      </c>
      <c r="E16250" s="45" t="s">
        <v>24</v>
      </c>
      <c r="F16250" s="46">
        <v>1450000</v>
      </c>
      <c r="G16250" s="41">
        <f t="shared" si="609"/>
        <v>1450000</v>
      </c>
      <c r="H16250" s="42" t="s">
        <v>433</v>
      </c>
      <c r="I16250" s="43" t="s">
        <v>12847</v>
      </c>
    </row>
    <row r="16251" spans="1:9" x14ac:dyDescent="0.25">
      <c r="A16251" s="33" t="s">
        <v>7004</v>
      </c>
      <c r="B16251" s="33" t="s">
        <v>12845</v>
      </c>
      <c r="C16251" s="49" t="s">
        <v>12849</v>
      </c>
      <c r="D16251" s="50">
        <v>1</v>
      </c>
      <c r="E16251" s="45" t="s">
        <v>24</v>
      </c>
      <c r="F16251" s="46">
        <v>1450000</v>
      </c>
      <c r="G16251" s="41">
        <f t="shared" si="609"/>
        <v>1450000</v>
      </c>
      <c r="H16251" s="42" t="s">
        <v>433</v>
      </c>
      <c r="I16251" s="43" t="s">
        <v>12847</v>
      </c>
    </row>
    <row r="16252" spans="1:9" x14ac:dyDescent="0.25">
      <c r="A16252" s="33" t="s">
        <v>7004</v>
      </c>
      <c r="B16252" s="33" t="s">
        <v>12845</v>
      </c>
      <c r="C16252" s="49" t="s">
        <v>12850</v>
      </c>
      <c r="D16252" s="50">
        <v>1</v>
      </c>
      <c r="E16252" s="45" t="s">
        <v>24</v>
      </c>
      <c r="F16252" s="46">
        <v>1450000</v>
      </c>
      <c r="G16252" s="41">
        <f t="shared" si="609"/>
        <v>1450000</v>
      </c>
      <c r="H16252" s="42" t="s">
        <v>433</v>
      </c>
      <c r="I16252" s="43" t="s">
        <v>12847</v>
      </c>
    </row>
    <row r="16253" spans="1:9" x14ac:dyDescent="0.25">
      <c r="A16253" s="33" t="s">
        <v>7004</v>
      </c>
      <c r="B16253" s="33" t="s">
        <v>12845</v>
      </c>
      <c r="C16253" s="49" t="s">
        <v>12851</v>
      </c>
      <c r="D16253" s="50">
        <v>1</v>
      </c>
      <c r="E16253" s="45" t="s">
        <v>24</v>
      </c>
      <c r="F16253" s="46">
        <v>1450000</v>
      </c>
      <c r="G16253" s="41">
        <f t="shared" si="609"/>
        <v>1450000</v>
      </c>
      <c r="H16253" s="42" t="s">
        <v>433</v>
      </c>
      <c r="I16253" s="43" t="s">
        <v>12847</v>
      </c>
    </row>
    <row r="16254" spans="1:9" x14ac:dyDescent="0.25">
      <c r="A16254" s="33" t="s">
        <v>7004</v>
      </c>
      <c r="B16254" s="33" t="s">
        <v>12845</v>
      </c>
      <c r="C16254" s="49" t="s">
        <v>12852</v>
      </c>
      <c r="D16254" s="50">
        <v>1</v>
      </c>
      <c r="E16254" s="45" t="s">
        <v>24</v>
      </c>
      <c r="F16254" s="46">
        <v>1450000</v>
      </c>
      <c r="G16254" s="41">
        <f t="shared" si="609"/>
        <v>1450000</v>
      </c>
      <c r="H16254" s="42" t="s">
        <v>433</v>
      </c>
      <c r="I16254" s="43" t="s">
        <v>12847</v>
      </c>
    </row>
    <row r="16255" spans="1:9" x14ac:dyDescent="0.25">
      <c r="A16255" s="33" t="s">
        <v>7004</v>
      </c>
      <c r="B16255" s="63" t="s">
        <v>63</v>
      </c>
      <c r="C16255" s="33" t="s">
        <v>12853</v>
      </c>
      <c r="D16255" s="38">
        <v>1</v>
      </c>
      <c r="E16255" s="45" t="s">
        <v>24</v>
      </c>
      <c r="F16255" s="179">
        <v>3400000</v>
      </c>
      <c r="G16255" s="41">
        <f t="shared" si="609"/>
        <v>3400000</v>
      </c>
      <c r="H16255" s="42" t="s">
        <v>433</v>
      </c>
      <c r="I16255" s="43" t="s">
        <v>12847</v>
      </c>
    </row>
    <row r="16256" spans="1:9" x14ac:dyDescent="0.25">
      <c r="A16256" s="33" t="s">
        <v>7004</v>
      </c>
      <c r="B16256" s="63" t="s">
        <v>63</v>
      </c>
      <c r="C16256" s="33" t="s">
        <v>12854</v>
      </c>
      <c r="D16256" s="38">
        <v>1</v>
      </c>
      <c r="E16256" s="45" t="s">
        <v>24</v>
      </c>
      <c r="F16256" s="179">
        <v>3400000</v>
      </c>
      <c r="G16256" s="41">
        <f t="shared" si="609"/>
        <v>3400000</v>
      </c>
      <c r="H16256" s="42" t="s">
        <v>433</v>
      </c>
      <c r="I16256" s="43" t="s">
        <v>12847</v>
      </c>
    </row>
    <row r="16257" spans="1:9" x14ac:dyDescent="0.25">
      <c r="A16257" s="33" t="s">
        <v>7004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609"/>
        <v>335000</v>
      </c>
      <c r="H16257" s="42" t="s">
        <v>433</v>
      </c>
      <c r="I16257" s="43" t="s">
        <v>12847</v>
      </c>
    </row>
    <row r="16258" spans="1:9" x14ac:dyDescent="0.25">
      <c r="A16258" s="33" t="s">
        <v>7004</v>
      </c>
      <c r="B16258" s="36" t="s">
        <v>7016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609"/>
        <v>19000</v>
      </c>
      <c r="H16258" s="84" t="s">
        <v>6099</v>
      </c>
      <c r="I16258" s="43"/>
    </row>
    <row r="16259" spans="1:9" x14ac:dyDescent="0.25">
      <c r="A16259" s="33" t="s">
        <v>7004</v>
      </c>
      <c r="B16259" s="109" t="s">
        <v>7005</v>
      </c>
      <c r="C16259" s="44" t="s">
        <v>7006</v>
      </c>
      <c r="D16259" s="38">
        <v>1</v>
      </c>
      <c r="E16259" s="45" t="s">
        <v>24</v>
      </c>
      <c r="F16259" s="40">
        <v>300000</v>
      </c>
      <c r="G16259" s="41">
        <f t="shared" si="609"/>
        <v>300000</v>
      </c>
      <c r="H16259" s="84" t="s">
        <v>6099</v>
      </c>
      <c r="I16259" s="43"/>
    </row>
    <row r="16260" spans="1:9" x14ac:dyDescent="0.25">
      <c r="A16260" s="33" t="s">
        <v>7004</v>
      </c>
      <c r="B16260" s="63" t="s">
        <v>7007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609"/>
        <v>250000</v>
      </c>
      <c r="H16260" s="84" t="s">
        <v>6099</v>
      </c>
      <c r="I16260" s="43"/>
    </row>
    <row r="16261" spans="1:9" x14ac:dyDescent="0.25">
      <c r="A16261" s="33" t="s">
        <v>7004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609"/>
        <v>13000</v>
      </c>
      <c r="H16261" s="84" t="s">
        <v>6099</v>
      </c>
      <c r="I16261" s="43"/>
    </row>
    <row r="16262" spans="1:9" x14ac:dyDescent="0.25">
      <c r="A16262" s="33" t="s">
        <v>7004</v>
      </c>
      <c r="B16262" s="49" t="s">
        <v>5222</v>
      </c>
      <c r="C16262" s="33" t="s">
        <v>2873</v>
      </c>
      <c r="D16262" s="50">
        <v>1</v>
      </c>
      <c r="E16262" s="45" t="s">
        <v>24</v>
      </c>
      <c r="F16262" s="179">
        <v>99000</v>
      </c>
      <c r="G16262" s="41">
        <f t="shared" si="609"/>
        <v>99000</v>
      </c>
      <c r="H16262" s="84" t="s">
        <v>6099</v>
      </c>
      <c r="I16262" s="43"/>
    </row>
    <row r="16263" spans="1:9" x14ac:dyDescent="0.25">
      <c r="A16263" s="33" t="s">
        <v>7004</v>
      </c>
      <c r="B16263" s="33" t="s">
        <v>7010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609"/>
        <v>60000</v>
      </c>
      <c r="H16263" s="84" t="s">
        <v>6099</v>
      </c>
      <c r="I16263" s="43"/>
    </row>
    <row r="16264" spans="1:9" x14ac:dyDescent="0.25">
      <c r="A16264" s="33" t="s">
        <v>7004</v>
      </c>
      <c r="B16264" s="56" t="s">
        <v>7011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609"/>
        <v>50000</v>
      </c>
      <c r="H16264" s="42" t="s">
        <v>6099</v>
      </c>
      <c r="I16264" s="43"/>
    </row>
    <row r="16265" spans="1:9" x14ac:dyDescent="0.25">
      <c r="A16265" s="33" t="s">
        <v>7004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609"/>
        <v>93000</v>
      </c>
      <c r="H16265" s="84" t="s">
        <v>28</v>
      </c>
      <c r="I16265" s="43"/>
    </row>
    <row r="16266" spans="1:9" x14ac:dyDescent="0.25">
      <c r="A16266" s="33" t="s">
        <v>7004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609"/>
        <v>49300</v>
      </c>
      <c r="H16266" s="84" t="s">
        <v>28</v>
      </c>
      <c r="I16266" s="43"/>
    </row>
    <row r="16267" spans="1:9" x14ac:dyDescent="0.25">
      <c r="A16267" s="33" t="s">
        <v>7004</v>
      </c>
      <c r="B16267" s="33" t="s">
        <v>7017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609"/>
        <v>33000</v>
      </c>
      <c r="H16267" s="84" t="s">
        <v>12855</v>
      </c>
      <c r="I16267" s="43"/>
    </row>
    <row r="16268" spans="1:9" x14ac:dyDescent="0.25">
      <c r="A16268" s="33" t="s">
        <v>7004</v>
      </c>
      <c r="B16268" s="36" t="s">
        <v>12856</v>
      </c>
      <c r="C16268" s="44"/>
      <c r="D16268" s="38">
        <v>1</v>
      </c>
      <c r="E16268" s="45" t="s">
        <v>24</v>
      </c>
      <c r="F16268" s="46">
        <v>11500</v>
      </c>
      <c r="G16268" s="41">
        <f t="shared" si="609"/>
        <v>11500</v>
      </c>
      <c r="H16268" s="84" t="s">
        <v>12855</v>
      </c>
      <c r="I16268" s="43"/>
    </row>
    <row r="16269" spans="1:9" x14ac:dyDescent="0.25">
      <c r="A16269" s="33" t="s">
        <v>7004</v>
      </c>
      <c r="B16269" s="33" t="s">
        <v>7009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2882</v>
      </c>
      <c r="I16269" s="43"/>
    </row>
    <row r="16270" spans="1:9" x14ac:dyDescent="0.25">
      <c r="A16270" s="33" t="s">
        <v>7004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2882</v>
      </c>
      <c r="I16270" s="43"/>
    </row>
    <row r="16271" spans="1:9" x14ac:dyDescent="0.25">
      <c r="A16271" s="33" t="s">
        <v>7004</v>
      </c>
      <c r="B16271" s="33" t="s">
        <v>7012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2882</v>
      </c>
      <c r="I16271" s="43"/>
    </row>
    <row r="16272" spans="1:9" x14ac:dyDescent="0.25">
      <c r="A16272" s="33" t="s">
        <v>7004</v>
      </c>
      <c r="B16272" s="36" t="s">
        <v>7013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2882</v>
      </c>
      <c r="I16272" s="43"/>
    </row>
    <row r="16273" spans="1:9" x14ac:dyDescent="0.25">
      <c r="A16273" s="33" t="s">
        <v>7004</v>
      </c>
      <c r="B16273" s="36" t="s">
        <v>7014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2882</v>
      </c>
      <c r="I16273" s="43"/>
    </row>
    <row r="16274" spans="1:9" x14ac:dyDescent="0.25">
      <c r="A16274" s="33" t="s">
        <v>7004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609"/>
        <v>120000</v>
      </c>
      <c r="H16274" s="84" t="s">
        <v>2237</v>
      </c>
      <c r="I16274" s="43" t="s">
        <v>12857</v>
      </c>
    </row>
    <row r="16275" spans="1:9" x14ac:dyDescent="0.25">
      <c r="A16275" s="33" t="s">
        <v>7004</v>
      </c>
      <c r="B16275" s="33" t="s">
        <v>12224</v>
      </c>
      <c r="C16275" s="33" t="s">
        <v>12858</v>
      </c>
      <c r="D16275" s="50">
        <v>1</v>
      </c>
      <c r="E16275" s="45" t="s">
        <v>24</v>
      </c>
      <c r="F16275" s="179">
        <v>1400000</v>
      </c>
      <c r="G16275" s="41">
        <f t="shared" si="609"/>
        <v>1400000</v>
      </c>
      <c r="H16275" s="42" t="s">
        <v>492</v>
      </c>
      <c r="I16275" s="43" t="s">
        <v>12859</v>
      </c>
    </row>
    <row r="16276" spans="1:9" x14ac:dyDescent="0.25">
      <c r="A16276" s="33" t="s">
        <v>7004</v>
      </c>
      <c r="B16276" s="56" t="s">
        <v>6991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609"/>
        <v>167500</v>
      </c>
      <c r="H16276" s="42" t="s">
        <v>492</v>
      </c>
      <c r="I16276" s="43" t="s">
        <v>12859</v>
      </c>
    </row>
    <row r="16277" spans="1:9" x14ac:dyDescent="0.25">
      <c r="A16277" s="33" t="s">
        <v>7004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609"/>
        <v>40000</v>
      </c>
      <c r="H16277" s="42" t="s">
        <v>492</v>
      </c>
      <c r="I16277" s="43" t="s">
        <v>12859</v>
      </c>
    </row>
    <row r="16278" spans="1:9" x14ac:dyDescent="0.25">
      <c r="A16278" s="33" t="s">
        <v>7004</v>
      </c>
      <c r="B16278" s="80" t="s">
        <v>7020</v>
      </c>
      <c r="C16278" s="33" t="s">
        <v>3536</v>
      </c>
      <c r="D16278" s="38">
        <v>1</v>
      </c>
      <c r="E16278" s="56" t="s">
        <v>23</v>
      </c>
      <c r="F16278" s="179">
        <v>950000</v>
      </c>
      <c r="G16278" s="41">
        <f t="shared" si="609"/>
        <v>950000</v>
      </c>
      <c r="H16278" s="42" t="s">
        <v>6835</v>
      </c>
      <c r="I16278" s="43" t="s">
        <v>12860</v>
      </c>
    </row>
    <row r="16279" spans="1:9" x14ac:dyDescent="0.25">
      <c r="A16279" s="33" t="s">
        <v>7004</v>
      </c>
      <c r="B16279" s="36" t="s">
        <v>7021</v>
      </c>
      <c r="C16279" s="33" t="s">
        <v>3536</v>
      </c>
      <c r="D16279" s="38">
        <v>1</v>
      </c>
      <c r="E16279" s="51" t="s">
        <v>24</v>
      </c>
      <c r="F16279" s="46">
        <v>1200000</v>
      </c>
      <c r="G16279" s="41">
        <f t="shared" si="609"/>
        <v>1200000</v>
      </c>
      <c r="H16279" s="42" t="s">
        <v>6835</v>
      </c>
      <c r="I16279" s="43" t="s">
        <v>12860</v>
      </c>
    </row>
    <row r="16280" spans="1:9" x14ac:dyDescent="0.25">
      <c r="A16280" s="33" t="s">
        <v>7004</v>
      </c>
      <c r="B16280" s="63" t="s">
        <v>6995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6835</v>
      </c>
      <c r="I16280" s="43" t="s">
        <v>12860</v>
      </c>
    </row>
    <row r="16281" spans="1:9" x14ac:dyDescent="0.25">
      <c r="A16281" s="33" t="s">
        <v>7004</v>
      </c>
      <c r="B16281" s="33" t="s">
        <v>6996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6835</v>
      </c>
      <c r="I16281" s="43" t="s">
        <v>12860</v>
      </c>
    </row>
    <row r="16282" spans="1:9" x14ac:dyDescent="0.25">
      <c r="A16282" s="33" t="s">
        <v>7004</v>
      </c>
      <c r="B16282" s="33" t="s">
        <v>6997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6835</v>
      </c>
      <c r="I16282" s="43" t="s">
        <v>12860</v>
      </c>
    </row>
    <row r="16283" spans="1:9" x14ac:dyDescent="0.25">
      <c r="A16283" s="436" t="s">
        <v>7004</v>
      </c>
      <c r="B16283" s="433" t="s">
        <v>5550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x14ac:dyDescent="0.25">
      <c r="A16284" s="33" t="s">
        <v>7022</v>
      </c>
      <c r="B16284" s="33" t="s">
        <v>356</v>
      </c>
      <c r="C16284" s="36" t="s">
        <v>12861</v>
      </c>
      <c r="D16284" s="38">
        <v>1</v>
      </c>
      <c r="E16284" s="45" t="s">
        <v>24</v>
      </c>
      <c r="F16284" s="46">
        <v>1700000</v>
      </c>
      <c r="G16284" s="179">
        <f t="shared" ref="G16284:G16348" si="610">F16284*D16284</f>
        <v>1700000</v>
      </c>
      <c r="H16284" s="42" t="s">
        <v>631</v>
      </c>
      <c r="I16284" s="43" t="s">
        <v>12862</v>
      </c>
    </row>
    <row r="16285" spans="1:9" x14ac:dyDescent="0.25">
      <c r="A16285" s="33" t="s">
        <v>7022</v>
      </c>
      <c r="B16285" s="33" t="s">
        <v>356</v>
      </c>
      <c r="C16285" s="44" t="s">
        <v>12863</v>
      </c>
      <c r="D16285" s="50">
        <v>1</v>
      </c>
      <c r="E16285" s="45" t="s">
        <v>24</v>
      </c>
      <c r="F16285" s="46">
        <v>1700000</v>
      </c>
      <c r="G16285" s="41">
        <f t="shared" si="610"/>
        <v>1700000</v>
      </c>
      <c r="H16285" s="42" t="s">
        <v>631</v>
      </c>
      <c r="I16285" s="43" t="s">
        <v>12862</v>
      </c>
    </row>
    <row r="16286" spans="1:9" x14ac:dyDescent="0.25">
      <c r="A16286" s="33" t="s">
        <v>7022</v>
      </c>
      <c r="B16286" s="33" t="s">
        <v>5730</v>
      </c>
      <c r="C16286" s="44" t="s">
        <v>3180</v>
      </c>
      <c r="D16286" s="50">
        <v>25</v>
      </c>
      <c r="E16286" s="45" t="s">
        <v>96</v>
      </c>
      <c r="F16286" s="179">
        <v>16000</v>
      </c>
      <c r="G16286" s="41">
        <f t="shared" si="610"/>
        <v>400000</v>
      </c>
      <c r="H16286" s="84" t="s">
        <v>433</v>
      </c>
      <c r="I16286" s="43"/>
    </row>
    <row r="16287" spans="1:9" x14ac:dyDescent="0.25">
      <c r="A16287" s="33" t="s">
        <v>7022</v>
      </c>
      <c r="B16287" s="33" t="s">
        <v>356</v>
      </c>
      <c r="C16287" s="156" t="s">
        <v>12864</v>
      </c>
      <c r="D16287" s="38">
        <v>1</v>
      </c>
      <c r="E16287" s="51" t="s">
        <v>24</v>
      </c>
      <c r="F16287" s="46">
        <v>1700000</v>
      </c>
      <c r="G16287" s="41">
        <f t="shared" si="610"/>
        <v>1700000</v>
      </c>
      <c r="H16287" s="42" t="s">
        <v>882</v>
      </c>
      <c r="I16287" s="43" t="s">
        <v>12865</v>
      </c>
    </row>
    <row r="16288" spans="1:9" x14ac:dyDescent="0.25">
      <c r="A16288" s="33" t="s">
        <v>7022</v>
      </c>
      <c r="B16288" s="33" t="s">
        <v>356</v>
      </c>
      <c r="C16288" s="33" t="s">
        <v>12866</v>
      </c>
      <c r="D16288" s="50">
        <v>1</v>
      </c>
      <c r="E16288" s="45" t="s">
        <v>24</v>
      </c>
      <c r="F16288" s="46">
        <v>1700000</v>
      </c>
      <c r="G16288" s="41">
        <f t="shared" si="610"/>
        <v>1700000</v>
      </c>
      <c r="H16288" s="42" t="s">
        <v>882</v>
      </c>
      <c r="I16288" s="43" t="s">
        <v>12865</v>
      </c>
    </row>
    <row r="16289" spans="1:9" x14ac:dyDescent="0.25">
      <c r="A16289" s="33" t="s">
        <v>7022</v>
      </c>
      <c r="B16289" s="63" t="s">
        <v>5550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610"/>
        <v>500000</v>
      </c>
      <c r="H16289" s="42" t="s">
        <v>882</v>
      </c>
      <c r="I16289" s="43" t="s">
        <v>12865</v>
      </c>
    </row>
    <row r="16290" spans="1:9" x14ac:dyDescent="0.25">
      <c r="A16290" s="33" t="s">
        <v>7022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610"/>
        <v>57500</v>
      </c>
      <c r="H16290" s="42" t="s">
        <v>882</v>
      </c>
      <c r="I16290" s="43" t="s">
        <v>12865</v>
      </c>
    </row>
    <row r="16291" spans="1:9" x14ac:dyDescent="0.25">
      <c r="A16291" s="33" t="s">
        <v>7022</v>
      </c>
      <c r="B16291" s="36" t="s">
        <v>7037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610"/>
        <v>45000</v>
      </c>
      <c r="H16291" s="42" t="s">
        <v>28</v>
      </c>
      <c r="I16291" s="43"/>
    </row>
    <row r="16292" spans="1:9" x14ac:dyDescent="0.25">
      <c r="A16292" s="33" t="s">
        <v>7022</v>
      </c>
      <c r="B16292" s="33" t="s">
        <v>4847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610"/>
        <v>7875</v>
      </c>
      <c r="H16292" s="42" t="s">
        <v>12867</v>
      </c>
      <c r="I16292" s="43"/>
    </row>
    <row r="16293" spans="1:9" x14ac:dyDescent="0.25">
      <c r="A16293" s="33" t="s">
        <v>7022</v>
      </c>
      <c r="B16293" s="33" t="s">
        <v>4847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610"/>
        <v>7875</v>
      </c>
      <c r="H16293" s="42" t="s">
        <v>930</v>
      </c>
      <c r="I16293" s="43"/>
    </row>
    <row r="16294" spans="1:9" x14ac:dyDescent="0.25">
      <c r="A16294" s="33" t="s">
        <v>7022</v>
      </c>
      <c r="B16294" s="109" t="s">
        <v>2816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610"/>
        <v>150000</v>
      </c>
      <c r="H16294" s="84" t="s">
        <v>930</v>
      </c>
      <c r="I16294" s="43"/>
    </row>
    <row r="16295" spans="1:9" x14ac:dyDescent="0.25">
      <c r="A16295" s="33" t="s">
        <v>7022</v>
      </c>
      <c r="B16295" s="33" t="s">
        <v>7025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610"/>
        <v>612700</v>
      </c>
      <c r="H16295" s="42" t="s">
        <v>606</v>
      </c>
      <c r="I16295" s="43"/>
    </row>
    <row r="16296" spans="1:9" x14ac:dyDescent="0.25">
      <c r="A16296" s="33" t="s">
        <v>7022</v>
      </c>
      <c r="B16296" s="36" t="s">
        <v>7027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610"/>
        <v>120000</v>
      </c>
      <c r="H16296" s="42" t="s">
        <v>6099</v>
      </c>
      <c r="I16296" s="43"/>
    </row>
    <row r="16297" spans="1:9" x14ac:dyDescent="0.25">
      <c r="A16297" s="33" t="s">
        <v>7022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610"/>
        <v>200000</v>
      </c>
      <c r="H16297" s="42" t="s">
        <v>6099</v>
      </c>
      <c r="I16297" s="43"/>
    </row>
    <row r="16298" spans="1:9" x14ac:dyDescent="0.25">
      <c r="A16298" s="33" t="s">
        <v>7022</v>
      </c>
      <c r="B16298" s="56" t="s">
        <v>7028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610"/>
        <v>8000</v>
      </c>
      <c r="H16298" s="42" t="s">
        <v>6099</v>
      </c>
      <c r="I16298" s="43"/>
    </row>
    <row r="16299" spans="1:9" x14ac:dyDescent="0.25">
      <c r="A16299" s="33" t="s">
        <v>7022</v>
      </c>
      <c r="B16299" s="80" t="s">
        <v>7036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610"/>
        <v>126000</v>
      </c>
      <c r="H16299" s="42" t="s">
        <v>6099</v>
      </c>
      <c r="I16299" s="43"/>
    </row>
    <row r="16300" spans="1:9" x14ac:dyDescent="0.25">
      <c r="A16300" s="33" t="s">
        <v>7022</v>
      </c>
      <c r="B16300" s="33" t="s">
        <v>7031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610"/>
        <v>20000</v>
      </c>
      <c r="H16300" s="84" t="s">
        <v>7032</v>
      </c>
      <c r="I16300" s="43"/>
    </row>
    <row r="16301" spans="1:9" x14ac:dyDescent="0.25">
      <c r="A16301" s="33" t="s">
        <v>7022</v>
      </c>
      <c r="B16301" s="33" t="s">
        <v>7033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610"/>
        <v>29000</v>
      </c>
      <c r="H16301" s="84" t="s">
        <v>7032</v>
      </c>
      <c r="I16301" s="43"/>
    </row>
    <row r="16302" spans="1:9" x14ac:dyDescent="0.25">
      <c r="A16302" s="33" t="s">
        <v>7022</v>
      </c>
      <c r="B16302" s="33" t="s">
        <v>7034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610"/>
        <v>37500</v>
      </c>
      <c r="H16302" s="84" t="s">
        <v>7032</v>
      </c>
      <c r="I16302" s="43"/>
    </row>
    <row r="16303" spans="1:9" x14ac:dyDescent="0.25">
      <c r="A16303" s="33" t="s">
        <v>7022</v>
      </c>
      <c r="B16303" s="33" t="s">
        <v>4791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610"/>
        <v>55000</v>
      </c>
      <c r="H16303" s="84" t="s">
        <v>3503</v>
      </c>
      <c r="I16303" s="43"/>
    </row>
    <row r="16304" spans="1:9" x14ac:dyDescent="0.25">
      <c r="A16304" s="33" t="s">
        <v>7022</v>
      </c>
      <c r="B16304" s="33" t="s">
        <v>6344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610"/>
        <v>40000</v>
      </c>
      <c r="H16304" s="84" t="s">
        <v>3503</v>
      </c>
      <c r="I16304" s="43"/>
    </row>
    <row r="16305" spans="1:9" x14ac:dyDescent="0.25">
      <c r="A16305" s="33" t="s">
        <v>7022</v>
      </c>
      <c r="B16305" s="33" t="s">
        <v>7035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610"/>
        <v>5000</v>
      </c>
      <c r="H16305" s="84" t="s">
        <v>3503</v>
      </c>
      <c r="I16305" s="43"/>
    </row>
    <row r="16306" spans="1:9" x14ac:dyDescent="0.25">
      <c r="A16306" s="33" t="s">
        <v>7022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610"/>
        <v>230000</v>
      </c>
      <c r="H16306" s="84" t="s">
        <v>1106</v>
      </c>
      <c r="I16306" s="43" t="s">
        <v>12868</v>
      </c>
    </row>
    <row r="16307" spans="1:9" x14ac:dyDescent="0.25">
      <c r="A16307" s="33" t="s">
        <v>7022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610"/>
        <v>49500</v>
      </c>
      <c r="H16307" s="84" t="s">
        <v>1106</v>
      </c>
      <c r="I16307" s="43" t="s">
        <v>12868</v>
      </c>
    </row>
    <row r="16308" spans="1:9" x14ac:dyDescent="0.25">
      <c r="A16308" s="33" t="s">
        <v>7022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610"/>
        <v>173445</v>
      </c>
      <c r="H16308" s="84" t="s">
        <v>2908</v>
      </c>
      <c r="I16308" s="43" t="s">
        <v>8493</v>
      </c>
    </row>
    <row r="16309" spans="1:9" x14ac:dyDescent="0.25">
      <c r="A16309" s="33" t="s">
        <v>7022</v>
      </c>
      <c r="B16309" s="33" t="s">
        <v>2801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610"/>
        <v>12500</v>
      </c>
      <c r="H16309" s="84" t="s">
        <v>2908</v>
      </c>
      <c r="I16309" s="43" t="s">
        <v>8493</v>
      </c>
    </row>
    <row r="16310" spans="1:9" x14ac:dyDescent="0.25">
      <c r="A16310" s="33" t="s">
        <v>7038</v>
      </c>
      <c r="B16310" s="63" t="s">
        <v>5550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610"/>
        <v>500000</v>
      </c>
      <c r="H16310" s="42" t="s">
        <v>2237</v>
      </c>
      <c r="I16310" s="43" t="s">
        <v>12869</v>
      </c>
    </row>
    <row r="16311" spans="1:9" x14ac:dyDescent="0.25">
      <c r="A16311" s="33" t="s">
        <v>7038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610"/>
        <v>93000</v>
      </c>
      <c r="H16311" s="42" t="s">
        <v>28</v>
      </c>
      <c r="I16311" s="43"/>
    </row>
    <row r="16312" spans="1:9" x14ac:dyDescent="0.25">
      <c r="A16312" s="33" t="s">
        <v>7038</v>
      </c>
      <c r="B16312" s="80" t="s">
        <v>7053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610"/>
        <v>15000</v>
      </c>
      <c r="H16312" s="42" t="s">
        <v>606</v>
      </c>
      <c r="I16312" s="43"/>
    </row>
    <row r="16313" spans="1:9" x14ac:dyDescent="0.25">
      <c r="A16313" s="33" t="s">
        <v>7038</v>
      </c>
      <c r="B16313" s="33" t="s">
        <v>7039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610"/>
        <v>70000</v>
      </c>
      <c r="H16313" s="42" t="s">
        <v>2736</v>
      </c>
      <c r="I16313" s="43"/>
    </row>
    <row r="16314" spans="1:9" x14ac:dyDescent="0.25">
      <c r="A16314" s="33" t="s">
        <v>7038</v>
      </c>
      <c r="B16314" s="33" t="s">
        <v>7040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x14ac:dyDescent="0.25">
      <c r="A16315" s="33" t="s">
        <v>7038</v>
      </c>
      <c r="B16315" s="36" t="s">
        <v>7054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x14ac:dyDescent="0.25">
      <c r="A16316" s="33" t="s">
        <v>7038</v>
      </c>
      <c r="B16316" s="36" t="s">
        <v>12856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12867</v>
      </c>
      <c r="I16316" s="43"/>
    </row>
    <row r="16317" spans="1:9" x14ac:dyDescent="0.25">
      <c r="A16317" s="33" t="s">
        <v>7038</v>
      </c>
      <c r="B16317" s="33" t="s">
        <v>4847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610"/>
        <v>15750</v>
      </c>
      <c r="H16317" s="42" t="s">
        <v>12867</v>
      </c>
      <c r="I16317" s="43"/>
    </row>
    <row r="16318" spans="1:9" x14ac:dyDescent="0.25">
      <c r="A16318" s="33" t="s">
        <v>7038</v>
      </c>
      <c r="B16318" s="36" t="s">
        <v>12856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12855</v>
      </c>
      <c r="I16318" s="43"/>
    </row>
    <row r="16319" spans="1:9" x14ac:dyDescent="0.25">
      <c r="A16319" s="33" t="s">
        <v>7038</v>
      </c>
      <c r="B16319" s="109" t="s">
        <v>11737</v>
      </c>
      <c r="C16319" s="44"/>
      <c r="D16319" s="38">
        <v>20</v>
      </c>
      <c r="E16319" s="45" t="s">
        <v>24</v>
      </c>
      <c r="F16319" s="40">
        <v>1000</v>
      </c>
      <c r="G16319" s="41">
        <f t="shared" si="610"/>
        <v>20000</v>
      </c>
      <c r="H16319" s="84" t="s">
        <v>12867</v>
      </c>
      <c r="I16319" s="43"/>
    </row>
    <row r="16320" spans="1:9" x14ac:dyDescent="0.25">
      <c r="A16320" s="33" t="s">
        <v>7038</v>
      </c>
      <c r="B16320" s="36" t="s">
        <v>7057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610"/>
        <v>1067500</v>
      </c>
      <c r="H16320" s="42" t="s">
        <v>2674</v>
      </c>
      <c r="I16320" s="43"/>
    </row>
    <row r="16321" spans="1:9" x14ac:dyDescent="0.25">
      <c r="A16321" s="33" t="s">
        <v>7038</v>
      </c>
      <c r="B16321" s="33" t="s">
        <v>12870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610"/>
        <v>1800000</v>
      </c>
      <c r="H16321" s="42" t="s">
        <v>12871</v>
      </c>
      <c r="I16321" s="42" t="s">
        <v>7043</v>
      </c>
    </row>
    <row r="16322" spans="1:9" x14ac:dyDescent="0.25">
      <c r="A16322" s="33" t="s">
        <v>7038</v>
      </c>
      <c r="B16322" s="33" t="s">
        <v>12870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610"/>
        <v>1800000</v>
      </c>
      <c r="H16322" s="42" t="s">
        <v>12871</v>
      </c>
      <c r="I16322" s="42" t="s">
        <v>7043</v>
      </c>
    </row>
    <row r="16323" spans="1:9" x14ac:dyDescent="0.25">
      <c r="A16323" s="33" t="s">
        <v>7038</v>
      </c>
      <c r="B16323" s="33" t="s">
        <v>12870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610"/>
        <v>1800000</v>
      </c>
      <c r="H16323" s="42" t="s">
        <v>12871</v>
      </c>
      <c r="I16323" s="42" t="s">
        <v>7043</v>
      </c>
    </row>
    <row r="16324" spans="1:9" x14ac:dyDescent="0.25">
      <c r="A16324" s="33" t="s">
        <v>7038</v>
      </c>
      <c r="B16324" s="33" t="s">
        <v>12870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610"/>
        <v>1800000</v>
      </c>
      <c r="H16324" s="42" t="s">
        <v>12871</v>
      </c>
      <c r="I16324" s="42" t="s">
        <v>7043</v>
      </c>
    </row>
    <row r="16325" spans="1:9" x14ac:dyDescent="0.25">
      <c r="A16325" s="33" t="s">
        <v>7038</v>
      </c>
      <c r="B16325" s="33" t="s">
        <v>12870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610"/>
        <v>1800000</v>
      </c>
      <c r="H16325" s="42" t="s">
        <v>12871</v>
      </c>
      <c r="I16325" s="42" t="s">
        <v>7043</v>
      </c>
    </row>
    <row r="16326" spans="1:9" x14ac:dyDescent="0.25">
      <c r="A16326" s="33" t="s">
        <v>7038</v>
      </c>
      <c r="B16326" s="36" t="s">
        <v>7041</v>
      </c>
      <c r="C16326" s="44" t="s">
        <v>7042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7043</v>
      </c>
      <c r="I16326" s="43"/>
    </row>
    <row r="16327" spans="1:9" x14ac:dyDescent="0.25">
      <c r="A16327" s="33" t="s">
        <v>7038</v>
      </c>
      <c r="B16327" s="33" t="s">
        <v>12870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610"/>
        <v>1800000</v>
      </c>
      <c r="H16327" s="84" t="s">
        <v>12872</v>
      </c>
      <c r="I16327" s="42" t="s">
        <v>7043</v>
      </c>
    </row>
    <row r="16328" spans="1:9" x14ac:dyDescent="0.25">
      <c r="A16328" s="33" t="s">
        <v>7038</v>
      </c>
      <c r="B16328" s="33" t="s">
        <v>12870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610"/>
        <v>1800000</v>
      </c>
      <c r="H16328" s="84" t="s">
        <v>12872</v>
      </c>
      <c r="I16328" s="42" t="s">
        <v>7043</v>
      </c>
    </row>
    <row r="16329" spans="1:9" x14ac:dyDescent="0.25">
      <c r="A16329" s="33" t="s">
        <v>7038</v>
      </c>
      <c r="B16329" s="33" t="s">
        <v>12870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610"/>
        <v>1800000</v>
      </c>
      <c r="H16329" s="84" t="s">
        <v>12872</v>
      </c>
      <c r="I16329" s="42" t="s">
        <v>7043</v>
      </c>
    </row>
    <row r="16330" spans="1:9" x14ac:dyDescent="0.25">
      <c r="A16330" s="33" t="s">
        <v>7038</v>
      </c>
      <c r="B16330" s="33" t="s">
        <v>12870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610"/>
        <v>1800000</v>
      </c>
      <c r="H16330" s="84" t="s">
        <v>12872</v>
      </c>
      <c r="I16330" s="42" t="s">
        <v>7043</v>
      </c>
    </row>
    <row r="16331" spans="1:9" x14ac:dyDescent="0.25">
      <c r="A16331" s="33" t="s">
        <v>7038</v>
      </c>
      <c r="B16331" s="33" t="s">
        <v>12870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610"/>
        <v>1800000</v>
      </c>
      <c r="H16331" s="84" t="s">
        <v>12872</v>
      </c>
      <c r="I16331" s="42" t="s">
        <v>7043</v>
      </c>
    </row>
    <row r="16332" spans="1:9" x14ac:dyDescent="0.25">
      <c r="A16332" s="33" t="s">
        <v>7038</v>
      </c>
      <c r="B16332" s="33" t="s">
        <v>7045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610"/>
        <v>1750000</v>
      </c>
      <c r="H16332" s="42" t="s">
        <v>827</v>
      </c>
      <c r="I16332" s="43"/>
    </row>
    <row r="16333" spans="1:9" x14ac:dyDescent="0.25">
      <c r="A16333" s="33" t="s">
        <v>7038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610"/>
        <v>49300</v>
      </c>
      <c r="H16333" s="42" t="s">
        <v>827</v>
      </c>
      <c r="I16333" s="43"/>
    </row>
    <row r="16334" spans="1:9" x14ac:dyDescent="0.25">
      <c r="A16334" s="33" t="s">
        <v>7038</v>
      </c>
      <c r="B16334" s="33" t="s">
        <v>7051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610"/>
        <v>110000</v>
      </c>
      <c r="H16334" s="42" t="s">
        <v>827</v>
      </c>
      <c r="I16334" s="43"/>
    </row>
    <row r="16335" spans="1:9" x14ac:dyDescent="0.25">
      <c r="A16335" s="33" t="s">
        <v>7038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610"/>
        <v>264000</v>
      </c>
      <c r="H16335" s="251" t="s">
        <v>8417</v>
      </c>
      <c r="I16335" s="340"/>
    </row>
    <row r="16336" spans="1:9" x14ac:dyDescent="0.25">
      <c r="A16336" s="33" t="s">
        <v>7038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610"/>
        <v>264000</v>
      </c>
      <c r="H16336" s="42" t="s">
        <v>2672</v>
      </c>
      <c r="I16336" s="43" t="s">
        <v>12873</v>
      </c>
    </row>
    <row r="16337" spans="1:9" x14ac:dyDescent="0.25">
      <c r="A16337" s="33" t="s">
        <v>7038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610"/>
        <v>31000</v>
      </c>
      <c r="H16337" s="42" t="s">
        <v>2672</v>
      </c>
      <c r="I16337" s="43" t="s">
        <v>12873</v>
      </c>
    </row>
    <row r="16338" spans="1:9" x14ac:dyDescent="0.25">
      <c r="A16338" s="33" t="s">
        <v>7038</v>
      </c>
      <c r="B16338" s="33" t="s">
        <v>7058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610"/>
        <v>256500</v>
      </c>
      <c r="H16338" s="42" t="s">
        <v>930</v>
      </c>
      <c r="I16338" s="43"/>
    </row>
    <row r="16339" spans="1:9" x14ac:dyDescent="0.25">
      <c r="A16339" s="33" t="s">
        <v>7038</v>
      </c>
      <c r="B16339" s="33" t="s">
        <v>7029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610"/>
        <v>4</v>
      </c>
      <c r="H16339" s="42" t="s">
        <v>433</v>
      </c>
      <c r="I16339" s="43" t="s">
        <v>12874</v>
      </c>
    </row>
    <row r="16340" spans="1:9" x14ac:dyDescent="0.25">
      <c r="A16340" s="33" t="s">
        <v>7038</v>
      </c>
      <c r="B16340" s="36" t="s">
        <v>7030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610"/>
        <v>2</v>
      </c>
      <c r="H16340" s="42" t="s">
        <v>433</v>
      </c>
      <c r="I16340" s="43" t="s">
        <v>12874</v>
      </c>
    </row>
    <row r="16341" spans="1:9" x14ac:dyDescent="0.25">
      <c r="A16341" s="33" t="s">
        <v>7038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610"/>
        <v>6450000</v>
      </c>
      <c r="H16341" s="42" t="s">
        <v>433</v>
      </c>
      <c r="I16341" s="43" t="s">
        <v>12874</v>
      </c>
    </row>
    <row r="16342" spans="1:9" x14ac:dyDescent="0.25">
      <c r="A16342" s="33" t="s">
        <v>7038</v>
      </c>
      <c r="B16342" s="56" t="s">
        <v>3330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610"/>
        <v>6850000</v>
      </c>
      <c r="H16342" s="42" t="s">
        <v>433</v>
      </c>
      <c r="I16342" s="43" t="s">
        <v>12874</v>
      </c>
    </row>
    <row r="16343" spans="1:9" x14ac:dyDescent="0.25">
      <c r="A16343" s="33" t="s">
        <v>7038</v>
      </c>
      <c r="B16343" s="33" t="s">
        <v>7059</v>
      </c>
      <c r="C16343" s="33" t="s">
        <v>7060</v>
      </c>
      <c r="D16343" s="38">
        <v>1</v>
      </c>
      <c r="E16343" s="51" t="s">
        <v>72</v>
      </c>
      <c r="F16343" s="46">
        <v>600000</v>
      </c>
      <c r="G16343" s="41">
        <f t="shared" si="610"/>
        <v>600000</v>
      </c>
      <c r="H16343" s="42" t="s">
        <v>6751</v>
      </c>
      <c r="I16343" s="43"/>
    </row>
    <row r="16344" spans="1:9" x14ac:dyDescent="0.25">
      <c r="A16344" s="33" t="s">
        <v>7038</v>
      </c>
      <c r="B16344" s="33" t="s">
        <v>3928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610"/>
        <v>85000</v>
      </c>
      <c r="H16344" s="42" t="s">
        <v>1004</v>
      </c>
      <c r="I16344" s="43" t="s">
        <v>9366</v>
      </c>
    </row>
    <row r="16345" spans="1:9" x14ac:dyDescent="0.25">
      <c r="A16345" s="33" t="s">
        <v>7038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610"/>
        <v>40000</v>
      </c>
      <c r="H16345" s="42" t="s">
        <v>1004</v>
      </c>
      <c r="I16345" s="43" t="s">
        <v>9366</v>
      </c>
    </row>
    <row r="16346" spans="1:9" x14ac:dyDescent="0.25">
      <c r="A16346" s="33" t="s">
        <v>7038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610"/>
        <v>24750</v>
      </c>
      <c r="H16346" s="42" t="s">
        <v>1004</v>
      </c>
      <c r="I16346" s="43" t="s">
        <v>9366</v>
      </c>
    </row>
    <row r="16347" spans="1:9" x14ac:dyDescent="0.25">
      <c r="A16347" s="33" t="s">
        <v>7061</v>
      </c>
      <c r="B16347" s="269" t="s">
        <v>7055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610"/>
        <v>480000</v>
      </c>
      <c r="H16347" s="42" t="s">
        <v>433</v>
      </c>
      <c r="I16347" s="43" t="s">
        <v>12875</v>
      </c>
    </row>
    <row r="16348" spans="1:9" x14ac:dyDescent="0.25">
      <c r="A16348" s="33" t="s">
        <v>7061</v>
      </c>
      <c r="B16348" s="36" t="s">
        <v>6319</v>
      </c>
      <c r="C16348" s="33" t="s">
        <v>5485</v>
      </c>
      <c r="D16348" s="50">
        <v>1</v>
      </c>
      <c r="E16348" s="45" t="s">
        <v>24</v>
      </c>
      <c r="F16348" s="46">
        <v>950000</v>
      </c>
      <c r="G16348" s="41">
        <f t="shared" si="610"/>
        <v>950000</v>
      </c>
      <c r="H16348" s="42" t="s">
        <v>433</v>
      </c>
      <c r="I16348" s="43" t="s">
        <v>12875</v>
      </c>
    </row>
    <row r="16349" spans="1:9" x14ac:dyDescent="0.25">
      <c r="A16349" s="33" t="s">
        <v>7061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11">F16349*D16349</f>
        <v>155000</v>
      </c>
      <c r="H16349" s="42" t="s">
        <v>28</v>
      </c>
      <c r="I16349" s="43"/>
    </row>
    <row r="16350" spans="1:9" x14ac:dyDescent="0.25">
      <c r="A16350" s="33" t="s">
        <v>7061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11"/>
        <v>155000</v>
      </c>
      <c r="H16350" s="42" t="s">
        <v>742</v>
      </c>
      <c r="I16350" s="43"/>
    </row>
    <row r="16351" spans="1:9" x14ac:dyDescent="0.25">
      <c r="A16351" s="33" t="s">
        <v>7061</v>
      </c>
      <c r="B16351" s="33" t="s">
        <v>4847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11"/>
        <v>39375</v>
      </c>
      <c r="H16351" s="42" t="s">
        <v>12867</v>
      </c>
      <c r="I16351" s="43"/>
    </row>
    <row r="16352" spans="1:9" x14ac:dyDescent="0.25">
      <c r="A16352" s="33" t="s">
        <v>7061</v>
      </c>
      <c r="B16352" s="33" t="s">
        <v>362</v>
      </c>
      <c r="C16352" s="44" t="s">
        <v>12876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12877</v>
      </c>
    </row>
    <row r="16353" spans="1:9" x14ac:dyDescent="0.25">
      <c r="A16353" s="33" t="s">
        <v>7061</v>
      </c>
      <c r="B16353" s="33" t="s">
        <v>362</v>
      </c>
      <c r="C16353" s="33" t="s">
        <v>12878</v>
      </c>
      <c r="D16353" s="38">
        <v>1</v>
      </c>
      <c r="E16353" s="45" t="s">
        <v>24</v>
      </c>
      <c r="F16353" s="40">
        <v>3700000</v>
      </c>
      <c r="G16353" s="41">
        <f t="shared" si="611"/>
        <v>3700000</v>
      </c>
      <c r="H16353" s="84" t="s">
        <v>520</v>
      </c>
      <c r="I16353" s="43" t="s">
        <v>12877</v>
      </c>
    </row>
    <row r="16354" spans="1:9" x14ac:dyDescent="0.25">
      <c r="A16354" s="33" t="s">
        <v>7061</v>
      </c>
      <c r="B16354" s="63" t="s">
        <v>6873</v>
      </c>
      <c r="C16354" s="33" t="s">
        <v>6300</v>
      </c>
      <c r="D16354" s="38">
        <v>2</v>
      </c>
      <c r="E16354" s="45" t="s">
        <v>24</v>
      </c>
      <c r="F16354" s="40">
        <v>335000</v>
      </c>
      <c r="G16354" s="41">
        <f t="shared" si="611"/>
        <v>670000</v>
      </c>
      <c r="H16354" s="84" t="s">
        <v>520</v>
      </c>
      <c r="I16354" s="43" t="s">
        <v>12877</v>
      </c>
    </row>
    <row r="16355" spans="1:9" x14ac:dyDescent="0.25">
      <c r="A16355" s="33" t="s">
        <v>7061</v>
      </c>
      <c r="B16355" s="33" t="s">
        <v>7015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11"/>
        <v>140000</v>
      </c>
      <c r="H16355" s="84" t="s">
        <v>520</v>
      </c>
      <c r="I16355" s="43" t="s">
        <v>12877</v>
      </c>
    </row>
    <row r="16356" spans="1:9" x14ac:dyDescent="0.25">
      <c r="A16356" s="33" t="s">
        <v>7061</v>
      </c>
      <c r="B16356" s="63" t="s">
        <v>7024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11"/>
        <v>900000</v>
      </c>
      <c r="H16356" s="84" t="s">
        <v>520</v>
      </c>
      <c r="I16356" s="43" t="s">
        <v>12877</v>
      </c>
    </row>
    <row r="16357" spans="1:9" x14ac:dyDescent="0.25">
      <c r="A16357" s="33" t="s">
        <v>7061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11"/>
        <v>1400000</v>
      </c>
      <c r="H16357" s="84" t="s">
        <v>520</v>
      </c>
      <c r="I16357" s="43" t="s">
        <v>12877</v>
      </c>
    </row>
    <row r="16358" spans="1:9" x14ac:dyDescent="0.25">
      <c r="A16358" s="33" t="s">
        <v>7061</v>
      </c>
      <c r="B16358" s="36" t="s">
        <v>6958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11"/>
        <v>480000</v>
      </c>
      <c r="H16358" s="84" t="s">
        <v>520</v>
      </c>
      <c r="I16358" s="43" t="s">
        <v>12877</v>
      </c>
    </row>
    <row r="16359" spans="1:9" x14ac:dyDescent="0.25">
      <c r="A16359" s="33" t="s">
        <v>7061</v>
      </c>
      <c r="B16359" s="63" t="s">
        <v>6959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11"/>
        <v>200000</v>
      </c>
      <c r="H16359" s="84" t="s">
        <v>520</v>
      </c>
      <c r="I16359" s="43" t="s">
        <v>12877</v>
      </c>
    </row>
    <row r="16360" spans="1:9" x14ac:dyDescent="0.25">
      <c r="A16360" s="33" t="s">
        <v>7061</v>
      </c>
      <c r="B16360" s="33" t="s">
        <v>6963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11"/>
        <v>55000</v>
      </c>
      <c r="H16360" s="84" t="s">
        <v>520</v>
      </c>
      <c r="I16360" s="43" t="s">
        <v>12877</v>
      </c>
    </row>
    <row r="16361" spans="1:9" x14ac:dyDescent="0.25">
      <c r="A16361" s="33" t="s">
        <v>7061</v>
      </c>
      <c r="B16361" s="33" t="s">
        <v>6964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11"/>
        <v>75000</v>
      </c>
      <c r="H16361" s="84" t="s">
        <v>520</v>
      </c>
      <c r="I16361" s="43" t="s">
        <v>12877</v>
      </c>
    </row>
    <row r="16362" spans="1:9" x14ac:dyDescent="0.25">
      <c r="A16362" s="33" t="s">
        <v>7061</v>
      </c>
      <c r="B16362" s="36" t="s">
        <v>6965</v>
      </c>
      <c r="C16362" s="33" t="s">
        <v>56</v>
      </c>
      <c r="D16362" s="50">
        <v>1</v>
      </c>
      <c r="E16362" s="51" t="s">
        <v>24</v>
      </c>
      <c r="F16362" s="571" t="s">
        <v>12879</v>
      </c>
      <c r="G16362" s="41">
        <f t="shared" si="611"/>
        <v>360000</v>
      </c>
      <c r="H16362" s="84" t="s">
        <v>520</v>
      </c>
      <c r="I16362" s="43" t="s">
        <v>12877</v>
      </c>
    </row>
    <row r="16363" spans="1:9" x14ac:dyDescent="0.25">
      <c r="A16363" s="33" t="s">
        <v>7061</v>
      </c>
      <c r="B16363" s="269" t="s">
        <v>6968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11"/>
        <v>215000</v>
      </c>
      <c r="H16363" s="84" t="s">
        <v>520</v>
      </c>
      <c r="I16363" s="43" t="s">
        <v>12877</v>
      </c>
    </row>
    <row r="16364" spans="1:9" x14ac:dyDescent="0.25">
      <c r="A16364" s="33" t="s">
        <v>7061</v>
      </c>
      <c r="B16364" s="269" t="s">
        <v>6969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11"/>
        <v>225000</v>
      </c>
      <c r="H16364" s="84" t="s">
        <v>520</v>
      </c>
      <c r="I16364" s="43" t="s">
        <v>12877</v>
      </c>
    </row>
    <row r="16365" spans="1:9" x14ac:dyDescent="0.25">
      <c r="A16365" s="33" t="s">
        <v>7061</v>
      </c>
      <c r="B16365" s="33" t="s">
        <v>6960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12880</v>
      </c>
    </row>
    <row r="16366" spans="1:9" x14ac:dyDescent="0.25">
      <c r="A16366" s="33" t="s">
        <v>7061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11"/>
        <v>216000</v>
      </c>
      <c r="H16366" s="84" t="s">
        <v>520</v>
      </c>
      <c r="I16366" s="43" t="s">
        <v>12880</v>
      </c>
    </row>
    <row r="16367" spans="1:9" x14ac:dyDescent="0.25">
      <c r="A16367" s="33" t="s">
        <v>7061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11"/>
        <v>75000</v>
      </c>
      <c r="H16367" s="84" t="s">
        <v>520</v>
      </c>
      <c r="I16367" s="43" t="s">
        <v>12880</v>
      </c>
    </row>
    <row r="16368" spans="1:9" x14ac:dyDescent="0.25">
      <c r="A16368" s="33" t="s">
        <v>7061</v>
      </c>
      <c r="B16368" s="33" t="s">
        <v>7062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11"/>
        <v>45000</v>
      </c>
      <c r="H16368" s="42" t="s">
        <v>930</v>
      </c>
      <c r="I16368" s="43"/>
    </row>
    <row r="16369" spans="1:9" x14ac:dyDescent="0.25">
      <c r="A16369" s="33" t="s">
        <v>7061</v>
      </c>
      <c r="B16369" s="33" t="s">
        <v>7063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x14ac:dyDescent="0.25">
      <c r="A16370" s="33" t="s">
        <v>7061</v>
      </c>
      <c r="B16370" s="33" t="s">
        <v>3416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x14ac:dyDescent="0.25">
      <c r="A16371" s="33" t="s">
        <v>7061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12881</v>
      </c>
      <c r="I16371" s="43" t="s">
        <v>12882</v>
      </c>
    </row>
    <row r="16372" spans="1:9" x14ac:dyDescent="0.25">
      <c r="A16372" s="33" t="s">
        <v>7061</v>
      </c>
      <c r="B16372" s="33" t="s">
        <v>7066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12">F16372*D16372</f>
        <v>2327000</v>
      </c>
      <c r="H16372" s="42" t="s">
        <v>7067</v>
      </c>
      <c r="I16372" s="43"/>
    </row>
    <row r="16373" spans="1:9" x14ac:dyDescent="0.25">
      <c r="A16373" s="33" t="s">
        <v>7061</v>
      </c>
      <c r="B16373" s="33" t="s">
        <v>7068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12"/>
        <v>2163000</v>
      </c>
      <c r="H16373" s="42" t="s">
        <v>4188</v>
      </c>
      <c r="I16373" s="43"/>
    </row>
    <row r="16374" spans="1:9" x14ac:dyDescent="0.25">
      <c r="A16374" s="33" t="s">
        <v>7061</v>
      </c>
      <c r="B16374" s="36" t="s">
        <v>7069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12"/>
        <v>280000</v>
      </c>
      <c r="H16374" s="84" t="s">
        <v>2674</v>
      </c>
      <c r="I16374" s="43"/>
    </row>
    <row r="16375" spans="1:9" x14ac:dyDescent="0.25">
      <c r="A16375" s="33" t="s">
        <v>7061</v>
      </c>
      <c r="B16375" s="33" t="s">
        <v>7070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12"/>
        <v>142500</v>
      </c>
      <c r="H16375" s="84" t="s">
        <v>7071</v>
      </c>
      <c r="I16375" s="43"/>
    </row>
    <row r="16376" spans="1:9" x14ac:dyDescent="0.25">
      <c r="A16376" s="33" t="s">
        <v>7061</v>
      </c>
      <c r="B16376" s="63" t="s">
        <v>7074</v>
      </c>
      <c r="C16376" s="56" t="s">
        <v>7075</v>
      </c>
      <c r="D16376" s="50">
        <v>1</v>
      </c>
      <c r="E16376" s="45" t="s">
        <v>24</v>
      </c>
      <c r="F16376" s="179">
        <v>1</v>
      </c>
      <c r="G16376" s="41">
        <f t="shared" si="612"/>
        <v>1</v>
      </c>
      <c r="H16376" s="84" t="s">
        <v>7076</v>
      </c>
      <c r="I16376" s="43" t="s">
        <v>10579</v>
      </c>
    </row>
    <row r="16377" spans="1:9" x14ac:dyDescent="0.25">
      <c r="A16377" s="33" t="s">
        <v>7061</v>
      </c>
      <c r="B16377" s="33" t="s">
        <v>7077</v>
      </c>
      <c r="C16377" s="56" t="s">
        <v>7075</v>
      </c>
      <c r="D16377" s="38">
        <v>2</v>
      </c>
      <c r="E16377" s="45" t="s">
        <v>24</v>
      </c>
      <c r="F16377" s="40">
        <v>1</v>
      </c>
      <c r="G16377" s="41">
        <f t="shared" si="612"/>
        <v>2</v>
      </c>
      <c r="H16377" s="84" t="s">
        <v>7078</v>
      </c>
      <c r="I16377" s="43" t="s">
        <v>10579</v>
      </c>
    </row>
    <row r="16378" spans="1:9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12"/>
        <v>33000</v>
      </c>
      <c r="H16378" s="42" t="s">
        <v>1263</v>
      </c>
      <c r="I16378" s="43"/>
    </row>
    <row r="16379" spans="1:9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12"/>
        <v>66000</v>
      </c>
      <c r="H16379" s="42" t="s">
        <v>28</v>
      </c>
      <c r="I16379" s="43"/>
    </row>
    <row r="16380" spans="1:9" x14ac:dyDescent="0.25">
      <c r="A16380" s="180">
        <v>44571</v>
      </c>
      <c r="B16380" s="63" t="s">
        <v>4466</v>
      </c>
      <c r="C16380" s="33" t="s">
        <v>3637</v>
      </c>
      <c r="D16380" s="38">
        <v>1</v>
      </c>
      <c r="E16380" s="45" t="s">
        <v>24</v>
      </c>
      <c r="F16380" s="40">
        <v>15000</v>
      </c>
      <c r="G16380" s="41">
        <f t="shared" si="612"/>
        <v>15000</v>
      </c>
      <c r="H16380" s="42" t="s">
        <v>12867</v>
      </c>
      <c r="I16380" s="43"/>
    </row>
    <row r="16381" spans="1:9" x14ac:dyDescent="0.25">
      <c r="A16381" s="180">
        <v>44571</v>
      </c>
      <c r="B16381" s="33" t="s">
        <v>4847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12"/>
        <v>5250</v>
      </c>
      <c r="H16381" s="42" t="s">
        <v>12867</v>
      </c>
      <c r="I16381" s="43"/>
    </row>
    <row r="16382" spans="1:9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12"/>
        <v>75000</v>
      </c>
      <c r="H16382" s="42" t="s">
        <v>12867</v>
      </c>
      <c r="I16382" s="43"/>
    </row>
    <row r="16383" spans="1:9" x14ac:dyDescent="0.25">
      <c r="A16383" s="180">
        <v>44571</v>
      </c>
      <c r="B16383" s="33" t="s">
        <v>11266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12"/>
        <v>10000</v>
      </c>
      <c r="H16383" s="42" t="s">
        <v>12867</v>
      </c>
      <c r="I16383" s="43"/>
    </row>
    <row r="16384" spans="1:9" x14ac:dyDescent="0.25">
      <c r="A16384" s="180">
        <v>44571</v>
      </c>
      <c r="B16384" s="80" t="s">
        <v>7079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7071</v>
      </c>
      <c r="I16384" s="43"/>
    </row>
    <row r="16385" spans="1:9" x14ac:dyDescent="0.25">
      <c r="A16385" s="180">
        <v>44571</v>
      </c>
      <c r="B16385" s="33" t="s">
        <v>7080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7071</v>
      </c>
      <c r="I16385" s="43"/>
    </row>
    <row r="16386" spans="1:9" x14ac:dyDescent="0.25">
      <c r="A16386" s="180">
        <v>44571</v>
      </c>
      <c r="B16386" s="33" t="s">
        <v>7081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7071</v>
      </c>
      <c r="I16386" s="43"/>
    </row>
    <row r="16387" spans="1:9" x14ac:dyDescent="0.25">
      <c r="A16387" s="180">
        <v>44571</v>
      </c>
      <c r="B16387" s="33" t="s">
        <v>4847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12"/>
        <v>5250</v>
      </c>
      <c r="H16387" s="84" t="s">
        <v>7071</v>
      </c>
      <c r="I16387" s="43"/>
    </row>
    <row r="16388" spans="1:9" x14ac:dyDescent="0.25">
      <c r="A16388" s="180">
        <v>44571</v>
      </c>
      <c r="B16388" s="63" t="s">
        <v>4466</v>
      </c>
      <c r="C16388" s="33" t="s">
        <v>3637</v>
      </c>
      <c r="D16388" s="38">
        <v>1</v>
      </c>
      <c r="E16388" s="45" t="s">
        <v>24</v>
      </c>
      <c r="F16388" s="40">
        <v>15000</v>
      </c>
      <c r="G16388" s="41">
        <f t="shared" si="612"/>
        <v>15000</v>
      </c>
      <c r="H16388" s="84" t="s">
        <v>7071</v>
      </c>
      <c r="I16388" s="43"/>
    </row>
    <row r="16389" spans="1:9" x14ac:dyDescent="0.25">
      <c r="A16389" s="180">
        <v>44571</v>
      </c>
      <c r="B16389" s="33" t="s">
        <v>2847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12"/>
        <v>7500</v>
      </c>
      <c r="H16389" s="84" t="s">
        <v>7071</v>
      </c>
      <c r="I16389" s="43"/>
    </row>
    <row r="16390" spans="1:9" x14ac:dyDescent="0.25">
      <c r="A16390" s="180">
        <v>44571</v>
      </c>
      <c r="B16390" s="56" t="s">
        <v>5842</v>
      </c>
      <c r="C16390" s="33" t="s">
        <v>5841</v>
      </c>
      <c r="D16390" s="33">
        <v>1</v>
      </c>
      <c r="E16390" s="39" t="s">
        <v>24</v>
      </c>
      <c r="F16390" s="34">
        <v>70000</v>
      </c>
      <c r="G16390" s="41">
        <f t="shared" si="612"/>
        <v>70000</v>
      </c>
      <c r="H16390" s="84" t="s">
        <v>1753</v>
      </c>
      <c r="I16390" s="43"/>
    </row>
    <row r="16391" spans="1:9" x14ac:dyDescent="0.25">
      <c r="A16391" s="180">
        <v>44571</v>
      </c>
      <c r="B16391" s="36" t="s">
        <v>6874</v>
      </c>
      <c r="C16391" s="33" t="s">
        <v>6875</v>
      </c>
      <c r="D16391" s="38">
        <v>1</v>
      </c>
      <c r="E16391" s="45" t="s">
        <v>24</v>
      </c>
      <c r="F16391" s="41">
        <v>85000</v>
      </c>
      <c r="G16391" s="41">
        <f t="shared" si="612"/>
        <v>85000</v>
      </c>
      <c r="H16391" s="84" t="s">
        <v>627</v>
      </c>
      <c r="I16391" s="43" t="s">
        <v>9372</v>
      </c>
    </row>
    <row r="16392" spans="1:9" x14ac:dyDescent="0.25">
      <c r="A16392" s="522">
        <v>44571</v>
      </c>
      <c r="B16392" s="433" t="s">
        <v>5550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12"/>
        <v>500000</v>
      </c>
      <c r="H16392" s="450" t="s">
        <v>627</v>
      </c>
      <c r="I16392" s="449" t="s">
        <v>9372</v>
      </c>
    </row>
    <row r="16393" spans="1:9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12"/>
        <v>297000</v>
      </c>
      <c r="H16393" s="84" t="s">
        <v>465</v>
      </c>
      <c r="I16393" s="43" t="s">
        <v>9370</v>
      </c>
    </row>
    <row r="16394" spans="1:9" x14ac:dyDescent="0.25">
      <c r="A16394" s="180">
        <v>44571</v>
      </c>
      <c r="B16394" s="33" t="s">
        <v>6361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12"/>
        <v>95000</v>
      </c>
      <c r="H16394" s="84" t="s">
        <v>465</v>
      </c>
      <c r="I16394" s="43" t="s">
        <v>9370</v>
      </c>
    </row>
    <row r="16395" spans="1:9" x14ac:dyDescent="0.25">
      <c r="A16395" s="180">
        <v>44571</v>
      </c>
      <c r="B16395" s="33" t="s">
        <v>3235</v>
      </c>
      <c r="C16395" s="33" t="s">
        <v>3596</v>
      </c>
      <c r="D16395" s="50">
        <v>1</v>
      </c>
      <c r="E16395" s="51" t="s">
        <v>24</v>
      </c>
      <c r="F16395" s="571" t="s">
        <v>12883</v>
      </c>
      <c r="G16395" s="41">
        <f t="shared" si="612"/>
        <v>93000</v>
      </c>
      <c r="H16395" s="84" t="s">
        <v>465</v>
      </c>
      <c r="I16395" s="43" t="s">
        <v>9370</v>
      </c>
    </row>
    <row r="16396" spans="1:9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12"/>
        <v>39000</v>
      </c>
      <c r="H16396" s="84" t="s">
        <v>465</v>
      </c>
      <c r="I16396" s="43" t="s">
        <v>9370</v>
      </c>
    </row>
    <row r="16397" spans="1:9" x14ac:dyDescent="0.25">
      <c r="A16397" s="180">
        <v>44571</v>
      </c>
      <c r="B16397" s="63" t="s">
        <v>5550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12"/>
        <v>500000</v>
      </c>
      <c r="H16397" s="84" t="s">
        <v>465</v>
      </c>
      <c r="I16397" s="43" t="s">
        <v>9370</v>
      </c>
    </row>
    <row r="16398" spans="1:9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12"/>
        <v>90000</v>
      </c>
      <c r="H16398" s="84" t="s">
        <v>2177</v>
      </c>
      <c r="I16398" s="43" t="s">
        <v>9380</v>
      </c>
    </row>
    <row r="16399" spans="1:9" x14ac:dyDescent="0.25">
      <c r="A16399" s="180">
        <v>44571</v>
      </c>
      <c r="B16399" s="63" t="s">
        <v>5550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12"/>
        <v>500000</v>
      </c>
      <c r="H16399" s="84" t="s">
        <v>2177</v>
      </c>
      <c r="I16399" s="43" t="s">
        <v>9380</v>
      </c>
    </row>
    <row r="16400" spans="1:9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12"/>
        <v>40000</v>
      </c>
      <c r="H16400" s="42" t="s">
        <v>492</v>
      </c>
      <c r="I16400" s="43" t="s">
        <v>9378</v>
      </c>
    </row>
    <row r="16401" spans="1:9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12"/>
        <v>49500</v>
      </c>
      <c r="H16401" s="42" t="s">
        <v>492</v>
      </c>
      <c r="I16401" s="43" t="s">
        <v>9378</v>
      </c>
    </row>
    <row r="16402" spans="1:9" x14ac:dyDescent="0.25">
      <c r="A16402" s="180">
        <v>44571</v>
      </c>
      <c r="B16402" s="63" t="s">
        <v>2826</v>
      </c>
      <c r="C16402" s="39" t="s">
        <v>5865</v>
      </c>
      <c r="D16402" s="38">
        <v>1</v>
      </c>
      <c r="E16402" s="45" t="s">
        <v>24</v>
      </c>
      <c r="F16402" s="40">
        <v>265000</v>
      </c>
      <c r="G16402" s="41">
        <f t="shared" si="612"/>
        <v>265000</v>
      </c>
      <c r="H16402" s="42" t="s">
        <v>492</v>
      </c>
      <c r="I16402" s="43" t="s">
        <v>9378</v>
      </c>
    </row>
    <row r="16403" spans="1:9" x14ac:dyDescent="0.25">
      <c r="A16403" s="180">
        <v>44571</v>
      </c>
      <c r="B16403" s="36" t="s">
        <v>12834</v>
      </c>
      <c r="C16403" s="56" t="s">
        <v>12884</v>
      </c>
      <c r="D16403" s="50">
        <v>1</v>
      </c>
      <c r="E16403" s="45" t="s">
        <v>24</v>
      </c>
      <c r="F16403" s="40">
        <v>775000</v>
      </c>
      <c r="G16403" s="41">
        <f t="shared" si="612"/>
        <v>775000</v>
      </c>
      <c r="H16403" s="42" t="s">
        <v>433</v>
      </c>
      <c r="I16403" s="43" t="s">
        <v>12885</v>
      </c>
    </row>
    <row r="16404" spans="1:9" x14ac:dyDescent="0.25">
      <c r="A16404" s="180">
        <v>44571</v>
      </c>
      <c r="B16404" s="36" t="s">
        <v>12834</v>
      </c>
      <c r="C16404" s="56" t="s">
        <v>12886</v>
      </c>
      <c r="D16404" s="38">
        <v>1</v>
      </c>
      <c r="E16404" s="45" t="s">
        <v>24</v>
      </c>
      <c r="F16404" s="40">
        <v>775000</v>
      </c>
      <c r="G16404" s="41">
        <f t="shared" si="612"/>
        <v>775000</v>
      </c>
      <c r="H16404" s="42" t="s">
        <v>433</v>
      </c>
      <c r="I16404" s="43" t="s">
        <v>12885</v>
      </c>
    </row>
    <row r="16405" spans="1:9" x14ac:dyDescent="0.25">
      <c r="A16405" s="180">
        <v>44571</v>
      </c>
      <c r="B16405" s="36" t="s">
        <v>12834</v>
      </c>
      <c r="C16405" s="56" t="s">
        <v>12887</v>
      </c>
      <c r="D16405" s="33">
        <v>1</v>
      </c>
      <c r="E16405" s="45" t="s">
        <v>24</v>
      </c>
      <c r="F16405" s="40">
        <v>775000</v>
      </c>
      <c r="G16405" s="41">
        <f t="shared" si="612"/>
        <v>775000</v>
      </c>
      <c r="H16405" s="42" t="s">
        <v>433</v>
      </c>
      <c r="I16405" s="43" t="s">
        <v>12885</v>
      </c>
    </row>
    <row r="16406" spans="1:9" x14ac:dyDescent="0.25">
      <c r="A16406" s="180">
        <v>44571</v>
      </c>
      <c r="B16406" s="36" t="s">
        <v>12834</v>
      </c>
      <c r="C16406" s="56" t="s">
        <v>10128</v>
      </c>
      <c r="D16406" s="50">
        <v>1</v>
      </c>
      <c r="E16406" s="45" t="s">
        <v>24</v>
      </c>
      <c r="F16406" s="40">
        <v>775000</v>
      </c>
      <c r="G16406" s="41">
        <f t="shared" si="612"/>
        <v>775000</v>
      </c>
      <c r="H16406" s="42" t="s">
        <v>433</v>
      </c>
      <c r="I16406" s="43" t="s">
        <v>12885</v>
      </c>
    </row>
    <row r="16407" spans="1:9" x14ac:dyDescent="0.25">
      <c r="A16407" s="180">
        <v>44571</v>
      </c>
      <c r="B16407" s="33" t="s">
        <v>7015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12"/>
        <v>140000</v>
      </c>
      <c r="H16407" s="42" t="s">
        <v>433</v>
      </c>
      <c r="I16407" s="43" t="s">
        <v>12885</v>
      </c>
    </row>
    <row r="16408" spans="1:9" x14ac:dyDescent="0.25">
      <c r="A16408" s="180">
        <v>44571</v>
      </c>
      <c r="B16408" s="63" t="s">
        <v>5550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12"/>
        <v>500000</v>
      </c>
      <c r="H16408" s="42" t="s">
        <v>1999</v>
      </c>
      <c r="I16408" s="43" t="s">
        <v>9373</v>
      </c>
    </row>
    <row r="16409" spans="1:9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12"/>
        <v>36975</v>
      </c>
      <c r="H16409" s="42" t="s">
        <v>588</v>
      </c>
      <c r="I16409" s="43"/>
    </row>
    <row r="16410" spans="1:9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12"/>
        <v>115000</v>
      </c>
      <c r="H16410" s="42" t="s">
        <v>551</v>
      </c>
      <c r="I16410" s="43" t="s">
        <v>12888</v>
      </c>
    </row>
    <row r="16411" spans="1:9" x14ac:dyDescent="0.25">
      <c r="A16411" s="180">
        <v>44571</v>
      </c>
      <c r="B16411" s="63" t="s">
        <v>4772</v>
      </c>
      <c r="C16411" s="33" t="s">
        <v>2726</v>
      </c>
      <c r="D16411" s="33">
        <v>1</v>
      </c>
      <c r="E16411" s="33" t="s">
        <v>24</v>
      </c>
      <c r="F16411" s="34">
        <v>187035</v>
      </c>
      <c r="G16411" s="41">
        <f t="shared" si="612"/>
        <v>187035</v>
      </c>
      <c r="H16411" s="42" t="s">
        <v>551</v>
      </c>
      <c r="I16411" s="43" t="s">
        <v>12888</v>
      </c>
    </row>
    <row r="16412" spans="1:9" x14ac:dyDescent="0.25">
      <c r="A16412" s="180">
        <v>44571</v>
      </c>
      <c r="B16412" s="36" t="s">
        <v>4150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12"/>
        <v>21000</v>
      </c>
      <c r="H16412" s="42" t="s">
        <v>551</v>
      </c>
      <c r="I16412" s="43" t="s">
        <v>12888</v>
      </c>
    </row>
    <row r="16413" spans="1:9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12"/>
        <v>162500</v>
      </c>
      <c r="H16413" s="42" t="s">
        <v>551</v>
      </c>
      <c r="I16413" s="43" t="s">
        <v>12888</v>
      </c>
    </row>
    <row r="16414" spans="1:9" x14ac:dyDescent="0.25">
      <c r="A16414" s="180">
        <v>44571</v>
      </c>
      <c r="B16414" s="33" t="s">
        <v>5026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12888</v>
      </c>
    </row>
    <row r="16415" spans="1:9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12888</v>
      </c>
    </row>
    <row r="16416" spans="1:9" x14ac:dyDescent="0.25">
      <c r="A16416" s="180">
        <v>44571</v>
      </c>
      <c r="B16416" s="33" t="s">
        <v>68</v>
      </c>
      <c r="C16416" s="33" t="s">
        <v>9866</v>
      </c>
      <c r="D16416" s="38">
        <v>1</v>
      </c>
      <c r="E16416" s="45" t="s">
        <v>72</v>
      </c>
      <c r="F16416" s="46">
        <v>2100000</v>
      </c>
      <c r="G16416" s="41">
        <f t="shared" ref="G16416:G16462" si="613">F16416*D16416</f>
        <v>2100000</v>
      </c>
      <c r="H16416" s="84" t="s">
        <v>468</v>
      </c>
      <c r="I16416" s="43" t="s">
        <v>9383</v>
      </c>
    </row>
    <row r="16417" spans="1:9" x14ac:dyDescent="0.25">
      <c r="A16417" s="180">
        <v>44571</v>
      </c>
      <c r="B16417" s="33" t="s">
        <v>68</v>
      </c>
      <c r="C16417" s="33" t="s">
        <v>11839</v>
      </c>
      <c r="D16417" s="33">
        <v>1</v>
      </c>
      <c r="E16417" s="33" t="s">
        <v>72</v>
      </c>
      <c r="F16417" s="46">
        <v>2100000</v>
      </c>
      <c r="G16417" s="41">
        <f t="shared" si="613"/>
        <v>2100000</v>
      </c>
      <c r="H16417" s="84" t="s">
        <v>468</v>
      </c>
      <c r="I16417" s="43" t="s">
        <v>9383</v>
      </c>
    </row>
    <row r="16418" spans="1:9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13"/>
        <v>297000</v>
      </c>
      <c r="H16418" s="84" t="s">
        <v>468</v>
      </c>
      <c r="I16418" s="43" t="s">
        <v>9383</v>
      </c>
    </row>
    <row r="16419" spans="1:9" x14ac:dyDescent="0.25">
      <c r="A16419" s="180">
        <v>44571</v>
      </c>
      <c r="B16419" s="33" t="s">
        <v>6361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13"/>
        <v>95000</v>
      </c>
      <c r="H16419" s="84" t="s">
        <v>468</v>
      </c>
      <c r="I16419" s="43" t="s">
        <v>9383</v>
      </c>
    </row>
    <row r="16420" spans="1:9" x14ac:dyDescent="0.25">
      <c r="A16420" s="180">
        <v>44571</v>
      </c>
      <c r="B16420" s="36" t="s">
        <v>7082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13"/>
        <v>2200000</v>
      </c>
      <c r="H16420" s="42" t="s">
        <v>2908</v>
      </c>
      <c r="I16420" s="33"/>
    </row>
    <row r="16421" spans="1:9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13"/>
        <v>90000</v>
      </c>
      <c r="H16421" s="84" t="s">
        <v>631</v>
      </c>
      <c r="I16421" s="33"/>
    </row>
    <row r="16422" spans="1:9" x14ac:dyDescent="0.25">
      <c r="A16422" s="180">
        <v>44571</v>
      </c>
      <c r="B16422" s="33" t="s">
        <v>6992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13"/>
        <v>30000</v>
      </c>
      <c r="H16422" s="84" t="s">
        <v>911</v>
      </c>
      <c r="I16422" s="33"/>
    </row>
    <row r="16423" spans="1:9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13"/>
        <v>138756</v>
      </c>
      <c r="H16423" s="84" t="s">
        <v>588</v>
      </c>
      <c r="I16423" s="33"/>
    </row>
    <row r="16424" spans="1:9" x14ac:dyDescent="0.25">
      <c r="A16424" s="180">
        <v>44571</v>
      </c>
      <c r="B16424" s="33" t="s">
        <v>2801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13"/>
        <v>12500</v>
      </c>
      <c r="H16424" s="84" t="s">
        <v>588</v>
      </c>
      <c r="I16424" s="33"/>
    </row>
    <row r="16425" spans="1:9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13"/>
        <v>24750</v>
      </c>
      <c r="H16425" s="84" t="s">
        <v>588</v>
      </c>
      <c r="I16425" s="33"/>
    </row>
    <row r="16426" spans="1:9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13"/>
        <v>550000</v>
      </c>
      <c r="H16426" s="42" t="s">
        <v>3471</v>
      </c>
      <c r="I16426" s="43" t="s">
        <v>11549</v>
      </c>
    </row>
    <row r="16427" spans="1:9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13"/>
        <v>650000</v>
      </c>
      <c r="H16427" s="42" t="s">
        <v>3471</v>
      </c>
      <c r="I16427" s="43" t="s">
        <v>11549</v>
      </c>
    </row>
    <row r="16428" spans="1:9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13"/>
        <v>800000</v>
      </c>
      <c r="H16428" s="42" t="s">
        <v>3471</v>
      </c>
      <c r="I16428" s="43" t="s">
        <v>11549</v>
      </c>
    </row>
    <row r="16429" spans="1:9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13"/>
        <v>1920000</v>
      </c>
      <c r="H16429" s="42" t="s">
        <v>3471</v>
      </c>
      <c r="I16429" s="43" t="s">
        <v>11549</v>
      </c>
    </row>
    <row r="16430" spans="1:9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13"/>
        <v>650000</v>
      </c>
      <c r="H16430" s="42" t="s">
        <v>3471</v>
      </c>
      <c r="I16430" s="43" t="s">
        <v>11549</v>
      </c>
    </row>
    <row r="16431" spans="1:9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13"/>
        <v>6450000</v>
      </c>
      <c r="H16431" s="42" t="s">
        <v>3471</v>
      </c>
      <c r="I16431" s="43" t="s">
        <v>11549</v>
      </c>
    </row>
    <row r="16432" spans="1:9" x14ac:dyDescent="0.25">
      <c r="A16432" s="180">
        <v>44630</v>
      </c>
      <c r="B16432" s="33" t="s">
        <v>7089</v>
      </c>
      <c r="C16432" s="44" t="s">
        <v>7090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x14ac:dyDescent="0.25">
      <c r="A16433" s="180">
        <v>44630</v>
      </c>
      <c r="B16433" s="33" t="s">
        <v>4847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13"/>
        <v>13125</v>
      </c>
      <c r="H16433" s="42" t="s">
        <v>12867</v>
      </c>
      <c r="I16433" s="43"/>
    </row>
    <row r="16434" spans="1:9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13"/>
        <v>33000</v>
      </c>
      <c r="H16434" s="84" t="s">
        <v>827</v>
      </c>
      <c r="I16434" s="43"/>
    </row>
    <row r="16435" spans="1:9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13"/>
        <v>264000</v>
      </c>
      <c r="H16435" s="84" t="s">
        <v>488</v>
      </c>
      <c r="I16435" s="43" t="s">
        <v>9377</v>
      </c>
    </row>
    <row r="16436" spans="1:9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13"/>
        <v>264000</v>
      </c>
      <c r="H16436" s="84" t="s">
        <v>472</v>
      </c>
      <c r="I16436" s="43" t="s">
        <v>9382</v>
      </c>
    </row>
    <row r="16437" spans="1:9" x14ac:dyDescent="0.25">
      <c r="A16437" s="180">
        <v>44630</v>
      </c>
      <c r="B16437" s="36" t="s">
        <v>7095</v>
      </c>
      <c r="C16437" s="56" t="s">
        <v>7090</v>
      </c>
      <c r="D16437" s="38">
        <v>2</v>
      </c>
      <c r="E16437" s="45" t="s">
        <v>24</v>
      </c>
      <c r="F16437" s="41">
        <v>25000</v>
      </c>
      <c r="G16437" s="41">
        <f t="shared" si="613"/>
        <v>50000</v>
      </c>
      <c r="H16437" s="84" t="s">
        <v>7096</v>
      </c>
      <c r="I16437" s="43"/>
    </row>
    <row r="16438" spans="1:9" x14ac:dyDescent="0.25">
      <c r="A16438" s="180">
        <v>44630</v>
      </c>
      <c r="B16438" s="33" t="s">
        <v>7097</v>
      </c>
      <c r="C16438" s="56" t="s">
        <v>7090</v>
      </c>
      <c r="D16438" s="33">
        <v>2</v>
      </c>
      <c r="E16438" s="33" t="s">
        <v>24</v>
      </c>
      <c r="F16438" s="34">
        <v>25000</v>
      </c>
      <c r="G16438" s="41">
        <f t="shared" si="613"/>
        <v>50000</v>
      </c>
      <c r="H16438" s="84" t="s">
        <v>7096</v>
      </c>
      <c r="I16438" s="43"/>
    </row>
    <row r="16439" spans="1:9" x14ac:dyDescent="0.25">
      <c r="A16439" s="180">
        <v>44630</v>
      </c>
      <c r="B16439" s="33" t="s">
        <v>7086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13"/>
        <v>175000</v>
      </c>
      <c r="H16439" s="84" t="s">
        <v>2908</v>
      </c>
      <c r="I16439" s="43" t="s">
        <v>8493</v>
      </c>
    </row>
    <row r="16440" spans="1:9" x14ac:dyDescent="0.25">
      <c r="A16440" s="180">
        <v>44630</v>
      </c>
      <c r="B16440" s="80" t="s">
        <v>7087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13"/>
        <v>125000</v>
      </c>
      <c r="H16440" s="84" t="s">
        <v>1006</v>
      </c>
      <c r="I16440" s="43"/>
    </row>
    <row r="16441" spans="1:9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13"/>
        <v>297000</v>
      </c>
      <c r="H16441" s="84" t="s">
        <v>1756</v>
      </c>
      <c r="I16441" s="43" t="s">
        <v>12889</v>
      </c>
    </row>
    <row r="16442" spans="1:9" x14ac:dyDescent="0.25">
      <c r="A16442" s="180">
        <v>44630</v>
      </c>
      <c r="B16442" s="33" t="s">
        <v>6361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13"/>
        <v>95000</v>
      </c>
      <c r="H16442" s="84" t="s">
        <v>1756</v>
      </c>
      <c r="I16442" s="43" t="s">
        <v>12889</v>
      </c>
    </row>
    <row r="16443" spans="1:9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13"/>
        <v>210000</v>
      </c>
      <c r="H16443" s="84" t="s">
        <v>1756</v>
      </c>
      <c r="I16443" s="43" t="s">
        <v>12889</v>
      </c>
    </row>
    <row r="16444" spans="1:9" x14ac:dyDescent="0.25">
      <c r="A16444" s="180">
        <v>44630</v>
      </c>
      <c r="B16444" s="33" t="s">
        <v>3235</v>
      </c>
      <c r="C16444" s="33" t="s">
        <v>3596</v>
      </c>
      <c r="D16444" s="38">
        <v>1</v>
      </c>
      <c r="E16444" s="45" t="s">
        <v>24</v>
      </c>
      <c r="F16444" s="41">
        <v>93000</v>
      </c>
      <c r="G16444" s="41">
        <f t="shared" si="613"/>
        <v>93000</v>
      </c>
      <c r="H16444" s="84" t="s">
        <v>1756</v>
      </c>
      <c r="I16444" s="43" t="s">
        <v>12889</v>
      </c>
    </row>
    <row r="16445" spans="1:9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13"/>
        <v>39000</v>
      </c>
      <c r="H16445" s="84" t="s">
        <v>1756</v>
      </c>
      <c r="I16445" s="43" t="s">
        <v>12889</v>
      </c>
    </row>
    <row r="16446" spans="1:9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13"/>
        <v>264000</v>
      </c>
      <c r="H16446" s="84" t="s">
        <v>1604</v>
      </c>
      <c r="I16446" s="43" t="s">
        <v>9379</v>
      </c>
    </row>
    <row r="16447" spans="1:9" x14ac:dyDescent="0.25">
      <c r="A16447" s="180">
        <v>44630</v>
      </c>
      <c r="B16447" s="33" t="s">
        <v>3235</v>
      </c>
      <c r="C16447" s="33" t="s">
        <v>3596</v>
      </c>
      <c r="D16447" s="38">
        <v>1</v>
      </c>
      <c r="E16447" s="45" t="s">
        <v>23</v>
      </c>
      <c r="F16447" s="46">
        <v>93000</v>
      </c>
      <c r="G16447" s="41">
        <f t="shared" si="613"/>
        <v>93000</v>
      </c>
      <c r="H16447" s="84" t="s">
        <v>1604</v>
      </c>
      <c r="I16447" s="43" t="s">
        <v>9379</v>
      </c>
    </row>
    <row r="16448" spans="1:9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13"/>
        <v>39000</v>
      </c>
      <c r="H16448" s="84" t="s">
        <v>1604</v>
      </c>
      <c r="I16448" s="43" t="s">
        <v>9379</v>
      </c>
    </row>
    <row r="16449" spans="1:9" x14ac:dyDescent="0.25">
      <c r="A16449" s="180">
        <v>44630</v>
      </c>
      <c r="B16449" s="33" t="s">
        <v>12890</v>
      </c>
      <c r="C16449" s="33" t="s">
        <v>3123</v>
      </c>
      <c r="D16449" s="235">
        <v>2</v>
      </c>
      <c r="E16449" s="218" t="s">
        <v>23</v>
      </c>
      <c r="F16449" s="46">
        <v>10000</v>
      </c>
      <c r="G16449" s="41">
        <f t="shared" si="613"/>
        <v>20000</v>
      </c>
      <c r="H16449" s="84" t="s">
        <v>490</v>
      </c>
      <c r="I16449" s="43"/>
    </row>
    <row r="16450" spans="1:9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13"/>
        <v>138756</v>
      </c>
      <c r="H16450" s="42" t="s">
        <v>490</v>
      </c>
      <c r="I16450" s="43"/>
    </row>
    <row r="16451" spans="1:9" x14ac:dyDescent="0.25">
      <c r="A16451" s="180">
        <v>44630</v>
      </c>
      <c r="B16451" s="80" t="s">
        <v>6910</v>
      </c>
      <c r="C16451" s="81" t="s">
        <v>3998</v>
      </c>
      <c r="D16451" s="38">
        <v>1</v>
      </c>
      <c r="E16451" s="45" t="s">
        <v>24</v>
      </c>
      <c r="F16451" s="40">
        <v>45000</v>
      </c>
      <c r="G16451" s="41">
        <f t="shared" si="613"/>
        <v>45000</v>
      </c>
      <c r="H16451" s="84" t="s">
        <v>490</v>
      </c>
      <c r="I16451" s="43"/>
    </row>
    <row r="16452" spans="1:9" x14ac:dyDescent="0.25">
      <c r="A16452" s="180">
        <v>44630</v>
      </c>
      <c r="B16452" s="63" t="s">
        <v>2826</v>
      </c>
      <c r="C16452" s="39" t="s">
        <v>5865</v>
      </c>
      <c r="D16452" s="38">
        <v>1</v>
      </c>
      <c r="E16452" s="45" t="s">
        <v>24</v>
      </c>
      <c r="F16452" s="40">
        <v>265000</v>
      </c>
      <c r="G16452" s="41">
        <f t="shared" si="613"/>
        <v>265000</v>
      </c>
      <c r="H16452" s="42" t="s">
        <v>1753</v>
      </c>
      <c r="I16452" s="43" t="s">
        <v>9384</v>
      </c>
    </row>
    <row r="16453" spans="1:9" x14ac:dyDescent="0.25">
      <c r="A16453" s="180">
        <v>44630</v>
      </c>
      <c r="B16453" s="63" t="s">
        <v>4772</v>
      </c>
      <c r="C16453" s="33" t="s">
        <v>2726</v>
      </c>
      <c r="D16453" s="50">
        <v>1</v>
      </c>
      <c r="E16453" s="45" t="s">
        <v>24</v>
      </c>
      <c r="F16453" s="40">
        <v>187035</v>
      </c>
      <c r="G16453" s="41">
        <f t="shared" si="613"/>
        <v>187035</v>
      </c>
      <c r="H16453" s="42" t="s">
        <v>1753</v>
      </c>
      <c r="I16453" s="43" t="s">
        <v>9384</v>
      </c>
    </row>
    <row r="16454" spans="1:9" x14ac:dyDescent="0.25">
      <c r="A16454" s="180">
        <v>44630</v>
      </c>
      <c r="B16454" s="63" t="s">
        <v>5550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13"/>
        <v>500000</v>
      </c>
      <c r="H16454" s="42" t="s">
        <v>1753</v>
      </c>
      <c r="I16454" s="43" t="s">
        <v>9384</v>
      </c>
    </row>
    <row r="16455" spans="1:9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13"/>
        <v>208134</v>
      </c>
      <c r="H16455" s="42" t="s">
        <v>1065</v>
      </c>
      <c r="I16455" s="43" t="s">
        <v>9386</v>
      </c>
    </row>
    <row r="16456" spans="1:9" x14ac:dyDescent="0.25">
      <c r="A16456" s="180">
        <v>44630</v>
      </c>
      <c r="B16456" s="33" t="s">
        <v>2801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13"/>
        <v>12500</v>
      </c>
      <c r="H16456" s="42" t="s">
        <v>1065</v>
      </c>
      <c r="I16456" s="43" t="s">
        <v>9386</v>
      </c>
    </row>
    <row r="16457" spans="1:9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13"/>
        <v>280000</v>
      </c>
      <c r="H16457" s="42" t="s">
        <v>930</v>
      </c>
      <c r="I16457" s="43"/>
    </row>
    <row r="16458" spans="1:9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13"/>
        <v>1820000</v>
      </c>
      <c r="H16458" s="42" t="s">
        <v>488</v>
      </c>
      <c r="I16458" s="43" t="s">
        <v>9385</v>
      </c>
    </row>
    <row r="16459" spans="1:9" x14ac:dyDescent="0.25">
      <c r="A16459" s="180">
        <v>44630</v>
      </c>
      <c r="B16459" s="33" t="s">
        <v>68</v>
      </c>
      <c r="C16459" s="39" t="s">
        <v>12891</v>
      </c>
      <c r="D16459" s="38">
        <v>1</v>
      </c>
      <c r="E16459" s="51" t="s">
        <v>72</v>
      </c>
      <c r="F16459" s="46">
        <v>2100000</v>
      </c>
      <c r="G16459" s="41">
        <f t="shared" si="613"/>
        <v>2100000</v>
      </c>
      <c r="H16459" s="42" t="s">
        <v>488</v>
      </c>
      <c r="I16459" s="43" t="s">
        <v>9385</v>
      </c>
    </row>
    <row r="16460" spans="1:9" x14ac:dyDescent="0.25">
      <c r="A16460" s="180">
        <v>44630</v>
      </c>
      <c r="B16460" s="33" t="s">
        <v>68</v>
      </c>
      <c r="C16460" s="33" t="s">
        <v>12892</v>
      </c>
      <c r="D16460" s="33">
        <v>1</v>
      </c>
      <c r="E16460" s="33" t="s">
        <v>72</v>
      </c>
      <c r="F16460" s="34">
        <v>2100000</v>
      </c>
      <c r="G16460" s="41">
        <f t="shared" si="613"/>
        <v>2100000</v>
      </c>
      <c r="H16460" s="42" t="s">
        <v>488</v>
      </c>
      <c r="I16460" s="43" t="s">
        <v>9385</v>
      </c>
    </row>
    <row r="16461" spans="1:9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13"/>
        <v>62000</v>
      </c>
      <c r="H16461" s="42" t="s">
        <v>488</v>
      </c>
      <c r="I16461" s="43" t="s">
        <v>9385</v>
      </c>
    </row>
    <row r="16462" spans="1:9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13"/>
        <v>94000</v>
      </c>
      <c r="H16462" s="42" t="s">
        <v>2908</v>
      </c>
      <c r="I16462" s="33" t="s">
        <v>9391</v>
      </c>
    </row>
    <row r="16463" spans="1:9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2908</v>
      </c>
      <c r="I16463" s="33" t="s">
        <v>9391</v>
      </c>
    </row>
    <row r="16464" spans="1:9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2908</v>
      </c>
      <c r="I16464" s="33" t="s">
        <v>9391</v>
      </c>
    </row>
    <row r="16465" spans="1:9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14">F16465*D16465</f>
        <v>32500</v>
      </c>
      <c r="H16465" s="42" t="s">
        <v>2908</v>
      </c>
      <c r="I16465" s="33" t="s">
        <v>9391</v>
      </c>
    </row>
    <row r="16466" spans="1:9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14"/>
        <v>20000</v>
      </c>
      <c r="H16466" s="42" t="s">
        <v>2908</v>
      </c>
      <c r="I16466" s="33" t="s">
        <v>9391</v>
      </c>
    </row>
    <row r="16467" spans="1:9" x14ac:dyDescent="0.25">
      <c r="A16467" s="180">
        <v>44630</v>
      </c>
      <c r="B16467" s="33" t="s">
        <v>4841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14"/>
        <v>10000</v>
      </c>
      <c r="H16467" s="42" t="s">
        <v>2908</v>
      </c>
      <c r="I16467" s="33" t="s">
        <v>9391</v>
      </c>
    </row>
    <row r="16468" spans="1:9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14"/>
        <v>248000</v>
      </c>
      <c r="H16468" s="42" t="s">
        <v>2908</v>
      </c>
      <c r="I16468" s="33" t="s">
        <v>9391</v>
      </c>
    </row>
    <row r="16469" spans="1:9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14"/>
        <v>33000</v>
      </c>
      <c r="H16469" s="42" t="s">
        <v>2908</v>
      </c>
      <c r="I16469" s="33" t="s">
        <v>9391</v>
      </c>
    </row>
    <row r="16470" spans="1:9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14"/>
        <v>22500</v>
      </c>
      <c r="H16470" s="42" t="s">
        <v>2908</v>
      </c>
      <c r="I16470" s="33" t="s">
        <v>9391</v>
      </c>
    </row>
    <row r="16471" spans="1:9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14"/>
        <v>24750</v>
      </c>
      <c r="H16471" s="42" t="s">
        <v>2908</v>
      </c>
      <c r="I16471" s="33" t="s">
        <v>9391</v>
      </c>
    </row>
    <row r="16472" spans="1:9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14"/>
        <v>65000</v>
      </c>
      <c r="H16472" s="42" t="s">
        <v>2908</v>
      </c>
      <c r="I16472" s="33" t="s">
        <v>9391</v>
      </c>
    </row>
    <row r="16473" spans="1:9" x14ac:dyDescent="0.25">
      <c r="A16473" s="180">
        <v>44630</v>
      </c>
      <c r="B16473" s="33" t="s">
        <v>7094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14"/>
        <v>230000</v>
      </c>
      <c r="H16473" s="42" t="s">
        <v>2908</v>
      </c>
      <c r="I16473" s="33" t="s">
        <v>9391</v>
      </c>
    </row>
    <row r="16474" spans="1:9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14"/>
        <v>900000</v>
      </c>
      <c r="H16474" s="42" t="s">
        <v>3471</v>
      </c>
      <c r="I16474" s="33" t="s">
        <v>11557</v>
      </c>
    </row>
    <row r="16475" spans="1:9" x14ac:dyDescent="0.25">
      <c r="A16475" s="180">
        <v>44630</v>
      </c>
      <c r="B16475" s="63" t="s">
        <v>6656</v>
      </c>
      <c r="C16475" s="33" t="s">
        <v>5648</v>
      </c>
      <c r="D16475" s="38">
        <v>2</v>
      </c>
      <c r="E16475" s="45" t="s">
        <v>24</v>
      </c>
      <c r="F16475" s="41">
        <v>119880</v>
      </c>
      <c r="G16475" s="41">
        <f t="shared" si="614"/>
        <v>239760</v>
      </c>
      <c r="H16475" s="42" t="s">
        <v>3471</v>
      </c>
      <c r="I16475" s="33" t="s">
        <v>11557</v>
      </c>
    </row>
    <row r="16476" spans="1:9" x14ac:dyDescent="0.25">
      <c r="A16476" s="180">
        <v>44630</v>
      </c>
      <c r="B16476" s="49" t="s">
        <v>6657</v>
      </c>
      <c r="C16476" s="109" t="s">
        <v>5648</v>
      </c>
      <c r="D16476" s="38">
        <v>2</v>
      </c>
      <c r="E16476" s="45" t="s">
        <v>24</v>
      </c>
      <c r="F16476" s="40">
        <v>154346</v>
      </c>
      <c r="G16476" s="41">
        <f t="shared" si="614"/>
        <v>308692</v>
      </c>
      <c r="H16476" s="42" t="s">
        <v>3471</v>
      </c>
      <c r="I16476" s="33" t="s">
        <v>11557</v>
      </c>
    </row>
    <row r="16477" spans="1:9" x14ac:dyDescent="0.25">
      <c r="A16477" s="180">
        <v>44630</v>
      </c>
      <c r="B16477" s="36" t="s">
        <v>7098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14"/>
        <v>2346500</v>
      </c>
      <c r="H16477" s="84" t="s">
        <v>7099</v>
      </c>
      <c r="I16477" s="33"/>
    </row>
    <row r="16478" spans="1:9" x14ac:dyDescent="0.25">
      <c r="A16478" s="48">
        <v>44630</v>
      </c>
      <c r="B16478" s="33" t="s">
        <v>6442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14"/>
        <v>120000</v>
      </c>
      <c r="H16478" s="84" t="s">
        <v>882</v>
      </c>
      <c r="I16478" s="33"/>
    </row>
    <row r="16479" spans="1:9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14"/>
        <v>93000</v>
      </c>
      <c r="H16479" s="42" t="s">
        <v>28</v>
      </c>
      <c r="I16479" s="43"/>
    </row>
    <row r="16480" spans="1:9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14"/>
        <v>49500</v>
      </c>
      <c r="H16480" s="42" t="s">
        <v>2096</v>
      </c>
      <c r="I16480" s="43"/>
    </row>
    <row r="16481" spans="1:9" x14ac:dyDescent="0.25">
      <c r="A16481" s="180">
        <v>44661</v>
      </c>
      <c r="B16481" s="33" t="s">
        <v>11266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14"/>
        <v>30000</v>
      </c>
      <c r="H16481" s="42" t="s">
        <v>12867</v>
      </c>
      <c r="I16481" s="43"/>
    </row>
    <row r="16482" spans="1:9" x14ac:dyDescent="0.25">
      <c r="A16482" s="180">
        <v>44661</v>
      </c>
      <c r="B16482" s="33" t="s">
        <v>4847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14"/>
        <v>10500</v>
      </c>
      <c r="H16482" s="42" t="s">
        <v>12867</v>
      </c>
      <c r="I16482" s="43"/>
    </row>
    <row r="16483" spans="1:9" x14ac:dyDescent="0.25">
      <c r="A16483" s="180">
        <v>44661</v>
      </c>
      <c r="B16483" s="33" t="s">
        <v>7100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14"/>
        <v>180000</v>
      </c>
      <c r="H16483" s="84" t="s">
        <v>7101</v>
      </c>
      <c r="I16483" s="43"/>
    </row>
    <row r="16484" spans="1:9" x14ac:dyDescent="0.25">
      <c r="A16484" s="180">
        <v>44661</v>
      </c>
      <c r="B16484" s="33" t="s">
        <v>5528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14"/>
        <v>20000</v>
      </c>
      <c r="H16484" s="84" t="s">
        <v>7101</v>
      </c>
      <c r="I16484" s="43"/>
    </row>
    <row r="16485" spans="1:9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14"/>
        <v>53000</v>
      </c>
      <c r="H16485" s="42" t="s">
        <v>827</v>
      </c>
      <c r="I16485" s="43"/>
    </row>
    <row r="16486" spans="1:9" x14ac:dyDescent="0.25">
      <c r="A16486" s="180">
        <v>44661</v>
      </c>
      <c r="B16486" s="80" t="s">
        <v>7102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14"/>
        <v>45000</v>
      </c>
      <c r="H16486" s="84" t="s">
        <v>1177</v>
      </c>
      <c r="I16486" s="43"/>
    </row>
    <row r="16487" spans="1:9" x14ac:dyDescent="0.25">
      <c r="A16487" s="180">
        <v>44661</v>
      </c>
      <c r="B16487" s="33" t="s">
        <v>12830</v>
      </c>
      <c r="C16487" s="38" t="s">
        <v>12893</v>
      </c>
      <c r="D16487" s="38">
        <v>1</v>
      </c>
      <c r="E16487" s="45" t="s">
        <v>24</v>
      </c>
      <c r="F16487" s="179">
        <v>1650000</v>
      </c>
      <c r="G16487" s="41">
        <f t="shared" si="614"/>
        <v>1650000</v>
      </c>
      <c r="H16487" s="84" t="s">
        <v>433</v>
      </c>
      <c r="I16487" s="43" t="s">
        <v>12894</v>
      </c>
    </row>
    <row r="16488" spans="1:9" x14ac:dyDescent="0.25">
      <c r="A16488" s="180">
        <v>44661</v>
      </c>
      <c r="B16488" s="33" t="s">
        <v>12830</v>
      </c>
      <c r="C16488" s="38" t="s">
        <v>12895</v>
      </c>
      <c r="D16488" s="33">
        <v>1</v>
      </c>
      <c r="E16488" s="33" t="s">
        <v>24</v>
      </c>
      <c r="F16488" s="179">
        <v>1650000</v>
      </c>
      <c r="G16488" s="41">
        <f t="shared" si="614"/>
        <v>1650000</v>
      </c>
      <c r="H16488" s="84" t="s">
        <v>433</v>
      </c>
      <c r="I16488" s="43" t="s">
        <v>12894</v>
      </c>
    </row>
    <row r="16489" spans="1:9" x14ac:dyDescent="0.25">
      <c r="A16489" s="180">
        <v>44661</v>
      </c>
      <c r="B16489" s="33" t="s">
        <v>12830</v>
      </c>
      <c r="C16489" s="38" t="s">
        <v>12896</v>
      </c>
      <c r="D16489" s="38">
        <v>1</v>
      </c>
      <c r="E16489" s="45" t="s">
        <v>24</v>
      </c>
      <c r="F16489" s="179">
        <v>1650000</v>
      </c>
      <c r="G16489" s="41">
        <f t="shared" si="614"/>
        <v>1650000</v>
      </c>
      <c r="H16489" s="84" t="s">
        <v>433</v>
      </c>
      <c r="I16489" s="43" t="s">
        <v>12894</v>
      </c>
    </row>
    <row r="16490" spans="1:9" x14ac:dyDescent="0.25">
      <c r="A16490" s="180">
        <v>44661</v>
      </c>
      <c r="B16490" s="33" t="s">
        <v>12830</v>
      </c>
      <c r="C16490" s="38" t="s">
        <v>12897</v>
      </c>
      <c r="D16490" s="38">
        <v>1</v>
      </c>
      <c r="E16490" s="45" t="s">
        <v>24</v>
      </c>
      <c r="F16490" s="179">
        <v>1650000</v>
      </c>
      <c r="G16490" s="41">
        <f t="shared" si="614"/>
        <v>1650000</v>
      </c>
      <c r="H16490" s="84" t="s">
        <v>433</v>
      </c>
      <c r="I16490" s="43" t="s">
        <v>12894</v>
      </c>
    </row>
    <row r="16491" spans="1:9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14"/>
        <v>480000</v>
      </c>
      <c r="H16491" s="84" t="s">
        <v>433</v>
      </c>
      <c r="I16491" s="43" t="s">
        <v>12894</v>
      </c>
    </row>
    <row r="16492" spans="1:9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14"/>
        <v>65000</v>
      </c>
      <c r="H16492" s="84" t="s">
        <v>433</v>
      </c>
      <c r="I16492" s="43" t="s">
        <v>12894</v>
      </c>
    </row>
    <row r="16493" spans="1:9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14"/>
        <v>75000</v>
      </c>
      <c r="H16493" s="84" t="s">
        <v>433</v>
      </c>
      <c r="I16493" s="43" t="s">
        <v>12894</v>
      </c>
    </row>
    <row r="16494" spans="1:9" x14ac:dyDescent="0.25">
      <c r="A16494" s="180">
        <v>44661</v>
      </c>
      <c r="B16494" s="33" t="s">
        <v>7103</v>
      </c>
      <c r="C16494" s="44" t="s">
        <v>7104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15">F16496*D16496</f>
        <v>49300</v>
      </c>
      <c r="H16496" s="42" t="s">
        <v>28</v>
      </c>
      <c r="I16496" s="43"/>
    </row>
    <row r="16497" spans="1:9" x14ac:dyDescent="0.25">
      <c r="A16497" s="180">
        <v>44691</v>
      </c>
      <c r="B16497" s="33" t="s">
        <v>6377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15"/>
        <v>43000</v>
      </c>
      <c r="H16497" s="42" t="s">
        <v>742</v>
      </c>
      <c r="I16497" s="43"/>
    </row>
    <row r="16498" spans="1:9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15"/>
        <v>800000</v>
      </c>
      <c r="H16498" s="84" t="s">
        <v>2096</v>
      </c>
      <c r="I16498" s="43"/>
    </row>
    <row r="16499" spans="1:9" x14ac:dyDescent="0.25">
      <c r="A16499" s="180">
        <v>44691</v>
      </c>
      <c r="B16499" s="33" t="s">
        <v>6929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15"/>
        <v>170000</v>
      </c>
      <c r="H16499" s="84" t="s">
        <v>2096</v>
      </c>
      <c r="I16499" s="43"/>
    </row>
    <row r="16500" spans="1:9" x14ac:dyDescent="0.25">
      <c r="A16500" s="180">
        <v>44691</v>
      </c>
      <c r="B16500" s="33" t="s">
        <v>7050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15"/>
        <v>220000</v>
      </c>
      <c r="H16500" s="84" t="s">
        <v>2096</v>
      </c>
      <c r="I16500" s="43"/>
    </row>
    <row r="16501" spans="1:9" x14ac:dyDescent="0.25">
      <c r="A16501" s="180">
        <v>44691</v>
      </c>
      <c r="B16501" s="33" t="s">
        <v>2801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15"/>
        <v>12500</v>
      </c>
      <c r="H16501" s="84" t="s">
        <v>2096</v>
      </c>
      <c r="I16501" s="43"/>
    </row>
    <row r="16502" spans="1:9" x14ac:dyDescent="0.25">
      <c r="A16502" s="180">
        <v>44691</v>
      </c>
      <c r="B16502" s="33" t="s">
        <v>7111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15"/>
        <v>350000</v>
      </c>
      <c r="H16502" s="42" t="s">
        <v>2096</v>
      </c>
      <c r="I16502" s="43"/>
    </row>
    <row r="16503" spans="1:9" x14ac:dyDescent="0.25">
      <c r="A16503" s="180">
        <v>44691</v>
      </c>
      <c r="B16503" s="63" t="s">
        <v>7111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15"/>
        <v>350000</v>
      </c>
      <c r="H16503" s="84" t="s">
        <v>2096</v>
      </c>
      <c r="I16503" s="43"/>
    </row>
    <row r="16504" spans="1:9" x14ac:dyDescent="0.25">
      <c r="A16504" s="180">
        <v>44691</v>
      </c>
      <c r="B16504" s="33" t="s">
        <v>12870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15"/>
        <v>1800000</v>
      </c>
      <c r="H16504" s="84" t="s">
        <v>12898</v>
      </c>
      <c r="I16504" s="43"/>
    </row>
    <row r="16505" spans="1:9" x14ac:dyDescent="0.25">
      <c r="A16505" s="180">
        <v>44691</v>
      </c>
      <c r="B16505" s="33" t="s">
        <v>12870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15"/>
        <v>1800000</v>
      </c>
      <c r="H16505" s="84" t="s">
        <v>12898</v>
      </c>
      <c r="I16505" s="43"/>
    </row>
    <row r="16506" spans="1:9" x14ac:dyDescent="0.25">
      <c r="A16506" s="180">
        <v>44691</v>
      </c>
      <c r="B16506" s="33" t="s">
        <v>12870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15"/>
        <v>1800000</v>
      </c>
      <c r="H16506" s="84" t="s">
        <v>12898</v>
      </c>
      <c r="I16506" s="43"/>
    </row>
    <row r="16507" spans="1:9" x14ac:dyDescent="0.25">
      <c r="A16507" s="180">
        <v>44691</v>
      </c>
      <c r="B16507" s="33" t="s">
        <v>12870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15"/>
        <v>1800000</v>
      </c>
      <c r="H16507" s="84" t="s">
        <v>12898</v>
      </c>
      <c r="I16507" s="43"/>
    </row>
    <row r="16508" spans="1:9" x14ac:dyDescent="0.25">
      <c r="A16508" s="180">
        <v>44691</v>
      </c>
      <c r="B16508" s="33" t="s">
        <v>12870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15"/>
        <v>1800000</v>
      </c>
      <c r="H16508" s="84" t="s">
        <v>12898</v>
      </c>
      <c r="I16508" s="43"/>
    </row>
    <row r="16509" spans="1:9" x14ac:dyDescent="0.25">
      <c r="A16509" s="180">
        <v>44691</v>
      </c>
      <c r="B16509" s="36" t="s">
        <v>7108</v>
      </c>
      <c r="C16509" s="44" t="s">
        <v>4083</v>
      </c>
      <c r="D16509" s="38">
        <v>1</v>
      </c>
      <c r="E16509" s="45" t="s">
        <v>72</v>
      </c>
      <c r="F16509" s="40">
        <v>6000000</v>
      </c>
      <c r="G16509" s="41">
        <f t="shared" si="615"/>
        <v>6000000</v>
      </c>
      <c r="H16509" s="42" t="s">
        <v>2018</v>
      </c>
      <c r="I16509" s="43" t="s">
        <v>9400</v>
      </c>
    </row>
    <row r="16510" spans="1:9" x14ac:dyDescent="0.25">
      <c r="A16510" s="180">
        <v>44691</v>
      </c>
      <c r="B16510" s="36" t="s">
        <v>7113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15"/>
        <v>185000</v>
      </c>
      <c r="H16510" s="84" t="s">
        <v>2018</v>
      </c>
      <c r="I16510" s="43"/>
    </row>
    <row r="16511" spans="1:9" x14ac:dyDescent="0.25">
      <c r="A16511" s="180">
        <v>44691</v>
      </c>
      <c r="B16511" s="33" t="s">
        <v>5075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15"/>
        <v>340000</v>
      </c>
      <c r="H16511" s="84" t="s">
        <v>2018</v>
      </c>
      <c r="I16511" s="43"/>
    </row>
    <row r="16512" spans="1:9" x14ac:dyDescent="0.25">
      <c r="A16512" s="180">
        <v>44691</v>
      </c>
      <c r="B16512" s="33" t="s">
        <v>7114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15"/>
        <v>80000</v>
      </c>
      <c r="H16512" s="84" t="s">
        <v>2018</v>
      </c>
      <c r="I16512" s="43"/>
    </row>
    <row r="16513" spans="1:9" x14ac:dyDescent="0.25">
      <c r="A16513" s="180">
        <v>44691</v>
      </c>
      <c r="B16513" s="56" t="s">
        <v>12899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15"/>
        <v>3320000</v>
      </c>
      <c r="H16513" s="42" t="s">
        <v>7110</v>
      </c>
      <c r="I16513" s="43" t="s">
        <v>12900</v>
      </c>
    </row>
    <row r="16514" spans="1:9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7110</v>
      </c>
      <c r="I16514" s="43" t="s">
        <v>12900</v>
      </c>
    </row>
    <row r="16515" spans="1:9" x14ac:dyDescent="0.25">
      <c r="A16515" s="180">
        <v>44691</v>
      </c>
      <c r="B16515" s="33" t="s">
        <v>7106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15"/>
        <v>75000</v>
      </c>
      <c r="H16515" s="42" t="s">
        <v>7110</v>
      </c>
      <c r="I16515" s="43" t="s">
        <v>12900</v>
      </c>
    </row>
    <row r="16516" spans="1:9" x14ac:dyDescent="0.25">
      <c r="A16516" s="180">
        <v>44691</v>
      </c>
      <c r="B16516" s="33" t="s">
        <v>3074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15"/>
        <v>180000</v>
      </c>
      <c r="H16516" s="42" t="s">
        <v>7110</v>
      </c>
      <c r="I16516" s="43" t="s">
        <v>12900</v>
      </c>
    </row>
    <row r="16517" spans="1:9" x14ac:dyDescent="0.25">
      <c r="A16517" s="180">
        <v>44691</v>
      </c>
      <c r="B16517" s="33" t="s">
        <v>6809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15"/>
        <v>91000</v>
      </c>
      <c r="H16517" s="42" t="s">
        <v>7110</v>
      </c>
      <c r="I16517" s="43" t="s">
        <v>12900</v>
      </c>
    </row>
    <row r="16518" spans="1:9" x14ac:dyDescent="0.25">
      <c r="A16518" s="180">
        <v>44691</v>
      </c>
      <c r="B16518" s="36" t="s">
        <v>4089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15"/>
        <v>36000</v>
      </c>
      <c r="H16518" s="42" t="s">
        <v>7110</v>
      </c>
      <c r="I16518" s="43" t="s">
        <v>12900</v>
      </c>
    </row>
    <row r="16519" spans="1:9" x14ac:dyDescent="0.25">
      <c r="A16519" s="180">
        <v>44722</v>
      </c>
      <c r="B16519" s="33" t="s">
        <v>7046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15"/>
        <v>360000</v>
      </c>
      <c r="H16519" s="42" t="s">
        <v>12901</v>
      </c>
      <c r="I16519" s="43" t="s">
        <v>12902</v>
      </c>
    </row>
    <row r="16520" spans="1:9" x14ac:dyDescent="0.25">
      <c r="A16520" s="180">
        <v>44722</v>
      </c>
      <c r="B16520" s="33" t="s">
        <v>2924</v>
      </c>
      <c r="C16520" s="33" t="s">
        <v>3787</v>
      </c>
      <c r="D16520" s="38">
        <v>1</v>
      </c>
      <c r="E16520" s="51" t="s">
        <v>1470</v>
      </c>
      <c r="F16520" s="185">
        <v>1500000</v>
      </c>
      <c r="G16520" s="41">
        <f t="shared" si="615"/>
        <v>1500000</v>
      </c>
      <c r="H16520" s="42" t="s">
        <v>930</v>
      </c>
      <c r="I16520" s="43"/>
    </row>
    <row r="16521" spans="1:9" x14ac:dyDescent="0.25">
      <c r="A16521" s="180">
        <v>44722</v>
      </c>
      <c r="B16521" s="33" t="s">
        <v>11212</v>
      </c>
      <c r="C16521" s="33" t="s">
        <v>11213</v>
      </c>
      <c r="D16521" s="38">
        <v>3</v>
      </c>
      <c r="E16521" s="33" t="s">
        <v>23</v>
      </c>
      <c r="F16521" s="40">
        <v>55000</v>
      </c>
      <c r="G16521" s="41">
        <f t="shared" si="615"/>
        <v>165000</v>
      </c>
      <c r="H16521" s="42" t="s">
        <v>490</v>
      </c>
      <c r="I16521" s="43"/>
    </row>
    <row r="16522" spans="1:9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15"/>
        <v>20000</v>
      </c>
      <c r="H16522" s="42" t="s">
        <v>490</v>
      </c>
      <c r="I16522" s="43"/>
    </row>
    <row r="16523" spans="1:9" x14ac:dyDescent="0.25">
      <c r="A16523" s="180">
        <v>44722</v>
      </c>
      <c r="B16523" s="80" t="s">
        <v>4466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15"/>
        <v>11500</v>
      </c>
      <c r="H16523" s="84" t="s">
        <v>490</v>
      </c>
      <c r="I16523" s="43"/>
    </row>
    <row r="16524" spans="1:9" x14ac:dyDescent="0.25">
      <c r="A16524" s="180">
        <v>44722</v>
      </c>
      <c r="B16524" s="33" t="s">
        <v>7119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15"/>
        <v>915000</v>
      </c>
      <c r="H16524" s="84" t="s">
        <v>2096</v>
      </c>
      <c r="I16524" s="43"/>
    </row>
    <row r="16525" spans="1:9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15"/>
        <v>195000</v>
      </c>
      <c r="H16525" s="84" t="s">
        <v>2096</v>
      </c>
      <c r="I16525" s="43"/>
    </row>
    <row r="16526" spans="1:9" x14ac:dyDescent="0.25">
      <c r="A16526" s="180">
        <v>44722</v>
      </c>
      <c r="B16526" s="33" t="s">
        <v>7121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x14ac:dyDescent="0.25">
      <c r="A16527" s="180">
        <v>44722</v>
      </c>
      <c r="B16527" s="33" t="s">
        <v>7117</v>
      </c>
      <c r="C16527" s="44" t="s">
        <v>5364</v>
      </c>
      <c r="D16527" s="38">
        <v>1</v>
      </c>
      <c r="E16527" s="45" t="s">
        <v>24</v>
      </c>
      <c r="F16527" s="35">
        <v>8000</v>
      </c>
      <c r="G16527" s="41">
        <f t="shared" si="615"/>
        <v>8000</v>
      </c>
      <c r="H16527" s="84" t="s">
        <v>606</v>
      </c>
      <c r="I16527" s="43"/>
    </row>
    <row r="16528" spans="1:9" x14ac:dyDescent="0.25">
      <c r="A16528" s="180">
        <v>44722</v>
      </c>
      <c r="B16528" s="80" t="s">
        <v>7118</v>
      </c>
      <c r="C16528" s="56" t="s">
        <v>5364</v>
      </c>
      <c r="D16528" s="38">
        <v>1</v>
      </c>
      <c r="E16528" s="45" t="s">
        <v>24</v>
      </c>
      <c r="F16528" s="41">
        <v>172500</v>
      </c>
      <c r="G16528" s="41">
        <f t="shared" si="615"/>
        <v>172500</v>
      </c>
      <c r="H16528" s="84" t="s">
        <v>606</v>
      </c>
      <c r="I16528" s="43"/>
    </row>
    <row r="16529" spans="1:9" x14ac:dyDescent="0.25">
      <c r="A16529" s="180">
        <v>44722</v>
      </c>
      <c r="B16529" s="36" t="s">
        <v>5243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15"/>
        <v>50000</v>
      </c>
      <c r="H16529" s="42" t="s">
        <v>606</v>
      </c>
      <c r="I16529" s="43"/>
    </row>
    <row r="16530" spans="1:9" x14ac:dyDescent="0.25">
      <c r="A16530" s="180">
        <v>44722</v>
      </c>
      <c r="B16530" s="36" t="s">
        <v>7125</v>
      </c>
      <c r="C16530" s="56" t="s">
        <v>7126</v>
      </c>
      <c r="D16530" s="38">
        <v>1</v>
      </c>
      <c r="E16530" s="45" t="s">
        <v>24</v>
      </c>
      <c r="F16530" s="41">
        <v>75000</v>
      </c>
      <c r="G16530" s="41">
        <f t="shared" si="615"/>
        <v>75000</v>
      </c>
      <c r="H16530" s="84" t="s">
        <v>606</v>
      </c>
      <c r="I16530" s="43"/>
    </row>
    <row r="16531" spans="1:9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15"/>
        <v>138756</v>
      </c>
      <c r="H16531" s="84" t="s">
        <v>7120</v>
      </c>
      <c r="I16531" s="43" t="s">
        <v>8493</v>
      </c>
    </row>
    <row r="16532" spans="1:9" x14ac:dyDescent="0.25">
      <c r="A16532" s="180">
        <v>44722</v>
      </c>
      <c r="B16532" s="33" t="s">
        <v>7119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15"/>
        <v>900000</v>
      </c>
      <c r="H16532" s="84" t="s">
        <v>7120</v>
      </c>
      <c r="I16532" s="43" t="s">
        <v>8493</v>
      </c>
    </row>
    <row r="16533" spans="1:9" x14ac:dyDescent="0.25">
      <c r="A16533" s="180">
        <v>44722</v>
      </c>
      <c r="B16533" s="33" t="s">
        <v>2801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15"/>
        <v>12500</v>
      </c>
      <c r="H16533" s="42" t="s">
        <v>7120</v>
      </c>
      <c r="I16533" s="43" t="s">
        <v>8493</v>
      </c>
    </row>
    <row r="16534" spans="1:9" x14ac:dyDescent="0.25">
      <c r="A16534" s="180">
        <v>44722</v>
      </c>
      <c r="B16534" s="56" t="s">
        <v>7122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15"/>
        <v>4500</v>
      </c>
      <c r="H16534" s="84" t="s">
        <v>12903</v>
      </c>
      <c r="I16534" s="43"/>
    </row>
    <row r="16535" spans="1:9" x14ac:dyDescent="0.25">
      <c r="A16535" s="180">
        <v>44722</v>
      </c>
      <c r="B16535" s="33" t="s">
        <v>2876</v>
      </c>
      <c r="C16535" s="56" t="s">
        <v>7124</v>
      </c>
      <c r="D16535" s="50">
        <v>1</v>
      </c>
      <c r="E16535" s="45" t="s">
        <v>843</v>
      </c>
      <c r="F16535" s="41">
        <v>72000</v>
      </c>
      <c r="G16535" s="41">
        <f t="shared" si="615"/>
        <v>72000</v>
      </c>
      <c r="H16535" s="42" t="s">
        <v>2674</v>
      </c>
      <c r="I16535" s="43"/>
    </row>
    <row r="16536" spans="1:9" x14ac:dyDescent="0.25">
      <c r="A16536" s="180">
        <v>44722</v>
      </c>
      <c r="B16536" s="33" t="s">
        <v>7123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15"/>
        <v>42000</v>
      </c>
      <c r="H16536" s="42" t="s">
        <v>2018</v>
      </c>
      <c r="I16536" s="43"/>
    </row>
    <row r="16537" spans="1:9" x14ac:dyDescent="0.25">
      <c r="A16537" s="180">
        <v>44722</v>
      </c>
      <c r="B16537" s="33" t="s">
        <v>4801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15"/>
        <v>75000</v>
      </c>
      <c r="H16537" s="84" t="s">
        <v>2018</v>
      </c>
      <c r="I16537" s="43"/>
    </row>
    <row r="16538" spans="1:9" x14ac:dyDescent="0.25">
      <c r="A16538" s="180">
        <v>44722</v>
      </c>
      <c r="B16538" s="33" t="s">
        <v>7127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15"/>
        <v>50000</v>
      </c>
      <c r="H16538" s="84" t="s">
        <v>7128</v>
      </c>
      <c r="I16538" s="43"/>
    </row>
    <row r="16539" spans="1:9" x14ac:dyDescent="0.25">
      <c r="A16539" s="180">
        <v>44722</v>
      </c>
      <c r="B16539" s="33" t="s">
        <v>7129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15"/>
        <v>28000</v>
      </c>
      <c r="H16539" s="84" t="s">
        <v>7128</v>
      </c>
      <c r="I16539" s="43"/>
    </row>
    <row r="16540" spans="1:9" x14ac:dyDescent="0.25">
      <c r="A16540" s="180">
        <v>44722</v>
      </c>
      <c r="B16540" s="33" t="s">
        <v>6371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15"/>
        <v>440000</v>
      </c>
      <c r="H16540" s="84" t="s">
        <v>2908</v>
      </c>
      <c r="I16540" s="43"/>
    </row>
    <row r="16541" spans="1:9" x14ac:dyDescent="0.25">
      <c r="A16541" s="180">
        <v>44722</v>
      </c>
      <c r="B16541" s="33" t="s">
        <v>7132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15"/>
        <v>190000</v>
      </c>
      <c r="H16541" s="84" t="s">
        <v>1268</v>
      </c>
      <c r="I16541" s="43" t="s">
        <v>8493</v>
      </c>
    </row>
    <row r="16542" spans="1:9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15"/>
        <v>49500</v>
      </c>
      <c r="H16542" s="42" t="s">
        <v>1268</v>
      </c>
      <c r="I16542" s="43" t="s">
        <v>8493</v>
      </c>
    </row>
    <row r="16543" spans="1:9" x14ac:dyDescent="0.25">
      <c r="A16543" s="180">
        <v>44722</v>
      </c>
      <c r="B16543" s="33" t="s">
        <v>7134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15"/>
        <v>600000</v>
      </c>
      <c r="H16543" s="84" t="s">
        <v>930</v>
      </c>
      <c r="I16543" s="43"/>
    </row>
    <row r="16544" spans="1:9" x14ac:dyDescent="0.25">
      <c r="A16544" s="180">
        <v>44752</v>
      </c>
      <c r="B16544" s="80" t="s">
        <v>4466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15"/>
        <v>11500</v>
      </c>
      <c r="H16544" s="42" t="s">
        <v>742</v>
      </c>
      <c r="I16544" s="43"/>
    </row>
    <row r="16545" spans="1:9" x14ac:dyDescent="0.25">
      <c r="A16545" s="180">
        <v>44752</v>
      </c>
      <c r="B16545" s="33" t="s">
        <v>4847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15"/>
        <v>2625</v>
      </c>
      <c r="H16545" s="42" t="s">
        <v>742</v>
      </c>
      <c r="I16545" s="43"/>
    </row>
    <row r="16546" spans="1:9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15"/>
        <v>8000</v>
      </c>
      <c r="H16546" s="42" t="s">
        <v>742</v>
      </c>
      <c r="I16546" s="43"/>
    </row>
    <row r="16547" spans="1:9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15"/>
        <v>18780</v>
      </c>
      <c r="H16547" s="42" t="s">
        <v>742</v>
      </c>
      <c r="I16547" s="43"/>
    </row>
    <row r="16548" spans="1:9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15"/>
        <v>120000</v>
      </c>
      <c r="H16548" s="42" t="s">
        <v>1106</v>
      </c>
      <c r="I16548" s="43" t="s">
        <v>9405</v>
      </c>
    </row>
    <row r="16549" spans="1:9" x14ac:dyDescent="0.25">
      <c r="A16549" s="180">
        <v>44752</v>
      </c>
      <c r="B16549" s="33" t="s">
        <v>7135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15"/>
        <v>90000</v>
      </c>
      <c r="H16549" s="84" t="s">
        <v>1263</v>
      </c>
      <c r="I16549" s="43"/>
    </row>
    <row r="16550" spans="1:9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15"/>
        <v>24650</v>
      </c>
      <c r="H16550" s="84" t="s">
        <v>911</v>
      </c>
      <c r="I16550" s="43"/>
    </row>
    <row r="16551" spans="1:9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15"/>
        <v>93000</v>
      </c>
      <c r="H16551" s="84" t="s">
        <v>28</v>
      </c>
      <c r="I16551" s="43"/>
    </row>
    <row r="16552" spans="1:9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15"/>
        <v>40000</v>
      </c>
      <c r="H16552" s="84" t="s">
        <v>2096</v>
      </c>
      <c r="I16552" s="43"/>
    </row>
    <row r="16553" spans="1:9" x14ac:dyDescent="0.25">
      <c r="A16553" s="180">
        <v>44752</v>
      </c>
      <c r="B16553" s="33" t="s">
        <v>4841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15"/>
        <v>20000</v>
      </c>
      <c r="H16553" s="84" t="s">
        <v>2096</v>
      </c>
      <c r="I16553" s="43"/>
    </row>
    <row r="16554" spans="1:9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15"/>
        <v>32500</v>
      </c>
      <c r="H16554" s="84" t="s">
        <v>2096</v>
      </c>
      <c r="I16554" s="43"/>
    </row>
    <row r="16555" spans="1:9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15"/>
        <v>168000</v>
      </c>
      <c r="H16555" s="84" t="s">
        <v>2096</v>
      </c>
      <c r="I16555" s="43"/>
    </row>
    <row r="16556" spans="1:9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15"/>
        <v>60000</v>
      </c>
      <c r="H16556" s="84" t="s">
        <v>2096</v>
      </c>
      <c r="I16556" s="43"/>
    </row>
    <row r="16557" spans="1:9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15"/>
        <v>156000</v>
      </c>
      <c r="H16557" s="84" t="s">
        <v>2096</v>
      </c>
      <c r="I16557" s="43"/>
    </row>
    <row r="16558" spans="1:9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15"/>
        <v>49500</v>
      </c>
      <c r="H16558" s="84" t="s">
        <v>2096</v>
      </c>
      <c r="I16558" s="43"/>
    </row>
    <row r="16559" spans="1:9" x14ac:dyDescent="0.25">
      <c r="A16559" s="180">
        <v>44752</v>
      </c>
      <c r="B16559" s="33" t="s">
        <v>12904</v>
      </c>
      <c r="C16559" s="33" t="s">
        <v>12905</v>
      </c>
      <c r="D16559" s="33">
        <v>1</v>
      </c>
      <c r="E16559" s="39" t="s">
        <v>24</v>
      </c>
      <c r="F16559" s="34">
        <v>1400000</v>
      </c>
      <c r="G16559" s="41">
        <f t="shared" si="615"/>
        <v>1400000</v>
      </c>
      <c r="H16559" s="42" t="s">
        <v>673</v>
      </c>
      <c r="I16559" s="43" t="s">
        <v>9401</v>
      </c>
    </row>
    <row r="16560" spans="1:9" x14ac:dyDescent="0.25">
      <c r="A16560" s="180">
        <v>44752</v>
      </c>
      <c r="B16560" s="63" t="s">
        <v>5550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16">F16560*D16560</f>
        <v>500000</v>
      </c>
      <c r="H16560" s="84" t="s">
        <v>673</v>
      </c>
      <c r="I16560" s="43" t="s">
        <v>9401</v>
      </c>
    </row>
    <row r="16561" spans="1:9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16"/>
        <v>297000</v>
      </c>
      <c r="H16561" s="84" t="s">
        <v>1753</v>
      </c>
      <c r="I16561" s="43" t="s">
        <v>9404</v>
      </c>
    </row>
    <row r="16562" spans="1:9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16"/>
        <v>120000</v>
      </c>
      <c r="H16562" s="84" t="s">
        <v>1753</v>
      </c>
      <c r="I16562" s="43" t="s">
        <v>9404</v>
      </c>
    </row>
    <row r="16563" spans="1:9" x14ac:dyDescent="0.25">
      <c r="A16563" s="180">
        <v>44752</v>
      </c>
      <c r="B16563" s="33" t="s">
        <v>6361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16"/>
        <v>95000</v>
      </c>
      <c r="H16563" s="84" t="s">
        <v>1753</v>
      </c>
      <c r="I16563" s="43" t="s">
        <v>9404</v>
      </c>
    </row>
    <row r="16564" spans="1:9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16"/>
        <v>34689</v>
      </c>
      <c r="H16564" s="84" t="s">
        <v>1753</v>
      </c>
      <c r="I16564" s="43" t="s">
        <v>9404</v>
      </c>
    </row>
    <row r="16565" spans="1:9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16"/>
        <v>20000</v>
      </c>
      <c r="H16565" s="42" t="s">
        <v>7173</v>
      </c>
      <c r="I16565" s="43"/>
    </row>
    <row r="16566" spans="1:9" x14ac:dyDescent="0.25">
      <c r="A16566" s="180">
        <v>44752</v>
      </c>
      <c r="B16566" s="56" t="s">
        <v>7137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16"/>
        <v>45000</v>
      </c>
      <c r="H16566" s="42" t="s">
        <v>7173</v>
      </c>
      <c r="I16566" s="43"/>
    </row>
    <row r="16567" spans="1:9" x14ac:dyDescent="0.25">
      <c r="A16567" s="180">
        <v>44752</v>
      </c>
      <c r="B16567" s="33" t="s">
        <v>7137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16"/>
        <v>90000</v>
      </c>
      <c r="H16567" s="42" t="s">
        <v>7173</v>
      </c>
      <c r="I16567" s="43"/>
    </row>
    <row r="16568" spans="1:9" x14ac:dyDescent="0.25">
      <c r="A16568" s="180">
        <v>44752</v>
      </c>
      <c r="B16568" s="33" t="s">
        <v>12830</v>
      </c>
      <c r="C16568" s="38" t="s">
        <v>12906</v>
      </c>
      <c r="D16568" s="50">
        <v>1</v>
      </c>
      <c r="E16568" s="45" t="s">
        <v>24</v>
      </c>
      <c r="F16568" s="179">
        <v>1650000</v>
      </c>
      <c r="G16568" s="41">
        <f t="shared" si="616"/>
        <v>1650000</v>
      </c>
      <c r="H16568" s="42" t="s">
        <v>433</v>
      </c>
      <c r="I16568" s="43" t="s">
        <v>12907</v>
      </c>
    </row>
    <row r="16569" spans="1:9" x14ac:dyDescent="0.25">
      <c r="A16569" s="180">
        <v>44752</v>
      </c>
      <c r="B16569" s="33" t="s">
        <v>12830</v>
      </c>
      <c r="C16569" s="38" t="s">
        <v>12908</v>
      </c>
      <c r="D16569" s="33">
        <v>1</v>
      </c>
      <c r="E16569" s="39" t="s">
        <v>24</v>
      </c>
      <c r="F16569" s="179">
        <v>1650000</v>
      </c>
      <c r="G16569" s="41">
        <f t="shared" si="616"/>
        <v>1650000</v>
      </c>
      <c r="H16569" s="42" t="s">
        <v>433</v>
      </c>
      <c r="I16569" s="43" t="s">
        <v>12907</v>
      </c>
    </row>
    <row r="16570" spans="1:9" x14ac:dyDescent="0.25">
      <c r="A16570" s="180">
        <v>44752</v>
      </c>
      <c r="B16570" s="33" t="s">
        <v>12830</v>
      </c>
      <c r="C16570" s="467" t="s">
        <v>12909</v>
      </c>
      <c r="D16570" s="38">
        <v>1</v>
      </c>
      <c r="E16570" s="51" t="s">
        <v>24</v>
      </c>
      <c r="F16570" s="179">
        <v>1650000</v>
      </c>
      <c r="G16570" s="41">
        <f t="shared" si="616"/>
        <v>1650000</v>
      </c>
      <c r="H16570" s="42" t="s">
        <v>433</v>
      </c>
      <c r="I16570" s="43" t="s">
        <v>12907</v>
      </c>
    </row>
    <row r="16571" spans="1:9" x14ac:dyDescent="0.25">
      <c r="A16571" s="180">
        <v>44752</v>
      </c>
      <c r="B16571" s="33" t="s">
        <v>12830</v>
      </c>
      <c r="C16571" s="467" t="s">
        <v>12909</v>
      </c>
      <c r="D16571" s="38">
        <v>1</v>
      </c>
      <c r="E16571" s="51" t="s">
        <v>24</v>
      </c>
      <c r="F16571" s="179">
        <v>1650000</v>
      </c>
      <c r="G16571" s="41">
        <f t="shared" si="616"/>
        <v>1650000</v>
      </c>
      <c r="H16571" s="42" t="s">
        <v>433</v>
      </c>
      <c r="I16571" s="43" t="s">
        <v>12907</v>
      </c>
    </row>
    <row r="16572" spans="1:9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16"/>
        <v>480000</v>
      </c>
      <c r="H16572" s="42" t="s">
        <v>433</v>
      </c>
      <c r="I16572" s="43" t="s">
        <v>12907</v>
      </c>
    </row>
    <row r="16573" spans="1:9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16"/>
        <v>624402</v>
      </c>
      <c r="H16573" s="42" t="s">
        <v>433</v>
      </c>
      <c r="I16573" s="33" t="s">
        <v>12910</v>
      </c>
    </row>
    <row r="16574" spans="1:9" x14ac:dyDescent="0.25">
      <c r="A16574" s="180">
        <v>44844</v>
      </c>
      <c r="B16574" s="33" t="s">
        <v>6694</v>
      </c>
      <c r="C16574" s="56" t="s">
        <v>5471</v>
      </c>
      <c r="D16574" s="38">
        <v>1</v>
      </c>
      <c r="E16574" s="45" t="s">
        <v>24</v>
      </c>
      <c r="F16574" s="41">
        <v>78000</v>
      </c>
      <c r="G16574" s="41">
        <f t="shared" si="616"/>
        <v>78000</v>
      </c>
      <c r="H16574" s="42" t="s">
        <v>2177</v>
      </c>
      <c r="I16574" s="43"/>
    </row>
    <row r="16575" spans="1:9" x14ac:dyDescent="0.25">
      <c r="A16575" s="180">
        <v>44844</v>
      </c>
      <c r="B16575" s="33" t="s">
        <v>12911</v>
      </c>
      <c r="C16575" s="33" t="s">
        <v>5471</v>
      </c>
      <c r="D16575" s="38">
        <v>1</v>
      </c>
      <c r="E16575" s="45" t="s">
        <v>24</v>
      </c>
      <c r="F16575" s="40">
        <v>97500</v>
      </c>
      <c r="G16575" s="41">
        <f t="shared" si="616"/>
        <v>97500</v>
      </c>
      <c r="H16575" s="42" t="s">
        <v>1004</v>
      </c>
      <c r="I16575" s="43" t="s">
        <v>9395</v>
      </c>
    </row>
    <row r="16576" spans="1:9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16"/>
        <v>264000</v>
      </c>
      <c r="H16576" s="42" t="s">
        <v>551</v>
      </c>
      <c r="I16576" s="293">
        <v>44783</v>
      </c>
    </row>
    <row r="16577" spans="1:9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16"/>
        <v>108000</v>
      </c>
      <c r="H16577" s="42" t="s">
        <v>588</v>
      </c>
      <c r="I16577" s="43" t="s">
        <v>9413</v>
      </c>
    </row>
    <row r="16578" spans="1:9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16"/>
        <v>36975</v>
      </c>
      <c r="H16578" s="42" t="s">
        <v>588</v>
      </c>
      <c r="I16578" s="43" t="s">
        <v>9413</v>
      </c>
    </row>
    <row r="16579" spans="1:9" x14ac:dyDescent="0.25">
      <c r="A16579" s="180">
        <v>44844</v>
      </c>
      <c r="B16579" s="33" t="s">
        <v>2780</v>
      </c>
      <c r="C16579" s="33" t="s">
        <v>7239</v>
      </c>
      <c r="D16579" s="38">
        <v>1</v>
      </c>
      <c r="E16579" s="45" t="s">
        <v>24</v>
      </c>
      <c r="F16579" s="35">
        <v>126156</v>
      </c>
      <c r="G16579" s="41">
        <f t="shared" si="616"/>
        <v>126156</v>
      </c>
      <c r="H16579" s="84" t="s">
        <v>882</v>
      </c>
      <c r="I16579" s="43" t="s">
        <v>9451</v>
      </c>
    </row>
    <row r="16580" spans="1:9" x14ac:dyDescent="0.25">
      <c r="A16580" s="180">
        <v>44844</v>
      </c>
      <c r="B16580" s="33" t="s">
        <v>12912</v>
      </c>
      <c r="C16580" s="33" t="s">
        <v>12913</v>
      </c>
      <c r="D16580" s="38">
        <v>1</v>
      </c>
      <c r="E16580" s="45" t="s">
        <v>24</v>
      </c>
      <c r="F16580" s="46">
        <v>150000</v>
      </c>
      <c r="G16580" s="179">
        <f t="shared" si="616"/>
        <v>150000</v>
      </c>
      <c r="H16580" s="84" t="s">
        <v>827</v>
      </c>
      <c r="I16580" s="43" t="s">
        <v>9418</v>
      </c>
    </row>
    <row r="16581" spans="1:9" x14ac:dyDescent="0.25">
      <c r="A16581" s="180">
        <v>44844</v>
      </c>
      <c r="B16581" s="63" t="s">
        <v>5550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9444</v>
      </c>
    </row>
    <row r="16582" spans="1:9" x14ac:dyDescent="0.25">
      <c r="A16582" s="180">
        <v>44844</v>
      </c>
      <c r="B16582" s="52" t="s">
        <v>12914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16"/>
        <v>1430000</v>
      </c>
      <c r="H16582" s="84" t="s">
        <v>2917</v>
      </c>
      <c r="I16582" s="43"/>
    </row>
    <row r="16583" spans="1:9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16"/>
        <v>33000</v>
      </c>
      <c r="H16583" s="84" t="s">
        <v>538</v>
      </c>
      <c r="I16583" s="43"/>
    </row>
    <row r="16584" spans="1:9" x14ac:dyDescent="0.25">
      <c r="A16584" s="180">
        <v>44844</v>
      </c>
      <c r="B16584" s="33" t="s">
        <v>4847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16"/>
        <v>2625</v>
      </c>
      <c r="H16584" s="42" t="s">
        <v>7173</v>
      </c>
      <c r="I16584" s="43"/>
    </row>
    <row r="16585" spans="1:9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16"/>
        <v>7500</v>
      </c>
      <c r="H16585" s="42" t="s">
        <v>7173</v>
      </c>
      <c r="I16585" s="43"/>
    </row>
    <row r="16586" spans="1:9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16"/>
        <v>120000</v>
      </c>
      <c r="H16586" s="84" t="s">
        <v>783</v>
      </c>
      <c r="I16586" s="43" t="s">
        <v>9433</v>
      </c>
    </row>
    <row r="16587" spans="1:9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16"/>
        <v>264000</v>
      </c>
      <c r="H16587" s="84" t="s">
        <v>783</v>
      </c>
      <c r="I16587" s="43" t="s">
        <v>9433</v>
      </c>
    </row>
    <row r="16588" spans="1:9" x14ac:dyDescent="0.25">
      <c r="A16588" s="180">
        <v>44844</v>
      </c>
      <c r="B16588" s="33" t="s">
        <v>2780</v>
      </c>
      <c r="C16588" s="33" t="s">
        <v>7239</v>
      </c>
      <c r="D16588" s="38">
        <v>1</v>
      </c>
      <c r="E16588" s="45" t="s">
        <v>24</v>
      </c>
      <c r="F16588" s="40">
        <v>126156</v>
      </c>
      <c r="G16588" s="41">
        <f t="shared" si="616"/>
        <v>126156</v>
      </c>
      <c r="H16588" s="84" t="s">
        <v>783</v>
      </c>
      <c r="I16588" s="43" t="s">
        <v>9433</v>
      </c>
    </row>
    <row r="16589" spans="1:9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16"/>
        <v>39000</v>
      </c>
      <c r="H16589" s="84" t="s">
        <v>783</v>
      </c>
      <c r="I16589" s="43" t="s">
        <v>9433</v>
      </c>
    </row>
    <row r="16590" spans="1:9" x14ac:dyDescent="0.25">
      <c r="A16590" s="180">
        <v>44844</v>
      </c>
      <c r="B16590" s="33" t="s">
        <v>3235</v>
      </c>
      <c r="C16590" s="33" t="s">
        <v>3596</v>
      </c>
      <c r="D16590" s="50">
        <v>1</v>
      </c>
      <c r="E16590" s="45" t="s">
        <v>24</v>
      </c>
      <c r="F16590" s="179">
        <v>93000</v>
      </c>
      <c r="G16590" s="41">
        <f t="shared" si="616"/>
        <v>93000</v>
      </c>
      <c r="H16590" s="84" t="s">
        <v>783</v>
      </c>
      <c r="I16590" s="43" t="s">
        <v>9433</v>
      </c>
    </row>
    <row r="16591" spans="1:9" x14ac:dyDescent="0.25">
      <c r="A16591" s="180">
        <v>44844</v>
      </c>
      <c r="B16591" s="33" t="s">
        <v>7084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16"/>
        <v>300000</v>
      </c>
      <c r="H16591" s="84" t="s">
        <v>868</v>
      </c>
      <c r="I16591" s="43" t="s">
        <v>9406</v>
      </c>
    </row>
    <row r="16592" spans="1:9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16"/>
        <v>297000</v>
      </c>
      <c r="H16592" s="84" t="s">
        <v>868</v>
      </c>
      <c r="I16592" s="43" t="s">
        <v>9406</v>
      </c>
    </row>
    <row r="16593" spans="1:9" x14ac:dyDescent="0.25">
      <c r="A16593" s="180">
        <v>44844</v>
      </c>
      <c r="B16593" s="33" t="s">
        <v>6361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16"/>
        <v>95000</v>
      </c>
      <c r="H16593" s="84" t="s">
        <v>868</v>
      </c>
      <c r="I16593" s="43" t="s">
        <v>9406</v>
      </c>
    </row>
    <row r="16594" spans="1:9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16"/>
        <v>910000</v>
      </c>
      <c r="H16594" s="84" t="s">
        <v>868</v>
      </c>
      <c r="I16594" s="43" t="s">
        <v>9406</v>
      </c>
    </row>
    <row r="16595" spans="1:9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16"/>
        <v>60000</v>
      </c>
      <c r="H16595" s="84" t="s">
        <v>868</v>
      </c>
      <c r="I16595" s="43" t="s">
        <v>9406</v>
      </c>
    </row>
    <row r="16596" spans="1:9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16"/>
        <v>193500</v>
      </c>
      <c r="H16596" s="42" t="s">
        <v>2672</v>
      </c>
      <c r="I16596" s="43" t="s">
        <v>9410</v>
      </c>
    </row>
    <row r="16597" spans="1:9" x14ac:dyDescent="0.25">
      <c r="A16597" s="180">
        <v>44844</v>
      </c>
      <c r="B16597" s="63" t="s">
        <v>4772</v>
      </c>
      <c r="C16597" s="33" t="s">
        <v>2726</v>
      </c>
      <c r="D16597" s="38">
        <v>1</v>
      </c>
      <c r="E16597" s="51" t="s">
        <v>24</v>
      </c>
      <c r="F16597" s="55">
        <v>187035</v>
      </c>
      <c r="G16597" s="179">
        <f t="shared" si="616"/>
        <v>187035</v>
      </c>
      <c r="H16597" s="42" t="s">
        <v>2672</v>
      </c>
      <c r="I16597" s="43" t="s">
        <v>9410</v>
      </c>
    </row>
    <row r="16598" spans="1:9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16"/>
        <v>37500</v>
      </c>
      <c r="H16598" s="42" t="s">
        <v>2672</v>
      </c>
      <c r="I16598" s="43" t="s">
        <v>9410</v>
      </c>
    </row>
    <row r="16599" spans="1:9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16"/>
        <v>888079</v>
      </c>
      <c r="H16599" s="42" t="s">
        <v>2672</v>
      </c>
      <c r="I16599" s="43" t="s">
        <v>9410</v>
      </c>
    </row>
    <row r="16600" spans="1:9" x14ac:dyDescent="0.25">
      <c r="A16600" s="180">
        <v>44844</v>
      </c>
      <c r="B16600" s="68" t="s">
        <v>5083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16"/>
        <v>85000</v>
      </c>
      <c r="H16600" s="42" t="s">
        <v>1604</v>
      </c>
      <c r="I16600" s="43" t="s">
        <v>9408</v>
      </c>
    </row>
    <row r="16601" spans="1:9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16"/>
        <v>45000</v>
      </c>
      <c r="H16601" s="42" t="s">
        <v>1604</v>
      </c>
      <c r="I16601" s="43" t="s">
        <v>9408</v>
      </c>
    </row>
    <row r="16602" spans="1:9" x14ac:dyDescent="0.25">
      <c r="A16602" s="180">
        <v>44844</v>
      </c>
      <c r="B16602" s="36" t="s">
        <v>3277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16"/>
        <v>100000</v>
      </c>
      <c r="H16602" s="42" t="s">
        <v>492</v>
      </c>
      <c r="I16602" s="43" t="s">
        <v>9407</v>
      </c>
    </row>
    <row r="16603" spans="1:9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16"/>
        <v>230000</v>
      </c>
      <c r="H16603" s="42" t="s">
        <v>492</v>
      </c>
      <c r="I16603" s="43" t="s">
        <v>9407</v>
      </c>
    </row>
    <row r="16604" spans="1:9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16"/>
        <v>155000</v>
      </c>
      <c r="H16604" s="42" t="s">
        <v>492</v>
      </c>
      <c r="I16604" s="43" t="s">
        <v>9407</v>
      </c>
    </row>
    <row r="16605" spans="1:9" x14ac:dyDescent="0.25">
      <c r="A16605" s="180">
        <v>44844</v>
      </c>
      <c r="B16605" s="33" t="s">
        <v>356</v>
      </c>
      <c r="C16605" s="33" t="s">
        <v>12915</v>
      </c>
      <c r="D16605" s="38">
        <v>1</v>
      </c>
      <c r="E16605" s="45" t="s">
        <v>24</v>
      </c>
      <c r="F16605" s="46">
        <v>1700000</v>
      </c>
      <c r="G16605" s="41">
        <f t="shared" si="616"/>
        <v>1700000</v>
      </c>
      <c r="H16605" s="42" t="s">
        <v>1753</v>
      </c>
      <c r="I16605" s="33" t="s">
        <v>9414</v>
      </c>
    </row>
    <row r="16606" spans="1:9" x14ac:dyDescent="0.25">
      <c r="A16606" s="180">
        <v>44844</v>
      </c>
      <c r="B16606" s="33" t="s">
        <v>356</v>
      </c>
      <c r="C16606" s="33" t="s">
        <v>12916</v>
      </c>
      <c r="D16606" s="38">
        <v>1</v>
      </c>
      <c r="E16606" s="45" t="s">
        <v>24</v>
      </c>
      <c r="F16606" s="46">
        <v>1700000</v>
      </c>
      <c r="G16606" s="41">
        <f t="shared" si="616"/>
        <v>1700000</v>
      </c>
      <c r="H16606" s="42" t="s">
        <v>1753</v>
      </c>
      <c r="I16606" s="33" t="s">
        <v>9414</v>
      </c>
    </row>
    <row r="16607" spans="1:9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16"/>
        <v>350000</v>
      </c>
      <c r="H16607" s="42" t="s">
        <v>1753</v>
      </c>
      <c r="I16607" s="33" t="s">
        <v>9414</v>
      </c>
    </row>
    <row r="16608" spans="1:9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16"/>
        <v>80000</v>
      </c>
      <c r="H16608" s="42" t="s">
        <v>1753</v>
      </c>
      <c r="I16608" s="33" t="s">
        <v>9414</v>
      </c>
    </row>
    <row r="16609" spans="1:9" x14ac:dyDescent="0.25">
      <c r="A16609" s="180">
        <v>44844</v>
      </c>
      <c r="B16609" s="33" t="s">
        <v>12904</v>
      </c>
      <c r="C16609" s="33" t="s">
        <v>12917</v>
      </c>
      <c r="D16609" s="38">
        <v>1</v>
      </c>
      <c r="E16609" s="51" t="s">
        <v>24</v>
      </c>
      <c r="F16609" s="185">
        <v>1400000</v>
      </c>
      <c r="G16609" s="41">
        <f t="shared" si="616"/>
        <v>1400000</v>
      </c>
      <c r="H16609" s="42" t="s">
        <v>783</v>
      </c>
      <c r="I16609" s="33" t="s">
        <v>9447</v>
      </c>
    </row>
    <row r="16610" spans="1:9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16"/>
        <v>165000</v>
      </c>
      <c r="H16610" s="42" t="s">
        <v>783</v>
      </c>
      <c r="I16610" s="33" t="s">
        <v>9447</v>
      </c>
    </row>
    <row r="16611" spans="1:9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16"/>
        <v>40000</v>
      </c>
      <c r="H16611" s="42" t="s">
        <v>783</v>
      </c>
      <c r="I16611" s="33" t="s">
        <v>9447</v>
      </c>
    </row>
    <row r="16612" spans="1:9" x14ac:dyDescent="0.25">
      <c r="A16612" s="180">
        <v>44844</v>
      </c>
      <c r="B16612" s="33" t="s">
        <v>7146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16"/>
        <v>650000</v>
      </c>
      <c r="H16612" s="84" t="s">
        <v>995</v>
      </c>
      <c r="I16612" s="33" t="s">
        <v>9450</v>
      </c>
    </row>
    <row r="16613" spans="1:9" x14ac:dyDescent="0.25">
      <c r="A16613" s="180">
        <v>44844</v>
      </c>
      <c r="B16613" s="33" t="s">
        <v>12904</v>
      </c>
      <c r="C16613" s="33" t="s">
        <v>12918</v>
      </c>
      <c r="D16613" s="33">
        <v>1</v>
      </c>
      <c r="E16613" s="33" t="s">
        <v>24</v>
      </c>
      <c r="F16613" s="185">
        <v>1400000</v>
      </c>
      <c r="G16613" s="41">
        <f t="shared" si="616"/>
        <v>1400000</v>
      </c>
      <c r="H16613" s="84" t="s">
        <v>12919</v>
      </c>
      <c r="I16613" s="33" t="s">
        <v>9450</v>
      </c>
    </row>
    <row r="16614" spans="1:9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16"/>
        <v>165000</v>
      </c>
      <c r="H16614" s="84" t="s">
        <v>12919</v>
      </c>
      <c r="I16614" s="33" t="s">
        <v>9450</v>
      </c>
    </row>
    <row r="16615" spans="1:9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16"/>
        <v>40000</v>
      </c>
      <c r="H16615" s="84" t="s">
        <v>12919</v>
      </c>
      <c r="I16615" s="33" t="s">
        <v>9450</v>
      </c>
    </row>
    <row r="16616" spans="1:9" x14ac:dyDescent="0.25">
      <c r="A16616" s="180">
        <v>44844</v>
      </c>
      <c r="B16616" s="33" t="s">
        <v>356</v>
      </c>
      <c r="C16616" s="44" t="s">
        <v>12920</v>
      </c>
      <c r="D16616" s="50">
        <v>1</v>
      </c>
      <c r="E16616" s="45" t="s">
        <v>24</v>
      </c>
      <c r="F16616" s="46">
        <v>1700000</v>
      </c>
      <c r="G16616" s="41">
        <f t="shared" si="616"/>
        <v>1700000</v>
      </c>
      <c r="H16616" s="84" t="s">
        <v>486</v>
      </c>
      <c r="I16616" s="33" t="s">
        <v>9419</v>
      </c>
    </row>
    <row r="16617" spans="1:9" x14ac:dyDescent="0.25">
      <c r="A16617" s="180">
        <v>44844</v>
      </c>
      <c r="B16617" s="33" t="s">
        <v>356</v>
      </c>
      <c r="C16617" s="33" t="s">
        <v>12921</v>
      </c>
      <c r="D16617" s="33">
        <v>1</v>
      </c>
      <c r="E16617" s="33" t="s">
        <v>24</v>
      </c>
      <c r="F16617" s="46">
        <v>1700000</v>
      </c>
      <c r="G16617" s="41">
        <f t="shared" si="616"/>
        <v>1700000</v>
      </c>
      <c r="H16617" s="84" t="s">
        <v>486</v>
      </c>
      <c r="I16617" s="33" t="s">
        <v>9419</v>
      </c>
    </row>
    <row r="16618" spans="1:9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16"/>
        <v>80000</v>
      </c>
      <c r="H16618" s="84" t="s">
        <v>486</v>
      </c>
      <c r="I16618" s="33" t="s">
        <v>9419</v>
      </c>
    </row>
    <row r="16619" spans="1:9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16"/>
        <v>350000</v>
      </c>
      <c r="H16619" s="84" t="s">
        <v>486</v>
      </c>
      <c r="I16619" s="33" t="s">
        <v>9419</v>
      </c>
    </row>
    <row r="16620" spans="1:9" x14ac:dyDescent="0.25">
      <c r="A16620" s="180">
        <v>44844</v>
      </c>
      <c r="B16620" s="33" t="s">
        <v>356</v>
      </c>
      <c r="C16620" s="33" t="s">
        <v>12922</v>
      </c>
      <c r="D16620" s="33">
        <v>1</v>
      </c>
      <c r="E16620" s="33" t="s">
        <v>24</v>
      </c>
      <c r="F16620" s="46">
        <v>1700000</v>
      </c>
      <c r="G16620" s="41">
        <f t="shared" si="616"/>
        <v>1700000</v>
      </c>
      <c r="H16620" s="84" t="s">
        <v>577</v>
      </c>
      <c r="I16620" s="33" t="s">
        <v>9417</v>
      </c>
    </row>
    <row r="16621" spans="1:9" x14ac:dyDescent="0.25">
      <c r="A16621" s="180">
        <v>44844</v>
      </c>
      <c r="B16621" s="33" t="s">
        <v>356</v>
      </c>
      <c r="C16621" s="33" t="s">
        <v>12923</v>
      </c>
      <c r="D16621" s="33">
        <v>1</v>
      </c>
      <c r="E16621" s="33" t="s">
        <v>24</v>
      </c>
      <c r="F16621" s="46">
        <v>1700000</v>
      </c>
      <c r="G16621" s="41">
        <f t="shared" si="616"/>
        <v>1700000</v>
      </c>
      <c r="H16621" s="84" t="s">
        <v>577</v>
      </c>
      <c r="I16621" s="33" t="s">
        <v>9417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16"/>
        <v>350000</v>
      </c>
      <c r="H16622" s="84" t="s">
        <v>577</v>
      </c>
      <c r="I16622" s="33" t="s">
        <v>9417</v>
      </c>
    </row>
    <row r="16623" spans="1:9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16"/>
        <v>75000</v>
      </c>
      <c r="H16623" s="84" t="s">
        <v>433</v>
      </c>
      <c r="I16623" s="33" t="s">
        <v>12924</v>
      </c>
    </row>
    <row r="16624" spans="1:9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17">F16624*D16624</f>
        <v>6450000</v>
      </c>
      <c r="H16624" s="84" t="s">
        <v>433</v>
      </c>
      <c r="I16624" s="33" t="s">
        <v>12924</v>
      </c>
    </row>
    <row r="16625" spans="1:10" x14ac:dyDescent="0.25">
      <c r="A16625" s="180">
        <v>44844</v>
      </c>
      <c r="B16625" s="33" t="s">
        <v>68</v>
      </c>
      <c r="C16625" s="33" t="s">
        <v>12124</v>
      </c>
      <c r="D16625" s="33">
        <v>1</v>
      </c>
      <c r="E16625" s="33" t="s">
        <v>72</v>
      </c>
      <c r="F16625" s="34">
        <v>2100000</v>
      </c>
      <c r="G16625" s="41">
        <f t="shared" si="617"/>
        <v>2100000</v>
      </c>
      <c r="H16625" s="84" t="s">
        <v>2177</v>
      </c>
      <c r="I16625" s="33" t="s">
        <v>9420</v>
      </c>
    </row>
    <row r="16626" spans="1:10" x14ac:dyDescent="0.25">
      <c r="A16626" s="180">
        <v>44844</v>
      </c>
      <c r="B16626" s="33" t="s">
        <v>68</v>
      </c>
      <c r="C16626" s="33" t="s">
        <v>11868</v>
      </c>
      <c r="D16626" s="33">
        <v>1</v>
      </c>
      <c r="E16626" s="33" t="s">
        <v>72</v>
      </c>
      <c r="F16626" s="34">
        <v>2100000</v>
      </c>
      <c r="G16626" s="41">
        <f t="shared" si="617"/>
        <v>2100000</v>
      </c>
      <c r="H16626" s="84" t="s">
        <v>2177</v>
      </c>
      <c r="I16626" s="33" t="s">
        <v>9420</v>
      </c>
    </row>
    <row r="16627" spans="1:10" x14ac:dyDescent="0.25">
      <c r="A16627" s="180">
        <v>44844</v>
      </c>
      <c r="B16627" s="80" t="s">
        <v>4466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17"/>
        <v>11500</v>
      </c>
      <c r="H16627" s="84" t="s">
        <v>2177</v>
      </c>
      <c r="I16627" s="33" t="s">
        <v>9420</v>
      </c>
    </row>
    <row r="16628" spans="1:10" x14ac:dyDescent="0.25">
      <c r="A16628" s="180">
        <v>44844</v>
      </c>
      <c r="B16628" s="33" t="s">
        <v>68</v>
      </c>
      <c r="C16628" s="33" t="s">
        <v>12925</v>
      </c>
      <c r="D16628" s="33">
        <v>1</v>
      </c>
      <c r="E16628" s="33" t="s">
        <v>72</v>
      </c>
      <c r="F16628" s="34">
        <v>2100000</v>
      </c>
      <c r="G16628" s="41">
        <f t="shared" si="617"/>
        <v>2100000</v>
      </c>
      <c r="H16628" s="84" t="s">
        <v>413</v>
      </c>
      <c r="I16628" s="33" t="s">
        <v>9452</v>
      </c>
    </row>
    <row r="16629" spans="1:10" x14ac:dyDescent="0.25">
      <c r="A16629" s="180">
        <v>44844</v>
      </c>
      <c r="B16629" s="33" t="s">
        <v>68</v>
      </c>
      <c r="C16629" s="33" t="s">
        <v>12926</v>
      </c>
      <c r="D16629" s="33">
        <v>1</v>
      </c>
      <c r="E16629" s="33" t="s">
        <v>72</v>
      </c>
      <c r="F16629" s="34">
        <v>2100000</v>
      </c>
      <c r="G16629" s="41">
        <f t="shared" si="617"/>
        <v>2100000</v>
      </c>
      <c r="H16629" s="84" t="s">
        <v>413</v>
      </c>
      <c r="I16629" s="33" t="s">
        <v>9452</v>
      </c>
    </row>
    <row r="16630" spans="1:10" x14ac:dyDescent="0.25">
      <c r="A16630" s="180">
        <v>44844</v>
      </c>
      <c r="B16630" s="33" t="s">
        <v>68</v>
      </c>
      <c r="C16630" s="33" t="s">
        <v>12927</v>
      </c>
      <c r="D16630" s="33">
        <v>1</v>
      </c>
      <c r="E16630" s="33" t="s">
        <v>72</v>
      </c>
      <c r="F16630" s="34">
        <v>2100000</v>
      </c>
      <c r="G16630" s="41">
        <f t="shared" si="617"/>
        <v>2100000</v>
      </c>
      <c r="H16630" s="84" t="s">
        <v>413</v>
      </c>
      <c r="I16630" s="33" t="s">
        <v>9452</v>
      </c>
    </row>
    <row r="16631" spans="1:10" x14ac:dyDescent="0.25">
      <c r="A16631" s="180">
        <v>44844</v>
      </c>
      <c r="B16631" s="33" t="s">
        <v>68</v>
      </c>
      <c r="C16631" s="33" t="s">
        <v>12928</v>
      </c>
      <c r="D16631" s="33">
        <v>1</v>
      </c>
      <c r="E16631" s="33" t="s">
        <v>72</v>
      </c>
      <c r="F16631" s="34">
        <v>2100000</v>
      </c>
      <c r="G16631" s="41">
        <f t="shared" si="617"/>
        <v>2100000</v>
      </c>
      <c r="H16631" s="84" t="s">
        <v>413</v>
      </c>
      <c r="I16631" s="33" t="s">
        <v>9452</v>
      </c>
    </row>
    <row r="16632" spans="1:10" x14ac:dyDescent="0.25">
      <c r="A16632" s="180">
        <v>44844</v>
      </c>
      <c r="B16632" s="63" t="s">
        <v>63</v>
      </c>
      <c r="C16632" s="270" t="s">
        <v>12929</v>
      </c>
      <c r="D16632" s="38">
        <v>1</v>
      </c>
      <c r="E16632" s="45" t="s">
        <v>24</v>
      </c>
      <c r="F16632" s="34">
        <v>3400000</v>
      </c>
      <c r="G16632" s="41">
        <f t="shared" si="617"/>
        <v>3400000</v>
      </c>
      <c r="H16632" s="33" t="s">
        <v>12930</v>
      </c>
      <c r="I16632" s="33" t="s">
        <v>12931</v>
      </c>
      <c r="J16632" s="4">
        <v>1</v>
      </c>
    </row>
    <row r="16633" spans="1:10" x14ac:dyDescent="0.25">
      <c r="A16633" s="180">
        <v>44844</v>
      </c>
      <c r="B16633" s="63" t="s">
        <v>63</v>
      </c>
      <c r="C16633" s="33" t="s">
        <v>12932</v>
      </c>
      <c r="D16633" s="38">
        <v>1</v>
      </c>
      <c r="E16633" s="45" t="s">
        <v>24</v>
      </c>
      <c r="F16633" s="34">
        <v>3400000</v>
      </c>
      <c r="G16633" s="41">
        <f t="shared" si="617"/>
        <v>3400000</v>
      </c>
      <c r="H16633" s="33" t="s">
        <v>12930</v>
      </c>
      <c r="I16633" s="33" t="s">
        <v>12931</v>
      </c>
    </row>
    <row r="16634" spans="1:10" x14ac:dyDescent="0.25">
      <c r="A16634" s="180">
        <v>44844</v>
      </c>
      <c r="B16634" s="33" t="s">
        <v>356</v>
      </c>
      <c r="C16634" s="33" t="s">
        <v>12933</v>
      </c>
      <c r="D16634" s="33">
        <v>1</v>
      </c>
      <c r="E16634" s="33" t="s">
        <v>24</v>
      </c>
      <c r="F16634" s="46">
        <v>1700000</v>
      </c>
      <c r="G16634" s="41">
        <f t="shared" si="617"/>
        <v>1700000</v>
      </c>
      <c r="H16634" s="33" t="s">
        <v>12934</v>
      </c>
      <c r="I16634" s="33" t="s">
        <v>12931</v>
      </c>
    </row>
    <row r="16635" spans="1:10" x14ac:dyDescent="0.25">
      <c r="A16635" s="180">
        <v>44844</v>
      </c>
      <c r="B16635" s="33" t="s">
        <v>12904</v>
      </c>
      <c r="C16635" s="33" t="s">
        <v>12935</v>
      </c>
      <c r="D16635" s="33">
        <v>1</v>
      </c>
      <c r="E16635" s="33" t="s">
        <v>24</v>
      </c>
      <c r="F16635" s="34">
        <v>1400000</v>
      </c>
      <c r="G16635" s="41">
        <f t="shared" si="617"/>
        <v>1400000</v>
      </c>
      <c r="H16635" s="49" t="s">
        <v>9065</v>
      </c>
      <c r="I16635" s="33" t="s">
        <v>12931</v>
      </c>
    </row>
    <row r="16636" spans="1:10" x14ac:dyDescent="0.25">
      <c r="A16636" s="180">
        <v>44844</v>
      </c>
      <c r="B16636" s="33" t="s">
        <v>12904</v>
      </c>
      <c r="C16636" s="33" t="s">
        <v>8567</v>
      </c>
      <c r="D16636" s="33">
        <v>1</v>
      </c>
      <c r="E16636" s="33" t="s">
        <v>24</v>
      </c>
      <c r="F16636" s="34">
        <v>1400000</v>
      </c>
      <c r="G16636" s="41">
        <f t="shared" si="617"/>
        <v>1400000</v>
      </c>
      <c r="H16636" s="49" t="s">
        <v>9065</v>
      </c>
      <c r="I16636" s="33" t="s">
        <v>12931</v>
      </c>
    </row>
    <row r="16637" spans="1:10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17"/>
        <v>6450000</v>
      </c>
      <c r="H16637" s="33" t="s">
        <v>520</v>
      </c>
      <c r="I16637" s="33" t="s">
        <v>12931</v>
      </c>
    </row>
    <row r="16638" spans="1:10" x14ac:dyDescent="0.25">
      <c r="A16638" s="180">
        <v>44844</v>
      </c>
      <c r="B16638" s="63" t="s">
        <v>5550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17"/>
        <v>500000</v>
      </c>
      <c r="H16638" s="33" t="s">
        <v>520</v>
      </c>
      <c r="I16638" s="33" t="s">
        <v>12931</v>
      </c>
    </row>
    <row r="16639" spans="1:10" x14ac:dyDescent="0.25">
      <c r="A16639" s="180">
        <v>44844</v>
      </c>
      <c r="B16639" s="33" t="s">
        <v>356</v>
      </c>
      <c r="C16639" s="228" t="s">
        <v>12936</v>
      </c>
      <c r="D16639" s="50">
        <v>1</v>
      </c>
      <c r="E16639" s="45" t="s">
        <v>24</v>
      </c>
      <c r="F16639" s="46">
        <v>1700000</v>
      </c>
      <c r="G16639" s="41">
        <f t="shared" si="617"/>
        <v>1700000</v>
      </c>
      <c r="H16639" s="33" t="s">
        <v>511</v>
      </c>
      <c r="I16639" s="33" t="s">
        <v>12937</v>
      </c>
    </row>
    <row r="16640" spans="1:10" x14ac:dyDescent="0.25">
      <c r="A16640" s="180">
        <v>44844</v>
      </c>
      <c r="B16640" s="33" t="s">
        <v>356</v>
      </c>
      <c r="C16640" s="228" t="s">
        <v>12938</v>
      </c>
      <c r="D16640" s="50">
        <v>1</v>
      </c>
      <c r="E16640" s="45" t="s">
        <v>24</v>
      </c>
      <c r="F16640" s="46">
        <v>1700000</v>
      </c>
      <c r="G16640" s="41">
        <f t="shared" si="617"/>
        <v>1700000</v>
      </c>
      <c r="H16640" s="33" t="s">
        <v>511</v>
      </c>
      <c r="I16640" s="33" t="s">
        <v>12937</v>
      </c>
    </row>
    <row r="16641" spans="1:9" x14ac:dyDescent="0.25">
      <c r="A16641" s="180">
        <v>44844</v>
      </c>
      <c r="B16641" s="33" t="s">
        <v>356</v>
      </c>
      <c r="C16641" s="228" t="s">
        <v>12939</v>
      </c>
      <c r="D16641" s="50">
        <v>1</v>
      </c>
      <c r="E16641" s="45" t="s">
        <v>24</v>
      </c>
      <c r="F16641" s="46">
        <v>1700000</v>
      </c>
      <c r="G16641" s="41">
        <f t="shared" si="617"/>
        <v>1700000</v>
      </c>
      <c r="H16641" s="33" t="s">
        <v>511</v>
      </c>
      <c r="I16641" s="33" t="s">
        <v>12937</v>
      </c>
    </row>
    <row r="16642" spans="1:9" x14ac:dyDescent="0.25">
      <c r="A16642" s="180">
        <v>44844</v>
      </c>
      <c r="B16642" s="33" t="s">
        <v>356</v>
      </c>
      <c r="C16642" s="228" t="s">
        <v>12940</v>
      </c>
      <c r="D16642" s="50">
        <v>1</v>
      </c>
      <c r="E16642" s="45" t="s">
        <v>24</v>
      </c>
      <c r="F16642" s="46">
        <v>1700000</v>
      </c>
      <c r="G16642" s="41">
        <f t="shared" si="617"/>
        <v>1700000</v>
      </c>
      <c r="H16642" s="33" t="s">
        <v>511</v>
      </c>
      <c r="I16642" s="33" t="s">
        <v>12937</v>
      </c>
    </row>
    <row r="16643" spans="1:9" x14ac:dyDescent="0.25">
      <c r="A16643" s="180">
        <v>44844</v>
      </c>
      <c r="B16643" s="33" t="s">
        <v>356</v>
      </c>
      <c r="C16643" s="228" t="s">
        <v>12941</v>
      </c>
      <c r="D16643" s="50">
        <v>1</v>
      </c>
      <c r="E16643" s="45" t="s">
        <v>24</v>
      </c>
      <c r="F16643" s="46">
        <v>1700000</v>
      </c>
      <c r="G16643" s="41">
        <f t="shared" si="617"/>
        <v>1700000</v>
      </c>
      <c r="H16643" s="33" t="s">
        <v>511</v>
      </c>
      <c r="I16643" s="33" t="s">
        <v>12937</v>
      </c>
    </row>
    <row r="16644" spans="1:9" x14ac:dyDescent="0.25">
      <c r="A16644" s="180">
        <v>44844</v>
      </c>
      <c r="B16644" s="33" t="s">
        <v>356</v>
      </c>
      <c r="C16644" s="228" t="s">
        <v>12942</v>
      </c>
      <c r="D16644" s="50">
        <v>1</v>
      </c>
      <c r="E16644" s="45" t="s">
        <v>24</v>
      </c>
      <c r="F16644" s="46">
        <v>1700000</v>
      </c>
      <c r="G16644" s="41">
        <f t="shared" si="617"/>
        <v>1700000</v>
      </c>
      <c r="H16644" s="33" t="s">
        <v>511</v>
      </c>
      <c r="I16644" s="33" t="s">
        <v>12937</v>
      </c>
    </row>
    <row r="16645" spans="1:9" x14ac:dyDescent="0.25">
      <c r="A16645" s="180">
        <v>44844</v>
      </c>
      <c r="B16645" s="33" t="s">
        <v>356</v>
      </c>
      <c r="C16645" s="228" t="s">
        <v>12943</v>
      </c>
      <c r="D16645" s="50">
        <v>1</v>
      </c>
      <c r="E16645" s="45" t="s">
        <v>24</v>
      </c>
      <c r="F16645" s="46">
        <v>1700000</v>
      </c>
      <c r="G16645" s="41">
        <f t="shared" si="617"/>
        <v>1700000</v>
      </c>
      <c r="H16645" s="33" t="s">
        <v>511</v>
      </c>
      <c r="I16645" s="33" t="s">
        <v>12937</v>
      </c>
    </row>
    <row r="16646" spans="1:9" x14ac:dyDescent="0.25">
      <c r="A16646" s="180">
        <v>44844</v>
      </c>
      <c r="B16646" s="33" t="s">
        <v>356</v>
      </c>
      <c r="C16646" s="228" t="s">
        <v>12944</v>
      </c>
      <c r="D16646" s="50">
        <v>1</v>
      </c>
      <c r="E16646" s="45" t="s">
        <v>24</v>
      </c>
      <c r="F16646" s="46">
        <v>1700000</v>
      </c>
      <c r="G16646" s="41">
        <f t="shared" si="617"/>
        <v>1700000</v>
      </c>
      <c r="H16646" s="33" t="s">
        <v>511</v>
      </c>
      <c r="I16646" s="33" t="s">
        <v>12937</v>
      </c>
    </row>
    <row r="16647" spans="1:9" x14ac:dyDescent="0.25">
      <c r="A16647" s="180">
        <v>44844</v>
      </c>
      <c r="B16647" s="33" t="s">
        <v>356</v>
      </c>
      <c r="C16647" s="228" t="s">
        <v>12945</v>
      </c>
      <c r="D16647" s="50">
        <v>1</v>
      </c>
      <c r="E16647" s="45" t="s">
        <v>24</v>
      </c>
      <c r="F16647" s="46">
        <v>1700000</v>
      </c>
      <c r="G16647" s="41">
        <f t="shared" si="617"/>
        <v>1700000</v>
      </c>
      <c r="H16647" s="33" t="s">
        <v>511</v>
      </c>
      <c r="I16647" s="33" t="s">
        <v>12937</v>
      </c>
    </row>
    <row r="16648" spans="1:9" x14ac:dyDescent="0.25">
      <c r="A16648" s="180">
        <v>44844</v>
      </c>
      <c r="B16648" s="33" t="s">
        <v>356</v>
      </c>
      <c r="C16648" s="228" t="s">
        <v>12946</v>
      </c>
      <c r="D16648" s="50">
        <v>1</v>
      </c>
      <c r="E16648" s="45" t="s">
        <v>24</v>
      </c>
      <c r="F16648" s="46">
        <v>1700000</v>
      </c>
      <c r="G16648" s="41">
        <f t="shared" si="617"/>
        <v>1700000</v>
      </c>
      <c r="H16648" s="33" t="s">
        <v>511</v>
      </c>
      <c r="I16648" s="33" t="s">
        <v>12937</v>
      </c>
    </row>
    <row r="16649" spans="1:9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17"/>
        <v>1750000</v>
      </c>
      <c r="H16649" s="33" t="s">
        <v>511</v>
      </c>
      <c r="I16649" s="33" t="s">
        <v>12937</v>
      </c>
    </row>
    <row r="16650" spans="1:9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17"/>
        <v>450000</v>
      </c>
      <c r="H16650" s="33" t="s">
        <v>511</v>
      </c>
      <c r="I16650" s="33" t="s">
        <v>12937</v>
      </c>
    </row>
    <row r="16651" spans="1:9" x14ac:dyDescent="0.25">
      <c r="A16651" s="180">
        <v>44844</v>
      </c>
      <c r="B16651" s="33" t="s">
        <v>12904</v>
      </c>
      <c r="C16651" s="33" t="s">
        <v>12947</v>
      </c>
      <c r="D16651" s="33">
        <v>1</v>
      </c>
      <c r="E16651" s="33" t="s">
        <v>24</v>
      </c>
      <c r="F16651" s="34">
        <v>1400000</v>
      </c>
      <c r="G16651" s="41">
        <f t="shared" si="617"/>
        <v>1400000</v>
      </c>
      <c r="H16651" s="33" t="s">
        <v>511</v>
      </c>
      <c r="I16651" s="33" t="s">
        <v>12948</v>
      </c>
    </row>
    <row r="16652" spans="1:9" x14ac:dyDescent="0.25">
      <c r="A16652" s="180">
        <v>44844</v>
      </c>
      <c r="B16652" s="33" t="s">
        <v>12904</v>
      </c>
      <c r="C16652" s="33" t="s">
        <v>12949</v>
      </c>
      <c r="D16652" s="33">
        <v>1</v>
      </c>
      <c r="E16652" s="33" t="s">
        <v>24</v>
      </c>
      <c r="F16652" s="34">
        <v>1400000</v>
      </c>
      <c r="G16652" s="41">
        <f t="shared" si="617"/>
        <v>1400000</v>
      </c>
      <c r="H16652" s="33" t="s">
        <v>511</v>
      </c>
      <c r="I16652" s="33" t="s">
        <v>12948</v>
      </c>
    </row>
    <row r="16653" spans="1:9" x14ac:dyDescent="0.25">
      <c r="A16653" s="180">
        <v>44844</v>
      </c>
      <c r="B16653" s="33" t="s">
        <v>12904</v>
      </c>
      <c r="C16653" s="33" t="s">
        <v>8567</v>
      </c>
      <c r="D16653" s="33">
        <v>1</v>
      </c>
      <c r="E16653" s="33" t="s">
        <v>24</v>
      </c>
      <c r="F16653" s="34">
        <v>1400000</v>
      </c>
      <c r="G16653" s="41">
        <f t="shared" si="617"/>
        <v>1400000</v>
      </c>
      <c r="H16653" s="33" t="s">
        <v>511</v>
      </c>
      <c r="I16653" s="33" t="s">
        <v>12948</v>
      </c>
    </row>
    <row r="16654" spans="1:9" x14ac:dyDescent="0.25">
      <c r="A16654" s="180">
        <v>44844</v>
      </c>
      <c r="B16654" s="33" t="s">
        <v>12904</v>
      </c>
      <c r="C16654" s="33" t="s">
        <v>12950</v>
      </c>
      <c r="D16654" s="33">
        <v>1</v>
      </c>
      <c r="E16654" s="33" t="s">
        <v>24</v>
      </c>
      <c r="F16654" s="34">
        <v>1400000</v>
      </c>
      <c r="G16654" s="41">
        <f t="shared" si="617"/>
        <v>1400000</v>
      </c>
      <c r="H16654" s="33" t="s">
        <v>511</v>
      </c>
      <c r="I16654" s="33" t="s">
        <v>12948</v>
      </c>
    </row>
    <row r="16655" spans="1:9" x14ac:dyDescent="0.25">
      <c r="A16655" s="180">
        <v>44844</v>
      </c>
      <c r="B16655" s="33" t="s">
        <v>3453</v>
      </c>
      <c r="C16655" s="33" t="s">
        <v>3454</v>
      </c>
      <c r="D16655" s="33">
        <v>2</v>
      </c>
      <c r="E16655" s="33" t="s">
        <v>24</v>
      </c>
      <c r="F16655" s="34">
        <v>250000</v>
      </c>
      <c r="G16655" s="41">
        <f t="shared" si="617"/>
        <v>500000</v>
      </c>
      <c r="H16655" s="33" t="s">
        <v>511</v>
      </c>
      <c r="I16655" s="33" t="s">
        <v>12948</v>
      </c>
    </row>
    <row r="16656" spans="1:9" x14ac:dyDescent="0.25">
      <c r="A16656" s="180">
        <v>44844</v>
      </c>
      <c r="B16656" s="33" t="s">
        <v>9381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17"/>
        <v>637000</v>
      </c>
      <c r="H16656" s="33" t="s">
        <v>511</v>
      </c>
      <c r="I16656" s="33" t="s">
        <v>12948</v>
      </c>
    </row>
    <row r="16657" spans="1:9" x14ac:dyDescent="0.25">
      <c r="A16657" s="180">
        <v>44844</v>
      </c>
      <c r="B16657" s="33" t="s">
        <v>7136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17"/>
        <v>80000</v>
      </c>
      <c r="H16657" s="84" t="s">
        <v>748</v>
      </c>
      <c r="I16657" s="33" t="s">
        <v>12951</v>
      </c>
    </row>
    <row r="16658" spans="1:9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17"/>
        <v>50000</v>
      </c>
      <c r="H16658" s="84" t="s">
        <v>2096</v>
      </c>
      <c r="I16658" s="33" t="s">
        <v>9399</v>
      </c>
    </row>
    <row r="16659" spans="1:9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17"/>
        <v>33000</v>
      </c>
      <c r="H16659" s="42" t="s">
        <v>12952</v>
      </c>
      <c r="I16659" s="43"/>
    </row>
    <row r="16660" spans="1:9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17"/>
        <v>66000</v>
      </c>
      <c r="H16660" s="42" t="s">
        <v>28</v>
      </c>
      <c r="I16660" s="43"/>
    </row>
    <row r="16661" spans="1:9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17"/>
        <v>93000</v>
      </c>
      <c r="H16661" s="84" t="s">
        <v>28</v>
      </c>
      <c r="I16661" s="293"/>
    </row>
    <row r="16662" spans="1:9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17"/>
        <v>75000</v>
      </c>
      <c r="H16662" s="84" t="s">
        <v>28</v>
      </c>
      <c r="I16662" s="293"/>
    </row>
    <row r="16663" spans="1:9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17"/>
        <v>39000</v>
      </c>
      <c r="H16663" s="42" t="s">
        <v>509</v>
      </c>
      <c r="I16663" s="43" t="s">
        <v>9476</v>
      </c>
    </row>
    <row r="16664" spans="1:9" x14ac:dyDescent="0.25">
      <c r="A16664" s="180">
        <v>44875</v>
      </c>
      <c r="B16664" s="36" t="s">
        <v>7149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9476</v>
      </c>
    </row>
    <row r="16665" spans="1:9" x14ac:dyDescent="0.25">
      <c r="A16665" s="180">
        <v>44875</v>
      </c>
      <c r="B16665" s="33" t="s">
        <v>7150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9476</v>
      </c>
    </row>
    <row r="16666" spans="1:9" x14ac:dyDescent="0.25">
      <c r="A16666" s="180">
        <v>44875</v>
      </c>
      <c r="B16666" s="80" t="s">
        <v>7151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9476</v>
      </c>
    </row>
    <row r="16667" spans="1:9" x14ac:dyDescent="0.25">
      <c r="A16667" s="180">
        <v>44875</v>
      </c>
      <c r="B16667" s="80" t="s">
        <v>4466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17"/>
        <v>11500</v>
      </c>
      <c r="H16667" s="42" t="s">
        <v>7173</v>
      </c>
      <c r="I16667" s="43"/>
    </row>
    <row r="16668" spans="1:9" x14ac:dyDescent="0.25">
      <c r="A16668" s="180">
        <v>44875</v>
      </c>
      <c r="B16668" s="33" t="s">
        <v>6828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17"/>
        <v>80000</v>
      </c>
      <c r="H16668" s="42" t="s">
        <v>7173</v>
      </c>
      <c r="I16668" s="43"/>
    </row>
    <row r="16669" spans="1:9" x14ac:dyDescent="0.25">
      <c r="A16669" s="180">
        <v>44875</v>
      </c>
      <c r="B16669" s="33" t="s">
        <v>7152</v>
      </c>
      <c r="C16669" s="44" t="s">
        <v>3637</v>
      </c>
      <c r="D16669" s="50">
        <v>2</v>
      </c>
      <c r="E16669" s="45" t="s">
        <v>24</v>
      </c>
      <c r="F16669" s="46">
        <v>30000</v>
      </c>
      <c r="G16669" s="41">
        <f t="shared" si="617"/>
        <v>60000</v>
      </c>
      <c r="H16669" s="42" t="s">
        <v>7173</v>
      </c>
      <c r="I16669" s="43"/>
    </row>
    <row r="16670" spans="1:9" x14ac:dyDescent="0.25">
      <c r="A16670" s="180">
        <v>44875</v>
      </c>
      <c r="B16670" s="56" t="s">
        <v>6020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17"/>
        <v>84000</v>
      </c>
      <c r="H16670" s="42" t="s">
        <v>7173</v>
      </c>
      <c r="I16670" s="43"/>
    </row>
    <row r="16671" spans="1:9" x14ac:dyDescent="0.25">
      <c r="A16671" s="180">
        <v>44875</v>
      </c>
      <c r="B16671" s="36" t="s">
        <v>4149</v>
      </c>
      <c r="C16671" s="33" t="s">
        <v>2752</v>
      </c>
      <c r="D16671" s="50">
        <v>1</v>
      </c>
      <c r="E16671" s="45" t="s">
        <v>24</v>
      </c>
      <c r="F16671" s="46">
        <v>31000</v>
      </c>
      <c r="G16671" s="41">
        <f t="shared" si="617"/>
        <v>31000</v>
      </c>
      <c r="H16671" s="84" t="s">
        <v>2240</v>
      </c>
      <c r="I16671" s="43"/>
    </row>
    <row r="16672" spans="1:9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17"/>
        <v>297000</v>
      </c>
      <c r="H16672" s="84" t="s">
        <v>631</v>
      </c>
      <c r="I16672" s="43" t="s">
        <v>9468</v>
      </c>
    </row>
    <row r="16673" spans="1:9" x14ac:dyDescent="0.25">
      <c r="A16673" s="180">
        <v>44875</v>
      </c>
      <c r="B16673" s="33" t="s">
        <v>6361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17"/>
        <v>95000</v>
      </c>
      <c r="H16673" s="84" t="s">
        <v>631</v>
      </c>
      <c r="I16673" s="43" t="s">
        <v>9468</v>
      </c>
    </row>
    <row r="16674" spans="1:9" x14ac:dyDescent="0.25">
      <c r="A16674" s="180">
        <v>44875</v>
      </c>
      <c r="B16674" s="33" t="s">
        <v>3235</v>
      </c>
      <c r="C16674" s="33" t="s">
        <v>3596</v>
      </c>
      <c r="D16674" s="50">
        <v>1</v>
      </c>
      <c r="E16674" s="45" t="s">
        <v>24</v>
      </c>
      <c r="F16674" s="179">
        <v>93000</v>
      </c>
      <c r="G16674" s="41">
        <f t="shared" si="617"/>
        <v>93000</v>
      </c>
      <c r="H16674" s="84" t="s">
        <v>631</v>
      </c>
      <c r="I16674" s="43" t="s">
        <v>9468</v>
      </c>
    </row>
    <row r="16675" spans="1:9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17"/>
        <v>39000</v>
      </c>
      <c r="H16675" s="84" t="s">
        <v>631</v>
      </c>
      <c r="I16675" s="43" t="s">
        <v>9468</v>
      </c>
    </row>
    <row r="16676" spans="1:9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17"/>
        <v>193500</v>
      </c>
      <c r="H16676" s="84" t="s">
        <v>631</v>
      </c>
      <c r="I16676" s="43" t="s">
        <v>9468</v>
      </c>
    </row>
    <row r="16677" spans="1:9" x14ac:dyDescent="0.25">
      <c r="A16677" s="180">
        <v>44875</v>
      </c>
      <c r="B16677" s="63" t="s">
        <v>4772</v>
      </c>
      <c r="C16677" s="33" t="s">
        <v>2726</v>
      </c>
      <c r="D16677" s="38">
        <v>1</v>
      </c>
      <c r="E16677" s="51" t="s">
        <v>24</v>
      </c>
      <c r="F16677" s="55">
        <v>187035</v>
      </c>
      <c r="G16677" s="41">
        <f t="shared" si="617"/>
        <v>187035</v>
      </c>
      <c r="H16677" s="84" t="s">
        <v>631</v>
      </c>
      <c r="I16677" s="43" t="s">
        <v>9468</v>
      </c>
    </row>
    <row r="16678" spans="1:9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17"/>
        <v>37500</v>
      </c>
      <c r="H16678" s="84" t="s">
        <v>631</v>
      </c>
      <c r="I16678" s="43" t="s">
        <v>9468</v>
      </c>
    </row>
    <row r="16679" spans="1:9" x14ac:dyDescent="0.25">
      <c r="A16679" s="180">
        <v>44875</v>
      </c>
      <c r="B16679" s="33" t="s">
        <v>8241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17"/>
        <v>100000</v>
      </c>
      <c r="H16679" s="84" t="s">
        <v>631</v>
      </c>
      <c r="I16679" s="43" t="s">
        <v>9468</v>
      </c>
    </row>
    <row r="16680" spans="1:9" x14ac:dyDescent="0.25">
      <c r="A16680" s="180">
        <v>44875</v>
      </c>
      <c r="B16680" s="56" t="s">
        <v>5837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17"/>
        <v>308000</v>
      </c>
      <c r="H16680" s="42" t="s">
        <v>911</v>
      </c>
      <c r="I16680" s="43" t="s">
        <v>9478</v>
      </c>
    </row>
    <row r="16681" spans="1:9" x14ac:dyDescent="0.25">
      <c r="A16681" s="180">
        <v>44875</v>
      </c>
      <c r="B16681" s="33" t="s">
        <v>7112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17"/>
        <v>27500</v>
      </c>
      <c r="H16681" s="42" t="s">
        <v>827</v>
      </c>
      <c r="I16681" s="43" t="s">
        <v>9469</v>
      </c>
    </row>
    <row r="16682" spans="1:9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17"/>
        <v>10000</v>
      </c>
      <c r="H16682" s="42" t="s">
        <v>827</v>
      </c>
      <c r="I16682" s="43" t="s">
        <v>9469</v>
      </c>
    </row>
    <row r="16683" spans="1:9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17"/>
        <v>297000</v>
      </c>
      <c r="H16683" s="42" t="s">
        <v>2736</v>
      </c>
      <c r="I16683" s="43" t="s">
        <v>9471</v>
      </c>
    </row>
    <row r="16684" spans="1:9" x14ac:dyDescent="0.25">
      <c r="A16684" s="180">
        <v>44875</v>
      </c>
      <c r="B16684" s="33" t="s">
        <v>8247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17"/>
        <v>83000</v>
      </c>
      <c r="H16684" s="42" t="s">
        <v>2736</v>
      </c>
      <c r="I16684" s="43" t="s">
        <v>9471</v>
      </c>
    </row>
    <row r="16685" spans="1:9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17"/>
        <v>39000</v>
      </c>
      <c r="H16685" s="42" t="s">
        <v>2736</v>
      </c>
      <c r="I16685" s="43" t="s">
        <v>9471</v>
      </c>
    </row>
    <row r="16686" spans="1:9" x14ac:dyDescent="0.25">
      <c r="A16686" s="180">
        <v>44875</v>
      </c>
      <c r="B16686" s="33" t="s">
        <v>3235</v>
      </c>
      <c r="C16686" s="33" t="s">
        <v>3596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2736</v>
      </c>
      <c r="I16686" s="43" t="s">
        <v>9471</v>
      </c>
    </row>
    <row r="16687" spans="1:9" x14ac:dyDescent="0.25">
      <c r="A16687" s="180">
        <v>44875</v>
      </c>
      <c r="B16687" s="63" t="s">
        <v>4772</v>
      </c>
      <c r="C16687" s="33" t="s">
        <v>2726</v>
      </c>
      <c r="D16687" s="38">
        <v>1</v>
      </c>
      <c r="E16687" s="45" t="s">
        <v>24</v>
      </c>
      <c r="F16687" s="46">
        <v>187035</v>
      </c>
      <c r="G16687" s="41">
        <f t="shared" ref="G16687:G16699" si="618">F16687*D16687</f>
        <v>187035</v>
      </c>
      <c r="H16687" s="42" t="s">
        <v>2736</v>
      </c>
      <c r="I16687" s="43" t="s">
        <v>9471</v>
      </c>
    </row>
    <row r="16688" spans="1:9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18"/>
        <v>264000</v>
      </c>
      <c r="H16688" s="42" t="s">
        <v>3078</v>
      </c>
      <c r="I16688" s="33" t="s">
        <v>9475</v>
      </c>
    </row>
    <row r="16689" spans="1:9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18"/>
        <v>39000</v>
      </c>
      <c r="H16689" s="42" t="s">
        <v>3078</v>
      </c>
      <c r="I16689" s="33" t="s">
        <v>9475</v>
      </c>
    </row>
    <row r="16690" spans="1:9" x14ac:dyDescent="0.25">
      <c r="A16690" s="180">
        <v>44875</v>
      </c>
      <c r="B16690" s="33" t="s">
        <v>3235</v>
      </c>
      <c r="C16690" s="33" t="s">
        <v>3596</v>
      </c>
      <c r="D16690" s="33">
        <v>1</v>
      </c>
      <c r="E16690" s="33" t="s">
        <v>24</v>
      </c>
      <c r="F16690" s="46">
        <v>93000</v>
      </c>
      <c r="G16690" s="41">
        <f t="shared" si="618"/>
        <v>93000</v>
      </c>
      <c r="H16690" s="42" t="s">
        <v>3078</v>
      </c>
      <c r="I16690" s="33" t="s">
        <v>9475</v>
      </c>
    </row>
    <row r="16691" spans="1:9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18"/>
        <v>60000</v>
      </c>
      <c r="H16691" s="42" t="s">
        <v>3078</v>
      </c>
      <c r="I16691" s="33" t="s">
        <v>9475</v>
      </c>
    </row>
    <row r="16692" spans="1:9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18"/>
        <v>210000</v>
      </c>
      <c r="H16692" s="42" t="s">
        <v>3078</v>
      </c>
      <c r="I16692" s="33" t="s">
        <v>9475</v>
      </c>
    </row>
    <row r="16693" spans="1:9" x14ac:dyDescent="0.25">
      <c r="A16693" s="180">
        <v>44875</v>
      </c>
      <c r="B16693" s="33" t="s">
        <v>7106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18"/>
        <v>25000</v>
      </c>
      <c r="H16693" s="42" t="s">
        <v>3078</v>
      </c>
      <c r="I16693" s="33" t="s">
        <v>9475</v>
      </c>
    </row>
    <row r="16694" spans="1:9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18"/>
        <v>120000</v>
      </c>
      <c r="H16694" s="84" t="s">
        <v>673</v>
      </c>
      <c r="I16694" s="33" t="s">
        <v>9477</v>
      </c>
    </row>
    <row r="16695" spans="1:9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18"/>
        <v>18780</v>
      </c>
      <c r="H16695" s="84" t="s">
        <v>2018</v>
      </c>
      <c r="I16695" s="33"/>
    </row>
    <row r="16696" spans="1:9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18"/>
        <v>60000</v>
      </c>
      <c r="H16696" s="84" t="s">
        <v>1756</v>
      </c>
      <c r="I16696" s="33" t="s">
        <v>12953</v>
      </c>
    </row>
    <row r="16697" spans="1:9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18"/>
        <v>193500</v>
      </c>
      <c r="H16697" s="84" t="s">
        <v>1756</v>
      </c>
      <c r="I16697" s="33" t="s">
        <v>12953</v>
      </c>
    </row>
    <row r="16698" spans="1:9" x14ac:dyDescent="0.25">
      <c r="A16698" s="180">
        <v>44875</v>
      </c>
      <c r="B16698" s="63" t="s">
        <v>4772</v>
      </c>
      <c r="C16698" s="33" t="s">
        <v>2726</v>
      </c>
      <c r="D16698" s="38">
        <v>1</v>
      </c>
      <c r="E16698" s="51" t="s">
        <v>24</v>
      </c>
      <c r="F16698" s="55">
        <v>187035</v>
      </c>
      <c r="G16698" s="41">
        <f t="shared" si="618"/>
        <v>187035</v>
      </c>
      <c r="H16698" s="84" t="s">
        <v>1756</v>
      </c>
      <c r="I16698" s="33" t="s">
        <v>12953</v>
      </c>
    </row>
    <row r="16699" spans="1:9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18"/>
        <v>193500</v>
      </c>
      <c r="H16699" s="84" t="s">
        <v>413</v>
      </c>
      <c r="I16699" s="33" t="s">
        <v>9489</v>
      </c>
    </row>
    <row r="16700" spans="1:9" x14ac:dyDescent="0.25">
      <c r="A16700" s="180">
        <v>44875</v>
      </c>
      <c r="B16700" s="63" t="s">
        <v>5550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9489</v>
      </c>
    </row>
    <row r="16701" spans="1:9" x14ac:dyDescent="0.25">
      <c r="A16701" s="180">
        <v>44875</v>
      </c>
      <c r="B16701" s="36" t="s">
        <v>3277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19">F16701*D16701</f>
        <v>95000</v>
      </c>
      <c r="H16701" s="84" t="s">
        <v>12954</v>
      </c>
      <c r="I16701" s="33" t="s">
        <v>9480</v>
      </c>
    </row>
    <row r="16702" spans="1:9" x14ac:dyDescent="0.25">
      <c r="A16702" s="180">
        <v>44875</v>
      </c>
      <c r="B16702" s="33" t="s">
        <v>3712</v>
      </c>
      <c r="C16702" s="56" t="s">
        <v>7156</v>
      </c>
      <c r="D16702" s="50">
        <v>1</v>
      </c>
      <c r="E16702" s="45" t="s">
        <v>83</v>
      </c>
      <c r="F16702" s="41">
        <v>471000</v>
      </c>
      <c r="G16702" s="41">
        <f t="shared" si="619"/>
        <v>471000</v>
      </c>
      <c r="H16702" s="42" t="s">
        <v>2674</v>
      </c>
      <c r="I16702" s="33"/>
    </row>
    <row r="16703" spans="1:9" x14ac:dyDescent="0.25">
      <c r="A16703" s="180">
        <v>44875</v>
      </c>
      <c r="B16703" s="80" t="s">
        <v>7107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19"/>
        <v>20000</v>
      </c>
      <c r="H16703" s="84" t="s">
        <v>2240</v>
      </c>
      <c r="I16703" s="33"/>
    </row>
    <row r="16704" spans="1:9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19"/>
        <v>620000</v>
      </c>
      <c r="H16704" s="42" t="s">
        <v>5639</v>
      </c>
      <c r="I16704" s="43"/>
    </row>
    <row r="16705" spans="1:9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19"/>
        <v>148675</v>
      </c>
      <c r="H16705" s="42" t="s">
        <v>28</v>
      </c>
      <c r="I16705" s="43"/>
    </row>
    <row r="16706" spans="1:9" x14ac:dyDescent="0.25">
      <c r="A16706" s="180">
        <v>44905</v>
      </c>
      <c r="B16706" s="36" t="s">
        <v>5631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19"/>
        <v>30000</v>
      </c>
      <c r="H16706" s="84" t="s">
        <v>28</v>
      </c>
      <c r="I16706" s="293"/>
    </row>
    <row r="16707" spans="1:9" x14ac:dyDescent="0.25">
      <c r="A16707" s="180">
        <v>44905</v>
      </c>
      <c r="B16707" s="33" t="s">
        <v>6742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19"/>
        <v>32640</v>
      </c>
      <c r="H16707" s="84" t="s">
        <v>28</v>
      </c>
      <c r="I16707" s="293"/>
    </row>
    <row r="16708" spans="1:9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19"/>
        <v>80000</v>
      </c>
      <c r="H16708" s="42" t="s">
        <v>748</v>
      </c>
      <c r="I16708" s="43" t="s">
        <v>12955</v>
      </c>
    </row>
    <row r="16709" spans="1:9" x14ac:dyDescent="0.25">
      <c r="A16709" s="180">
        <v>44905</v>
      </c>
      <c r="B16709" s="33" t="s">
        <v>4841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12955</v>
      </c>
    </row>
    <row r="16710" spans="1:9" x14ac:dyDescent="0.25">
      <c r="A16710" s="180">
        <v>44905</v>
      </c>
      <c r="B16710" s="33" t="s">
        <v>9381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9111</v>
      </c>
      <c r="I16710" s="43" t="s">
        <v>12956</v>
      </c>
    </row>
    <row r="16711" spans="1:9" x14ac:dyDescent="0.25">
      <c r="A16711" s="180">
        <v>44905</v>
      </c>
      <c r="B16711" s="33" t="s">
        <v>12904</v>
      </c>
      <c r="C16711" s="33" t="s">
        <v>12957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12958</v>
      </c>
    </row>
    <row r="16712" spans="1:9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19"/>
        <v>3310484</v>
      </c>
      <c r="H16712" s="42" t="s">
        <v>1641</v>
      </c>
      <c r="I16712" s="43" t="s">
        <v>12959</v>
      </c>
    </row>
    <row r="16713" spans="1:9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19"/>
        <v>425000</v>
      </c>
      <c r="H16713" s="42" t="s">
        <v>433</v>
      </c>
      <c r="I16713" s="43" t="s">
        <v>12959</v>
      </c>
    </row>
    <row r="16714" spans="1:9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19"/>
        <v>870000</v>
      </c>
      <c r="H16714" s="42" t="s">
        <v>433</v>
      </c>
      <c r="I16714" s="43" t="s">
        <v>12959</v>
      </c>
    </row>
    <row r="16715" spans="1:9" x14ac:dyDescent="0.25">
      <c r="A16715" s="180">
        <v>44905</v>
      </c>
      <c r="B16715" s="33" t="s">
        <v>356</v>
      </c>
      <c r="C16715" s="33" t="s">
        <v>12960</v>
      </c>
      <c r="D16715" s="50">
        <v>1</v>
      </c>
      <c r="E16715" s="45" t="s">
        <v>24</v>
      </c>
      <c r="F16715" s="46">
        <v>1700000</v>
      </c>
      <c r="G16715" s="41">
        <f t="shared" si="619"/>
        <v>1700000</v>
      </c>
      <c r="H16715" s="84" t="s">
        <v>8255</v>
      </c>
      <c r="I16715" s="43" t="s">
        <v>12959</v>
      </c>
    </row>
    <row r="16716" spans="1:9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19"/>
        <v>175000</v>
      </c>
      <c r="H16716" s="84" t="s">
        <v>8255</v>
      </c>
      <c r="I16716" s="43" t="s">
        <v>12959</v>
      </c>
    </row>
    <row r="16717" spans="1:9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19"/>
        <v>40000</v>
      </c>
      <c r="H16717" s="84" t="s">
        <v>8255</v>
      </c>
      <c r="I16717" s="43" t="s">
        <v>12959</v>
      </c>
    </row>
    <row r="16718" spans="1:9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19"/>
        <v>375000</v>
      </c>
      <c r="H16718" s="84" t="s">
        <v>2018</v>
      </c>
      <c r="I16718" s="43"/>
    </row>
    <row r="16719" spans="1:9" x14ac:dyDescent="0.25">
      <c r="A16719" s="180">
        <v>44905</v>
      </c>
      <c r="B16719" s="33" t="s">
        <v>7168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19"/>
        <v>200000</v>
      </c>
      <c r="H16719" s="84" t="s">
        <v>2018</v>
      </c>
      <c r="I16719" s="43"/>
    </row>
    <row r="16720" spans="1:9" x14ac:dyDescent="0.25">
      <c r="A16720" s="180">
        <v>44905</v>
      </c>
      <c r="B16720" s="33" t="s">
        <v>7164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19"/>
        <v>15000</v>
      </c>
      <c r="H16720" s="84" t="s">
        <v>7165</v>
      </c>
      <c r="I16720" s="43"/>
    </row>
    <row r="16721" spans="1:9" x14ac:dyDescent="0.25">
      <c r="A16721" s="180">
        <v>44905</v>
      </c>
      <c r="B16721" s="33" t="s">
        <v>7160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19"/>
        <v>75000</v>
      </c>
      <c r="H16721" s="42" t="s">
        <v>7161</v>
      </c>
      <c r="I16721" s="43"/>
    </row>
    <row r="16722" spans="1:9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19"/>
        <v>15000</v>
      </c>
      <c r="H16722" s="84" t="s">
        <v>7161</v>
      </c>
      <c r="I16722" s="43"/>
    </row>
    <row r="16723" spans="1:9" x14ac:dyDescent="0.25">
      <c r="A16723" s="180">
        <v>44905</v>
      </c>
      <c r="B16723" s="63" t="s">
        <v>7166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19"/>
        <v>10000</v>
      </c>
      <c r="H16723" s="84" t="s">
        <v>7161</v>
      </c>
      <c r="I16723" s="43"/>
    </row>
    <row r="16724" spans="1:9" x14ac:dyDescent="0.25">
      <c r="A16724" s="180">
        <v>44905</v>
      </c>
      <c r="B16724" s="33" t="s">
        <v>7167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19"/>
        <v>6000</v>
      </c>
      <c r="H16724" s="84" t="s">
        <v>7161</v>
      </c>
      <c r="I16724" s="43"/>
    </row>
    <row r="16725" spans="1:9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19"/>
        <v>52033.5</v>
      </c>
      <c r="H16725" s="42" t="s">
        <v>588</v>
      </c>
      <c r="I16725" s="43"/>
    </row>
    <row r="16726" spans="1:9" x14ac:dyDescent="0.25">
      <c r="A16726" s="180">
        <v>44905</v>
      </c>
      <c r="B16726" s="63" t="s">
        <v>5550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19"/>
        <v>500000</v>
      </c>
      <c r="H16726" s="42" t="s">
        <v>1756</v>
      </c>
      <c r="I16726" s="43"/>
    </row>
    <row r="16727" spans="1:9" x14ac:dyDescent="0.25">
      <c r="A16727" s="180">
        <v>44905</v>
      </c>
      <c r="B16727" s="33" t="s">
        <v>6650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7165</v>
      </c>
      <c r="I16727" s="43"/>
    </row>
    <row r="16728" spans="1:9" x14ac:dyDescent="0.25">
      <c r="A16728" s="33" t="s">
        <v>7169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20">F16728*D16728</f>
        <v>49500</v>
      </c>
      <c r="H16728" s="42" t="s">
        <v>2096</v>
      </c>
      <c r="I16728" s="43"/>
    </row>
    <row r="16729" spans="1:9" x14ac:dyDescent="0.25">
      <c r="A16729" s="33" t="s">
        <v>7169</v>
      </c>
      <c r="B16729" s="33" t="s">
        <v>6966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20"/>
        <v>12500</v>
      </c>
      <c r="H16729" s="84" t="s">
        <v>1065</v>
      </c>
      <c r="I16729" s="293"/>
    </row>
    <row r="16730" spans="1:9" x14ac:dyDescent="0.25">
      <c r="A16730" s="33" t="s">
        <v>7169</v>
      </c>
      <c r="B16730" s="33" t="s">
        <v>7180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20"/>
        <v>62000</v>
      </c>
      <c r="H16730" s="84" t="s">
        <v>930</v>
      </c>
      <c r="I16730" s="293"/>
    </row>
    <row r="16731" spans="1:9" x14ac:dyDescent="0.25">
      <c r="A16731" s="33" t="s">
        <v>7169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20"/>
        <v>10000</v>
      </c>
      <c r="H16731" s="84" t="s">
        <v>930</v>
      </c>
      <c r="I16731" s="293"/>
    </row>
    <row r="16732" spans="1:9" x14ac:dyDescent="0.25">
      <c r="A16732" s="33" t="s">
        <v>7169</v>
      </c>
      <c r="B16732" s="33" t="s">
        <v>6592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20"/>
        <v>28000</v>
      </c>
      <c r="H16732" s="42" t="s">
        <v>930</v>
      </c>
      <c r="I16732" s="43"/>
    </row>
    <row r="16733" spans="1:9" x14ac:dyDescent="0.25">
      <c r="A16733" s="33" t="s">
        <v>7169</v>
      </c>
      <c r="B16733" s="80" t="s">
        <v>7170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20"/>
        <v>58000</v>
      </c>
      <c r="H16733" s="42" t="s">
        <v>930</v>
      </c>
      <c r="I16733" s="43"/>
    </row>
    <row r="16734" spans="1:9" x14ac:dyDescent="0.25">
      <c r="A16734" s="33" t="s">
        <v>7169</v>
      </c>
      <c r="B16734" s="56" t="s">
        <v>3314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20"/>
        <v>22500</v>
      </c>
      <c r="H16734" s="42" t="s">
        <v>930</v>
      </c>
      <c r="I16734" s="43"/>
    </row>
    <row r="16735" spans="1:9" x14ac:dyDescent="0.25">
      <c r="A16735" s="33" t="s">
        <v>7169</v>
      </c>
      <c r="B16735" s="33" t="s">
        <v>3452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20"/>
        <v>52500</v>
      </c>
      <c r="H16735" s="42" t="s">
        <v>930</v>
      </c>
      <c r="I16735" s="43"/>
    </row>
    <row r="16736" spans="1:9" x14ac:dyDescent="0.25">
      <c r="A16736" s="33" t="s">
        <v>7169</v>
      </c>
      <c r="B16736" s="33" t="s">
        <v>6551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20"/>
        <v>15000</v>
      </c>
      <c r="H16736" s="42" t="s">
        <v>882</v>
      </c>
      <c r="I16736" s="43" t="s">
        <v>9497</v>
      </c>
    </row>
    <row r="16737" spans="1:9" x14ac:dyDescent="0.25">
      <c r="A16737" s="33" t="s">
        <v>7169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20"/>
        <v>35000</v>
      </c>
      <c r="H16737" s="42" t="s">
        <v>882</v>
      </c>
      <c r="I16737" s="43" t="s">
        <v>9497</v>
      </c>
    </row>
    <row r="16738" spans="1:9" x14ac:dyDescent="0.25">
      <c r="A16738" s="33" t="s">
        <v>7169</v>
      </c>
      <c r="B16738" s="80" t="s">
        <v>4466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20"/>
        <v>11500</v>
      </c>
      <c r="H16738" s="42" t="s">
        <v>882</v>
      </c>
      <c r="I16738" s="43" t="s">
        <v>9497</v>
      </c>
    </row>
    <row r="16739" spans="1:9" x14ac:dyDescent="0.25">
      <c r="A16739" s="33" t="s">
        <v>7169</v>
      </c>
      <c r="B16739" s="33" t="s">
        <v>6742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20"/>
        <v>16320</v>
      </c>
      <c r="H16739" s="42" t="s">
        <v>882</v>
      </c>
      <c r="I16739" s="43" t="s">
        <v>9497</v>
      </c>
    </row>
    <row r="16740" spans="1:9" x14ac:dyDescent="0.25">
      <c r="A16740" s="33" t="s">
        <v>7169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20"/>
        <v>387000</v>
      </c>
      <c r="H16740" s="42" t="s">
        <v>882</v>
      </c>
      <c r="I16740" s="43" t="s">
        <v>9497</v>
      </c>
    </row>
    <row r="16741" spans="1:9" x14ac:dyDescent="0.25">
      <c r="A16741" s="33" t="s">
        <v>7169</v>
      </c>
      <c r="B16741" s="63" t="s">
        <v>4772</v>
      </c>
      <c r="C16741" s="33" t="s">
        <v>7163</v>
      </c>
      <c r="D16741" s="38">
        <v>2</v>
      </c>
      <c r="E16741" s="45" t="s">
        <v>24</v>
      </c>
      <c r="F16741" s="46">
        <v>205000</v>
      </c>
      <c r="G16741" s="41">
        <f t="shared" si="620"/>
        <v>410000</v>
      </c>
      <c r="H16741" s="42" t="s">
        <v>882</v>
      </c>
      <c r="I16741" s="43" t="s">
        <v>9497</v>
      </c>
    </row>
    <row r="16742" spans="1:9" x14ac:dyDescent="0.25">
      <c r="A16742" s="33" t="s">
        <v>7169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20"/>
        <v>49500</v>
      </c>
      <c r="H16742" s="42" t="s">
        <v>882</v>
      </c>
      <c r="I16742" s="43" t="s">
        <v>9497</v>
      </c>
    </row>
    <row r="16743" spans="1:9" x14ac:dyDescent="0.25">
      <c r="A16743" s="33" t="s">
        <v>7169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20"/>
        <v>264000</v>
      </c>
      <c r="H16743" s="42" t="s">
        <v>882</v>
      </c>
      <c r="I16743" s="43" t="s">
        <v>9497</v>
      </c>
    </row>
    <row r="16744" spans="1:9" x14ac:dyDescent="0.25">
      <c r="A16744" s="33" t="s">
        <v>7169</v>
      </c>
      <c r="B16744" s="33" t="s">
        <v>4635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20"/>
        <v>3500000</v>
      </c>
      <c r="H16744" s="42" t="s">
        <v>882</v>
      </c>
      <c r="I16744" s="43" t="s">
        <v>9497</v>
      </c>
    </row>
    <row r="16745" spans="1:9" x14ac:dyDescent="0.25">
      <c r="A16745" s="33" t="s">
        <v>7169</v>
      </c>
      <c r="B16745" s="33" t="s">
        <v>4847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20"/>
        <v>10500</v>
      </c>
      <c r="H16745" s="42" t="s">
        <v>7232</v>
      </c>
      <c r="I16745" s="43"/>
    </row>
    <row r="16746" spans="1:9" x14ac:dyDescent="0.25">
      <c r="A16746" s="33" t="s">
        <v>7169</v>
      </c>
      <c r="B16746" s="36" t="s">
        <v>7171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20"/>
        <v>25000</v>
      </c>
      <c r="H16746" s="42" t="s">
        <v>7232</v>
      </c>
      <c r="I16746" s="43"/>
    </row>
    <row r="16747" spans="1:9" x14ac:dyDescent="0.25">
      <c r="A16747" s="33" t="s">
        <v>7169</v>
      </c>
      <c r="B16747" s="33" t="s">
        <v>7172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20"/>
        <v>850000</v>
      </c>
      <c r="H16747" s="42" t="s">
        <v>7173</v>
      </c>
      <c r="I16747" s="43"/>
    </row>
    <row r="16748" spans="1:9" x14ac:dyDescent="0.25">
      <c r="A16748" s="33" t="s">
        <v>7169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20"/>
        <v>219000</v>
      </c>
      <c r="H16748" s="42" t="s">
        <v>7173</v>
      </c>
      <c r="I16748" s="43"/>
    </row>
    <row r="16749" spans="1:9" x14ac:dyDescent="0.25">
      <c r="A16749" s="33" t="s">
        <v>7169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20"/>
        <v>255000</v>
      </c>
      <c r="H16749" s="84" t="s">
        <v>7173</v>
      </c>
      <c r="I16749" s="43"/>
    </row>
    <row r="16750" spans="1:9" x14ac:dyDescent="0.25">
      <c r="A16750" s="33" t="s">
        <v>7169</v>
      </c>
      <c r="B16750" s="175" t="s">
        <v>7174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20"/>
        <v>2000000</v>
      </c>
      <c r="H16750" s="292" t="s">
        <v>7175</v>
      </c>
      <c r="I16750" s="43" t="s">
        <v>12498</v>
      </c>
    </row>
    <row r="16751" spans="1:9" x14ac:dyDescent="0.25">
      <c r="A16751" s="33" t="s">
        <v>7169</v>
      </c>
      <c r="B16751" s="33" t="s">
        <v>6186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20"/>
        <v>76000</v>
      </c>
      <c r="H16751" s="42" t="s">
        <v>7173</v>
      </c>
      <c r="I16751" s="43"/>
    </row>
    <row r="16752" spans="1:9" x14ac:dyDescent="0.25">
      <c r="A16752" s="33" t="s">
        <v>7169</v>
      </c>
      <c r="B16752" s="33" t="s">
        <v>3626</v>
      </c>
      <c r="C16752" s="33" t="s">
        <v>7177</v>
      </c>
      <c r="D16752" s="38">
        <v>1</v>
      </c>
      <c r="E16752" s="51" t="s">
        <v>23</v>
      </c>
      <c r="F16752" s="46">
        <v>17000</v>
      </c>
      <c r="G16752" s="41">
        <f t="shared" si="620"/>
        <v>17000</v>
      </c>
      <c r="H16752" s="84" t="s">
        <v>1279</v>
      </c>
      <c r="I16752" s="43"/>
    </row>
    <row r="16753" spans="1:9" x14ac:dyDescent="0.25">
      <c r="A16753" s="33" t="s">
        <v>7169</v>
      </c>
      <c r="B16753" s="33" t="s">
        <v>7176</v>
      </c>
      <c r="C16753" s="33" t="s">
        <v>7177</v>
      </c>
      <c r="D16753" s="38">
        <v>1</v>
      </c>
      <c r="E16753" s="45" t="s">
        <v>24</v>
      </c>
      <c r="F16753" s="46">
        <v>12000</v>
      </c>
      <c r="G16753" s="41">
        <f t="shared" si="620"/>
        <v>12000</v>
      </c>
      <c r="H16753" s="84" t="s">
        <v>7178</v>
      </c>
      <c r="I16753" s="43"/>
    </row>
    <row r="16754" spans="1:9" x14ac:dyDescent="0.25">
      <c r="A16754" s="33" t="s">
        <v>7169</v>
      </c>
      <c r="B16754" s="33" t="s">
        <v>12870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20"/>
        <v>1800000</v>
      </c>
      <c r="H16754" s="84" t="s">
        <v>7178</v>
      </c>
      <c r="I16754" s="43"/>
    </row>
    <row r="16755" spans="1:9" x14ac:dyDescent="0.25">
      <c r="A16755" s="33" t="s">
        <v>7169</v>
      </c>
      <c r="B16755" s="33" t="s">
        <v>12870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20"/>
        <v>1800000</v>
      </c>
      <c r="H16755" s="84" t="s">
        <v>7178</v>
      </c>
      <c r="I16755" s="43"/>
    </row>
    <row r="16756" spans="1:9" x14ac:dyDescent="0.25">
      <c r="A16756" s="33" t="s">
        <v>7169</v>
      </c>
      <c r="B16756" s="33" t="s">
        <v>12870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20"/>
        <v>1800000</v>
      </c>
      <c r="H16756" s="84" t="s">
        <v>7178</v>
      </c>
      <c r="I16756" s="43"/>
    </row>
    <row r="16757" spans="1:9" x14ac:dyDescent="0.25">
      <c r="A16757" s="33" t="s">
        <v>7169</v>
      </c>
      <c r="B16757" s="33" t="s">
        <v>12870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20"/>
        <v>1800000</v>
      </c>
      <c r="H16757" s="84" t="s">
        <v>7178</v>
      </c>
      <c r="I16757" s="43"/>
    </row>
    <row r="16758" spans="1:9" x14ac:dyDescent="0.25">
      <c r="A16758" s="33" t="s">
        <v>7169</v>
      </c>
      <c r="B16758" s="33" t="s">
        <v>12870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20"/>
        <v>1800000</v>
      </c>
      <c r="H16758" s="84" t="s">
        <v>7178</v>
      </c>
      <c r="I16758" s="43"/>
    </row>
    <row r="16759" spans="1:9" x14ac:dyDescent="0.25">
      <c r="A16759" s="33" t="s">
        <v>7169</v>
      </c>
      <c r="B16759" s="33" t="s">
        <v>7181</v>
      </c>
      <c r="C16759" s="44" t="s">
        <v>7182</v>
      </c>
      <c r="D16759" s="38">
        <v>25</v>
      </c>
      <c r="E16759" s="45" t="s">
        <v>107</v>
      </c>
      <c r="F16759" s="35">
        <v>150000</v>
      </c>
      <c r="G16759" s="41">
        <f t="shared" si="620"/>
        <v>3750000</v>
      </c>
      <c r="H16759" s="84" t="s">
        <v>1855</v>
      </c>
      <c r="I16759" s="43" t="s">
        <v>12961</v>
      </c>
    </row>
    <row r="16760" spans="1:9" x14ac:dyDescent="0.25">
      <c r="A16760" s="33" t="s">
        <v>7169</v>
      </c>
      <c r="B16760" s="63" t="s">
        <v>7179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20"/>
        <v>110000</v>
      </c>
      <c r="H16760" s="84" t="s">
        <v>7173</v>
      </c>
      <c r="I16760" s="43"/>
    </row>
    <row r="16761" spans="1:9" x14ac:dyDescent="0.25">
      <c r="A16761" s="33" t="s">
        <v>7183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20"/>
        <v>93000</v>
      </c>
      <c r="H16761" s="42" t="s">
        <v>28</v>
      </c>
      <c r="I16761" s="43"/>
    </row>
    <row r="16762" spans="1:9" x14ac:dyDescent="0.25">
      <c r="A16762" s="33" t="s">
        <v>7183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20"/>
        <v>123250</v>
      </c>
      <c r="H16762" s="42" t="s">
        <v>28</v>
      </c>
      <c r="I16762" s="43"/>
    </row>
    <row r="16763" spans="1:9" x14ac:dyDescent="0.25">
      <c r="A16763" s="33" t="s">
        <v>7183</v>
      </c>
      <c r="B16763" s="80" t="s">
        <v>4466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20"/>
        <v>11500</v>
      </c>
      <c r="H16763" s="42" t="s">
        <v>7232</v>
      </c>
      <c r="I16763" s="293"/>
    </row>
    <row r="16764" spans="1:9" x14ac:dyDescent="0.25">
      <c r="A16764" s="33" t="s">
        <v>7183</v>
      </c>
      <c r="B16764" s="33" t="s">
        <v>4847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20"/>
        <v>10500</v>
      </c>
      <c r="H16764" s="42" t="s">
        <v>7232</v>
      </c>
      <c r="I16764" s="293"/>
    </row>
    <row r="16765" spans="1:9" x14ac:dyDescent="0.25">
      <c r="A16765" s="33" t="s">
        <v>7183</v>
      </c>
      <c r="B16765" s="33" t="s">
        <v>4847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20"/>
        <v>2800</v>
      </c>
      <c r="H16765" s="42" t="s">
        <v>7232</v>
      </c>
      <c r="I16765" s="43"/>
    </row>
    <row r="16766" spans="1:9" x14ac:dyDescent="0.25">
      <c r="A16766" s="33" t="s">
        <v>7183</v>
      </c>
      <c r="B16766" s="80" t="s">
        <v>7191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20"/>
        <v>400000</v>
      </c>
      <c r="H16766" s="42" t="s">
        <v>7232</v>
      </c>
      <c r="I16766" s="43"/>
    </row>
    <row r="16767" spans="1:9" x14ac:dyDescent="0.25">
      <c r="A16767" s="33" t="s">
        <v>7183</v>
      </c>
      <c r="B16767" s="36" t="s">
        <v>5631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20"/>
        <v>10000</v>
      </c>
      <c r="H16767" s="42" t="s">
        <v>7232</v>
      </c>
      <c r="I16767" s="43"/>
    </row>
    <row r="16768" spans="1:9" x14ac:dyDescent="0.25">
      <c r="A16768" s="33" t="s">
        <v>7183</v>
      </c>
      <c r="B16768" s="33" t="s">
        <v>4847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20"/>
        <v>10500</v>
      </c>
      <c r="H16768" s="42" t="s">
        <v>2674</v>
      </c>
      <c r="I16768" s="43"/>
    </row>
    <row r="16769" spans="1:9" x14ac:dyDescent="0.25">
      <c r="A16769" s="33" t="s">
        <v>7183</v>
      </c>
      <c r="B16769" s="36" t="s">
        <v>5631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20"/>
        <v>20000</v>
      </c>
      <c r="H16769" s="42" t="s">
        <v>2674</v>
      </c>
      <c r="I16769" s="43"/>
    </row>
    <row r="16770" spans="1:9" x14ac:dyDescent="0.25">
      <c r="A16770" s="33" t="s">
        <v>7183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20"/>
        <v>888079</v>
      </c>
      <c r="H16770" s="42" t="s">
        <v>3078</v>
      </c>
      <c r="I16770" s="43" t="s">
        <v>9475</v>
      </c>
    </row>
    <row r="16771" spans="1:9" x14ac:dyDescent="0.25">
      <c r="A16771" s="33" t="s">
        <v>7183</v>
      </c>
      <c r="B16771" s="33" t="s">
        <v>7353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20"/>
        <v>3000</v>
      </c>
      <c r="H16771" s="42" t="s">
        <v>2018</v>
      </c>
      <c r="I16771" s="43"/>
    </row>
    <row r="16772" spans="1:9" x14ac:dyDescent="0.25">
      <c r="A16772" s="33" t="s">
        <v>7183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20"/>
        <v>2711000</v>
      </c>
      <c r="H16772" s="42" t="s">
        <v>7188</v>
      </c>
      <c r="I16772" s="43"/>
    </row>
    <row r="16773" spans="1:9" x14ac:dyDescent="0.25">
      <c r="A16773" s="33" t="s">
        <v>7183</v>
      </c>
      <c r="B16773" s="56" t="s">
        <v>7186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20"/>
        <v>500000</v>
      </c>
      <c r="H16773" s="42" t="s">
        <v>930</v>
      </c>
      <c r="I16773" s="43"/>
    </row>
    <row r="16774" spans="1:9" x14ac:dyDescent="0.25">
      <c r="A16774" s="33" t="s">
        <v>7183</v>
      </c>
      <c r="B16774" s="33" t="s">
        <v>7187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20"/>
        <v>40000</v>
      </c>
      <c r="H16774" s="42" t="s">
        <v>930</v>
      </c>
      <c r="I16774" s="43"/>
    </row>
    <row r="16775" spans="1:9" x14ac:dyDescent="0.25">
      <c r="A16775" s="33" t="s">
        <v>7183</v>
      </c>
      <c r="B16775" s="80" t="s">
        <v>7191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20"/>
        <v>400000</v>
      </c>
      <c r="H16775" s="42" t="s">
        <v>7173</v>
      </c>
      <c r="I16775" s="43"/>
    </row>
    <row r="16776" spans="1:9" x14ac:dyDescent="0.25">
      <c r="A16776" s="33" t="s">
        <v>7183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20"/>
        <v>155000</v>
      </c>
      <c r="H16776" s="42" t="s">
        <v>7173</v>
      </c>
      <c r="I16776" s="43"/>
    </row>
    <row r="16777" spans="1:9" x14ac:dyDescent="0.25">
      <c r="A16777" s="33" t="s">
        <v>7183</v>
      </c>
      <c r="B16777" s="33" t="s">
        <v>6186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7173</v>
      </c>
      <c r="I16777" s="43"/>
    </row>
    <row r="16778" spans="1:9" x14ac:dyDescent="0.25">
      <c r="A16778" s="33" t="s">
        <v>7183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7173</v>
      </c>
      <c r="I16778" s="43"/>
    </row>
    <row r="16779" spans="1:9" x14ac:dyDescent="0.25">
      <c r="A16779" s="33" t="s">
        <v>7183</v>
      </c>
      <c r="B16779" s="36" t="s">
        <v>7158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7173</v>
      </c>
      <c r="I16779" s="43"/>
    </row>
    <row r="16780" spans="1:9" x14ac:dyDescent="0.25">
      <c r="A16780" s="33" t="s">
        <v>7183</v>
      </c>
      <c r="B16780" s="33" t="s">
        <v>3028</v>
      </c>
      <c r="C16780" s="33" t="s">
        <v>7006</v>
      </c>
      <c r="D16780" s="38">
        <v>1</v>
      </c>
      <c r="E16780" s="45" t="s">
        <v>24</v>
      </c>
      <c r="F16780" s="46">
        <v>145000</v>
      </c>
      <c r="G16780" s="41">
        <f t="shared" ref="G16780:G16786" si="621">F16780*D16780</f>
        <v>145000</v>
      </c>
      <c r="H16780" s="42" t="s">
        <v>7173</v>
      </c>
      <c r="I16780" s="43"/>
    </row>
    <row r="16781" spans="1:9" x14ac:dyDescent="0.25">
      <c r="A16781" s="33" t="s">
        <v>7183</v>
      </c>
      <c r="B16781" s="33" t="s">
        <v>3028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21"/>
        <v>145000</v>
      </c>
      <c r="H16781" s="42" t="s">
        <v>7173</v>
      </c>
      <c r="I16781" s="43"/>
    </row>
    <row r="16782" spans="1:9" x14ac:dyDescent="0.25">
      <c r="A16782" s="33" t="s">
        <v>7183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21"/>
        <v>224000</v>
      </c>
      <c r="H16782" s="42" t="s">
        <v>7173</v>
      </c>
      <c r="I16782" s="43"/>
    </row>
    <row r="16783" spans="1:9" x14ac:dyDescent="0.25">
      <c r="A16783" s="33" t="s">
        <v>7183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21"/>
        <v>80000</v>
      </c>
      <c r="H16783" s="42" t="s">
        <v>7173</v>
      </c>
      <c r="I16783" s="43"/>
    </row>
    <row r="16784" spans="1:9" x14ac:dyDescent="0.25">
      <c r="A16784" s="33" t="s">
        <v>7183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21"/>
        <v>208000</v>
      </c>
      <c r="H16784" s="42" t="s">
        <v>7173</v>
      </c>
      <c r="I16784" s="43"/>
    </row>
    <row r="16785" spans="1:9" x14ac:dyDescent="0.25">
      <c r="A16785" s="33" t="s">
        <v>7183</v>
      </c>
      <c r="B16785" s="33" t="s">
        <v>3584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21"/>
        <v>102000</v>
      </c>
      <c r="H16785" s="42" t="s">
        <v>7173</v>
      </c>
      <c r="I16785" s="43"/>
    </row>
    <row r="16786" spans="1:9" x14ac:dyDescent="0.25">
      <c r="A16786" s="33" t="s">
        <v>7183</v>
      </c>
      <c r="B16786" s="36" t="s">
        <v>7185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21"/>
        <v>157500</v>
      </c>
      <c r="H16786" s="42" t="s">
        <v>7173</v>
      </c>
      <c r="I16786" s="43"/>
    </row>
    <row r="16787" spans="1:9" x14ac:dyDescent="0.25">
      <c r="A16787" s="33" t="s">
        <v>7183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x14ac:dyDescent="0.25">
      <c r="A16788" s="33" t="s">
        <v>7183</v>
      </c>
      <c r="B16788" s="49" t="s">
        <v>4896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20"/>
        <v>120000</v>
      </c>
      <c r="H16788" s="42" t="s">
        <v>472</v>
      </c>
      <c r="I16788" s="43"/>
    </row>
    <row r="16789" spans="1:9" x14ac:dyDescent="0.25">
      <c r="A16789" s="33" t="s">
        <v>7183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20"/>
        <v>33000</v>
      </c>
      <c r="H16789" s="42" t="s">
        <v>588</v>
      </c>
      <c r="I16789" s="43"/>
    </row>
    <row r="16790" spans="1:9" x14ac:dyDescent="0.25">
      <c r="A16790" s="33" t="s">
        <v>7183</v>
      </c>
      <c r="B16790" s="36" t="s">
        <v>6280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20"/>
        <v>550000</v>
      </c>
      <c r="H16790" s="292" t="s">
        <v>7178</v>
      </c>
      <c r="I16790" s="43" t="s">
        <v>9501</v>
      </c>
    </row>
    <row r="16791" spans="1:9" x14ac:dyDescent="0.25">
      <c r="A16791" s="33" t="s">
        <v>7183</v>
      </c>
      <c r="B16791" s="33" t="s">
        <v>7155</v>
      </c>
      <c r="C16791" s="56" t="s">
        <v>7156</v>
      </c>
      <c r="D16791" s="38">
        <v>0.25</v>
      </c>
      <c r="E16791" s="45" t="s">
        <v>107</v>
      </c>
      <c r="F16791" s="46">
        <v>300000</v>
      </c>
      <c r="G16791" s="41">
        <f t="shared" si="620"/>
        <v>75000</v>
      </c>
      <c r="H16791" s="292" t="s">
        <v>7178</v>
      </c>
      <c r="I16791" s="43" t="s">
        <v>9501</v>
      </c>
    </row>
    <row r="16792" spans="1:9" x14ac:dyDescent="0.25">
      <c r="A16792" s="33" t="s">
        <v>7183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22">F16792*D16792</f>
        <v>40000</v>
      </c>
      <c r="H16792" s="84" t="s">
        <v>1263</v>
      </c>
      <c r="I16792" s="43"/>
    </row>
    <row r="16793" spans="1:9" x14ac:dyDescent="0.25">
      <c r="A16793" s="33" t="s">
        <v>7183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22"/>
        <v>94000</v>
      </c>
      <c r="H16793" s="84" t="s">
        <v>1263</v>
      </c>
      <c r="I16793" s="43"/>
    </row>
    <row r="16794" spans="1:9" x14ac:dyDescent="0.25">
      <c r="A16794" s="33" t="s">
        <v>7183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22"/>
        <v>297000</v>
      </c>
      <c r="H16794" s="84" t="s">
        <v>1106</v>
      </c>
      <c r="I16794" s="43" t="s">
        <v>12962</v>
      </c>
    </row>
    <row r="16795" spans="1:9" x14ac:dyDescent="0.25">
      <c r="A16795" s="33" t="s">
        <v>7183</v>
      </c>
      <c r="B16795" s="33" t="s">
        <v>8247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22"/>
        <v>83000</v>
      </c>
      <c r="H16795" s="84" t="s">
        <v>1106</v>
      </c>
      <c r="I16795" s="43" t="s">
        <v>12962</v>
      </c>
    </row>
    <row r="16796" spans="1:9" x14ac:dyDescent="0.25">
      <c r="A16796" s="33" t="s">
        <v>344</v>
      </c>
      <c r="B16796" s="56" t="s">
        <v>6278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22"/>
        <v>77500</v>
      </c>
      <c r="H16796" s="42" t="s">
        <v>7173</v>
      </c>
      <c r="I16796" s="43"/>
    </row>
    <row r="16797" spans="1:9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22"/>
        <v>13000</v>
      </c>
      <c r="H16797" s="42" t="s">
        <v>7173</v>
      </c>
      <c r="I16797" s="43"/>
    </row>
    <row r="16798" spans="1:9" x14ac:dyDescent="0.25">
      <c r="A16798" s="33" t="s">
        <v>344</v>
      </c>
      <c r="B16798" s="80" t="s">
        <v>7198</v>
      </c>
      <c r="C16798" s="44" t="s">
        <v>7197</v>
      </c>
      <c r="D16798" s="38">
        <v>1</v>
      </c>
      <c r="E16798" s="45" t="s">
        <v>24</v>
      </c>
      <c r="F16798" s="41">
        <v>10000</v>
      </c>
      <c r="G16798" s="41">
        <f t="shared" si="622"/>
        <v>10000</v>
      </c>
      <c r="H16798" s="42" t="s">
        <v>7173</v>
      </c>
      <c r="I16798" s="293"/>
    </row>
    <row r="16799" spans="1:9" x14ac:dyDescent="0.25">
      <c r="A16799" s="33" t="s">
        <v>344</v>
      </c>
      <c r="B16799" s="36" t="s">
        <v>12566</v>
      </c>
      <c r="C16799" s="228" t="s">
        <v>10023</v>
      </c>
      <c r="D16799" s="38">
        <v>1</v>
      </c>
      <c r="E16799" s="45" t="s">
        <v>24</v>
      </c>
      <c r="F16799" s="41">
        <v>475000</v>
      </c>
      <c r="G16799" s="41">
        <f t="shared" si="622"/>
        <v>475000</v>
      </c>
      <c r="H16799" s="42" t="s">
        <v>7173</v>
      </c>
      <c r="I16799" s="293"/>
    </row>
    <row r="16800" spans="1:9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22"/>
        <v>165000</v>
      </c>
      <c r="H16800" s="42" t="s">
        <v>7173</v>
      </c>
      <c r="I16800" s="43"/>
    </row>
    <row r="16801" spans="1:9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22"/>
        <v>40000</v>
      </c>
      <c r="H16801" s="42" t="s">
        <v>7173</v>
      </c>
      <c r="I16801" s="43"/>
    </row>
    <row r="16802" spans="1:9" x14ac:dyDescent="0.25">
      <c r="A16802" s="33" t="s">
        <v>344</v>
      </c>
      <c r="B16802" s="33" t="s">
        <v>7199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22"/>
        <v>785000</v>
      </c>
      <c r="H16802" s="42" t="s">
        <v>7173</v>
      </c>
      <c r="I16802" s="43"/>
    </row>
    <row r="16803" spans="1:9" x14ac:dyDescent="0.25">
      <c r="A16803" s="33" t="s">
        <v>344</v>
      </c>
      <c r="B16803" s="56" t="s">
        <v>7201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22"/>
        <v>82500</v>
      </c>
      <c r="H16803" s="42" t="s">
        <v>7173</v>
      </c>
      <c r="I16803" s="43"/>
    </row>
    <row r="16804" spans="1:9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22"/>
        <v>39000</v>
      </c>
      <c r="H16804" s="42" t="s">
        <v>7173</v>
      </c>
      <c r="I16804" s="43"/>
    </row>
    <row r="16805" spans="1:9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22"/>
        <v>297000</v>
      </c>
      <c r="H16805" s="42" t="s">
        <v>7173</v>
      </c>
      <c r="I16805" s="43"/>
    </row>
    <row r="16806" spans="1:9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22"/>
        <v>34689</v>
      </c>
      <c r="H16806" s="42" t="s">
        <v>7173</v>
      </c>
      <c r="I16806" s="43"/>
    </row>
    <row r="16807" spans="1:9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22"/>
        <v>93000</v>
      </c>
      <c r="H16807" s="42" t="s">
        <v>28</v>
      </c>
      <c r="I16807" s="43"/>
    </row>
    <row r="16808" spans="1:9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22"/>
        <v>73950</v>
      </c>
      <c r="H16808" s="42" t="s">
        <v>28</v>
      </c>
      <c r="I16808" s="43"/>
    </row>
    <row r="16809" spans="1:9" x14ac:dyDescent="0.25">
      <c r="A16809" s="33" t="s">
        <v>344</v>
      </c>
      <c r="B16809" s="247" t="s">
        <v>68</v>
      </c>
      <c r="C16809" s="247" t="s">
        <v>9865</v>
      </c>
      <c r="D16809" s="248">
        <v>1</v>
      </c>
      <c r="E16809" s="264" t="s">
        <v>24</v>
      </c>
      <c r="F16809" s="265">
        <v>2100000</v>
      </c>
      <c r="G16809" s="265">
        <f t="shared" si="622"/>
        <v>2100000</v>
      </c>
      <c r="H16809" s="251" t="s">
        <v>12963</v>
      </c>
      <c r="I16809" s="340" t="s">
        <v>12964</v>
      </c>
    </row>
    <row r="16810" spans="1:9" x14ac:dyDescent="0.25">
      <c r="A16810" s="33" t="s">
        <v>344</v>
      </c>
      <c r="B16810" s="247" t="s">
        <v>68</v>
      </c>
      <c r="C16810" s="247" t="s">
        <v>12965</v>
      </c>
      <c r="D16810" s="248">
        <v>1</v>
      </c>
      <c r="E16810" s="264" t="s">
        <v>24</v>
      </c>
      <c r="F16810" s="265">
        <v>2100000</v>
      </c>
      <c r="G16810" s="265">
        <f t="shared" si="622"/>
        <v>2100000</v>
      </c>
      <c r="H16810" s="251" t="s">
        <v>12963</v>
      </c>
      <c r="I16810" s="340" t="s">
        <v>12964</v>
      </c>
    </row>
    <row r="16811" spans="1:9" x14ac:dyDescent="0.25">
      <c r="A16811" s="33" t="s">
        <v>344</v>
      </c>
      <c r="B16811" s="247" t="s">
        <v>68</v>
      </c>
      <c r="C16811" s="247" t="s">
        <v>12966</v>
      </c>
      <c r="D16811" s="248">
        <v>1</v>
      </c>
      <c r="E16811" s="264" t="s">
        <v>24</v>
      </c>
      <c r="F16811" s="265">
        <v>2100000</v>
      </c>
      <c r="G16811" s="265">
        <f t="shared" si="622"/>
        <v>2100000</v>
      </c>
      <c r="H16811" s="251" t="s">
        <v>12963</v>
      </c>
      <c r="I16811" s="340" t="s">
        <v>12964</v>
      </c>
    </row>
    <row r="16812" spans="1:9" x14ac:dyDescent="0.25">
      <c r="A16812" s="33" t="s">
        <v>344</v>
      </c>
      <c r="B16812" s="247" t="s">
        <v>68</v>
      </c>
      <c r="C16812" s="247" t="s">
        <v>9866</v>
      </c>
      <c r="D16812" s="248">
        <v>1</v>
      </c>
      <c r="E16812" s="249" t="s">
        <v>24</v>
      </c>
      <c r="F16812" s="265">
        <v>2100000</v>
      </c>
      <c r="G16812" s="266">
        <f t="shared" si="622"/>
        <v>2100000</v>
      </c>
      <c r="H16812" s="251" t="s">
        <v>12963</v>
      </c>
      <c r="I16812" s="340" t="s">
        <v>12964</v>
      </c>
    </row>
    <row r="16813" spans="1:9" x14ac:dyDescent="0.25">
      <c r="A16813" s="33" t="s">
        <v>344</v>
      </c>
      <c r="B16813" s="33" t="s">
        <v>4055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22"/>
        <v>77500</v>
      </c>
      <c r="H16813" s="42" t="s">
        <v>2672</v>
      </c>
      <c r="I16813" s="43" t="s">
        <v>12967</v>
      </c>
    </row>
    <row r="16814" spans="1:9" x14ac:dyDescent="0.25">
      <c r="A16814" s="33" t="s">
        <v>344</v>
      </c>
      <c r="B16814" s="33" t="s">
        <v>68</v>
      </c>
      <c r="C16814" s="56" t="s">
        <v>9866</v>
      </c>
      <c r="D16814" s="50">
        <v>1</v>
      </c>
      <c r="E16814" s="45" t="s">
        <v>72</v>
      </c>
      <c r="F16814" s="41">
        <v>2100000</v>
      </c>
      <c r="G16814" s="41">
        <f t="shared" si="622"/>
        <v>2100000</v>
      </c>
      <c r="H16814" s="42" t="s">
        <v>492</v>
      </c>
      <c r="I16814" s="43" t="s">
        <v>12968</v>
      </c>
    </row>
    <row r="16815" spans="1:9" x14ac:dyDescent="0.25">
      <c r="A16815" s="33" t="s">
        <v>344</v>
      </c>
      <c r="B16815" s="33" t="s">
        <v>68</v>
      </c>
      <c r="C16815" s="44" t="s">
        <v>12965</v>
      </c>
      <c r="D16815" s="38">
        <v>1</v>
      </c>
      <c r="E16815" s="51" t="s">
        <v>72</v>
      </c>
      <c r="F16815" s="46">
        <v>2100000</v>
      </c>
      <c r="G16815" s="179">
        <f t="shared" si="622"/>
        <v>2100000</v>
      </c>
      <c r="H16815" s="42" t="s">
        <v>492</v>
      </c>
      <c r="I16815" s="43" t="s">
        <v>12968</v>
      </c>
    </row>
    <row r="16816" spans="1:9" x14ac:dyDescent="0.25">
      <c r="A16816" s="33" t="s">
        <v>344</v>
      </c>
      <c r="B16816" s="56" t="s">
        <v>7201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22"/>
        <v>82500</v>
      </c>
      <c r="H16816" s="42" t="s">
        <v>7232</v>
      </c>
      <c r="I16816" s="43"/>
    </row>
    <row r="16817" spans="1:9" x14ac:dyDescent="0.25">
      <c r="A16817" s="33" t="s">
        <v>344</v>
      </c>
      <c r="B16817" s="52" t="s">
        <v>7222</v>
      </c>
      <c r="C16817" s="33" t="s">
        <v>7223</v>
      </c>
      <c r="D16817" s="38">
        <v>4</v>
      </c>
      <c r="E16817" s="51" t="s">
        <v>24</v>
      </c>
      <c r="F16817" s="46">
        <v>40000</v>
      </c>
      <c r="G16817" s="62">
        <f t="shared" si="622"/>
        <v>160000</v>
      </c>
      <c r="H16817" s="42" t="s">
        <v>7224</v>
      </c>
      <c r="I16817" s="43"/>
    </row>
    <row r="16818" spans="1:9" x14ac:dyDescent="0.25">
      <c r="A16818" s="33" t="s">
        <v>344</v>
      </c>
      <c r="B16818" s="33" t="s">
        <v>4847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22"/>
        <v>2800</v>
      </c>
      <c r="H16818" s="42" t="s">
        <v>3101</v>
      </c>
      <c r="I16818" s="43"/>
    </row>
    <row r="16819" spans="1:9" x14ac:dyDescent="0.25">
      <c r="A16819" s="33" t="s">
        <v>344</v>
      </c>
      <c r="B16819" s="33" t="s">
        <v>6742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3101</v>
      </c>
      <c r="I16819" s="43"/>
    </row>
    <row r="16820" spans="1:9" x14ac:dyDescent="0.25">
      <c r="A16820" s="33" t="s">
        <v>344</v>
      </c>
      <c r="B16820" s="80" t="s">
        <v>4466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3101</v>
      </c>
      <c r="I16820" s="43"/>
    </row>
    <row r="16821" spans="1:9" x14ac:dyDescent="0.25">
      <c r="A16821" s="33" t="s">
        <v>344</v>
      </c>
      <c r="B16821" s="52" t="s">
        <v>7228</v>
      </c>
      <c r="C16821" s="33" t="s">
        <v>7229</v>
      </c>
      <c r="D16821" s="38">
        <v>1</v>
      </c>
      <c r="E16821" s="51" t="s">
        <v>72</v>
      </c>
      <c r="F16821" s="46">
        <v>300000</v>
      </c>
      <c r="G16821" s="62">
        <f t="shared" ref="G16821:G16831" si="623">F16821*D16821</f>
        <v>300000</v>
      </c>
      <c r="H16821" s="42" t="s">
        <v>7202</v>
      </c>
      <c r="I16821" s="43"/>
    </row>
    <row r="16822" spans="1:9" x14ac:dyDescent="0.25">
      <c r="A16822" s="33" t="s">
        <v>344</v>
      </c>
      <c r="B16822" s="33" t="s">
        <v>7203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23"/>
        <v>20000</v>
      </c>
      <c r="H16822" s="42" t="s">
        <v>7202</v>
      </c>
      <c r="I16822" s="43"/>
    </row>
    <row r="16823" spans="1:9" x14ac:dyDescent="0.25">
      <c r="A16823" s="33" t="s">
        <v>344</v>
      </c>
      <c r="B16823" s="33" t="s">
        <v>7204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23"/>
        <v>14000</v>
      </c>
      <c r="H16823" s="42" t="s">
        <v>7202</v>
      </c>
      <c r="I16823" s="43"/>
    </row>
    <row r="16824" spans="1:9" x14ac:dyDescent="0.25">
      <c r="A16824" s="33" t="s">
        <v>344</v>
      </c>
      <c r="B16824" s="36" t="s">
        <v>7205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23"/>
        <v>7000</v>
      </c>
      <c r="H16824" s="42" t="s">
        <v>7202</v>
      </c>
      <c r="I16824" s="43"/>
    </row>
    <row r="16825" spans="1:9" x14ac:dyDescent="0.25">
      <c r="A16825" s="33" t="s">
        <v>344</v>
      </c>
      <c r="B16825" s="63" t="s">
        <v>7206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23"/>
        <v>4000</v>
      </c>
      <c r="H16825" s="42" t="s">
        <v>7202</v>
      </c>
      <c r="I16825" s="43"/>
    </row>
    <row r="16826" spans="1:9" x14ac:dyDescent="0.25">
      <c r="A16826" s="33" t="s">
        <v>344</v>
      </c>
      <c r="B16826" s="63" t="s">
        <v>7207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23"/>
        <v>250000</v>
      </c>
      <c r="H16826" s="42" t="s">
        <v>7202</v>
      </c>
      <c r="I16826" s="43"/>
    </row>
    <row r="16827" spans="1:9" x14ac:dyDescent="0.25">
      <c r="A16827" s="33" t="s">
        <v>344</v>
      </c>
      <c r="B16827" s="52" t="s">
        <v>7227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23"/>
        <v>75000</v>
      </c>
      <c r="H16827" s="42" t="s">
        <v>7202</v>
      </c>
      <c r="I16827" s="43"/>
    </row>
    <row r="16828" spans="1:9" x14ac:dyDescent="0.25">
      <c r="A16828" s="33" t="s">
        <v>344</v>
      </c>
      <c r="B16828" s="33" t="s">
        <v>7208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23"/>
        <v>115000</v>
      </c>
      <c r="H16828" s="84" t="s">
        <v>7209</v>
      </c>
      <c r="I16828" s="43" t="s">
        <v>12961</v>
      </c>
    </row>
    <row r="16829" spans="1:9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23"/>
        <v>85000</v>
      </c>
      <c r="H16829" s="84" t="s">
        <v>7209</v>
      </c>
      <c r="I16829" s="43" t="s">
        <v>12961</v>
      </c>
    </row>
    <row r="16830" spans="1:9" x14ac:dyDescent="0.25">
      <c r="A16830" s="33" t="s">
        <v>344</v>
      </c>
      <c r="B16830" s="63" t="s">
        <v>7210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23"/>
        <v>1500000</v>
      </c>
      <c r="H16830" s="84" t="s">
        <v>7209</v>
      </c>
      <c r="I16830" s="43" t="s">
        <v>12961</v>
      </c>
    </row>
    <row r="16831" spans="1:9" x14ac:dyDescent="0.25">
      <c r="A16831" s="33" t="s">
        <v>344</v>
      </c>
      <c r="B16831" s="33" t="s">
        <v>7211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23"/>
        <v>250000</v>
      </c>
      <c r="H16831" s="84" t="s">
        <v>7209</v>
      </c>
      <c r="I16831" s="43" t="s">
        <v>12961</v>
      </c>
    </row>
    <row r="16832" spans="1:9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22"/>
        <v>264000</v>
      </c>
      <c r="H16832" s="292" t="s">
        <v>1065</v>
      </c>
      <c r="I16832" s="43" t="s">
        <v>12969</v>
      </c>
    </row>
    <row r="16833" spans="1:9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22"/>
        <v>80000</v>
      </c>
      <c r="H16833" s="292" t="s">
        <v>1065</v>
      </c>
      <c r="I16833" s="43" t="s">
        <v>12969</v>
      </c>
    </row>
    <row r="16834" spans="1:9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22"/>
        <v>39000</v>
      </c>
      <c r="H16834" s="292" t="s">
        <v>1065</v>
      </c>
      <c r="I16834" s="43" t="s">
        <v>12969</v>
      </c>
    </row>
    <row r="16835" spans="1:9" x14ac:dyDescent="0.25">
      <c r="A16835" s="33" t="s">
        <v>344</v>
      </c>
      <c r="B16835" s="33" t="s">
        <v>3235</v>
      </c>
      <c r="C16835" s="33" t="s">
        <v>3596</v>
      </c>
      <c r="D16835" s="38">
        <v>1</v>
      </c>
      <c r="E16835" s="45" t="s">
        <v>24</v>
      </c>
      <c r="F16835" s="41">
        <v>93000</v>
      </c>
      <c r="G16835" s="41">
        <f t="shared" si="622"/>
        <v>93000</v>
      </c>
      <c r="H16835" s="292" t="s">
        <v>1065</v>
      </c>
      <c r="I16835" s="43" t="s">
        <v>12969</v>
      </c>
    </row>
    <row r="16836" spans="1:9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22"/>
        <v>380000</v>
      </c>
      <c r="H16836" s="84" t="s">
        <v>627</v>
      </c>
      <c r="I16836" s="43" t="s">
        <v>12970</v>
      </c>
    </row>
    <row r="16837" spans="1:9" x14ac:dyDescent="0.25">
      <c r="A16837" s="33" t="s">
        <v>344</v>
      </c>
      <c r="B16837" s="80" t="s">
        <v>7145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22"/>
        <v>40000</v>
      </c>
      <c r="H16837" s="84" t="s">
        <v>627</v>
      </c>
      <c r="I16837" s="43" t="s">
        <v>12970</v>
      </c>
    </row>
    <row r="16838" spans="1:9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22"/>
        <v>264000</v>
      </c>
      <c r="H16838" s="84" t="s">
        <v>627</v>
      </c>
      <c r="I16838" s="43" t="s">
        <v>12970</v>
      </c>
    </row>
    <row r="16839" spans="1:9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22"/>
        <v>39000</v>
      </c>
      <c r="H16839" s="84" t="s">
        <v>627</v>
      </c>
      <c r="I16839" s="43" t="s">
        <v>12970</v>
      </c>
    </row>
    <row r="16840" spans="1:9" x14ac:dyDescent="0.25">
      <c r="A16840" s="33" t="s">
        <v>344</v>
      </c>
      <c r="B16840" s="33" t="s">
        <v>3235</v>
      </c>
      <c r="C16840" s="33" t="s">
        <v>3596</v>
      </c>
      <c r="D16840" s="38">
        <v>1</v>
      </c>
      <c r="E16840" s="45" t="s">
        <v>24</v>
      </c>
      <c r="F16840" s="41">
        <v>93000</v>
      </c>
      <c r="G16840" s="41">
        <f t="shared" si="622"/>
        <v>93000</v>
      </c>
      <c r="H16840" s="84" t="s">
        <v>627</v>
      </c>
      <c r="I16840" s="43" t="s">
        <v>12970</v>
      </c>
    </row>
    <row r="16841" spans="1:9" x14ac:dyDescent="0.25">
      <c r="A16841" s="33" t="s">
        <v>344</v>
      </c>
      <c r="B16841" s="33" t="s">
        <v>12904</v>
      </c>
      <c r="C16841" s="109" t="s">
        <v>12971</v>
      </c>
      <c r="D16841" s="38">
        <v>1</v>
      </c>
      <c r="E16841" s="45" t="s">
        <v>24</v>
      </c>
      <c r="F16841" s="179">
        <v>1400000</v>
      </c>
      <c r="G16841" s="41">
        <f t="shared" si="622"/>
        <v>1400000</v>
      </c>
      <c r="H16841" s="42" t="s">
        <v>1006</v>
      </c>
      <c r="I16841" s="33" t="s">
        <v>12972</v>
      </c>
    </row>
    <row r="16842" spans="1:9" x14ac:dyDescent="0.25">
      <c r="A16842" s="33" t="s">
        <v>344</v>
      </c>
      <c r="B16842" s="33" t="s">
        <v>68</v>
      </c>
      <c r="C16842" s="33" t="s">
        <v>12973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12972</v>
      </c>
    </row>
    <row r="16843" spans="1:9" x14ac:dyDescent="0.25">
      <c r="A16843" s="33" t="s">
        <v>344</v>
      </c>
      <c r="B16843" s="33" t="s">
        <v>68</v>
      </c>
      <c r="C16843" s="33" t="s">
        <v>9865</v>
      </c>
      <c r="D16843" s="38">
        <v>1</v>
      </c>
      <c r="E16843" s="45" t="s">
        <v>72</v>
      </c>
      <c r="F16843" s="41">
        <v>2100000</v>
      </c>
      <c r="G16843" s="41">
        <f t="shared" ref="G16843:G16860" si="624">F16843*D16843</f>
        <v>2100000</v>
      </c>
      <c r="H16843" s="42" t="s">
        <v>1006</v>
      </c>
      <c r="I16843" s="33" t="s">
        <v>12972</v>
      </c>
    </row>
    <row r="16844" spans="1:9" x14ac:dyDescent="0.25">
      <c r="A16844" s="33" t="s">
        <v>344</v>
      </c>
      <c r="B16844" s="36" t="s">
        <v>7219</v>
      </c>
      <c r="C16844" s="33" t="s">
        <v>7220</v>
      </c>
      <c r="D16844" s="38">
        <v>2</v>
      </c>
      <c r="E16844" s="51" t="s">
        <v>24</v>
      </c>
      <c r="F16844" s="46">
        <v>272000</v>
      </c>
      <c r="G16844" s="41">
        <f t="shared" si="624"/>
        <v>544000</v>
      </c>
      <c r="H16844" s="42" t="s">
        <v>930</v>
      </c>
      <c r="I16844" s="33"/>
    </row>
    <row r="16845" spans="1:9" x14ac:dyDescent="0.25">
      <c r="A16845" s="33" t="s">
        <v>344</v>
      </c>
      <c r="B16845" s="33" t="s">
        <v>7221</v>
      </c>
      <c r="C16845" s="33" t="s">
        <v>7220</v>
      </c>
      <c r="D16845" s="38">
        <v>2</v>
      </c>
      <c r="E16845" s="51" t="s">
        <v>24</v>
      </c>
      <c r="F16845" s="46">
        <v>546000</v>
      </c>
      <c r="G16845" s="41">
        <f t="shared" si="624"/>
        <v>1092000</v>
      </c>
      <c r="H16845" s="42" t="s">
        <v>930</v>
      </c>
      <c r="I16845" s="33"/>
    </row>
    <row r="16846" spans="1:9" x14ac:dyDescent="0.25">
      <c r="A16846" s="33" t="s">
        <v>344</v>
      </c>
      <c r="B16846" s="36" t="s">
        <v>6280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24"/>
        <v>550000</v>
      </c>
      <c r="H16846" s="42" t="s">
        <v>12974</v>
      </c>
      <c r="I16846" s="33" t="s">
        <v>12975</v>
      </c>
    </row>
    <row r="16847" spans="1:9" x14ac:dyDescent="0.25">
      <c r="A16847" s="33" t="s">
        <v>344</v>
      </c>
      <c r="B16847" s="33" t="s">
        <v>7155</v>
      </c>
      <c r="C16847" s="56" t="s">
        <v>7156</v>
      </c>
      <c r="D16847" s="38">
        <v>0.25</v>
      </c>
      <c r="E16847" s="45" t="s">
        <v>83</v>
      </c>
      <c r="F16847" s="46">
        <v>300000</v>
      </c>
      <c r="G16847" s="41">
        <f t="shared" si="624"/>
        <v>75000</v>
      </c>
      <c r="H16847" s="42" t="s">
        <v>12974</v>
      </c>
      <c r="I16847" s="33" t="s">
        <v>12975</v>
      </c>
    </row>
    <row r="16848" spans="1:9" x14ac:dyDescent="0.25">
      <c r="A16848" s="33" t="s">
        <v>344</v>
      </c>
      <c r="B16848" s="52" t="s">
        <v>7225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24"/>
        <v>375000</v>
      </c>
      <c r="H16848" s="42" t="s">
        <v>7226</v>
      </c>
      <c r="I16848" s="33"/>
    </row>
    <row r="16849" spans="1:9" x14ac:dyDescent="0.25">
      <c r="A16849" s="33" t="s">
        <v>344</v>
      </c>
      <c r="B16849" s="33" t="s">
        <v>362</v>
      </c>
      <c r="C16849" s="397" t="s">
        <v>12976</v>
      </c>
      <c r="D16849" s="38">
        <v>1</v>
      </c>
      <c r="E16849" s="45" t="s">
        <v>24</v>
      </c>
      <c r="F16849" s="35">
        <v>3700000</v>
      </c>
      <c r="G16849" s="41">
        <f t="shared" si="624"/>
        <v>3700000</v>
      </c>
      <c r="H16849" s="42" t="s">
        <v>12977</v>
      </c>
      <c r="I16849" s="33" t="s">
        <v>12978</v>
      </c>
    </row>
    <row r="16850" spans="1:9" x14ac:dyDescent="0.25">
      <c r="A16850" s="33" t="s">
        <v>344</v>
      </c>
      <c r="B16850" s="33" t="s">
        <v>362</v>
      </c>
      <c r="C16850" s="340" t="s">
        <v>12979</v>
      </c>
      <c r="D16850" s="38">
        <v>1</v>
      </c>
      <c r="E16850" s="33" t="s">
        <v>23</v>
      </c>
      <c r="F16850" s="46">
        <v>3700000</v>
      </c>
      <c r="G16850" s="41">
        <f t="shared" si="624"/>
        <v>3700000</v>
      </c>
      <c r="H16850" s="84" t="s">
        <v>12977</v>
      </c>
      <c r="I16850" s="33" t="s">
        <v>12978</v>
      </c>
    </row>
    <row r="16851" spans="1:9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24"/>
        <v>1525000</v>
      </c>
      <c r="H16851" s="84" t="s">
        <v>520</v>
      </c>
      <c r="I16851" s="33" t="s">
        <v>12978</v>
      </c>
    </row>
    <row r="16852" spans="1:9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24"/>
        <v>240000</v>
      </c>
      <c r="H16852" s="84" t="s">
        <v>760</v>
      </c>
      <c r="I16852" s="33" t="s">
        <v>12980</v>
      </c>
    </row>
    <row r="16853" spans="1:9" x14ac:dyDescent="0.25">
      <c r="A16853" s="33" t="s">
        <v>344</v>
      </c>
      <c r="B16853" s="36" t="s">
        <v>7162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24"/>
        <v>117600</v>
      </c>
      <c r="H16853" s="84" t="s">
        <v>760</v>
      </c>
      <c r="I16853" s="33" t="s">
        <v>12980</v>
      </c>
    </row>
    <row r="16854" spans="1:9" x14ac:dyDescent="0.25">
      <c r="A16854" s="33" t="s">
        <v>344</v>
      </c>
      <c r="B16854" s="33" t="s">
        <v>12981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24"/>
        <v>1</v>
      </c>
      <c r="H16854" s="84" t="s">
        <v>760</v>
      </c>
      <c r="I16854" s="33" t="s">
        <v>12980</v>
      </c>
    </row>
    <row r="16855" spans="1:9" x14ac:dyDescent="0.25">
      <c r="A16855" s="33" t="s">
        <v>344</v>
      </c>
      <c r="B16855" s="33" t="s">
        <v>12982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24"/>
        <v>1</v>
      </c>
      <c r="H16855" s="84" t="s">
        <v>760</v>
      </c>
      <c r="I16855" s="33" t="s">
        <v>12980</v>
      </c>
    </row>
    <row r="16856" spans="1:9" x14ac:dyDescent="0.25">
      <c r="A16856" s="33" t="s">
        <v>344</v>
      </c>
      <c r="B16856" s="33" t="s">
        <v>7115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24"/>
        <v>380000</v>
      </c>
      <c r="H16856" s="84" t="s">
        <v>468</v>
      </c>
      <c r="I16856" s="33" t="s">
        <v>12983</v>
      </c>
    </row>
    <row r="16857" spans="1:9" x14ac:dyDescent="0.25">
      <c r="A16857" s="33" t="s">
        <v>344</v>
      </c>
      <c r="B16857" s="63" t="s">
        <v>3338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24"/>
        <v>120000</v>
      </c>
      <c r="H16857" s="84" t="s">
        <v>468</v>
      </c>
      <c r="I16857" s="33" t="s">
        <v>12983</v>
      </c>
    </row>
    <row r="16858" spans="1:9" x14ac:dyDescent="0.25">
      <c r="A16858" s="33" t="s">
        <v>344</v>
      </c>
      <c r="B16858" s="33" t="s">
        <v>12904</v>
      </c>
      <c r="C16858" s="33" t="s">
        <v>12984</v>
      </c>
      <c r="D16858" s="38">
        <v>1</v>
      </c>
      <c r="E16858" s="51" t="s">
        <v>24</v>
      </c>
      <c r="F16858" s="46">
        <v>1400000</v>
      </c>
      <c r="G16858" s="41">
        <f t="shared" si="624"/>
        <v>1400000</v>
      </c>
      <c r="H16858" s="84" t="s">
        <v>468</v>
      </c>
      <c r="I16858" s="33" t="s">
        <v>12983</v>
      </c>
    </row>
    <row r="16859" spans="1:9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24"/>
        <v>165000</v>
      </c>
      <c r="H16859" s="84" t="s">
        <v>468</v>
      </c>
      <c r="I16859" s="33" t="s">
        <v>12983</v>
      </c>
    </row>
    <row r="16860" spans="1:9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24"/>
        <v>40000</v>
      </c>
      <c r="H16860" s="84" t="s">
        <v>468</v>
      </c>
      <c r="I16860" s="33" t="s">
        <v>12983</v>
      </c>
    </row>
    <row r="16861" spans="1:9" x14ac:dyDescent="0.25">
      <c r="A16861" s="33" t="s">
        <v>7230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7232</v>
      </c>
      <c r="I16861" s="43"/>
    </row>
    <row r="16862" spans="1:9" x14ac:dyDescent="0.25">
      <c r="A16862" s="33" t="s">
        <v>7230</v>
      </c>
      <c r="B16862" s="36" t="s">
        <v>7171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7232</v>
      </c>
      <c r="I16862" s="293"/>
    </row>
    <row r="16863" spans="1:9" x14ac:dyDescent="0.25">
      <c r="A16863" s="33" t="s">
        <v>7230</v>
      </c>
      <c r="B16863" s="36" t="s">
        <v>4089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7232</v>
      </c>
      <c r="I16863" s="293"/>
    </row>
    <row r="16864" spans="1:9" x14ac:dyDescent="0.25">
      <c r="A16864" s="33" t="s">
        <v>7230</v>
      </c>
      <c r="B16864" s="33" t="s">
        <v>7106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7232</v>
      </c>
      <c r="I16864" s="43"/>
    </row>
    <row r="16865" spans="1:9" x14ac:dyDescent="0.25">
      <c r="A16865" s="33" t="s">
        <v>7230</v>
      </c>
      <c r="B16865" s="33" t="s">
        <v>7231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7232</v>
      </c>
      <c r="I16865" s="43"/>
    </row>
    <row r="16866" spans="1:9" x14ac:dyDescent="0.25">
      <c r="A16866" s="33" t="s">
        <v>7230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25">F16866*D16866</f>
        <v>111000</v>
      </c>
      <c r="H16866" s="42" t="s">
        <v>7232</v>
      </c>
      <c r="I16866" s="43"/>
    </row>
    <row r="16867" spans="1:9" x14ac:dyDescent="0.25">
      <c r="A16867" s="33" t="s">
        <v>7230</v>
      </c>
      <c r="B16867" s="36" t="s">
        <v>7236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25"/>
        <v>165000</v>
      </c>
      <c r="H16867" s="42" t="s">
        <v>7202</v>
      </c>
      <c r="I16867" s="43"/>
    </row>
    <row r="16868" spans="1:9" x14ac:dyDescent="0.25">
      <c r="A16868" s="33" t="s">
        <v>7230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25"/>
        <v>188000</v>
      </c>
      <c r="H16868" s="42" t="s">
        <v>488</v>
      </c>
      <c r="I16868" s="43" t="s">
        <v>12985</v>
      </c>
    </row>
    <row r="16869" spans="1:9" x14ac:dyDescent="0.25">
      <c r="A16869" s="33" t="s">
        <v>7230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25"/>
        <v>60000</v>
      </c>
      <c r="H16869" s="42" t="s">
        <v>488</v>
      </c>
      <c r="I16869" s="43" t="s">
        <v>12985</v>
      </c>
    </row>
    <row r="16870" spans="1:9" x14ac:dyDescent="0.25">
      <c r="A16870" s="33" t="s">
        <v>7230</v>
      </c>
      <c r="B16870" s="33" t="s">
        <v>4841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25"/>
        <v>30000</v>
      </c>
      <c r="H16870" s="42" t="s">
        <v>488</v>
      </c>
      <c r="I16870" s="43" t="s">
        <v>12985</v>
      </c>
    </row>
    <row r="16871" spans="1:9" x14ac:dyDescent="0.25">
      <c r="A16871" s="33" t="s">
        <v>7230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25"/>
        <v>80000</v>
      </c>
      <c r="H16871" s="42" t="s">
        <v>488</v>
      </c>
      <c r="I16871" s="43" t="s">
        <v>12985</v>
      </c>
    </row>
    <row r="16872" spans="1:9" x14ac:dyDescent="0.25">
      <c r="A16872" s="33" t="s">
        <v>7230</v>
      </c>
      <c r="B16872" s="33" t="s">
        <v>6403</v>
      </c>
      <c r="C16872" s="109" t="s">
        <v>8339</v>
      </c>
      <c r="D16872" s="38">
        <v>0.6</v>
      </c>
      <c r="E16872" s="51" t="s">
        <v>27</v>
      </c>
      <c r="F16872" s="46">
        <v>82500</v>
      </c>
      <c r="G16872" s="41">
        <f t="shared" si="625"/>
        <v>49500</v>
      </c>
      <c r="H16872" s="42" t="s">
        <v>488</v>
      </c>
      <c r="I16872" s="43" t="s">
        <v>12985</v>
      </c>
    </row>
    <row r="16873" spans="1:9" x14ac:dyDescent="0.25">
      <c r="A16873" s="33" t="s">
        <v>7230</v>
      </c>
      <c r="B16873" s="36" t="s">
        <v>12986</v>
      </c>
      <c r="C16873" s="33" t="s">
        <v>12314</v>
      </c>
      <c r="D16873" s="38">
        <v>1</v>
      </c>
      <c r="E16873" s="45" t="s">
        <v>23</v>
      </c>
      <c r="F16873" s="46">
        <v>650000</v>
      </c>
      <c r="G16873" s="41">
        <f t="shared" si="625"/>
        <v>650000</v>
      </c>
      <c r="H16873" s="42" t="s">
        <v>488</v>
      </c>
      <c r="I16873" s="43" t="s">
        <v>12985</v>
      </c>
    </row>
    <row r="16874" spans="1:9" x14ac:dyDescent="0.25">
      <c r="A16874" s="33" t="s">
        <v>7230</v>
      </c>
      <c r="B16874" s="36" t="s">
        <v>5631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25"/>
        <v>10000</v>
      </c>
      <c r="H16874" s="42" t="s">
        <v>930</v>
      </c>
      <c r="I16874" s="43"/>
    </row>
    <row r="16875" spans="1:9" x14ac:dyDescent="0.25">
      <c r="A16875" s="33" t="s">
        <v>7230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25"/>
        <v>36975</v>
      </c>
      <c r="H16875" s="42" t="s">
        <v>588</v>
      </c>
      <c r="I16875" s="43" t="s">
        <v>11159</v>
      </c>
    </row>
    <row r="16876" spans="1:9" x14ac:dyDescent="0.25">
      <c r="A16876" s="33" t="s">
        <v>7230</v>
      </c>
      <c r="B16876" s="33" t="s">
        <v>8509</v>
      </c>
      <c r="C16876" s="56" t="s">
        <v>8339</v>
      </c>
      <c r="D16876" s="50">
        <v>0.6</v>
      </c>
      <c r="E16876" s="45" t="s">
        <v>27</v>
      </c>
      <c r="F16876" s="41">
        <v>82500</v>
      </c>
      <c r="G16876" s="41">
        <f t="shared" si="625"/>
        <v>49500</v>
      </c>
      <c r="H16876" s="42" t="s">
        <v>588</v>
      </c>
      <c r="I16876" s="43" t="s">
        <v>11159</v>
      </c>
    </row>
    <row r="16877" spans="1:9" x14ac:dyDescent="0.25">
      <c r="A16877" s="33" t="s">
        <v>7230</v>
      </c>
      <c r="B16877" s="33" t="s">
        <v>314</v>
      </c>
      <c r="C16877" s="33" t="s">
        <v>10870</v>
      </c>
      <c r="D16877" s="38">
        <v>1</v>
      </c>
      <c r="E16877" s="51" t="s">
        <v>24</v>
      </c>
      <c r="F16877" s="46">
        <v>393545</v>
      </c>
      <c r="G16877" s="179">
        <f t="shared" si="625"/>
        <v>393545</v>
      </c>
      <c r="H16877" s="42" t="s">
        <v>588</v>
      </c>
      <c r="I16877" s="43" t="s">
        <v>11159</v>
      </c>
    </row>
    <row r="16878" spans="1:9" x14ac:dyDescent="0.25">
      <c r="A16878" s="33" t="s">
        <v>7230</v>
      </c>
      <c r="B16878" s="33" t="s">
        <v>12904</v>
      </c>
      <c r="C16878" s="33" t="s">
        <v>12987</v>
      </c>
      <c r="D16878" s="38">
        <v>1</v>
      </c>
      <c r="E16878" s="51" t="s">
        <v>24</v>
      </c>
      <c r="F16878" s="46">
        <v>1400000</v>
      </c>
      <c r="G16878" s="62">
        <f t="shared" si="625"/>
        <v>1400000</v>
      </c>
      <c r="H16878" s="42" t="s">
        <v>507</v>
      </c>
      <c r="I16878" s="43" t="s">
        <v>12988</v>
      </c>
    </row>
    <row r="16879" spans="1:9" x14ac:dyDescent="0.25">
      <c r="A16879" s="33" t="s">
        <v>7230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25"/>
        <v>165000</v>
      </c>
      <c r="H16879" s="42" t="s">
        <v>507</v>
      </c>
      <c r="I16879" s="43" t="s">
        <v>12988</v>
      </c>
    </row>
    <row r="16880" spans="1:9" x14ac:dyDescent="0.25">
      <c r="A16880" s="33" t="s">
        <v>7230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25"/>
        <v>40000</v>
      </c>
      <c r="H16880" s="42" t="s">
        <v>507</v>
      </c>
      <c r="I16880" s="43" t="s">
        <v>12988</v>
      </c>
    </row>
    <row r="16881" spans="1:9" x14ac:dyDescent="0.25">
      <c r="A16881" s="33" t="s">
        <v>7230</v>
      </c>
      <c r="B16881" s="63" t="s">
        <v>5550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25"/>
        <v>500000</v>
      </c>
      <c r="H16881" s="42" t="s">
        <v>507</v>
      </c>
      <c r="I16881" s="43" t="s">
        <v>12988</v>
      </c>
    </row>
    <row r="16882" spans="1:9" x14ac:dyDescent="0.25">
      <c r="A16882" s="33" t="s">
        <v>7240</v>
      </c>
      <c r="B16882" s="56" t="s">
        <v>7234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25"/>
        <v>50000</v>
      </c>
      <c r="H16882" s="42" t="s">
        <v>7232</v>
      </c>
      <c r="I16882" s="43"/>
    </row>
    <row r="16883" spans="1:9" x14ac:dyDescent="0.25">
      <c r="A16883" s="33" t="s">
        <v>7240</v>
      </c>
      <c r="B16883" s="33" t="s">
        <v>6742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7232</v>
      </c>
      <c r="I16883" s="43"/>
    </row>
    <row r="16884" spans="1:9" x14ac:dyDescent="0.25">
      <c r="A16884" s="33" t="s">
        <v>7240</v>
      </c>
      <c r="B16884" s="33" t="s">
        <v>4847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25"/>
        <v>5250</v>
      </c>
      <c r="H16884" s="42" t="s">
        <v>7232</v>
      </c>
      <c r="I16884" s="293"/>
    </row>
    <row r="16885" spans="1:9" x14ac:dyDescent="0.25">
      <c r="A16885" s="33" t="s">
        <v>7240</v>
      </c>
      <c r="B16885" s="33" t="s">
        <v>4847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25"/>
        <v>2800</v>
      </c>
      <c r="H16885" s="42" t="s">
        <v>7232</v>
      </c>
      <c r="I16885" s="293"/>
    </row>
    <row r="16886" spans="1:9" x14ac:dyDescent="0.25">
      <c r="A16886" s="33" t="s">
        <v>7240</v>
      </c>
      <c r="B16886" s="33" t="s">
        <v>7243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25"/>
        <v>42000</v>
      </c>
      <c r="H16886" s="42" t="s">
        <v>7232</v>
      </c>
      <c r="I16886" s="293"/>
    </row>
    <row r="16887" spans="1:9" x14ac:dyDescent="0.25">
      <c r="A16887" s="33" t="s">
        <v>7240</v>
      </c>
      <c r="B16887" s="36" t="s">
        <v>6806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25"/>
        <v>8000</v>
      </c>
      <c r="H16887" s="42" t="s">
        <v>7232</v>
      </c>
      <c r="I16887" s="293"/>
    </row>
    <row r="16888" spans="1:9" x14ac:dyDescent="0.25">
      <c r="A16888" s="33" t="s">
        <v>7240</v>
      </c>
      <c r="B16888" s="56" t="s">
        <v>6807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25"/>
        <v>3000</v>
      </c>
      <c r="H16888" s="42" t="s">
        <v>7232</v>
      </c>
      <c r="I16888" s="43"/>
    </row>
    <row r="16889" spans="1:9" x14ac:dyDescent="0.25">
      <c r="A16889" s="33" t="s">
        <v>7240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7232</v>
      </c>
      <c r="I16889" s="43"/>
    </row>
    <row r="16890" spans="1:9" x14ac:dyDescent="0.25">
      <c r="A16890" s="33" t="s">
        <v>7240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25"/>
        <v>49500</v>
      </c>
      <c r="H16890" s="42" t="s">
        <v>509</v>
      </c>
      <c r="I16890" s="43"/>
    </row>
    <row r="16891" spans="1:9" x14ac:dyDescent="0.25">
      <c r="A16891" s="33" t="s">
        <v>7240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25"/>
        <v>46500</v>
      </c>
      <c r="H16891" s="42" t="s">
        <v>509</v>
      </c>
      <c r="I16891" s="43"/>
    </row>
    <row r="16892" spans="1:9" x14ac:dyDescent="0.25">
      <c r="A16892" s="33" t="s">
        <v>7240</v>
      </c>
      <c r="B16892" s="36" t="s">
        <v>7241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25"/>
        <v>30000</v>
      </c>
      <c r="H16892" s="42" t="s">
        <v>7242</v>
      </c>
      <c r="I16892" s="43"/>
    </row>
    <row r="16893" spans="1:9" x14ac:dyDescent="0.25">
      <c r="A16893" s="33" t="s">
        <v>7240</v>
      </c>
      <c r="B16893" s="33" t="s">
        <v>12830</v>
      </c>
      <c r="C16893" s="49" t="s">
        <v>12989</v>
      </c>
      <c r="D16893" s="38">
        <v>1</v>
      </c>
      <c r="E16893" s="51" t="s">
        <v>24</v>
      </c>
      <c r="F16893" s="34">
        <v>1650000</v>
      </c>
      <c r="G16893" s="41">
        <f t="shared" si="625"/>
        <v>1650000</v>
      </c>
      <c r="H16893" s="42" t="s">
        <v>433</v>
      </c>
      <c r="I16893" s="43" t="s">
        <v>12990</v>
      </c>
    </row>
    <row r="16894" spans="1:9" x14ac:dyDescent="0.25">
      <c r="A16894" s="33" t="s">
        <v>7240</v>
      </c>
      <c r="B16894" s="33" t="s">
        <v>12830</v>
      </c>
      <c r="C16894" s="49" t="s">
        <v>12991</v>
      </c>
      <c r="D16894" s="38">
        <v>1</v>
      </c>
      <c r="E16894" s="51" t="s">
        <v>24</v>
      </c>
      <c r="F16894" s="34">
        <v>1650000</v>
      </c>
      <c r="G16894" s="41">
        <f t="shared" si="625"/>
        <v>1650000</v>
      </c>
      <c r="H16894" s="42" t="s">
        <v>433</v>
      </c>
      <c r="I16894" s="43" t="s">
        <v>12990</v>
      </c>
    </row>
    <row r="16895" spans="1:9" x14ac:dyDescent="0.25">
      <c r="A16895" s="33" t="s">
        <v>7240</v>
      </c>
      <c r="B16895" s="33" t="s">
        <v>12830</v>
      </c>
      <c r="C16895" s="49" t="s">
        <v>12992</v>
      </c>
      <c r="D16895" s="38">
        <v>1</v>
      </c>
      <c r="E16895" s="51" t="s">
        <v>24</v>
      </c>
      <c r="F16895" s="34">
        <v>1650000</v>
      </c>
      <c r="G16895" s="41">
        <f t="shared" si="625"/>
        <v>1650000</v>
      </c>
      <c r="H16895" s="42" t="s">
        <v>433</v>
      </c>
      <c r="I16895" s="43" t="s">
        <v>12990</v>
      </c>
    </row>
    <row r="16896" spans="1:9" x14ac:dyDescent="0.25">
      <c r="A16896" s="33" t="s">
        <v>7240</v>
      </c>
      <c r="B16896" s="33" t="s">
        <v>12830</v>
      </c>
      <c r="C16896" s="49" t="s">
        <v>12993</v>
      </c>
      <c r="D16896" s="38">
        <v>1</v>
      </c>
      <c r="E16896" s="51" t="s">
        <v>24</v>
      </c>
      <c r="F16896" s="34">
        <v>1650000</v>
      </c>
      <c r="G16896" s="41">
        <f t="shared" si="625"/>
        <v>1650000</v>
      </c>
      <c r="H16896" s="42" t="s">
        <v>433</v>
      </c>
      <c r="I16896" s="43" t="s">
        <v>12990</v>
      </c>
    </row>
    <row r="16897" spans="1:9" x14ac:dyDescent="0.25">
      <c r="A16897" s="33" t="s">
        <v>7240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25"/>
        <v>75000</v>
      </c>
      <c r="H16897" s="42" t="s">
        <v>433</v>
      </c>
      <c r="I16897" s="43" t="s">
        <v>12990</v>
      </c>
    </row>
    <row r="16898" spans="1:9" x14ac:dyDescent="0.25">
      <c r="A16898" s="33" t="s">
        <v>7240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25"/>
        <v>120000</v>
      </c>
      <c r="H16898" s="42" t="s">
        <v>1999</v>
      </c>
      <c r="I16898" s="43" t="s">
        <v>12994</v>
      </c>
    </row>
    <row r="16899" spans="1:9" x14ac:dyDescent="0.25">
      <c r="A16899" s="33" t="s">
        <v>7240</v>
      </c>
      <c r="B16899" s="33" t="s">
        <v>4841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25"/>
        <v>20000</v>
      </c>
      <c r="H16899" s="42" t="s">
        <v>1999</v>
      </c>
      <c r="I16899" s="43" t="s">
        <v>12994</v>
      </c>
    </row>
    <row r="16900" spans="1:9" x14ac:dyDescent="0.25">
      <c r="A16900" s="33" t="s">
        <v>7240</v>
      </c>
      <c r="B16900" s="33" t="s">
        <v>2905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25"/>
        <v>22500</v>
      </c>
      <c r="H16900" s="42" t="s">
        <v>1999</v>
      </c>
      <c r="I16900" s="43" t="s">
        <v>12994</v>
      </c>
    </row>
    <row r="16901" spans="1:9" x14ac:dyDescent="0.25">
      <c r="A16901" s="33" t="s">
        <v>7240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25"/>
        <v>61875</v>
      </c>
      <c r="H16901" s="42" t="s">
        <v>1999</v>
      </c>
      <c r="I16901" s="43" t="s">
        <v>12994</v>
      </c>
    </row>
    <row r="16902" spans="1:9" x14ac:dyDescent="0.25">
      <c r="A16902" s="33" t="s">
        <v>7240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25"/>
        <v>31000</v>
      </c>
      <c r="H16902" s="42" t="s">
        <v>1999</v>
      </c>
      <c r="I16902" s="43" t="s">
        <v>12994</v>
      </c>
    </row>
    <row r="16903" spans="1:9" x14ac:dyDescent="0.25">
      <c r="A16903" s="33" t="s">
        <v>7240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25"/>
        <v>34689</v>
      </c>
      <c r="H16903" s="42" t="s">
        <v>1999</v>
      </c>
      <c r="I16903" s="43" t="s">
        <v>12994</v>
      </c>
    </row>
    <row r="16904" spans="1:9" x14ac:dyDescent="0.25">
      <c r="A16904" s="33" t="s">
        <v>7240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12994</v>
      </c>
    </row>
    <row r="16905" spans="1:9" x14ac:dyDescent="0.25">
      <c r="A16905" s="33" t="s">
        <v>7240</v>
      </c>
      <c r="B16905" s="33" t="s">
        <v>356</v>
      </c>
      <c r="C16905" s="56" t="s">
        <v>12995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9572</v>
      </c>
    </row>
    <row r="16906" spans="1:9" x14ac:dyDescent="0.25">
      <c r="A16906" s="33" t="s">
        <v>7240</v>
      </c>
      <c r="B16906" s="33" t="s">
        <v>356</v>
      </c>
      <c r="C16906" s="33" t="s">
        <v>12996</v>
      </c>
      <c r="D16906" s="38">
        <v>1</v>
      </c>
      <c r="E16906" s="51" t="s">
        <v>24</v>
      </c>
      <c r="F16906" s="46">
        <v>1700000</v>
      </c>
      <c r="G16906" s="62">
        <f t="shared" ref="G16906:G16916" si="626">F16906*D16906</f>
        <v>1700000</v>
      </c>
      <c r="H16906" s="42" t="s">
        <v>1999</v>
      </c>
      <c r="I16906" s="43" t="s">
        <v>9572</v>
      </c>
    </row>
    <row r="16907" spans="1:9" x14ac:dyDescent="0.25">
      <c r="A16907" s="33" t="s">
        <v>7240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26"/>
        <v>80000</v>
      </c>
      <c r="H16907" s="42" t="s">
        <v>1999</v>
      </c>
      <c r="I16907" s="43" t="s">
        <v>9572</v>
      </c>
    </row>
    <row r="16908" spans="1:9" x14ac:dyDescent="0.25">
      <c r="A16908" s="33" t="s">
        <v>7240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26"/>
        <v>350000</v>
      </c>
      <c r="H16908" s="42" t="s">
        <v>1999</v>
      </c>
      <c r="I16908" s="43" t="s">
        <v>9572</v>
      </c>
    </row>
    <row r="16909" spans="1:9" x14ac:dyDescent="0.25">
      <c r="A16909" s="33" t="s">
        <v>7240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26"/>
        <v>73000</v>
      </c>
      <c r="H16909" s="42" t="s">
        <v>9603</v>
      </c>
      <c r="I16909" s="43"/>
    </row>
    <row r="16910" spans="1:9" x14ac:dyDescent="0.25">
      <c r="A16910" s="33" t="s">
        <v>7240</v>
      </c>
      <c r="B16910" s="33" t="s">
        <v>4055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26"/>
        <v>77500</v>
      </c>
      <c r="H16910" s="42" t="s">
        <v>2736</v>
      </c>
      <c r="I16910" s="43" t="s">
        <v>12997</v>
      </c>
    </row>
    <row r="16911" spans="1:9" x14ac:dyDescent="0.25">
      <c r="A16911" s="33" t="s">
        <v>7240</v>
      </c>
      <c r="B16911" s="63" t="s">
        <v>2751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26"/>
        <v>60000</v>
      </c>
      <c r="H16911" s="42" t="s">
        <v>1604</v>
      </c>
      <c r="I16911" s="43" t="s">
        <v>12998</v>
      </c>
    </row>
    <row r="16912" spans="1:9" x14ac:dyDescent="0.25">
      <c r="A16912" s="33" t="s">
        <v>7240</v>
      </c>
      <c r="B16912" s="63" t="s">
        <v>3338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26"/>
        <v>60000</v>
      </c>
      <c r="H16912" s="42" t="s">
        <v>1604</v>
      </c>
      <c r="I16912" s="43" t="s">
        <v>12998</v>
      </c>
    </row>
    <row r="16913" spans="1:9" x14ac:dyDescent="0.25">
      <c r="A16913" s="33" t="s">
        <v>7240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26"/>
        <v>40000</v>
      </c>
      <c r="H16913" s="84" t="s">
        <v>1004</v>
      </c>
      <c r="I16913" s="43" t="s">
        <v>12999</v>
      </c>
    </row>
    <row r="16914" spans="1:9" x14ac:dyDescent="0.25">
      <c r="A16914" s="33" t="s">
        <v>7240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26"/>
        <v>49500</v>
      </c>
      <c r="H16914" s="84" t="s">
        <v>1004</v>
      </c>
      <c r="I16914" s="43" t="s">
        <v>12999</v>
      </c>
    </row>
    <row r="16915" spans="1:9" x14ac:dyDescent="0.25">
      <c r="A16915" s="33" t="s">
        <v>7240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26"/>
        <v>264000</v>
      </c>
      <c r="H16915" s="84" t="s">
        <v>995</v>
      </c>
      <c r="I16915" s="43" t="s">
        <v>13000</v>
      </c>
    </row>
    <row r="16916" spans="1:9" x14ac:dyDescent="0.25">
      <c r="A16916" s="33" t="s">
        <v>7240</v>
      </c>
      <c r="B16916" s="33" t="s">
        <v>68</v>
      </c>
      <c r="C16916" s="33" t="s">
        <v>13001</v>
      </c>
      <c r="D16916" s="38">
        <v>1</v>
      </c>
      <c r="E16916" s="45" t="s">
        <v>72</v>
      </c>
      <c r="F16916" s="40">
        <v>2100000</v>
      </c>
      <c r="G16916" s="41">
        <f t="shared" si="626"/>
        <v>2100000</v>
      </c>
      <c r="H16916" s="84" t="s">
        <v>465</v>
      </c>
      <c r="I16916" s="43" t="s">
        <v>13002</v>
      </c>
    </row>
    <row r="16917" spans="1:9" x14ac:dyDescent="0.25">
      <c r="A16917" s="33" t="s">
        <v>7240</v>
      </c>
      <c r="B16917" s="33" t="s">
        <v>68</v>
      </c>
      <c r="C16917" s="33" t="s">
        <v>13003</v>
      </c>
      <c r="D16917" s="38">
        <v>1</v>
      </c>
      <c r="E16917" s="51" t="s">
        <v>72</v>
      </c>
      <c r="F16917" s="46">
        <v>2100000</v>
      </c>
      <c r="G16917" s="41">
        <f t="shared" si="625"/>
        <v>2100000</v>
      </c>
      <c r="H16917" s="292" t="s">
        <v>465</v>
      </c>
      <c r="I16917" s="43" t="s">
        <v>13002</v>
      </c>
    </row>
    <row r="16918" spans="1:9" x14ac:dyDescent="0.25">
      <c r="A16918" s="33" t="s">
        <v>7240</v>
      </c>
      <c r="B16918" s="36" t="s">
        <v>5631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25"/>
        <v>20000</v>
      </c>
      <c r="H16918" s="292" t="s">
        <v>930</v>
      </c>
      <c r="I16918" s="43"/>
    </row>
    <row r="16919" spans="1:9" x14ac:dyDescent="0.25">
      <c r="A16919" s="33" t="s">
        <v>7240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9575</v>
      </c>
    </row>
    <row r="16920" spans="1:9" x14ac:dyDescent="0.25">
      <c r="A16920" s="33" t="s">
        <v>7240</v>
      </c>
      <c r="B16920" s="36" t="s">
        <v>13004</v>
      </c>
      <c r="C16920" s="33" t="s">
        <v>3597</v>
      </c>
      <c r="D16920" s="38">
        <v>1</v>
      </c>
      <c r="E16920" s="45" t="s">
        <v>24</v>
      </c>
      <c r="F16920" s="41">
        <v>60000</v>
      </c>
      <c r="G16920" s="41">
        <f t="shared" si="625"/>
        <v>60000</v>
      </c>
      <c r="H16920" s="292" t="s">
        <v>413</v>
      </c>
      <c r="I16920" s="43" t="s">
        <v>13005</v>
      </c>
    </row>
    <row r="16921" spans="1:9" x14ac:dyDescent="0.25">
      <c r="A16921" s="33" t="s">
        <v>7240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25"/>
        <v>264000</v>
      </c>
      <c r="H16921" s="292" t="s">
        <v>413</v>
      </c>
      <c r="I16921" s="43" t="s">
        <v>13005</v>
      </c>
    </row>
    <row r="16922" spans="1:9" x14ac:dyDescent="0.25">
      <c r="A16922" s="33" t="s">
        <v>7240</v>
      </c>
      <c r="B16922" s="63" t="s">
        <v>2751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25"/>
        <v>60000</v>
      </c>
      <c r="H16922" s="84" t="s">
        <v>1006</v>
      </c>
      <c r="I16922" s="43" t="s">
        <v>13006</v>
      </c>
    </row>
    <row r="16923" spans="1:9" x14ac:dyDescent="0.25">
      <c r="A16923" s="33" t="s">
        <v>7240</v>
      </c>
      <c r="B16923" s="33" t="s">
        <v>6966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25"/>
        <v>12500</v>
      </c>
      <c r="H16923" s="84" t="s">
        <v>1006</v>
      </c>
      <c r="I16923" s="43" t="s">
        <v>13006</v>
      </c>
    </row>
    <row r="16924" spans="1:9" x14ac:dyDescent="0.25">
      <c r="A16924" s="33" t="s">
        <v>7240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25"/>
        <v>156100.5</v>
      </c>
      <c r="H16924" s="84" t="s">
        <v>1006</v>
      </c>
      <c r="I16924" s="43" t="s">
        <v>13006</v>
      </c>
    </row>
    <row r="16925" spans="1:9" x14ac:dyDescent="0.25">
      <c r="A16925" s="33" t="s">
        <v>7240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25"/>
        <v>94000</v>
      </c>
      <c r="H16925" s="84" t="s">
        <v>1006</v>
      </c>
      <c r="I16925" s="43" t="s">
        <v>13006</v>
      </c>
    </row>
    <row r="16926" spans="1:9" x14ac:dyDescent="0.25">
      <c r="A16926" s="33" t="s">
        <v>7240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25"/>
        <v>82500</v>
      </c>
      <c r="H16926" s="84" t="s">
        <v>1006</v>
      </c>
      <c r="I16926" s="43" t="s">
        <v>13006</v>
      </c>
    </row>
    <row r="16927" spans="1:9" x14ac:dyDescent="0.25">
      <c r="A16927" s="33" t="s">
        <v>7240</v>
      </c>
      <c r="B16927" s="33" t="s">
        <v>68</v>
      </c>
      <c r="C16927" s="33" t="s">
        <v>13007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13008</v>
      </c>
    </row>
    <row r="16928" spans="1:9" x14ac:dyDescent="0.25">
      <c r="A16928" s="33" t="s">
        <v>7240</v>
      </c>
      <c r="B16928" s="33" t="s">
        <v>68</v>
      </c>
      <c r="C16928" s="33" t="s">
        <v>13009</v>
      </c>
      <c r="D16928" s="38">
        <v>1</v>
      </c>
      <c r="E16928" s="45" t="s">
        <v>72</v>
      </c>
      <c r="F16928" s="40">
        <v>2100000</v>
      </c>
      <c r="G16928" s="41">
        <f t="shared" ref="G16928:G16956" si="627">F16928*D16928</f>
        <v>2100000</v>
      </c>
      <c r="H16928" s="42" t="s">
        <v>507</v>
      </c>
      <c r="I16928" s="33" t="s">
        <v>13008</v>
      </c>
    </row>
    <row r="16929" spans="1:9" x14ac:dyDescent="0.25">
      <c r="A16929" s="33" t="s">
        <v>7240</v>
      </c>
      <c r="B16929" s="63" t="s">
        <v>3338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27"/>
        <v>60000</v>
      </c>
      <c r="H16929" s="42" t="s">
        <v>507</v>
      </c>
      <c r="I16929" s="33" t="s">
        <v>13008</v>
      </c>
    </row>
    <row r="16930" spans="1:9" x14ac:dyDescent="0.25">
      <c r="A16930" s="33" t="s">
        <v>408</v>
      </c>
      <c r="B16930" s="56" t="s">
        <v>5842</v>
      </c>
      <c r="C16930" s="33" t="s">
        <v>5841</v>
      </c>
      <c r="D16930" s="38">
        <v>1</v>
      </c>
      <c r="E16930" s="45" t="s">
        <v>24</v>
      </c>
      <c r="F16930" s="41">
        <v>70000</v>
      </c>
      <c r="G16930" s="41">
        <f t="shared" si="627"/>
        <v>70000</v>
      </c>
      <c r="H16930" s="42" t="s">
        <v>9393</v>
      </c>
      <c r="I16930" s="43"/>
    </row>
    <row r="16931" spans="1:9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27"/>
        <v>33000</v>
      </c>
      <c r="H16931" s="42" t="s">
        <v>2240</v>
      </c>
      <c r="I16931" s="293"/>
    </row>
    <row r="16932" spans="1:9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27"/>
        <v>93000</v>
      </c>
      <c r="H16932" s="42" t="s">
        <v>2240</v>
      </c>
      <c r="I16932" s="293"/>
    </row>
    <row r="16933" spans="1:9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27"/>
        <v>106000</v>
      </c>
      <c r="H16933" s="42" t="s">
        <v>7232</v>
      </c>
      <c r="I16933" s="293"/>
    </row>
    <row r="16934" spans="1:9" x14ac:dyDescent="0.25">
      <c r="A16934" s="33" t="s">
        <v>408</v>
      </c>
      <c r="B16934" s="33" t="s">
        <v>7246</v>
      </c>
      <c r="C16934" s="33" t="s">
        <v>7229</v>
      </c>
      <c r="D16934" s="38">
        <v>1</v>
      </c>
      <c r="E16934" s="45" t="s">
        <v>24</v>
      </c>
      <c r="F16934" s="35">
        <v>25000</v>
      </c>
      <c r="G16934" s="41">
        <f t="shared" si="627"/>
        <v>25000</v>
      </c>
      <c r="H16934" s="42" t="s">
        <v>7232</v>
      </c>
      <c r="I16934" s="293"/>
    </row>
    <row r="16935" spans="1:9" x14ac:dyDescent="0.25">
      <c r="A16935" s="33" t="s">
        <v>408</v>
      </c>
      <c r="B16935" s="63" t="s">
        <v>5173</v>
      </c>
      <c r="C16935" s="33" t="s">
        <v>3536</v>
      </c>
      <c r="D16935" s="38">
        <v>1</v>
      </c>
      <c r="E16935" s="51" t="s">
        <v>24</v>
      </c>
      <c r="F16935" s="185">
        <v>110000</v>
      </c>
      <c r="G16935" s="179">
        <f t="shared" si="627"/>
        <v>110000</v>
      </c>
      <c r="H16935" s="42" t="s">
        <v>7232</v>
      </c>
      <c r="I16935" s="43"/>
    </row>
    <row r="16936" spans="1:9" x14ac:dyDescent="0.25">
      <c r="A16936" s="33" t="s">
        <v>408</v>
      </c>
      <c r="B16936" s="33" t="s">
        <v>7235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27"/>
        <v>82500</v>
      </c>
      <c r="H16936" s="42" t="s">
        <v>7232</v>
      </c>
      <c r="I16936" s="43"/>
    </row>
    <row r="16937" spans="1:9" x14ac:dyDescent="0.25">
      <c r="A16937" s="33" t="s">
        <v>408</v>
      </c>
      <c r="B16937" s="56" t="s">
        <v>3330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27"/>
        <v>6850000</v>
      </c>
      <c r="H16937" s="42" t="s">
        <v>1855</v>
      </c>
      <c r="I16937" s="43" t="s">
        <v>13010</v>
      </c>
    </row>
    <row r="16938" spans="1:9" x14ac:dyDescent="0.25">
      <c r="A16938" s="33" t="s">
        <v>408</v>
      </c>
      <c r="B16938" s="36" t="s">
        <v>5631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27"/>
        <v>10000</v>
      </c>
      <c r="H16938" s="42" t="s">
        <v>2701</v>
      </c>
      <c r="I16938" s="43"/>
    </row>
    <row r="16939" spans="1:9" x14ac:dyDescent="0.25">
      <c r="A16939" s="33" t="s">
        <v>408</v>
      </c>
      <c r="B16939" s="36" t="s">
        <v>6280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27"/>
        <v>550000</v>
      </c>
      <c r="H16939" s="42" t="s">
        <v>12871</v>
      </c>
      <c r="I16939" s="43" t="s">
        <v>13011</v>
      </c>
    </row>
    <row r="16940" spans="1:9" x14ac:dyDescent="0.25">
      <c r="A16940" s="33" t="s">
        <v>408</v>
      </c>
      <c r="B16940" s="33" t="s">
        <v>7155</v>
      </c>
      <c r="C16940" s="56" t="s">
        <v>7156</v>
      </c>
      <c r="D16940" s="38">
        <v>0.25</v>
      </c>
      <c r="E16940" s="45" t="s">
        <v>83</v>
      </c>
      <c r="F16940" s="46">
        <v>300000</v>
      </c>
      <c r="G16940" s="41">
        <f t="shared" si="627"/>
        <v>75000</v>
      </c>
      <c r="H16940" s="42" t="s">
        <v>12871</v>
      </c>
      <c r="I16940" s="43" t="s">
        <v>13011</v>
      </c>
    </row>
    <row r="16941" spans="1:9" x14ac:dyDescent="0.25">
      <c r="A16941" s="33" t="s">
        <v>408</v>
      </c>
      <c r="B16941" s="33" t="s">
        <v>6694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27"/>
        <v>78000</v>
      </c>
      <c r="H16941" s="42" t="s">
        <v>12871</v>
      </c>
      <c r="I16941" s="43" t="s">
        <v>13011</v>
      </c>
    </row>
    <row r="16942" spans="1:9" x14ac:dyDescent="0.25">
      <c r="A16942" s="33" t="s">
        <v>408</v>
      </c>
      <c r="B16942" s="36" t="s">
        <v>6280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27"/>
        <v>550000</v>
      </c>
      <c r="H16942" s="42" t="s">
        <v>12872</v>
      </c>
      <c r="I16942" s="43" t="s">
        <v>13012</v>
      </c>
    </row>
    <row r="16943" spans="1:9" x14ac:dyDescent="0.25">
      <c r="A16943" s="33" t="s">
        <v>408</v>
      </c>
      <c r="B16943" s="33" t="s">
        <v>7155</v>
      </c>
      <c r="C16943" s="56" t="s">
        <v>7156</v>
      </c>
      <c r="D16943" s="38">
        <v>0.25</v>
      </c>
      <c r="E16943" s="45" t="s">
        <v>83</v>
      </c>
      <c r="F16943" s="46">
        <v>300000</v>
      </c>
      <c r="G16943" s="41">
        <f t="shared" si="627"/>
        <v>75000</v>
      </c>
      <c r="H16943" s="42" t="s">
        <v>12872</v>
      </c>
      <c r="I16943" s="43" t="s">
        <v>13012</v>
      </c>
    </row>
    <row r="16944" spans="1:9" x14ac:dyDescent="0.25">
      <c r="A16944" s="33" t="s">
        <v>408</v>
      </c>
      <c r="B16944" s="33" t="s">
        <v>6694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27"/>
        <v>78000</v>
      </c>
      <c r="H16944" s="42" t="s">
        <v>12872</v>
      </c>
      <c r="I16944" s="43" t="s">
        <v>13012</v>
      </c>
    </row>
    <row r="16945" spans="1:9" x14ac:dyDescent="0.25">
      <c r="A16945" s="33" t="s">
        <v>408</v>
      </c>
      <c r="B16945" s="33" t="s">
        <v>13013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27"/>
        <v>40000</v>
      </c>
      <c r="H16945" s="42" t="s">
        <v>7224</v>
      </c>
      <c r="I16945" s="43"/>
    </row>
    <row r="16946" spans="1:9" x14ac:dyDescent="0.25">
      <c r="A16946" s="33" t="s">
        <v>408</v>
      </c>
      <c r="B16946" s="36" t="s">
        <v>7249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27"/>
        <v>20000</v>
      </c>
      <c r="H16946" s="42" t="s">
        <v>7224</v>
      </c>
      <c r="I16946" s="43"/>
    </row>
    <row r="16947" spans="1:9" x14ac:dyDescent="0.25">
      <c r="A16947" s="33" t="s">
        <v>408</v>
      </c>
      <c r="B16947" s="63" t="s">
        <v>3314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27"/>
        <v>14000</v>
      </c>
      <c r="H16947" s="42" t="s">
        <v>930</v>
      </c>
      <c r="I16947" s="43"/>
    </row>
    <row r="16948" spans="1:9" x14ac:dyDescent="0.25">
      <c r="A16948" s="33" t="s">
        <v>408</v>
      </c>
      <c r="B16948" s="63" t="s">
        <v>7250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27"/>
        <v>28000</v>
      </c>
      <c r="H16948" s="42" t="s">
        <v>606</v>
      </c>
      <c r="I16948" s="43"/>
    </row>
    <row r="16949" spans="1:9" x14ac:dyDescent="0.25">
      <c r="A16949" s="33" t="s">
        <v>408</v>
      </c>
      <c r="B16949" s="80" t="s">
        <v>4466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27"/>
        <v>11500</v>
      </c>
      <c r="H16949" s="42" t="s">
        <v>1263</v>
      </c>
      <c r="I16949" s="43"/>
    </row>
    <row r="16950" spans="1:9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27"/>
        <v>2400000</v>
      </c>
      <c r="H16950" s="42" t="s">
        <v>647</v>
      </c>
      <c r="I16950" s="43" t="s">
        <v>13014</v>
      </c>
    </row>
    <row r="16951" spans="1:9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27"/>
        <v>17955000</v>
      </c>
      <c r="H16951" s="42" t="s">
        <v>647</v>
      </c>
      <c r="I16951" s="43" t="s">
        <v>13014</v>
      </c>
    </row>
    <row r="16952" spans="1:9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27"/>
        <v>2187000</v>
      </c>
      <c r="H16952" s="42" t="s">
        <v>647</v>
      </c>
      <c r="I16952" s="43" t="s">
        <v>13014</v>
      </c>
    </row>
    <row r="16953" spans="1:9" x14ac:dyDescent="0.25">
      <c r="A16953" s="33" t="s">
        <v>408</v>
      </c>
      <c r="B16953" s="269" t="s">
        <v>7244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27"/>
        <v>2420000</v>
      </c>
      <c r="H16953" s="42" t="s">
        <v>647</v>
      </c>
      <c r="I16953" s="43" t="s">
        <v>13014</v>
      </c>
    </row>
    <row r="16954" spans="1:9" x14ac:dyDescent="0.25">
      <c r="A16954" s="33" t="s">
        <v>408</v>
      </c>
      <c r="B16954" s="63" t="s">
        <v>7245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27"/>
        <v>2691500</v>
      </c>
      <c r="H16954" s="42" t="s">
        <v>647</v>
      </c>
      <c r="I16954" s="43" t="s">
        <v>13014</v>
      </c>
    </row>
    <row r="16955" spans="1:9" x14ac:dyDescent="0.25">
      <c r="A16955" s="33" t="s">
        <v>408</v>
      </c>
      <c r="B16955" s="33" t="s">
        <v>6055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27"/>
        <v>2105500</v>
      </c>
      <c r="H16955" s="42" t="s">
        <v>647</v>
      </c>
      <c r="I16955" s="43" t="s">
        <v>13014</v>
      </c>
    </row>
    <row r="16956" spans="1:9" x14ac:dyDescent="0.25">
      <c r="A16956" s="33" t="s">
        <v>408</v>
      </c>
      <c r="B16956" s="33" t="s">
        <v>7251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27"/>
        <v>570000</v>
      </c>
      <c r="H16956" s="84" t="s">
        <v>930</v>
      </c>
      <c r="I16956" s="43"/>
    </row>
    <row r="16957" spans="1:9" x14ac:dyDescent="0.25">
      <c r="A16957" s="33" t="s">
        <v>7253</v>
      </c>
      <c r="B16957" s="33" t="s">
        <v>7254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13015</v>
      </c>
    </row>
    <row r="16958" spans="1:9" x14ac:dyDescent="0.25">
      <c r="A16958" s="33" t="s">
        <v>7253</v>
      </c>
      <c r="B16958" s="33" t="s">
        <v>7255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13015</v>
      </c>
    </row>
    <row r="16959" spans="1:9" x14ac:dyDescent="0.25">
      <c r="A16959" s="33" t="s">
        <v>7253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28">F16959*D16959</f>
        <v>2</v>
      </c>
      <c r="H16959" s="42" t="s">
        <v>4188</v>
      </c>
      <c r="I16959" s="43" t="s">
        <v>13015</v>
      </c>
    </row>
    <row r="16960" spans="1:9" x14ac:dyDescent="0.25">
      <c r="A16960" s="33" t="s">
        <v>7253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28"/>
        <v>93000</v>
      </c>
      <c r="H16960" s="42" t="s">
        <v>2240</v>
      </c>
      <c r="I16960" s="293"/>
    </row>
    <row r="16961" spans="1:9" x14ac:dyDescent="0.25">
      <c r="A16961" s="33" t="s">
        <v>7253</v>
      </c>
      <c r="B16961" s="33" t="s">
        <v>7261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28"/>
        <v>2600000</v>
      </c>
      <c r="H16961" s="42" t="s">
        <v>2240</v>
      </c>
      <c r="I16961" s="43"/>
    </row>
    <row r="16962" spans="1:9" x14ac:dyDescent="0.25">
      <c r="A16962" s="33" t="s">
        <v>7253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28"/>
        <v>93000</v>
      </c>
      <c r="H16962" s="42" t="s">
        <v>28</v>
      </c>
      <c r="I16962" s="43"/>
    </row>
    <row r="16963" spans="1:9" x14ac:dyDescent="0.25">
      <c r="A16963" s="33" t="s">
        <v>7253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28"/>
        <v>123250</v>
      </c>
      <c r="H16963" s="42" t="s">
        <v>28</v>
      </c>
      <c r="I16963" s="43"/>
    </row>
    <row r="16964" spans="1:9" x14ac:dyDescent="0.25">
      <c r="A16964" s="33" t="s">
        <v>7253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28"/>
        <v>310000</v>
      </c>
      <c r="H16964" s="42" t="s">
        <v>2406</v>
      </c>
      <c r="I16964" s="43"/>
    </row>
    <row r="16965" spans="1:9" x14ac:dyDescent="0.25">
      <c r="A16965" s="33" t="s">
        <v>7253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28"/>
        <v>99000</v>
      </c>
      <c r="H16965" s="42" t="s">
        <v>2406</v>
      </c>
      <c r="I16965" s="43"/>
    </row>
    <row r="16966" spans="1:9" x14ac:dyDescent="0.25">
      <c r="A16966" s="33" t="s">
        <v>7253</v>
      </c>
      <c r="B16966" s="56" t="s">
        <v>7260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28"/>
        <v>425000</v>
      </c>
      <c r="H16966" s="42" t="s">
        <v>1633</v>
      </c>
      <c r="I16966" s="43"/>
    </row>
    <row r="16967" spans="1:9" x14ac:dyDescent="0.25">
      <c r="A16967" s="33" t="s">
        <v>7253</v>
      </c>
      <c r="B16967" s="33" t="s">
        <v>4847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28"/>
        <v>2800</v>
      </c>
      <c r="H16967" s="42" t="s">
        <v>1633</v>
      </c>
      <c r="I16967" s="43"/>
    </row>
    <row r="16968" spans="1:9" x14ac:dyDescent="0.25">
      <c r="A16968" s="33" t="s">
        <v>7253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28"/>
        <v>55000</v>
      </c>
      <c r="H16968" s="42" t="s">
        <v>1263</v>
      </c>
      <c r="I16968" s="43" t="s">
        <v>13016</v>
      </c>
    </row>
    <row r="16969" spans="1:9" x14ac:dyDescent="0.25">
      <c r="A16969" s="33" t="s">
        <v>7253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28"/>
        <v>193500</v>
      </c>
      <c r="H16969" s="42" t="s">
        <v>1263</v>
      </c>
      <c r="I16969" s="43" t="s">
        <v>13016</v>
      </c>
    </row>
    <row r="16970" spans="1:9" x14ac:dyDescent="0.25">
      <c r="A16970" s="33" t="s">
        <v>7253</v>
      </c>
      <c r="B16970" s="63" t="s">
        <v>116</v>
      </c>
      <c r="C16970" s="33" t="s">
        <v>2726</v>
      </c>
      <c r="D16970" s="38">
        <v>1</v>
      </c>
      <c r="E16970" s="51" t="s">
        <v>24</v>
      </c>
      <c r="F16970" s="46">
        <v>181500</v>
      </c>
      <c r="G16970" s="179">
        <f t="shared" si="628"/>
        <v>181500</v>
      </c>
      <c r="H16970" s="42" t="s">
        <v>1263</v>
      </c>
      <c r="I16970" s="43" t="s">
        <v>13016</v>
      </c>
    </row>
    <row r="16971" spans="1:9" x14ac:dyDescent="0.25">
      <c r="A16971" s="33" t="s">
        <v>7253</v>
      </c>
      <c r="B16971" s="49" t="s">
        <v>5484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28"/>
        <v>195000</v>
      </c>
      <c r="H16971" s="42" t="s">
        <v>1263</v>
      </c>
      <c r="I16971" s="43" t="s">
        <v>13016</v>
      </c>
    </row>
    <row r="16972" spans="1:9" x14ac:dyDescent="0.25">
      <c r="A16972" s="33" t="s">
        <v>7253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28"/>
        <v>22500</v>
      </c>
      <c r="H16972" s="42" t="s">
        <v>1263</v>
      </c>
      <c r="I16972" s="43" t="s">
        <v>13016</v>
      </c>
    </row>
    <row r="16973" spans="1:9" x14ac:dyDescent="0.25">
      <c r="A16973" s="33" t="s">
        <v>7253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28"/>
        <v>32500</v>
      </c>
      <c r="H16973" s="42" t="s">
        <v>1263</v>
      </c>
      <c r="I16973" s="43" t="s">
        <v>13016</v>
      </c>
    </row>
    <row r="16974" spans="1:9" x14ac:dyDescent="0.25">
      <c r="A16974" s="33" t="s">
        <v>7253</v>
      </c>
      <c r="B16974" s="63" t="s">
        <v>7262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28"/>
        <v>30000</v>
      </c>
      <c r="H16974" s="42" t="s">
        <v>7232</v>
      </c>
      <c r="I16974" s="43"/>
    </row>
    <row r="16975" spans="1:9" x14ac:dyDescent="0.25">
      <c r="A16975" s="33" t="s">
        <v>7253</v>
      </c>
      <c r="B16975" s="63" t="s">
        <v>7263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28"/>
        <v>12000</v>
      </c>
      <c r="H16975" s="42" t="s">
        <v>7232</v>
      </c>
      <c r="I16975" s="43"/>
    </row>
    <row r="16976" spans="1:9" x14ac:dyDescent="0.25">
      <c r="A16976" s="33" t="s">
        <v>7253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28"/>
        <v>212000</v>
      </c>
      <c r="H16976" s="42" t="s">
        <v>7232</v>
      </c>
      <c r="I16976" s="43"/>
    </row>
    <row r="16977" spans="1:9" x14ac:dyDescent="0.25">
      <c r="A16977" s="33" t="s">
        <v>7253</v>
      </c>
      <c r="B16977" s="33" t="s">
        <v>4847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28"/>
        <v>2800</v>
      </c>
      <c r="H16977" s="42" t="s">
        <v>7232</v>
      </c>
      <c r="I16977" s="43"/>
    </row>
    <row r="16978" spans="1:9" x14ac:dyDescent="0.25">
      <c r="A16978" s="33" t="s">
        <v>7253</v>
      </c>
      <c r="B16978" s="80" t="s">
        <v>4466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7232</v>
      </c>
      <c r="I16978" s="43"/>
    </row>
    <row r="16979" spans="1:9" x14ac:dyDescent="0.25">
      <c r="A16979" s="33" t="s">
        <v>7253</v>
      </c>
      <c r="B16979" s="33" t="s">
        <v>12904</v>
      </c>
      <c r="C16979" s="33" t="s">
        <v>12984</v>
      </c>
      <c r="D16979" s="38">
        <v>1</v>
      </c>
      <c r="E16979" s="51" t="s">
        <v>24</v>
      </c>
      <c r="F16979" s="46">
        <v>1400000</v>
      </c>
      <c r="G16979" s="41">
        <f t="shared" si="628"/>
        <v>1400000</v>
      </c>
      <c r="H16979" s="42" t="s">
        <v>2096</v>
      </c>
      <c r="I16979" s="43" t="s">
        <v>13017</v>
      </c>
    </row>
    <row r="16980" spans="1:9" x14ac:dyDescent="0.25">
      <c r="A16980" s="33" t="s">
        <v>7253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28"/>
        <v>165000</v>
      </c>
      <c r="H16980" s="42" t="s">
        <v>2096</v>
      </c>
      <c r="I16980" s="43" t="s">
        <v>13017</v>
      </c>
    </row>
    <row r="16981" spans="1:9" x14ac:dyDescent="0.25">
      <c r="A16981" s="33" t="s">
        <v>7253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28"/>
        <v>40000</v>
      </c>
      <c r="H16981" s="42" t="s">
        <v>2096</v>
      </c>
      <c r="I16981" s="43" t="s">
        <v>13017</v>
      </c>
    </row>
    <row r="16982" spans="1:9" x14ac:dyDescent="0.25">
      <c r="A16982" s="33" t="s">
        <v>7253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28"/>
        <v>297000</v>
      </c>
      <c r="H16982" s="84" t="s">
        <v>748</v>
      </c>
      <c r="I16982" s="43" t="s">
        <v>13018</v>
      </c>
    </row>
    <row r="16983" spans="1:9" x14ac:dyDescent="0.25">
      <c r="A16983" s="33" t="s">
        <v>7253</v>
      </c>
      <c r="B16983" s="33" t="s">
        <v>8247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28"/>
        <v>83000</v>
      </c>
      <c r="H16983" s="84" t="s">
        <v>748</v>
      </c>
      <c r="I16983" s="43" t="s">
        <v>13018</v>
      </c>
    </row>
    <row r="16984" spans="1:9" x14ac:dyDescent="0.25">
      <c r="A16984" s="33" t="s">
        <v>7253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28"/>
        <v>39000</v>
      </c>
      <c r="H16984" s="84" t="s">
        <v>748</v>
      </c>
      <c r="I16984" s="43" t="s">
        <v>13018</v>
      </c>
    </row>
    <row r="16985" spans="1:9" x14ac:dyDescent="0.25">
      <c r="A16985" s="33" t="s">
        <v>7253</v>
      </c>
      <c r="B16985" s="33" t="s">
        <v>356</v>
      </c>
      <c r="C16985" s="33" t="s">
        <v>13019</v>
      </c>
      <c r="D16985" s="38">
        <v>1</v>
      </c>
      <c r="E16985" s="51" t="s">
        <v>24</v>
      </c>
      <c r="F16985" s="46">
        <v>1700000</v>
      </c>
      <c r="G16985" s="41">
        <f t="shared" si="628"/>
        <v>1700000</v>
      </c>
      <c r="H16985" s="84" t="s">
        <v>748</v>
      </c>
      <c r="I16985" s="43" t="s">
        <v>13018</v>
      </c>
    </row>
    <row r="16986" spans="1:9" x14ac:dyDescent="0.25">
      <c r="A16986" s="33" t="s">
        <v>7253</v>
      </c>
      <c r="B16986" s="33" t="s">
        <v>356</v>
      </c>
      <c r="C16986" s="44" t="s">
        <v>13020</v>
      </c>
      <c r="D16986" s="38">
        <v>1</v>
      </c>
      <c r="E16986" s="45" t="s">
        <v>24</v>
      </c>
      <c r="F16986" s="46">
        <v>1700000</v>
      </c>
      <c r="G16986" s="41">
        <f t="shared" si="628"/>
        <v>1700000</v>
      </c>
      <c r="H16986" s="84" t="s">
        <v>748</v>
      </c>
      <c r="I16986" s="43" t="s">
        <v>13018</v>
      </c>
    </row>
    <row r="16987" spans="1:9" x14ac:dyDescent="0.25">
      <c r="A16987" s="33" t="s">
        <v>7253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13018</v>
      </c>
    </row>
    <row r="16988" spans="1:9" x14ac:dyDescent="0.25">
      <c r="A16988" s="33" t="s">
        <v>7253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28"/>
        <v>80000</v>
      </c>
      <c r="H16988" s="84" t="s">
        <v>748</v>
      </c>
      <c r="I16988" s="43" t="s">
        <v>13018</v>
      </c>
    </row>
    <row r="16989" spans="1:9" x14ac:dyDescent="0.25">
      <c r="A16989" s="33" t="s">
        <v>7253</v>
      </c>
      <c r="B16989" s="36" t="s">
        <v>5631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28"/>
        <v>10000</v>
      </c>
      <c r="H16989" s="42" t="s">
        <v>2701</v>
      </c>
      <c r="I16989" s="43"/>
    </row>
    <row r="16990" spans="1:9" x14ac:dyDescent="0.25">
      <c r="A16990" s="33" t="s">
        <v>7253</v>
      </c>
      <c r="B16990" s="33" t="s">
        <v>4847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28"/>
        <v>5600</v>
      </c>
      <c r="H16990" s="42" t="s">
        <v>2701</v>
      </c>
      <c r="I16990" s="43"/>
    </row>
    <row r="16991" spans="1:9" x14ac:dyDescent="0.25">
      <c r="A16991" s="33" t="s">
        <v>7253</v>
      </c>
      <c r="B16991" s="56" t="s">
        <v>7234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28"/>
        <v>25000</v>
      </c>
      <c r="H16991" s="42" t="s">
        <v>2701</v>
      </c>
      <c r="I16991" s="43"/>
    </row>
    <row r="16992" spans="1:9" x14ac:dyDescent="0.25">
      <c r="A16992" s="33" t="s">
        <v>7253</v>
      </c>
      <c r="B16992" s="33" t="s">
        <v>7256</v>
      </c>
      <c r="C16992" s="44" t="s">
        <v>7257</v>
      </c>
      <c r="D16992" s="50">
        <v>2</v>
      </c>
      <c r="E16992" s="45" t="s">
        <v>24</v>
      </c>
      <c r="F16992" s="46">
        <v>6000</v>
      </c>
      <c r="G16992" s="41">
        <f t="shared" si="628"/>
        <v>12000</v>
      </c>
      <c r="H16992" s="42" t="s">
        <v>606</v>
      </c>
      <c r="I16992" s="33"/>
    </row>
    <row r="16993" spans="1:9" x14ac:dyDescent="0.25">
      <c r="A16993" s="33" t="s">
        <v>7253</v>
      </c>
      <c r="B16993" s="36" t="s">
        <v>7258</v>
      </c>
      <c r="C16993" s="44" t="s">
        <v>7259</v>
      </c>
      <c r="D16993" s="38">
        <v>1</v>
      </c>
      <c r="E16993" s="51" t="s">
        <v>24</v>
      </c>
      <c r="F16993" s="40">
        <v>18000</v>
      </c>
      <c r="G16993" s="41">
        <f t="shared" si="628"/>
        <v>18000</v>
      </c>
      <c r="H16993" s="42" t="s">
        <v>606</v>
      </c>
      <c r="I16993" s="33"/>
    </row>
    <row r="16994" spans="1:9" x14ac:dyDescent="0.25">
      <c r="A16994" s="33" t="s">
        <v>7253</v>
      </c>
      <c r="B16994" s="33" t="s">
        <v>12830</v>
      </c>
      <c r="C16994" s="33" t="s">
        <v>13021</v>
      </c>
      <c r="D16994" s="38">
        <v>1</v>
      </c>
      <c r="E16994" s="51" t="s">
        <v>24</v>
      </c>
      <c r="F16994" s="34">
        <v>1650000</v>
      </c>
      <c r="G16994" s="41">
        <f t="shared" si="628"/>
        <v>1650000</v>
      </c>
      <c r="H16994" s="42" t="s">
        <v>433</v>
      </c>
      <c r="I16994" s="33" t="s">
        <v>13022</v>
      </c>
    </row>
    <row r="16995" spans="1:9" x14ac:dyDescent="0.25">
      <c r="A16995" s="33" t="s">
        <v>7253</v>
      </c>
      <c r="B16995" s="33" t="s">
        <v>12830</v>
      </c>
      <c r="C16995" s="33" t="s">
        <v>13023</v>
      </c>
      <c r="D16995" s="38">
        <v>1</v>
      </c>
      <c r="E16995" s="51" t="s">
        <v>24</v>
      </c>
      <c r="F16995" s="34">
        <v>1650000</v>
      </c>
      <c r="G16995" s="41">
        <f t="shared" si="628"/>
        <v>1650000</v>
      </c>
      <c r="H16995" s="42" t="s">
        <v>433</v>
      </c>
      <c r="I16995" s="33" t="s">
        <v>13022</v>
      </c>
    </row>
    <row r="16996" spans="1:9" x14ac:dyDescent="0.25">
      <c r="A16996" s="33" t="s">
        <v>7253</v>
      </c>
      <c r="B16996" s="33" t="s">
        <v>12830</v>
      </c>
      <c r="C16996" s="49" t="s">
        <v>13024</v>
      </c>
      <c r="D16996" s="38">
        <v>1</v>
      </c>
      <c r="E16996" s="51" t="s">
        <v>24</v>
      </c>
      <c r="F16996" s="34">
        <v>1650000</v>
      </c>
      <c r="G16996" s="41">
        <f t="shared" si="628"/>
        <v>1650000</v>
      </c>
      <c r="H16996" s="42" t="s">
        <v>433</v>
      </c>
      <c r="I16996" s="33" t="s">
        <v>13022</v>
      </c>
    </row>
    <row r="16997" spans="1:9" x14ac:dyDescent="0.25">
      <c r="A16997" s="33" t="s">
        <v>7253</v>
      </c>
      <c r="B16997" s="33" t="s">
        <v>12830</v>
      </c>
      <c r="C16997" s="49" t="s">
        <v>13025</v>
      </c>
      <c r="D16997" s="33">
        <v>1</v>
      </c>
      <c r="E16997" s="33" t="s">
        <v>24</v>
      </c>
      <c r="F16997" s="34">
        <v>1650000</v>
      </c>
      <c r="G16997" s="41">
        <f t="shared" si="628"/>
        <v>1650000</v>
      </c>
      <c r="H16997" s="42" t="s">
        <v>433</v>
      </c>
      <c r="I16997" s="33" t="s">
        <v>13022</v>
      </c>
    </row>
    <row r="16998" spans="1:9" x14ac:dyDescent="0.25">
      <c r="A16998" s="33" t="s">
        <v>7253</v>
      </c>
      <c r="B16998" s="33" t="s">
        <v>356</v>
      </c>
      <c r="C16998" s="228" t="s">
        <v>13026</v>
      </c>
      <c r="D16998" s="38">
        <v>1</v>
      </c>
      <c r="E16998" s="51" t="s">
        <v>24</v>
      </c>
      <c r="F16998" s="46">
        <v>1700000</v>
      </c>
      <c r="G16998" s="41">
        <f t="shared" si="628"/>
        <v>1700000</v>
      </c>
      <c r="H16998" s="33" t="s">
        <v>13027</v>
      </c>
      <c r="I16998" s="33" t="s">
        <v>13022</v>
      </c>
    </row>
    <row r="16999" spans="1:9" x14ac:dyDescent="0.25">
      <c r="A16999" s="33" t="s">
        <v>7253</v>
      </c>
      <c r="B16999" s="33" t="s">
        <v>356</v>
      </c>
      <c r="C16999" s="228" t="s">
        <v>13028</v>
      </c>
      <c r="D16999" s="38">
        <v>1</v>
      </c>
      <c r="E16999" s="51" t="s">
        <v>24</v>
      </c>
      <c r="F16999" s="46">
        <v>1700000</v>
      </c>
      <c r="G16999" s="41">
        <f t="shared" si="628"/>
        <v>1700000</v>
      </c>
      <c r="H16999" s="33" t="s">
        <v>13027</v>
      </c>
      <c r="I16999" s="33" t="s">
        <v>13022</v>
      </c>
    </row>
    <row r="17000" spans="1:9" x14ac:dyDescent="0.25">
      <c r="A17000" s="33" t="s">
        <v>7253</v>
      </c>
      <c r="B17000" s="33" t="s">
        <v>356</v>
      </c>
      <c r="C17000" s="228" t="s">
        <v>13029</v>
      </c>
      <c r="D17000" s="38">
        <v>1</v>
      </c>
      <c r="E17000" s="51" t="s">
        <v>24</v>
      </c>
      <c r="F17000" s="46">
        <v>1700000</v>
      </c>
      <c r="G17000" s="41">
        <f t="shared" si="628"/>
        <v>1700000</v>
      </c>
      <c r="H17000" s="33" t="s">
        <v>13027</v>
      </c>
      <c r="I17000" s="33" t="s">
        <v>13022</v>
      </c>
    </row>
    <row r="17001" spans="1:9" x14ac:dyDescent="0.25">
      <c r="A17001" s="33" t="s">
        <v>7253</v>
      </c>
      <c r="B17001" s="33" t="s">
        <v>356</v>
      </c>
      <c r="C17001" s="228" t="s">
        <v>13030</v>
      </c>
      <c r="D17001" s="38">
        <v>1</v>
      </c>
      <c r="E17001" s="51" t="s">
        <v>24</v>
      </c>
      <c r="F17001" s="46">
        <v>1700000</v>
      </c>
      <c r="G17001" s="41">
        <f t="shared" si="628"/>
        <v>1700000</v>
      </c>
      <c r="H17001" s="33" t="s">
        <v>13027</v>
      </c>
      <c r="I17001" s="33" t="s">
        <v>13022</v>
      </c>
    </row>
    <row r="17002" spans="1:9" x14ac:dyDescent="0.25">
      <c r="A17002" s="33" t="s">
        <v>7253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28"/>
        <v>700000</v>
      </c>
      <c r="H17002" s="33" t="s">
        <v>13027</v>
      </c>
      <c r="I17002" s="33" t="s">
        <v>13022</v>
      </c>
    </row>
    <row r="17003" spans="1:9" x14ac:dyDescent="0.25">
      <c r="A17003" s="33" t="s">
        <v>7253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28"/>
        <v>160000</v>
      </c>
      <c r="H17003" s="33" t="s">
        <v>13027</v>
      </c>
      <c r="I17003" s="33" t="s">
        <v>13022</v>
      </c>
    </row>
    <row r="17004" spans="1:9" x14ac:dyDescent="0.25">
      <c r="A17004" s="33" t="s">
        <v>7253</v>
      </c>
      <c r="B17004" s="68" t="s">
        <v>5564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28"/>
        <v>150000</v>
      </c>
      <c r="H17004" s="84" t="s">
        <v>7449</v>
      </c>
      <c r="I17004" s="33" t="s">
        <v>13031</v>
      </c>
    </row>
    <row r="17005" spans="1:9" x14ac:dyDescent="0.25">
      <c r="A17005" s="33" t="s">
        <v>7253</v>
      </c>
      <c r="B17005" s="33" t="s">
        <v>6307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28"/>
        <v>40000</v>
      </c>
      <c r="H17005" s="84" t="s">
        <v>7449</v>
      </c>
      <c r="I17005" s="33" t="s">
        <v>13031</v>
      </c>
    </row>
    <row r="17006" spans="1:9" x14ac:dyDescent="0.25">
      <c r="A17006" s="33" t="s">
        <v>7253</v>
      </c>
      <c r="B17006" s="36" t="s">
        <v>6308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28"/>
        <v>125000</v>
      </c>
      <c r="H17006" s="84" t="s">
        <v>7449</v>
      </c>
      <c r="I17006" s="33" t="s">
        <v>13031</v>
      </c>
    </row>
    <row r="17007" spans="1:9" x14ac:dyDescent="0.25">
      <c r="A17007" s="33" t="s">
        <v>7264</v>
      </c>
      <c r="B17007" s="80" t="s">
        <v>6910</v>
      </c>
      <c r="C17007" s="81" t="s">
        <v>3998</v>
      </c>
      <c r="D17007" s="50">
        <v>1</v>
      </c>
      <c r="E17007" s="45" t="s">
        <v>24</v>
      </c>
      <c r="F17007" s="179">
        <v>45000</v>
      </c>
      <c r="G17007" s="41">
        <f t="shared" si="628"/>
        <v>45000</v>
      </c>
      <c r="H17007" s="42" t="s">
        <v>490</v>
      </c>
      <c r="I17007" s="43"/>
    </row>
    <row r="17008" spans="1:9" x14ac:dyDescent="0.25">
      <c r="A17008" s="33" t="s">
        <v>7264</v>
      </c>
      <c r="B17008" s="36" t="s">
        <v>4149</v>
      </c>
      <c r="C17008" s="33" t="s">
        <v>2752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x14ac:dyDescent="0.25">
      <c r="A17009" s="33" t="s">
        <v>7264</v>
      </c>
      <c r="B17009" s="33" t="s">
        <v>7276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29">F17009*D17009</f>
        <v>75000</v>
      </c>
      <c r="H17009" s="84" t="s">
        <v>7277</v>
      </c>
      <c r="I17009" s="43"/>
    </row>
    <row r="17010" spans="1:9" x14ac:dyDescent="0.25">
      <c r="A17010" s="33" t="s">
        <v>7264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29"/>
        <v>325000</v>
      </c>
      <c r="H17010" s="42" t="s">
        <v>647</v>
      </c>
      <c r="I17010" s="43" t="s">
        <v>13032</v>
      </c>
    </row>
    <row r="17011" spans="1:9" x14ac:dyDescent="0.25">
      <c r="A17011" s="33" t="s">
        <v>7264</v>
      </c>
      <c r="B17011" s="56" t="s">
        <v>7122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29"/>
        <v>18000</v>
      </c>
      <c r="H17011" s="42" t="s">
        <v>2018</v>
      </c>
      <c r="I17011" s="293"/>
    </row>
    <row r="17012" spans="1:9" x14ac:dyDescent="0.25">
      <c r="A17012" s="33" t="s">
        <v>7264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29"/>
        <v>155000</v>
      </c>
      <c r="H17012" s="42" t="s">
        <v>2018</v>
      </c>
      <c r="I17012" s="43"/>
    </row>
    <row r="17013" spans="1:9" x14ac:dyDescent="0.25">
      <c r="A17013" s="33" t="s">
        <v>7264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29"/>
        <v>357000</v>
      </c>
      <c r="H17013" s="42" t="s">
        <v>2701</v>
      </c>
      <c r="I17013" s="43"/>
    </row>
    <row r="17014" spans="1:9" x14ac:dyDescent="0.25">
      <c r="A17014" s="33" t="s">
        <v>7264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29"/>
        <v>350000</v>
      </c>
      <c r="H17014" s="42" t="s">
        <v>2701</v>
      </c>
      <c r="I17014" s="43"/>
    </row>
    <row r="17015" spans="1:9" x14ac:dyDescent="0.25">
      <c r="A17015" s="33" t="s">
        <v>7264</v>
      </c>
      <c r="B17015" s="63" t="s">
        <v>6349</v>
      </c>
      <c r="C17015" s="33" t="s">
        <v>6350</v>
      </c>
      <c r="D17015" s="38">
        <v>1</v>
      </c>
      <c r="E17015" s="45" t="s">
        <v>24</v>
      </c>
      <c r="F17015" s="40">
        <v>9500000</v>
      </c>
      <c r="G17015" s="41">
        <f t="shared" si="629"/>
        <v>9500000</v>
      </c>
      <c r="H17015" s="42" t="s">
        <v>2701</v>
      </c>
      <c r="I17015" s="43"/>
    </row>
    <row r="17016" spans="1:9" x14ac:dyDescent="0.25">
      <c r="A17016" s="33" t="s">
        <v>7264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29"/>
        <v>440000</v>
      </c>
      <c r="H17016" s="42" t="s">
        <v>2701</v>
      </c>
      <c r="I17016" s="43"/>
    </row>
    <row r="17017" spans="1:9" x14ac:dyDescent="0.25">
      <c r="A17017" s="33" t="s">
        <v>7264</v>
      </c>
      <c r="B17017" s="36" t="s">
        <v>5631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2701</v>
      </c>
      <c r="I17017" s="43"/>
    </row>
    <row r="17018" spans="1:9" x14ac:dyDescent="0.25">
      <c r="A17018" s="33" t="s">
        <v>7264</v>
      </c>
      <c r="B17018" s="33" t="s">
        <v>7272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2701</v>
      </c>
      <c r="I17018" s="43"/>
    </row>
    <row r="17019" spans="1:9" x14ac:dyDescent="0.25">
      <c r="A17019" s="33" t="s">
        <v>7264</v>
      </c>
      <c r="B17019" s="33" t="s">
        <v>7273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2701</v>
      </c>
      <c r="I17019" s="43"/>
    </row>
    <row r="17020" spans="1:9" x14ac:dyDescent="0.25">
      <c r="A17020" s="33" t="s">
        <v>7264</v>
      </c>
      <c r="B17020" s="33" t="s">
        <v>7265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29"/>
        <v>1</v>
      </c>
      <c r="H17020" s="42" t="s">
        <v>13033</v>
      </c>
      <c r="I17020" s="43" t="s">
        <v>13034</v>
      </c>
    </row>
    <row r="17021" spans="1:9" x14ac:dyDescent="0.25">
      <c r="A17021" s="33" t="s">
        <v>7264</v>
      </c>
      <c r="B17021" s="33" t="s">
        <v>7265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29"/>
        <v>1</v>
      </c>
      <c r="H17021" s="42" t="s">
        <v>7232</v>
      </c>
      <c r="I17021" s="43"/>
    </row>
    <row r="17022" spans="1:9" x14ac:dyDescent="0.25">
      <c r="A17022" s="33" t="s">
        <v>7264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29"/>
        <v>111000</v>
      </c>
      <c r="H17022" s="42" t="s">
        <v>7232</v>
      </c>
      <c r="I17022" s="43"/>
    </row>
    <row r="17023" spans="1:9" x14ac:dyDescent="0.25">
      <c r="A17023" s="33" t="s">
        <v>7264</v>
      </c>
      <c r="B17023" s="36" t="s">
        <v>5631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29"/>
        <v>20000</v>
      </c>
      <c r="H17023" s="42" t="s">
        <v>7232</v>
      </c>
      <c r="I17023" s="43"/>
    </row>
    <row r="17024" spans="1:9" x14ac:dyDescent="0.25">
      <c r="A17024" s="33" t="s">
        <v>7264</v>
      </c>
      <c r="B17024" s="80" t="s">
        <v>4466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29"/>
        <v>11500</v>
      </c>
      <c r="H17024" s="42" t="s">
        <v>7232</v>
      </c>
      <c r="I17024" s="43"/>
    </row>
    <row r="17025" spans="1:9" x14ac:dyDescent="0.25">
      <c r="A17025" s="33" t="s">
        <v>7264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29"/>
        <v>40500</v>
      </c>
      <c r="H17025" s="42" t="s">
        <v>7232</v>
      </c>
      <c r="I17025" s="43"/>
    </row>
    <row r="17026" spans="1:9" x14ac:dyDescent="0.25">
      <c r="A17026" s="33" t="s">
        <v>7264</v>
      </c>
      <c r="B17026" s="33" t="s">
        <v>7266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29"/>
        <v>15000</v>
      </c>
      <c r="H17026" s="42" t="s">
        <v>7232</v>
      </c>
      <c r="I17026" s="43"/>
    </row>
    <row r="17027" spans="1:9" x14ac:dyDescent="0.25">
      <c r="A17027" s="33" t="s">
        <v>7264</v>
      </c>
      <c r="B17027" s="36" t="s">
        <v>7267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29"/>
        <v>3000</v>
      </c>
      <c r="H17027" s="42" t="s">
        <v>7232</v>
      </c>
      <c r="I17027" s="43"/>
    </row>
    <row r="17028" spans="1:9" x14ac:dyDescent="0.25">
      <c r="A17028" s="33" t="s">
        <v>7264</v>
      </c>
      <c r="B17028" s="56" t="s">
        <v>2869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29"/>
        <v>5000</v>
      </c>
      <c r="H17028" s="42" t="s">
        <v>7232</v>
      </c>
      <c r="I17028" s="43"/>
    </row>
    <row r="17029" spans="1:9" x14ac:dyDescent="0.25">
      <c r="A17029" s="33" t="s">
        <v>7264</v>
      </c>
      <c r="B17029" s="33" t="s">
        <v>7268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29"/>
        <v>10000</v>
      </c>
      <c r="H17029" s="42" t="s">
        <v>7232</v>
      </c>
      <c r="I17029" s="43"/>
    </row>
    <row r="17030" spans="1:9" x14ac:dyDescent="0.25">
      <c r="A17030" s="33" t="s">
        <v>7264</v>
      </c>
      <c r="B17030" s="33" t="s">
        <v>7269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29"/>
        <v>2000</v>
      </c>
      <c r="H17030" s="42" t="s">
        <v>7232</v>
      </c>
      <c r="I17030" s="43"/>
    </row>
    <row r="17031" spans="1:9" x14ac:dyDescent="0.25">
      <c r="A17031" s="33" t="s">
        <v>7264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29"/>
        <v>73000</v>
      </c>
      <c r="H17031" s="42" t="s">
        <v>7232</v>
      </c>
      <c r="I17031" s="43"/>
    </row>
    <row r="17032" spans="1:9" x14ac:dyDescent="0.25">
      <c r="A17032" s="33" t="s">
        <v>7264</v>
      </c>
      <c r="B17032" s="33" t="s">
        <v>4847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29"/>
        <v>5600</v>
      </c>
      <c r="H17032" s="42" t="s">
        <v>7232</v>
      </c>
      <c r="I17032" s="43"/>
    </row>
    <row r="17033" spans="1:9" x14ac:dyDescent="0.25">
      <c r="A17033" s="33" t="s">
        <v>7264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29"/>
        <v>297500</v>
      </c>
      <c r="H17033" s="42" t="s">
        <v>7232</v>
      </c>
      <c r="I17033" s="43"/>
    </row>
    <row r="17034" spans="1:9" x14ac:dyDescent="0.25">
      <c r="A17034" s="33" t="s">
        <v>7264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29"/>
        <v>75000</v>
      </c>
      <c r="H17034" s="42" t="s">
        <v>7232</v>
      </c>
      <c r="I17034" s="43"/>
    </row>
    <row r="17035" spans="1:9" x14ac:dyDescent="0.25">
      <c r="A17035" s="33" t="s">
        <v>7264</v>
      </c>
      <c r="B17035" s="80" t="s">
        <v>7278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29"/>
        <v>12500</v>
      </c>
      <c r="H17035" s="42" t="s">
        <v>7232</v>
      </c>
      <c r="I17035" s="43"/>
    </row>
    <row r="17036" spans="1:9" x14ac:dyDescent="0.25">
      <c r="A17036" s="33" t="s">
        <v>7264</v>
      </c>
      <c r="B17036" s="36" t="s">
        <v>13035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29"/>
        <v>10000</v>
      </c>
      <c r="H17036" s="42" t="s">
        <v>7232</v>
      </c>
      <c r="I17036" s="43"/>
    </row>
    <row r="17037" spans="1:9" x14ac:dyDescent="0.25">
      <c r="A17037" s="33" t="s">
        <v>7264</v>
      </c>
      <c r="B17037" s="36" t="s">
        <v>7281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29"/>
        <v>160000</v>
      </c>
      <c r="H17037" s="42" t="s">
        <v>7232</v>
      </c>
      <c r="I17037" s="43"/>
    </row>
    <row r="17038" spans="1:9" x14ac:dyDescent="0.25">
      <c r="A17038" s="33" t="s">
        <v>7264</v>
      </c>
      <c r="B17038" s="33" t="s">
        <v>7282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29"/>
        <v>18000</v>
      </c>
      <c r="H17038" s="42" t="s">
        <v>7232</v>
      </c>
      <c r="I17038" s="43"/>
    </row>
    <row r="17039" spans="1:9" x14ac:dyDescent="0.25">
      <c r="A17039" s="33" t="s">
        <v>7264</v>
      </c>
      <c r="B17039" s="63" t="s">
        <v>7283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7232</v>
      </c>
      <c r="I17039" s="43"/>
    </row>
    <row r="17040" spans="1:9" x14ac:dyDescent="0.25">
      <c r="A17040" s="33" t="s">
        <v>7264</v>
      </c>
      <c r="B17040" s="36" t="s">
        <v>7284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29"/>
        <v>23000</v>
      </c>
      <c r="H17040" s="42" t="s">
        <v>7232</v>
      </c>
      <c r="I17040" s="43"/>
    </row>
    <row r="17041" spans="1:9" x14ac:dyDescent="0.25">
      <c r="A17041" s="33" t="s">
        <v>7264</v>
      </c>
      <c r="B17041" s="80" t="s">
        <v>7278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29"/>
        <v>12500</v>
      </c>
      <c r="H17041" s="42" t="s">
        <v>13036</v>
      </c>
      <c r="I17041" s="43" t="s">
        <v>13037</v>
      </c>
    </row>
    <row r="17042" spans="1:9" x14ac:dyDescent="0.25">
      <c r="A17042" s="33" t="s">
        <v>7264</v>
      </c>
      <c r="B17042" s="36" t="s">
        <v>13035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29"/>
        <v>10000</v>
      </c>
      <c r="H17042" s="42" t="s">
        <v>13036</v>
      </c>
      <c r="I17042" s="43" t="s">
        <v>13037</v>
      </c>
    </row>
    <row r="17043" spans="1:9" x14ac:dyDescent="0.25">
      <c r="A17043" s="33" t="s">
        <v>7264</v>
      </c>
      <c r="B17043" s="33" t="s">
        <v>7282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29"/>
        <v>12000</v>
      </c>
      <c r="H17043" s="42" t="s">
        <v>13036</v>
      </c>
      <c r="I17043" s="43" t="s">
        <v>13037</v>
      </c>
    </row>
    <row r="17044" spans="1:9" x14ac:dyDescent="0.25">
      <c r="A17044" s="33" t="s">
        <v>7264</v>
      </c>
      <c r="B17044" s="63" t="s">
        <v>7283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29"/>
        <v>25000</v>
      </c>
      <c r="H17044" s="42" t="s">
        <v>13036</v>
      </c>
      <c r="I17044" s="43" t="s">
        <v>13037</v>
      </c>
    </row>
    <row r="17045" spans="1:9" x14ac:dyDescent="0.25">
      <c r="A17045" s="33" t="s">
        <v>7264</v>
      </c>
      <c r="B17045" s="33" t="s">
        <v>7265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29"/>
        <v>1</v>
      </c>
      <c r="H17045" s="42" t="s">
        <v>13036</v>
      </c>
      <c r="I17045" s="43" t="s">
        <v>13037</v>
      </c>
    </row>
    <row r="17046" spans="1:9" x14ac:dyDescent="0.25">
      <c r="A17046" s="33" t="s">
        <v>7264</v>
      </c>
      <c r="B17046" s="33" t="s">
        <v>7274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29"/>
        <v>135000</v>
      </c>
      <c r="H17046" s="84" t="s">
        <v>520</v>
      </c>
      <c r="I17046" s="43" t="s">
        <v>13037</v>
      </c>
    </row>
    <row r="17047" spans="1:9" x14ac:dyDescent="0.25">
      <c r="A17047" s="33" t="s">
        <v>7264</v>
      </c>
      <c r="B17047" s="36" t="s">
        <v>7275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29"/>
        <v>225000</v>
      </c>
      <c r="H17047" s="84" t="s">
        <v>520</v>
      </c>
      <c r="I17047" s="43" t="s">
        <v>13037</v>
      </c>
    </row>
    <row r="17048" spans="1:9" x14ac:dyDescent="0.25">
      <c r="A17048" s="33" t="s">
        <v>7264</v>
      </c>
      <c r="B17048" s="33" t="s">
        <v>7214</v>
      </c>
      <c r="C17048" s="33" t="s">
        <v>7213</v>
      </c>
      <c r="D17048" s="38">
        <v>2</v>
      </c>
      <c r="E17048" s="51" t="s">
        <v>24</v>
      </c>
      <c r="F17048" s="46">
        <v>58000</v>
      </c>
      <c r="G17048" s="41">
        <f t="shared" si="629"/>
        <v>116000</v>
      </c>
      <c r="H17048" s="84" t="s">
        <v>1106</v>
      </c>
      <c r="I17048" s="33" t="s">
        <v>13038</v>
      </c>
    </row>
    <row r="17049" spans="1:9" x14ac:dyDescent="0.25">
      <c r="A17049" s="33" t="s">
        <v>7264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29"/>
        <v>40000</v>
      </c>
      <c r="H17049" s="84" t="s">
        <v>1106</v>
      </c>
      <c r="I17049" s="33" t="s">
        <v>13038</v>
      </c>
    </row>
    <row r="17050" spans="1:9" x14ac:dyDescent="0.25">
      <c r="A17050" s="33" t="s">
        <v>7264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29"/>
        <v>24750</v>
      </c>
      <c r="H17050" s="84" t="s">
        <v>1106</v>
      </c>
      <c r="I17050" s="33" t="s">
        <v>13038</v>
      </c>
    </row>
    <row r="17051" spans="1:9" x14ac:dyDescent="0.25">
      <c r="A17051" s="33" t="s">
        <v>7264</v>
      </c>
      <c r="B17051" s="63" t="s">
        <v>116</v>
      </c>
      <c r="C17051" s="33" t="s">
        <v>2726</v>
      </c>
      <c r="D17051" s="33">
        <v>1</v>
      </c>
      <c r="E17051" s="33" t="s">
        <v>24</v>
      </c>
      <c r="F17051" s="33">
        <v>181500</v>
      </c>
      <c r="G17051" s="41">
        <f t="shared" si="629"/>
        <v>181500</v>
      </c>
      <c r="H17051" s="84" t="s">
        <v>1106</v>
      </c>
      <c r="I17051" s="33" t="s">
        <v>13038</v>
      </c>
    </row>
    <row r="17052" spans="1:9" x14ac:dyDescent="0.25">
      <c r="A17052" s="33" t="s">
        <v>7285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29"/>
        <v>93000</v>
      </c>
      <c r="H17052" s="42" t="s">
        <v>28</v>
      </c>
      <c r="I17052" s="43"/>
    </row>
    <row r="17053" spans="1:9" x14ac:dyDescent="0.25">
      <c r="A17053" s="33" t="s">
        <v>7285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29"/>
        <v>49300</v>
      </c>
      <c r="H17053" s="42" t="s">
        <v>28</v>
      </c>
      <c r="I17053" s="43"/>
    </row>
    <row r="17054" spans="1:9" x14ac:dyDescent="0.25">
      <c r="A17054" s="33" t="s">
        <v>7285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29"/>
        <v>146000</v>
      </c>
      <c r="H17054" s="42" t="s">
        <v>7232</v>
      </c>
      <c r="I17054" s="43"/>
    </row>
    <row r="17055" spans="1:9" x14ac:dyDescent="0.25">
      <c r="A17055" s="33" t="s">
        <v>7285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29"/>
        <v>310000</v>
      </c>
      <c r="H17055" s="42" t="s">
        <v>7232</v>
      </c>
      <c r="I17055" s="43"/>
    </row>
    <row r="17056" spans="1:9" x14ac:dyDescent="0.25">
      <c r="A17056" s="33" t="s">
        <v>7285</v>
      </c>
      <c r="B17056" s="33" t="s">
        <v>7286</v>
      </c>
      <c r="C17056" s="33" t="s">
        <v>5072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7232</v>
      </c>
      <c r="I17056" s="293"/>
    </row>
    <row r="17057" spans="1:9" x14ac:dyDescent="0.25">
      <c r="A17057" s="33" t="s">
        <v>7285</v>
      </c>
      <c r="B17057" s="36" t="s">
        <v>6939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30">F17057*D17057</f>
        <v>83000</v>
      </c>
      <c r="H17057" s="42" t="s">
        <v>7232</v>
      </c>
      <c r="I17057" s="293"/>
    </row>
    <row r="17058" spans="1:9" x14ac:dyDescent="0.25">
      <c r="A17058" s="33" t="s">
        <v>7285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30"/>
        <v>232500</v>
      </c>
      <c r="H17058" s="42" t="s">
        <v>7232</v>
      </c>
      <c r="I17058" s="293"/>
    </row>
    <row r="17059" spans="1:9" x14ac:dyDescent="0.25">
      <c r="A17059" s="33" t="s">
        <v>7285</v>
      </c>
      <c r="B17059" s="36" t="s">
        <v>5761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30"/>
        <v>32000</v>
      </c>
      <c r="H17059" s="42" t="s">
        <v>7232</v>
      </c>
      <c r="I17059" s="293"/>
    </row>
    <row r="17060" spans="1:9" x14ac:dyDescent="0.25">
      <c r="A17060" s="33" t="s">
        <v>7285</v>
      </c>
      <c r="B17060" s="36" t="s">
        <v>1121</v>
      </c>
      <c r="C17060" s="33" t="s">
        <v>5072</v>
      </c>
      <c r="D17060" s="38">
        <v>17</v>
      </c>
      <c r="E17060" s="51" t="s">
        <v>27</v>
      </c>
      <c r="F17060" s="46">
        <v>17500</v>
      </c>
      <c r="G17060" s="41">
        <f t="shared" si="630"/>
        <v>297500</v>
      </c>
      <c r="H17060" s="42" t="s">
        <v>7232</v>
      </c>
      <c r="I17060" s="293"/>
    </row>
    <row r="17061" spans="1:9" x14ac:dyDescent="0.25">
      <c r="A17061" s="33" t="s">
        <v>7285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30"/>
        <v>80000</v>
      </c>
      <c r="H17061" s="42" t="s">
        <v>7232</v>
      </c>
      <c r="I17061" s="293"/>
    </row>
    <row r="17062" spans="1:9" x14ac:dyDescent="0.25">
      <c r="A17062" s="33" t="s">
        <v>7285</v>
      </c>
      <c r="B17062" s="80" t="s">
        <v>4466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30"/>
        <v>11500</v>
      </c>
      <c r="H17062" s="42" t="s">
        <v>2701</v>
      </c>
      <c r="I17062" s="43"/>
    </row>
    <row r="17063" spans="1:9" x14ac:dyDescent="0.25">
      <c r="A17063" s="33" t="s">
        <v>7285</v>
      </c>
      <c r="B17063" s="33" t="s">
        <v>4847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29"/>
        <v>5600</v>
      </c>
      <c r="H17063" s="42" t="s">
        <v>2701</v>
      </c>
      <c r="I17063" s="43"/>
    </row>
    <row r="17064" spans="1:9" x14ac:dyDescent="0.25">
      <c r="A17064" s="33" t="s">
        <v>7285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29"/>
        <v>297000</v>
      </c>
      <c r="H17064" s="251" t="s">
        <v>11298</v>
      </c>
      <c r="I17064" s="340"/>
    </row>
    <row r="17065" spans="1:9" x14ac:dyDescent="0.25">
      <c r="A17065" s="33" t="s">
        <v>7285</v>
      </c>
      <c r="B17065" s="33" t="s">
        <v>7291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29"/>
        <v>175000</v>
      </c>
      <c r="H17065" s="84" t="s">
        <v>2240</v>
      </c>
      <c r="I17065" s="43"/>
    </row>
    <row r="17066" spans="1:9" x14ac:dyDescent="0.25">
      <c r="A17066" s="33" t="s">
        <v>7285</v>
      </c>
      <c r="B17066" s="33" t="s">
        <v>7292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29"/>
        <v>250000</v>
      </c>
      <c r="H17066" s="84" t="s">
        <v>1263</v>
      </c>
      <c r="I17066" s="43"/>
    </row>
    <row r="17067" spans="1:9" x14ac:dyDescent="0.25">
      <c r="A17067" s="33" t="s">
        <v>7285</v>
      </c>
      <c r="B17067" s="36" t="s">
        <v>5631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29"/>
        <v>15000</v>
      </c>
      <c r="H17067" s="84" t="s">
        <v>930</v>
      </c>
      <c r="I17067" s="43"/>
    </row>
    <row r="17068" spans="1:9" x14ac:dyDescent="0.25">
      <c r="A17068" s="33" t="s">
        <v>7285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29"/>
        <v>55000</v>
      </c>
      <c r="H17068" s="84" t="s">
        <v>930</v>
      </c>
      <c r="I17068" s="43"/>
    </row>
    <row r="17069" spans="1:9" x14ac:dyDescent="0.25">
      <c r="A17069" s="33" t="s">
        <v>7285</v>
      </c>
      <c r="B17069" s="36" t="s">
        <v>1748</v>
      </c>
      <c r="C17069" s="33" t="s">
        <v>5072</v>
      </c>
      <c r="D17069" s="38">
        <v>1</v>
      </c>
      <c r="E17069" s="51" t="s">
        <v>843</v>
      </c>
      <c r="F17069" s="40">
        <v>4000</v>
      </c>
      <c r="G17069" s="41">
        <f t="shared" si="629"/>
        <v>4000</v>
      </c>
      <c r="H17069" s="42" t="s">
        <v>2018</v>
      </c>
      <c r="I17069" s="43"/>
    </row>
    <row r="17070" spans="1:9" x14ac:dyDescent="0.25">
      <c r="A17070" s="33" t="s">
        <v>7285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29"/>
        <v>73000</v>
      </c>
      <c r="H17070" s="42" t="s">
        <v>2018</v>
      </c>
      <c r="I17070" s="43"/>
    </row>
    <row r="17071" spans="1:9" x14ac:dyDescent="0.25">
      <c r="A17071" s="33" t="s">
        <v>7285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29"/>
        <v>750000</v>
      </c>
      <c r="H17071" s="42" t="s">
        <v>2018</v>
      </c>
      <c r="I17071" s="43"/>
    </row>
    <row r="17072" spans="1:9" x14ac:dyDescent="0.25">
      <c r="A17072" s="33" t="s">
        <v>7285</v>
      </c>
      <c r="B17072" s="63" t="s">
        <v>7270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12970</v>
      </c>
    </row>
    <row r="17073" spans="1:9" x14ac:dyDescent="0.25">
      <c r="A17073" s="33" t="s">
        <v>7285</v>
      </c>
      <c r="B17073" s="63" t="s">
        <v>2826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13039</v>
      </c>
      <c r="I17073" s="43" t="s">
        <v>13040</v>
      </c>
    </row>
    <row r="17074" spans="1:9" x14ac:dyDescent="0.25">
      <c r="A17074" s="33" t="s">
        <v>7285</v>
      </c>
      <c r="B17074" s="56" t="s">
        <v>7288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31">F17074*D17074</f>
        <v>9000</v>
      </c>
      <c r="H17074" s="42" t="s">
        <v>1268</v>
      </c>
      <c r="I17074" s="43"/>
    </row>
    <row r="17075" spans="1:9" x14ac:dyDescent="0.25">
      <c r="A17075" s="33" t="s">
        <v>7285</v>
      </c>
      <c r="B17075" s="33" t="s">
        <v>7289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31"/>
        <v>5000</v>
      </c>
      <c r="H17075" s="42" t="s">
        <v>1268</v>
      </c>
      <c r="I17075" s="43"/>
    </row>
    <row r="17076" spans="1:9" x14ac:dyDescent="0.25">
      <c r="A17076" s="33" t="s">
        <v>7285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31"/>
        <v>264000</v>
      </c>
      <c r="H17076" s="42" t="s">
        <v>509</v>
      </c>
      <c r="I17076" s="43" t="s">
        <v>13041</v>
      </c>
    </row>
    <row r="17077" spans="1:9" x14ac:dyDescent="0.25">
      <c r="A17077" s="33" t="s">
        <v>7285</v>
      </c>
      <c r="B17077" s="33" t="s">
        <v>3235</v>
      </c>
      <c r="C17077" s="33" t="s">
        <v>3596</v>
      </c>
      <c r="D17077" s="50">
        <v>1</v>
      </c>
      <c r="E17077" s="39" t="s">
        <v>24</v>
      </c>
      <c r="F17077" s="41">
        <v>93000</v>
      </c>
      <c r="G17077" s="41">
        <f t="shared" si="631"/>
        <v>93000</v>
      </c>
      <c r="H17077" s="42" t="s">
        <v>509</v>
      </c>
      <c r="I17077" s="43" t="s">
        <v>13041</v>
      </c>
    </row>
    <row r="17078" spans="1:9" x14ac:dyDescent="0.25">
      <c r="A17078" s="33" t="s">
        <v>7285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31"/>
        <v>39000</v>
      </c>
      <c r="H17078" s="42" t="s">
        <v>509</v>
      </c>
      <c r="I17078" s="43" t="s">
        <v>13041</v>
      </c>
    </row>
    <row r="17079" spans="1:9" x14ac:dyDescent="0.25">
      <c r="A17079" s="33" t="s">
        <v>7285</v>
      </c>
      <c r="B17079" s="33" t="s">
        <v>7214</v>
      </c>
      <c r="C17079" s="33" t="s">
        <v>7213</v>
      </c>
      <c r="D17079" s="38">
        <v>2</v>
      </c>
      <c r="E17079" s="51" t="s">
        <v>24</v>
      </c>
      <c r="F17079" s="46">
        <v>58000</v>
      </c>
      <c r="G17079" s="41">
        <f t="shared" si="631"/>
        <v>116000</v>
      </c>
      <c r="H17079" s="42" t="s">
        <v>507</v>
      </c>
      <c r="I17079" s="43" t="s">
        <v>13042</v>
      </c>
    </row>
    <row r="17080" spans="1:9" x14ac:dyDescent="0.25">
      <c r="A17080" s="33" t="s">
        <v>7285</v>
      </c>
      <c r="B17080" s="36" t="s">
        <v>7294</v>
      </c>
      <c r="C17080" s="44" t="s">
        <v>6519</v>
      </c>
      <c r="D17080" s="38">
        <v>1</v>
      </c>
      <c r="E17080" s="45" t="s">
        <v>24</v>
      </c>
      <c r="F17080" s="46">
        <v>150000</v>
      </c>
      <c r="G17080" s="41">
        <f t="shared" si="631"/>
        <v>150000</v>
      </c>
      <c r="H17080" s="84" t="s">
        <v>1633</v>
      </c>
      <c r="I17080" s="43"/>
    </row>
    <row r="17081" spans="1:9" x14ac:dyDescent="0.25">
      <c r="A17081" s="33" t="s">
        <v>7285</v>
      </c>
      <c r="B17081" s="33" t="s">
        <v>7295</v>
      </c>
      <c r="C17081" s="44" t="s">
        <v>6519</v>
      </c>
      <c r="D17081" s="38">
        <v>1</v>
      </c>
      <c r="E17081" s="45" t="s">
        <v>24</v>
      </c>
      <c r="F17081" s="46">
        <v>70000</v>
      </c>
      <c r="G17081" s="41">
        <f t="shared" si="631"/>
        <v>70000</v>
      </c>
      <c r="H17081" s="84" t="s">
        <v>1633</v>
      </c>
      <c r="I17081" s="43"/>
    </row>
    <row r="17082" spans="1:9" x14ac:dyDescent="0.25">
      <c r="A17082" s="33" t="s">
        <v>7285</v>
      </c>
      <c r="B17082" s="33" t="s">
        <v>4733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31"/>
        <v>90000</v>
      </c>
      <c r="H17082" s="42" t="s">
        <v>8369</v>
      </c>
      <c r="I17082" s="43" t="s">
        <v>13043</v>
      </c>
    </row>
    <row r="17083" spans="1:9" x14ac:dyDescent="0.25">
      <c r="A17083" s="33" t="s">
        <v>7285</v>
      </c>
      <c r="B17083" s="33" t="s">
        <v>4733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31"/>
        <v>90000</v>
      </c>
      <c r="H17083" s="42" t="s">
        <v>13044</v>
      </c>
      <c r="I17083" s="43" t="s">
        <v>13045</v>
      </c>
    </row>
    <row r="17084" spans="1:9" x14ac:dyDescent="0.25">
      <c r="A17084" s="33" t="s">
        <v>7285</v>
      </c>
      <c r="B17084" s="33" t="s">
        <v>7155</v>
      </c>
      <c r="C17084" s="56" t="s">
        <v>7156</v>
      </c>
      <c r="D17084" s="38">
        <v>0.25</v>
      </c>
      <c r="E17084" s="45" t="s">
        <v>83</v>
      </c>
      <c r="F17084" s="46">
        <v>300000</v>
      </c>
      <c r="G17084" s="41">
        <f t="shared" si="631"/>
        <v>75000</v>
      </c>
      <c r="H17084" s="42" t="s">
        <v>13044</v>
      </c>
      <c r="I17084" s="43" t="s">
        <v>13045</v>
      </c>
    </row>
    <row r="17085" spans="1:9" x14ac:dyDescent="0.25">
      <c r="A17085" s="33" t="s">
        <v>7285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13046</v>
      </c>
    </row>
    <row r="17086" spans="1:9" x14ac:dyDescent="0.25">
      <c r="A17086" s="33" t="s">
        <v>7285</v>
      </c>
      <c r="B17086" s="33" t="s">
        <v>12904</v>
      </c>
      <c r="C17086" s="33" t="s">
        <v>9184</v>
      </c>
      <c r="D17086" s="38">
        <v>1</v>
      </c>
      <c r="E17086" s="51" t="s">
        <v>24</v>
      </c>
      <c r="F17086" s="46">
        <v>1400000</v>
      </c>
      <c r="G17086" s="41">
        <f t="shared" si="631"/>
        <v>1400000</v>
      </c>
      <c r="H17086" s="42" t="s">
        <v>472</v>
      </c>
      <c r="I17086" s="43" t="s">
        <v>13047</v>
      </c>
    </row>
    <row r="17087" spans="1:9" x14ac:dyDescent="0.25">
      <c r="A17087" s="33" t="s">
        <v>7285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31"/>
        <v>165000</v>
      </c>
      <c r="H17087" s="42" t="s">
        <v>472</v>
      </c>
      <c r="I17087" s="43" t="s">
        <v>13047</v>
      </c>
    </row>
    <row r="17088" spans="1:9" x14ac:dyDescent="0.25">
      <c r="A17088" s="33" t="s">
        <v>7285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31"/>
        <v>40000</v>
      </c>
      <c r="H17088" s="42" t="s">
        <v>472</v>
      </c>
      <c r="I17088" s="43" t="s">
        <v>13047</v>
      </c>
    </row>
    <row r="17089" spans="1:9" x14ac:dyDescent="0.25">
      <c r="A17089" s="33" t="s">
        <v>7285</v>
      </c>
      <c r="B17089" s="33" t="s">
        <v>4857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31"/>
        <v>152000</v>
      </c>
      <c r="H17089" s="42" t="s">
        <v>472</v>
      </c>
      <c r="I17089" s="43" t="s">
        <v>13047</v>
      </c>
    </row>
    <row r="17090" spans="1:9" x14ac:dyDescent="0.25">
      <c r="A17090" s="33" t="s">
        <v>7285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31"/>
        <v>210000</v>
      </c>
      <c r="H17090" s="42" t="s">
        <v>472</v>
      </c>
      <c r="I17090" s="43" t="s">
        <v>13047</v>
      </c>
    </row>
    <row r="17091" spans="1:9" x14ac:dyDescent="0.25">
      <c r="A17091" s="33" t="s">
        <v>7285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31"/>
        <v>134500</v>
      </c>
      <c r="H17091" s="84" t="s">
        <v>1065</v>
      </c>
      <c r="I17091" s="43" t="s">
        <v>13048</v>
      </c>
    </row>
    <row r="17092" spans="1:9" x14ac:dyDescent="0.25">
      <c r="A17092" s="33" t="s">
        <v>7285</v>
      </c>
      <c r="B17092" s="33" t="s">
        <v>120</v>
      </c>
      <c r="C17092" s="33" t="s">
        <v>10435</v>
      </c>
      <c r="D17092" s="38">
        <v>1</v>
      </c>
      <c r="E17092" s="45" t="s">
        <v>24</v>
      </c>
      <c r="F17092" s="46">
        <v>60000</v>
      </c>
      <c r="G17092" s="41">
        <f t="shared" si="631"/>
        <v>60000</v>
      </c>
      <c r="H17092" s="84" t="s">
        <v>1065</v>
      </c>
      <c r="I17092" s="43" t="s">
        <v>13048</v>
      </c>
    </row>
    <row r="17093" spans="1:9" x14ac:dyDescent="0.25">
      <c r="A17093" s="33" t="s">
        <v>7285</v>
      </c>
      <c r="B17093" s="33" t="s">
        <v>7214</v>
      </c>
      <c r="C17093" s="33" t="s">
        <v>7213</v>
      </c>
      <c r="D17093" s="38">
        <v>2</v>
      </c>
      <c r="E17093" s="51" t="s">
        <v>24</v>
      </c>
      <c r="F17093" s="46">
        <v>58000</v>
      </c>
      <c r="G17093" s="41">
        <f t="shared" si="631"/>
        <v>116000</v>
      </c>
      <c r="H17093" s="84" t="s">
        <v>551</v>
      </c>
      <c r="I17093" s="33" t="s">
        <v>13049</v>
      </c>
    </row>
    <row r="17094" spans="1:9" x14ac:dyDescent="0.25">
      <c r="A17094" s="33" t="s">
        <v>7285</v>
      </c>
      <c r="B17094" s="80" t="s">
        <v>7145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31"/>
        <v>40000</v>
      </c>
      <c r="H17094" s="84" t="s">
        <v>551</v>
      </c>
      <c r="I17094" s="33" t="s">
        <v>13049</v>
      </c>
    </row>
    <row r="17095" spans="1:9" x14ac:dyDescent="0.25">
      <c r="A17095" s="33" t="s">
        <v>7285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31"/>
        <v>80000</v>
      </c>
      <c r="H17095" s="84" t="s">
        <v>551</v>
      </c>
      <c r="I17095" s="33" t="s">
        <v>13049</v>
      </c>
    </row>
    <row r="17096" spans="1:9" x14ac:dyDescent="0.25">
      <c r="A17096" s="33" t="s">
        <v>7285</v>
      </c>
      <c r="B17096" s="33" t="s">
        <v>4841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31"/>
        <v>20000</v>
      </c>
      <c r="H17096" s="84" t="s">
        <v>551</v>
      </c>
      <c r="I17096" s="33" t="s">
        <v>13049</v>
      </c>
    </row>
    <row r="17097" spans="1:9" x14ac:dyDescent="0.25">
      <c r="A17097" s="33" t="s">
        <v>7285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31"/>
        <v>193500</v>
      </c>
      <c r="H17097" s="84" t="s">
        <v>551</v>
      </c>
      <c r="I17097" s="33" t="s">
        <v>13049</v>
      </c>
    </row>
    <row r="17098" spans="1:9" x14ac:dyDescent="0.25">
      <c r="A17098" s="33" t="s">
        <v>7285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31"/>
        <v>40000</v>
      </c>
      <c r="H17098" s="84" t="s">
        <v>551</v>
      </c>
      <c r="I17098" s="33" t="s">
        <v>13049</v>
      </c>
    </row>
    <row r="17099" spans="1:9" x14ac:dyDescent="0.25">
      <c r="A17099" s="33" t="s">
        <v>7285</v>
      </c>
      <c r="B17099" s="36" t="s">
        <v>4149</v>
      </c>
      <c r="C17099" s="33" t="s">
        <v>2752</v>
      </c>
      <c r="D17099" s="38">
        <v>1</v>
      </c>
      <c r="E17099" s="45" t="s">
        <v>24</v>
      </c>
      <c r="F17099" s="46">
        <v>31000</v>
      </c>
      <c r="G17099" s="41">
        <f t="shared" si="631"/>
        <v>31000</v>
      </c>
      <c r="H17099" s="84" t="s">
        <v>551</v>
      </c>
      <c r="I17099" s="33" t="s">
        <v>13049</v>
      </c>
    </row>
    <row r="17100" spans="1:9" x14ac:dyDescent="0.25">
      <c r="A17100" s="33" t="s">
        <v>7285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31"/>
        <v>24750</v>
      </c>
      <c r="H17100" s="84" t="s">
        <v>551</v>
      </c>
      <c r="I17100" s="33" t="s">
        <v>13049</v>
      </c>
    </row>
    <row r="17101" spans="1:9" x14ac:dyDescent="0.25">
      <c r="A17101" s="33" t="s">
        <v>7285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31"/>
        <v>60000</v>
      </c>
      <c r="H17101" s="84" t="s">
        <v>1756</v>
      </c>
      <c r="I17101" s="33" t="s">
        <v>13050</v>
      </c>
    </row>
    <row r="17102" spans="1:9" x14ac:dyDescent="0.25">
      <c r="A17102" s="33" t="s">
        <v>7285</v>
      </c>
      <c r="B17102" s="63" t="s">
        <v>5550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31"/>
        <v>500000</v>
      </c>
      <c r="H17102" s="84" t="s">
        <v>1756</v>
      </c>
      <c r="I17102" s="33" t="s">
        <v>13050</v>
      </c>
    </row>
    <row r="17103" spans="1:9" x14ac:dyDescent="0.25">
      <c r="A17103" s="33" t="s">
        <v>7285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31"/>
        <v>40000</v>
      </c>
      <c r="H17103" s="84" t="s">
        <v>538</v>
      </c>
      <c r="I17103" s="33"/>
    </row>
    <row r="17104" spans="1:9" x14ac:dyDescent="0.25">
      <c r="A17104" s="33" t="s">
        <v>7285</v>
      </c>
      <c r="B17104" s="80" t="s">
        <v>7296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31"/>
        <v>1750000</v>
      </c>
      <c r="H17104" s="42" t="s">
        <v>1855</v>
      </c>
      <c r="I17104" s="33" t="s">
        <v>13051</v>
      </c>
    </row>
    <row r="17105" spans="1:9" x14ac:dyDescent="0.25">
      <c r="A17105" s="33" t="s">
        <v>7285</v>
      </c>
      <c r="B17105" s="36" t="s">
        <v>7091</v>
      </c>
      <c r="C17105" s="44" t="s">
        <v>7092</v>
      </c>
      <c r="D17105" s="38">
        <v>3</v>
      </c>
      <c r="E17105" s="45" t="s">
        <v>24</v>
      </c>
      <c r="F17105" s="40">
        <v>30000</v>
      </c>
      <c r="G17105" s="41">
        <f t="shared" si="631"/>
        <v>90000</v>
      </c>
      <c r="H17105" s="42" t="s">
        <v>1855</v>
      </c>
      <c r="I17105" s="33" t="s">
        <v>13051</v>
      </c>
    </row>
    <row r="17106" spans="1:9" x14ac:dyDescent="0.25">
      <c r="A17106" s="33" t="s">
        <v>7285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31"/>
        <v>580000</v>
      </c>
      <c r="H17106" s="42" t="s">
        <v>1855</v>
      </c>
      <c r="I17106" s="33" t="s">
        <v>13051</v>
      </c>
    </row>
    <row r="17107" spans="1:9" x14ac:dyDescent="0.25">
      <c r="A17107" s="33" t="s">
        <v>7285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31"/>
        <v>170000</v>
      </c>
      <c r="H17107" s="42" t="s">
        <v>1855</v>
      </c>
      <c r="I17107" s="33" t="s">
        <v>13051</v>
      </c>
    </row>
    <row r="17108" spans="1:9" x14ac:dyDescent="0.25">
      <c r="A17108" s="33" t="s">
        <v>7285</v>
      </c>
      <c r="B17108" s="33" t="s">
        <v>4775</v>
      </c>
      <c r="C17108" s="33" t="s">
        <v>4776</v>
      </c>
      <c r="D17108" s="38">
        <v>5</v>
      </c>
      <c r="E17108" s="45" t="s">
        <v>24</v>
      </c>
      <c r="F17108" s="40">
        <v>170000</v>
      </c>
      <c r="G17108" s="41">
        <f t="shared" si="631"/>
        <v>850000</v>
      </c>
      <c r="H17108" s="42" t="s">
        <v>1855</v>
      </c>
      <c r="I17108" s="33" t="s">
        <v>13051</v>
      </c>
    </row>
    <row r="17109" spans="1:9" x14ac:dyDescent="0.25">
      <c r="A17109" s="33" t="s">
        <v>7285</v>
      </c>
      <c r="B17109" s="33" t="s">
        <v>6953</v>
      </c>
      <c r="C17109" s="56" t="s">
        <v>39</v>
      </c>
      <c r="D17109" s="50">
        <v>1</v>
      </c>
      <c r="E17109" s="45" t="s">
        <v>6954</v>
      </c>
      <c r="F17109" s="46">
        <v>2850000</v>
      </c>
      <c r="G17109" s="41">
        <f t="shared" si="631"/>
        <v>2850000</v>
      </c>
      <c r="H17109" s="42" t="s">
        <v>1855</v>
      </c>
      <c r="I17109" s="33" t="s">
        <v>13051</v>
      </c>
    </row>
    <row r="17110" spans="1:9" x14ac:dyDescent="0.25">
      <c r="A17110" s="33" t="s">
        <v>7285</v>
      </c>
      <c r="B17110" s="36" t="s">
        <v>6955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31"/>
        <v>80000</v>
      </c>
      <c r="H17110" s="42" t="s">
        <v>1855</v>
      </c>
      <c r="I17110" s="33" t="s">
        <v>13051</v>
      </c>
    </row>
    <row r="17111" spans="1:9" x14ac:dyDescent="0.25">
      <c r="A17111" s="33" t="s">
        <v>7285</v>
      </c>
      <c r="B17111" s="33" t="s">
        <v>6956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31"/>
        <v>40000</v>
      </c>
      <c r="H17111" s="42" t="s">
        <v>1855</v>
      </c>
      <c r="I17111" s="33" t="s">
        <v>13051</v>
      </c>
    </row>
    <row r="17112" spans="1:9" x14ac:dyDescent="0.25">
      <c r="A17112" s="33" t="s">
        <v>7300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31"/>
        <v>93000</v>
      </c>
      <c r="H17112" s="42" t="s">
        <v>28</v>
      </c>
      <c r="I17112" s="43"/>
    </row>
    <row r="17113" spans="1:9" x14ac:dyDescent="0.25">
      <c r="A17113" s="33" t="s">
        <v>7300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31"/>
        <v>66000</v>
      </c>
      <c r="H17113" s="42" t="s">
        <v>28</v>
      </c>
      <c r="I17113" s="43"/>
    </row>
    <row r="17114" spans="1:9" x14ac:dyDescent="0.25">
      <c r="A17114" s="33" t="s">
        <v>7300</v>
      </c>
      <c r="B17114" s="33" t="s">
        <v>4733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31"/>
        <v>90000</v>
      </c>
      <c r="H17114" s="42" t="s">
        <v>8311</v>
      </c>
      <c r="I17114" s="43" t="s">
        <v>13052</v>
      </c>
    </row>
    <row r="17115" spans="1:9" x14ac:dyDescent="0.25">
      <c r="A17115" s="33" t="s">
        <v>7300</v>
      </c>
      <c r="B17115" s="33" t="s">
        <v>2924</v>
      </c>
      <c r="C17115" s="33" t="s">
        <v>13053</v>
      </c>
      <c r="D17115" s="38">
        <v>1</v>
      </c>
      <c r="E17115" s="45" t="s">
        <v>1470</v>
      </c>
      <c r="F17115" s="40">
        <v>1580000</v>
      </c>
      <c r="G17115" s="41">
        <f t="shared" si="631"/>
        <v>1580000</v>
      </c>
      <c r="H17115" s="42" t="s">
        <v>930</v>
      </c>
      <c r="I17115" s="293"/>
    </row>
    <row r="17116" spans="1:9" x14ac:dyDescent="0.25">
      <c r="A17116" s="33" t="s">
        <v>7300</v>
      </c>
      <c r="B17116" s="36" t="s">
        <v>5631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31"/>
        <v>15000</v>
      </c>
      <c r="H17116" s="42" t="s">
        <v>930</v>
      </c>
      <c r="I17116" s="293"/>
    </row>
    <row r="17117" spans="1:9" x14ac:dyDescent="0.25">
      <c r="A17117" s="33" t="s">
        <v>7300</v>
      </c>
      <c r="B17117" s="56" t="s">
        <v>7306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31"/>
        <v>110000</v>
      </c>
      <c r="H17117" s="42" t="s">
        <v>930</v>
      </c>
      <c r="I17117" s="293"/>
    </row>
    <row r="17118" spans="1:9" x14ac:dyDescent="0.25">
      <c r="A17118" s="33" t="s">
        <v>7300</v>
      </c>
      <c r="B17118" s="33" t="s">
        <v>4262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31"/>
        <v>90000</v>
      </c>
      <c r="H17118" s="42" t="s">
        <v>930</v>
      </c>
      <c r="I17118" s="293"/>
    </row>
    <row r="17119" spans="1:9" x14ac:dyDescent="0.25">
      <c r="A17119" s="33" t="s">
        <v>7300</v>
      </c>
      <c r="B17119" s="36" t="s">
        <v>7194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31"/>
        <v>13000</v>
      </c>
      <c r="H17119" s="84" t="s">
        <v>7232</v>
      </c>
      <c r="I17119" s="293"/>
    </row>
    <row r="17120" spans="1:9" x14ac:dyDescent="0.25">
      <c r="A17120" s="33" t="s">
        <v>7300</v>
      </c>
      <c r="B17120" s="33" t="s">
        <v>7313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31"/>
        <v>8000</v>
      </c>
      <c r="H17120" s="84" t="s">
        <v>7232</v>
      </c>
      <c r="I17120" s="293"/>
    </row>
    <row r="17121" spans="1:9" x14ac:dyDescent="0.25">
      <c r="A17121" s="33" t="s">
        <v>7300</v>
      </c>
      <c r="B17121" s="36" t="s">
        <v>7314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31"/>
        <v>32500</v>
      </c>
      <c r="H17121" s="84" t="s">
        <v>7232</v>
      </c>
      <c r="I17121" s="293"/>
    </row>
    <row r="17122" spans="1:9" x14ac:dyDescent="0.25">
      <c r="A17122" s="33" t="s">
        <v>7300</v>
      </c>
      <c r="B17122" s="33" t="s">
        <v>9281</v>
      </c>
      <c r="C17122" s="228" t="s">
        <v>13054</v>
      </c>
      <c r="D17122" s="33">
        <v>1</v>
      </c>
      <c r="E17122" s="45" t="s">
        <v>24</v>
      </c>
      <c r="F17122" s="348">
        <v>475000</v>
      </c>
      <c r="G17122" s="41">
        <f t="shared" si="631"/>
        <v>475000</v>
      </c>
      <c r="H17122" s="42" t="s">
        <v>7232</v>
      </c>
      <c r="I17122" s="293"/>
    </row>
    <row r="17123" spans="1:9" x14ac:dyDescent="0.25">
      <c r="A17123" s="33" t="s">
        <v>7300</v>
      </c>
      <c r="B17123" s="33" t="s">
        <v>9281</v>
      </c>
      <c r="C17123" s="228" t="s">
        <v>10023</v>
      </c>
      <c r="D17123" s="33">
        <v>1</v>
      </c>
      <c r="E17123" s="45" t="s">
        <v>24</v>
      </c>
      <c r="F17123" s="348">
        <v>475000</v>
      </c>
      <c r="G17123" s="41">
        <f t="shared" si="631"/>
        <v>475000</v>
      </c>
      <c r="H17123" s="42" t="s">
        <v>7232</v>
      </c>
      <c r="I17123" s="293"/>
    </row>
    <row r="17124" spans="1:9" x14ac:dyDescent="0.25">
      <c r="A17124" s="33" t="s">
        <v>7300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31"/>
        <v>39000</v>
      </c>
      <c r="H17124" s="42" t="s">
        <v>7232</v>
      </c>
      <c r="I17124" s="293"/>
    </row>
    <row r="17125" spans="1:9" x14ac:dyDescent="0.25">
      <c r="A17125" s="33" t="s">
        <v>7300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31"/>
        <v>297000</v>
      </c>
      <c r="H17125" s="42" t="s">
        <v>7232</v>
      </c>
      <c r="I17125" s="293"/>
    </row>
    <row r="17126" spans="1:9" x14ac:dyDescent="0.25">
      <c r="A17126" s="33" t="s">
        <v>7300</v>
      </c>
      <c r="B17126" s="33" t="s">
        <v>7301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7232</v>
      </c>
      <c r="I17126" s="293"/>
    </row>
    <row r="17127" spans="1:9" x14ac:dyDescent="0.25">
      <c r="A17127" s="33" t="s">
        <v>7300</v>
      </c>
      <c r="B17127" s="33" t="s">
        <v>7302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7232</v>
      </c>
      <c r="I17127" s="293"/>
    </row>
    <row r="17128" spans="1:9" x14ac:dyDescent="0.25">
      <c r="A17128" s="33" t="s">
        <v>7300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31"/>
        <v>222500</v>
      </c>
      <c r="H17128" s="42" t="s">
        <v>7232</v>
      </c>
      <c r="I17128" s="293"/>
    </row>
    <row r="17129" spans="1:9" x14ac:dyDescent="0.25">
      <c r="A17129" s="33" t="s">
        <v>7300</v>
      </c>
      <c r="B17129" s="33" t="s">
        <v>2924</v>
      </c>
      <c r="C17129" s="33" t="s">
        <v>13053</v>
      </c>
      <c r="D17129" s="38">
        <v>1</v>
      </c>
      <c r="E17129" s="45" t="s">
        <v>1470</v>
      </c>
      <c r="F17129" s="41">
        <v>1580000</v>
      </c>
      <c r="G17129" s="41">
        <f t="shared" si="631"/>
        <v>1580000</v>
      </c>
      <c r="H17129" s="42" t="s">
        <v>433</v>
      </c>
      <c r="I17129" s="293" t="s">
        <v>13055</v>
      </c>
    </row>
    <row r="17130" spans="1:9" x14ac:dyDescent="0.25">
      <c r="A17130" s="33" t="s">
        <v>7300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31"/>
        <v>75000</v>
      </c>
      <c r="H17130" s="42" t="s">
        <v>433</v>
      </c>
      <c r="I17130" s="293" t="s">
        <v>13055</v>
      </c>
    </row>
    <row r="17131" spans="1:9" x14ac:dyDescent="0.25">
      <c r="A17131" s="33" t="s">
        <v>7300</v>
      </c>
      <c r="B17131" s="33" t="s">
        <v>13056</v>
      </c>
      <c r="C17131" s="36" t="s">
        <v>9199</v>
      </c>
      <c r="D17131" s="38">
        <v>1</v>
      </c>
      <c r="E17131" s="51" t="s">
        <v>24</v>
      </c>
      <c r="F17131" s="46">
        <v>100000</v>
      </c>
      <c r="G17131" s="41">
        <f t="shared" si="631"/>
        <v>100000</v>
      </c>
      <c r="H17131" s="42" t="s">
        <v>2018</v>
      </c>
      <c r="I17131" s="293"/>
    </row>
    <row r="17132" spans="1:9" x14ac:dyDescent="0.25">
      <c r="A17132" s="33" t="s">
        <v>7300</v>
      </c>
      <c r="B17132" s="49" t="s">
        <v>6639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31"/>
        <v>45000</v>
      </c>
      <c r="H17132" s="42" t="s">
        <v>2018</v>
      </c>
      <c r="I17132" s="293"/>
    </row>
    <row r="17133" spans="1:9" x14ac:dyDescent="0.25">
      <c r="A17133" s="33" t="s">
        <v>7300</v>
      </c>
      <c r="B17133" s="63" t="s">
        <v>7309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31"/>
        <v>50000</v>
      </c>
      <c r="H17133" s="42" t="s">
        <v>2018</v>
      </c>
      <c r="I17133" s="293"/>
    </row>
    <row r="17134" spans="1:9" x14ac:dyDescent="0.25">
      <c r="A17134" s="33" t="s">
        <v>7300</v>
      </c>
      <c r="B17134" s="63" t="s">
        <v>7310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31"/>
        <v>60000</v>
      </c>
      <c r="H17134" s="42" t="s">
        <v>2018</v>
      </c>
      <c r="I17134" s="43"/>
    </row>
    <row r="17135" spans="1:9" x14ac:dyDescent="0.25">
      <c r="A17135" s="33" t="s">
        <v>7300</v>
      </c>
      <c r="B17135" s="33" t="s">
        <v>6392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31"/>
        <v>375000</v>
      </c>
      <c r="H17135" s="42" t="s">
        <v>2018</v>
      </c>
      <c r="I17135" s="43"/>
    </row>
    <row r="17136" spans="1:9" x14ac:dyDescent="0.25">
      <c r="A17136" s="33" t="s">
        <v>7300</v>
      </c>
      <c r="B17136" s="33" t="s">
        <v>6593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31"/>
        <v>730000</v>
      </c>
      <c r="H17136" s="42" t="s">
        <v>2018</v>
      </c>
      <c r="I17136" s="43"/>
    </row>
    <row r="17137" spans="1:9" x14ac:dyDescent="0.25">
      <c r="A17137" s="33" t="s">
        <v>7300</v>
      </c>
      <c r="B17137" s="33" t="s">
        <v>6594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31"/>
        <v>630000</v>
      </c>
      <c r="H17137" s="42" t="s">
        <v>2018</v>
      </c>
      <c r="I17137" s="43"/>
    </row>
    <row r="17138" spans="1:9" x14ac:dyDescent="0.25">
      <c r="A17138" s="33" t="s">
        <v>7300</v>
      </c>
      <c r="B17138" s="36" t="s">
        <v>7233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32">F17138*D17138</f>
        <v>200000</v>
      </c>
      <c r="H17138" s="42" t="s">
        <v>2018</v>
      </c>
      <c r="I17138" s="43"/>
    </row>
    <row r="17139" spans="1:9" x14ac:dyDescent="0.25">
      <c r="A17139" s="33" t="s">
        <v>7300</v>
      </c>
      <c r="B17139" s="36" t="s">
        <v>5934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32"/>
        <v>57500</v>
      </c>
      <c r="H17139" s="42" t="s">
        <v>2018</v>
      </c>
      <c r="I17139" s="43"/>
    </row>
    <row r="17140" spans="1:9" x14ac:dyDescent="0.25">
      <c r="A17140" s="33" t="s">
        <v>7300</v>
      </c>
      <c r="B17140" s="33" t="s">
        <v>7237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32"/>
        <v>180000</v>
      </c>
      <c r="H17140" s="42" t="s">
        <v>2018</v>
      </c>
      <c r="I17140" s="43"/>
    </row>
    <row r="17141" spans="1:9" x14ac:dyDescent="0.25">
      <c r="A17141" s="33" t="s">
        <v>7300</v>
      </c>
      <c r="B17141" s="33" t="s">
        <v>8241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32"/>
        <v>100000</v>
      </c>
      <c r="H17141" s="42" t="s">
        <v>3078</v>
      </c>
      <c r="I17141" s="43" t="s">
        <v>13057</v>
      </c>
    </row>
    <row r="17142" spans="1:9" x14ac:dyDescent="0.25">
      <c r="A17142" s="33" t="s">
        <v>7300</v>
      </c>
      <c r="B17142" s="33" t="s">
        <v>68</v>
      </c>
      <c r="C17142" s="33" t="s">
        <v>13058</v>
      </c>
      <c r="D17142" s="38">
        <v>1</v>
      </c>
      <c r="E17142" s="45" t="s">
        <v>72</v>
      </c>
      <c r="F17142" s="46">
        <v>2100000</v>
      </c>
      <c r="G17142" s="41">
        <f t="shared" si="632"/>
        <v>2100000</v>
      </c>
      <c r="H17142" s="42" t="s">
        <v>3078</v>
      </c>
      <c r="I17142" s="43" t="s">
        <v>13057</v>
      </c>
    </row>
    <row r="17143" spans="1:9" x14ac:dyDescent="0.25">
      <c r="A17143" s="33" t="s">
        <v>7300</v>
      </c>
      <c r="B17143" s="33" t="s">
        <v>68</v>
      </c>
      <c r="C17143" s="33" t="s">
        <v>13059</v>
      </c>
      <c r="D17143" s="50">
        <v>1</v>
      </c>
      <c r="E17143" s="45" t="s">
        <v>72</v>
      </c>
      <c r="F17143" s="179">
        <v>2100000</v>
      </c>
      <c r="G17143" s="41">
        <f t="shared" si="632"/>
        <v>2100000</v>
      </c>
      <c r="H17143" s="42" t="s">
        <v>3078</v>
      </c>
      <c r="I17143" s="43" t="s">
        <v>13057</v>
      </c>
    </row>
    <row r="17144" spans="1:9" x14ac:dyDescent="0.25">
      <c r="A17144" s="33" t="s">
        <v>7300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32"/>
        <v>20000</v>
      </c>
      <c r="H17144" s="42" t="s">
        <v>3078</v>
      </c>
      <c r="I17144" s="43" t="s">
        <v>13057</v>
      </c>
    </row>
    <row r="17145" spans="1:9" x14ac:dyDescent="0.25">
      <c r="A17145" s="33" t="s">
        <v>7300</v>
      </c>
      <c r="B17145" s="33" t="s">
        <v>7293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32"/>
        <v>175000</v>
      </c>
      <c r="H17145" s="42" t="s">
        <v>1106</v>
      </c>
      <c r="I17145" s="43" t="s">
        <v>13038</v>
      </c>
    </row>
    <row r="17146" spans="1:9" x14ac:dyDescent="0.25">
      <c r="A17146" s="33" t="s">
        <v>7300</v>
      </c>
      <c r="B17146" s="33" t="s">
        <v>68</v>
      </c>
      <c r="C17146" s="33" t="s">
        <v>13060</v>
      </c>
      <c r="D17146" s="38">
        <v>1</v>
      </c>
      <c r="E17146" s="45" t="s">
        <v>72</v>
      </c>
      <c r="F17146" s="46">
        <v>2100000</v>
      </c>
      <c r="G17146" s="41">
        <f t="shared" si="632"/>
        <v>2100000</v>
      </c>
      <c r="H17146" s="42" t="s">
        <v>1106</v>
      </c>
      <c r="I17146" s="43" t="s">
        <v>9641</v>
      </c>
    </row>
    <row r="17147" spans="1:9" x14ac:dyDescent="0.25">
      <c r="A17147" s="33" t="s">
        <v>7300</v>
      </c>
      <c r="B17147" s="33" t="s">
        <v>68</v>
      </c>
      <c r="C17147" s="33" t="s">
        <v>13061</v>
      </c>
      <c r="D17147" s="50">
        <v>1</v>
      </c>
      <c r="E17147" s="45" t="s">
        <v>72</v>
      </c>
      <c r="F17147" s="179">
        <v>2100000</v>
      </c>
      <c r="G17147" s="41">
        <f t="shared" si="632"/>
        <v>2100000</v>
      </c>
      <c r="H17147" s="42" t="s">
        <v>1106</v>
      </c>
      <c r="I17147" s="43" t="s">
        <v>9641</v>
      </c>
    </row>
    <row r="17148" spans="1:9" x14ac:dyDescent="0.25">
      <c r="A17148" s="33" t="s">
        <v>7300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32"/>
        <v>60000</v>
      </c>
      <c r="H17148" s="42" t="s">
        <v>2177</v>
      </c>
      <c r="I17148" s="43"/>
    </row>
    <row r="17149" spans="1:9" x14ac:dyDescent="0.25">
      <c r="A17149" s="33" t="s">
        <v>7300</v>
      </c>
      <c r="B17149" s="36" t="s">
        <v>7236</v>
      </c>
      <c r="C17149" s="33" t="s">
        <v>2873</v>
      </c>
      <c r="D17149" s="38">
        <v>1</v>
      </c>
      <c r="E17149" s="45" t="s">
        <v>24</v>
      </c>
      <c r="F17149" s="46">
        <v>82500</v>
      </c>
      <c r="G17149" s="41">
        <f t="shared" si="632"/>
        <v>82500</v>
      </c>
      <c r="H17149" s="42" t="s">
        <v>13062</v>
      </c>
      <c r="I17149" s="43"/>
    </row>
    <row r="17150" spans="1:9" x14ac:dyDescent="0.25">
      <c r="A17150" s="33" t="s">
        <v>7300</v>
      </c>
      <c r="B17150" s="49" t="s">
        <v>5222</v>
      </c>
      <c r="C17150" s="33" t="s">
        <v>2873</v>
      </c>
      <c r="D17150" s="33">
        <v>1</v>
      </c>
      <c r="E17150" s="51" t="s">
        <v>24</v>
      </c>
      <c r="F17150" s="34">
        <v>99000</v>
      </c>
      <c r="G17150" s="179">
        <f t="shared" si="632"/>
        <v>99000</v>
      </c>
      <c r="H17150" s="42" t="s">
        <v>13062</v>
      </c>
      <c r="I17150" s="43" t="s">
        <v>13063</v>
      </c>
    </row>
    <row r="17151" spans="1:9" x14ac:dyDescent="0.25">
      <c r="A17151" s="33" t="s">
        <v>7300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32"/>
        <v>297000</v>
      </c>
      <c r="H17151" s="42" t="s">
        <v>673</v>
      </c>
      <c r="I17151" s="43" t="s">
        <v>13064</v>
      </c>
    </row>
    <row r="17152" spans="1:9" x14ac:dyDescent="0.25">
      <c r="A17152" s="33" t="s">
        <v>7300</v>
      </c>
      <c r="B17152" s="33" t="s">
        <v>8247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32"/>
        <v>83000</v>
      </c>
      <c r="H17152" s="42" t="s">
        <v>673</v>
      </c>
      <c r="I17152" s="43" t="s">
        <v>13064</v>
      </c>
    </row>
    <row r="17153" spans="1:9" x14ac:dyDescent="0.25">
      <c r="A17153" s="33" t="s">
        <v>7300</v>
      </c>
      <c r="B17153" s="33" t="s">
        <v>3235</v>
      </c>
      <c r="C17153" s="33" t="s">
        <v>3596</v>
      </c>
      <c r="D17153" s="38">
        <v>1</v>
      </c>
      <c r="E17153" s="45" t="s">
        <v>24</v>
      </c>
      <c r="F17153" s="41">
        <v>93000</v>
      </c>
      <c r="G17153" s="41">
        <f t="shared" si="632"/>
        <v>93000</v>
      </c>
      <c r="H17153" s="42" t="s">
        <v>673</v>
      </c>
      <c r="I17153" s="43" t="s">
        <v>13064</v>
      </c>
    </row>
    <row r="17154" spans="1:9" x14ac:dyDescent="0.25">
      <c r="A17154" s="33" t="s">
        <v>7300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32"/>
        <v>39000</v>
      </c>
      <c r="H17154" s="42" t="s">
        <v>673</v>
      </c>
      <c r="I17154" s="43" t="s">
        <v>13064</v>
      </c>
    </row>
    <row r="17155" spans="1:9" x14ac:dyDescent="0.25">
      <c r="A17155" s="33" t="s">
        <v>7300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32"/>
        <v>193500</v>
      </c>
      <c r="H17155" s="42" t="s">
        <v>673</v>
      </c>
      <c r="I17155" s="43" t="s">
        <v>13064</v>
      </c>
    </row>
    <row r="17156" spans="1:9" x14ac:dyDescent="0.25">
      <c r="A17156" s="33" t="s">
        <v>7300</v>
      </c>
      <c r="B17156" s="36" t="s">
        <v>12566</v>
      </c>
      <c r="C17156" s="228" t="s">
        <v>13065</v>
      </c>
      <c r="D17156" s="38">
        <v>1</v>
      </c>
      <c r="E17156" s="51" t="s">
        <v>24</v>
      </c>
      <c r="F17156" s="185">
        <v>475000</v>
      </c>
      <c r="G17156" s="41">
        <f t="shared" si="632"/>
        <v>475000</v>
      </c>
      <c r="H17156" s="42" t="s">
        <v>538</v>
      </c>
      <c r="I17156" s="43" t="s">
        <v>13066</v>
      </c>
    </row>
    <row r="17157" spans="1:9" x14ac:dyDescent="0.25">
      <c r="A17157" s="33" t="s">
        <v>7300</v>
      </c>
      <c r="B17157" s="36" t="s">
        <v>12566</v>
      </c>
      <c r="C17157" s="228" t="s">
        <v>13067</v>
      </c>
      <c r="D17157" s="38">
        <v>1</v>
      </c>
      <c r="E17157" s="51" t="s">
        <v>24</v>
      </c>
      <c r="F17157" s="185">
        <v>475000</v>
      </c>
      <c r="G17157" s="41">
        <f t="shared" si="632"/>
        <v>475000</v>
      </c>
      <c r="H17157" s="42" t="s">
        <v>538</v>
      </c>
      <c r="I17157" s="43" t="s">
        <v>13066</v>
      </c>
    </row>
    <row r="17158" spans="1:9" x14ac:dyDescent="0.25">
      <c r="A17158" s="33" t="s">
        <v>7300</v>
      </c>
      <c r="B17158" s="33" t="s">
        <v>8241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32"/>
        <v>100000</v>
      </c>
      <c r="H17158" s="42" t="s">
        <v>538</v>
      </c>
      <c r="I17158" s="43" t="s">
        <v>13066</v>
      </c>
    </row>
    <row r="17159" spans="1:9" x14ac:dyDescent="0.25">
      <c r="A17159" s="33" t="s">
        <v>7300</v>
      </c>
      <c r="B17159" s="33" t="s">
        <v>6723</v>
      </c>
      <c r="C17159" s="33" t="s">
        <v>6042</v>
      </c>
      <c r="D17159" s="33">
        <v>1</v>
      </c>
      <c r="E17159" s="33" t="s">
        <v>72</v>
      </c>
      <c r="F17159" s="34">
        <v>360000</v>
      </c>
      <c r="G17159" s="41">
        <f t="shared" si="632"/>
        <v>360000</v>
      </c>
      <c r="H17159" s="42" t="s">
        <v>588</v>
      </c>
      <c r="I17159" s="43" t="s">
        <v>13068</v>
      </c>
    </row>
    <row r="17160" spans="1:9" x14ac:dyDescent="0.25">
      <c r="A17160" s="33" t="s">
        <v>7300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32"/>
        <v>49500</v>
      </c>
      <c r="H17160" s="42" t="s">
        <v>588</v>
      </c>
      <c r="I17160" s="43" t="s">
        <v>13068</v>
      </c>
    </row>
    <row r="17161" spans="1:9" x14ac:dyDescent="0.25">
      <c r="A17161" s="33" t="s">
        <v>7300</v>
      </c>
      <c r="B17161" s="33" t="s">
        <v>6966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32"/>
        <v>12500</v>
      </c>
      <c r="H17161" s="42" t="s">
        <v>2736</v>
      </c>
      <c r="I17161" s="43" t="s">
        <v>8493</v>
      </c>
    </row>
    <row r="17162" spans="1:9" x14ac:dyDescent="0.25">
      <c r="A17162" s="33" t="s">
        <v>7300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32"/>
        <v>208134</v>
      </c>
      <c r="H17162" s="42" t="s">
        <v>2736</v>
      </c>
      <c r="I17162" s="43" t="s">
        <v>8493</v>
      </c>
    </row>
    <row r="17163" spans="1:9" x14ac:dyDescent="0.25">
      <c r="A17163" s="33" t="s">
        <v>7300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32"/>
        <v>33000</v>
      </c>
      <c r="H17163" s="42" t="s">
        <v>2736</v>
      </c>
      <c r="I17163" s="43" t="s">
        <v>8493</v>
      </c>
    </row>
    <row r="17164" spans="1:9" x14ac:dyDescent="0.25">
      <c r="A17164" s="33" t="s">
        <v>7300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32"/>
        <v>6350000</v>
      </c>
      <c r="H17164" s="84" t="s">
        <v>433</v>
      </c>
      <c r="I17164" s="43" t="s">
        <v>13069</v>
      </c>
    </row>
    <row r="17165" spans="1:9" x14ac:dyDescent="0.25">
      <c r="A17165" s="33" t="s">
        <v>7300</v>
      </c>
      <c r="B17165" s="56" t="s">
        <v>3330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32"/>
        <v>6750000</v>
      </c>
      <c r="H17165" s="84" t="s">
        <v>433</v>
      </c>
      <c r="I17165" s="43" t="s">
        <v>13069</v>
      </c>
    </row>
    <row r="17166" spans="1:9" x14ac:dyDescent="0.25">
      <c r="A17166" s="33" t="s">
        <v>7300</v>
      </c>
      <c r="B17166" s="63" t="s">
        <v>6903</v>
      </c>
      <c r="C17166" s="44" t="s">
        <v>2926</v>
      </c>
      <c r="D17166" s="33">
        <v>1</v>
      </c>
      <c r="E17166" s="39" t="s">
        <v>72</v>
      </c>
      <c r="F17166" s="34">
        <v>916000</v>
      </c>
      <c r="G17166" s="41">
        <f t="shared" si="632"/>
        <v>916000</v>
      </c>
      <c r="H17166" s="84" t="s">
        <v>3877</v>
      </c>
      <c r="I17166" s="33" t="s">
        <v>13070</v>
      </c>
    </row>
    <row r="17167" spans="1:9" x14ac:dyDescent="0.25">
      <c r="A17167" s="33" t="s">
        <v>7300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32"/>
        <v>670000</v>
      </c>
      <c r="H17167" s="84" t="s">
        <v>3877</v>
      </c>
      <c r="I17167" s="33" t="s">
        <v>13070</v>
      </c>
    </row>
    <row r="17168" spans="1:9" x14ac:dyDescent="0.25">
      <c r="A17168" s="33" t="s">
        <v>7300</v>
      </c>
      <c r="B17168" s="33" t="s">
        <v>13071</v>
      </c>
      <c r="C17168" s="551" t="s">
        <v>13072</v>
      </c>
      <c r="D17168" s="33">
        <v>1</v>
      </c>
      <c r="E17168" s="33" t="s">
        <v>24</v>
      </c>
      <c r="F17168" s="33">
        <v>1</v>
      </c>
      <c r="G17168" s="41">
        <f t="shared" si="632"/>
        <v>1</v>
      </c>
      <c r="H17168" s="84" t="s">
        <v>3877</v>
      </c>
      <c r="I17168" s="33" t="s">
        <v>13070</v>
      </c>
    </row>
    <row r="17169" spans="1:9" x14ac:dyDescent="0.25">
      <c r="A17169" s="33" t="s">
        <v>7300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32"/>
        <v>25000</v>
      </c>
      <c r="H17169" s="84" t="s">
        <v>3877</v>
      </c>
      <c r="I17169" s="33" t="s">
        <v>13070</v>
      </c>
    </row>
    <row r="17170" spans="1:9" x14ac:dyDescent="0.25">
      <c r="A17170" s="33" t="s">
        <v>7300</v>
      </c>
      <c r="B17170" s="33" t="s">
        <v>7303</v>
      </c>
      <c r="C17170" s="33" t="s">
        <v>7304</v>
      </c>
      <c r="D17170" s="50">
        <v>1</v>
      </c>
      <c r="E17170" s="45" t="s">
        <v>24</v>
      </c>
      <c r="F17170" s="46">
        <v>78000</v>
      </c>
      <c r="G17170" s="41">
        <f t="shared" si="632"/>
        <v>78000</v>
      </c>
      <c r="H17170" s="84" t="s">
        <v>1604</v>
      </c>
      <c r="I17170" s="33" t="s">
        <v>13046</v>
      </c>
    </row>
    <row r="17171" spans="1:9" x14ac:dyDescent="0.25">
      <c r="A17171" s="33" t="s">
        <v>316</v>
      </c>
      <c r="B17171" s="56" t="s">
        <v>6444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32"/>
        <v>40000</v>
      </c>
      <c r="H17171" s="42" t="s">
        <v>28</v>
      </c>
      <c r="I17171" s="43"/>
    </row>
    <row r="17172" spans="1:9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32"/>
        <v>138756</v>
      </c>
      <c r="H17172" s="42" t="s">
        <v>1006</v>
      </c>
      <c r="I17172" s="43"/>
    </row>
    <row r="17173" spans="1:9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32"/>
        <v>100000</v>
      </c>
      <c r="H17173" s="42" t="s">
        <v>1006</v>
      </c>
      <c r="I17173" s="43"/>
    </row>
    <row r="17174" spans="1:9" x14ac:dyDescent="0.25">
      <c r="A17174" s="33" t="s">
        <v>316</v>
      </c>
      <c r="B17174" s="33" t="s">
        <v>948</v>
      </c>
      <c r="C17174" s="33" t="s">
        <v>5072</v>
      </c>
      <c r="D17174" s="50">
        <v>1</v>
      </c>
      <c r="E17174" s="45" t="s">
        <v>24</v>
      </c>
      <c r="F17174" s="46">
        <v>10000</v>
      </c>
      <c r="G17174" s="41">
        <f t="shared" si="632"/>
        <v>10000</v>
      </c>
      <c r="H17174" s="42" t="s">
        <v>1006</v>
      </c>
      <c r="I17174" s="293"/>
    </row>
    <row r="17175" spans="1:9" x14ac:dyDescent="0.25">
      <c r="A17175" s="33" t="s">
        <v>316</v>
      </c>
      <c r="B17175" s="36" t="s">
        <v>7085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32"/>
        <v>2500000</v>
      </c>
      <c r="H17175" s="42" t="s">
        <v>1006</v>
      </c>
      <c r="I17175" s="293"/>
    </row>
    <row r="17176" spans="1:9" x14ac:dyDescent="0.25">
      <c r="A17176" s="33" t="s">
        <v>316</v>
      </c>
      <c r="B17176" s="56" t="s">
        <v>7234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32"/>
        <v>25000</v>
      </c>
      <c r="H17176" s="42" t="s">
        <v>7397</v>
      </c>
      <c r="I17176" s="293"/>
    </row>
    <row r="17177" spans="1:9" x14ac:dyDescent="0.25">
      <c r="A17177" s="33" t="s">
        <v>316</v>
      </c>
      <c r="B17177" s="36" t="s">
        <v>7321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32"/>
        <v>1180000</v>
      </c>
      <c r="H17177" s="84" t="s">
        <v>2736</v>
      </c>
      <c r="I17177" s="293" t="s">
        <v>8493</v>
      </c>
    </row>
    <row r="17178" spans="1:9" x14ac:dyDescent="0.25">
      <c r="A17178" s="33" t="s">
        <v>316</v>
      </c>
      <c r="B17178" s="36" t="s">
        <v>7322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32"/>
        <v>800000</v>
      </c>
      <c r="H17178" s="84" t="s">
        <v>2736</v>
      </c>
      <c r="I17178" s="293" t="s">
        <v>8493</v>
      </c>
    </row>
    <row r="17179" spans="1:9" x14ac:dyDescent="0.25">
      <c r="A17179" s="33" t="s">
        <v>316</v>
      </c>
      <c r="B17179" s="36" t="s">
        <v>7323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32"/>
        <v>1400000</v>
      </c>
      <c r="H17179" s="84" t="s">
        <v>2736</v>
      </c>
      <c r="I17179" s="293" t="s">
        <v>8493</v>
      </c>
    </row>
    <row r="17180" spans="1:9" x14ac:dyDescent="0.25">
      <c r="A17180" s="33" t="s">
        <v>316</v>
      </c>
      <c r="B17180" s="33" t="s">
        <v>8241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2736</v>
      </c>
      <c r="I17180" s="293"/>
    </row>
    <row r="17181" spans="1:9" x14ac:dyDescent="0.25">
      <c r="A17181" s="33" t="s">
        <v>316</v>
      </c>
      <c r="B17181" s="36" t="s">
        <v>7319</v>
      </c>
      <c r="C17181" s="44" t="s">
        <v>3837</v>
      </c>
      <c r="D17181" s="38">
        <v>2</v>
      </c>
      <c r="E17181" s="51" t="s">
        <v>24</v>
      </c>
      <c r="F17181" s="46">
        <v>267000</v>
      </c>
      <c r="G17181" s="41">
        <f t="shared" si="632"/>
        <v>534000</v>
      </c>
      <c r="H17181" s="42" t="s">
        <v>930</v>
      </c>
      <c r="I17181" s="293"/>
    </row>
    <row r="17182" spans="1:9" x14ac:dyDescent="0.25">
      <c r="A17182" s="33" t="s">
        <v>316</v>
      </c>
      <c r="B17182" s="33" t="s">
        <v>2090</v>
      </c>
      <c r="C17182" s="44" t="s">
        <v>3837</v>
      </c>
      <c r="D17182" s="38">
        <v>2</v>
      </c>
      <c r="E17182" s="51" t="s">
        <v>24</v>
      </c>
      <c r="F17182" s="46">
        <v>546000</v>
      </c>
      <c r="G17182" s="41">
        <f t="shared" si="632"/>
        <v>1092000</v>
      </c>
      <c r="H17182" s="84" t="s">
        <v>930</v>
      </c>
      <c r="I17182" s="293"/>
    </row>
    <row r="17183" spans="1:9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32"/>
        <v>36975</v>
      </c>
      <c r="H17183" s="42" t="s">
        <v>588</v>
      </c>
      <c r="I17183" s="293"/>
    </row>
    <row r="17184" spans="1:9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32"/>
        <v>900000</v>
      </c>
      <c r="H17184" s="42" t="s">
        <v>2240</v>
      </c>
      <c r="I17184" s="293"/>
    </row>
    <row r="17185" spans="1:9" x14ac:dyDescent="0.25">
      <c r="A17185" s="33" t="s">
        <v>316</v>
      </c>
      <c r="B17185" s="33" t="s">
        <v>7316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32"/>
        <v>165000</v>
      </c>
      <c r="H17185" s="42" t="s">
        <v>2240</v>
      </c>
      <c r="I17185" s="293"/>
    </row>
    <row r="17186" spans="1:9" x14ac:dyDescent="0.25">
      <c r="A17186" s="33" t="s">
        <v>316</v>
      </c>
      <c r="B17186" s="33" t="s">
        <v>5494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32"/>
        <v>600000</v>
      </c>
      <c r="H17186" s="42" t="s">
        <v>2240</v>
      </c>
      <c r="I17186" s="293"/>
    </row>
    <row r="17187" spans="1:9" x14ac:dyDescent="0.25">
      <c r="A17187" s="33" t="s">
        <v>316</v>
      </c>
      <c r="B17187" s="33" t="s">
        <v>6066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32"/>
        <v>1000000</v>
      </c>
      <c r="H17187" s="42" t="s">
        <v>2240</v>
      </c>
      <c r="I17187" s="293"/>
    </row>
    <row r="17188" spans="1:9" x14ac:dyDescent="0.25">
      <c r="A17188" s="33" t="s">
        <v>316</v>
      </c>
      <c r="B17188" s="63" t="s">
        <v>3920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32"/>
        <v>50000</v>
      </c>
      <c r="H17188" s="42" t="s">
        <v>2240</v>
      </c>
      <c r="I17188" s="293"/>
    </row>
    <row r="17189" spans="1:9" x14ac:dyDescent="0.25">
      <c r="A17189" s="33" t="s">
        <v>316</v>
      </c>
      <c r="B17189" s="33" t="s">
        <v>7112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32"/>
        <v>27500</v>
      </c>
      <c r="H17189" s="42" t="s">
        <v>2240</v>
      </c>
      <c r="I17189" s="293"/>
    </row>
    <row r="17190" spans="1:9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32"/>
        <v>188000</v>
      </c>
      <c r="H17190" s="42" t="s">
        <v>2240</v>
      </c>
      <c r="I17190" s="293"/>
    </row>
    <row r="17191" spans="1:9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32"/>
        <v>22500</v>
      </c>
      <c r="H17191" s="42" t="s">
        <v>2240</v>
      </c>
      <c r="I17191" s="293"/>
    </row>
    <row r="17192" spans="1:9" x14ac:dyDescent="0.25">
      <c r="A17192" s="33" t="s">
        <v>316</v>
      </c>
      <c r="B17192" s="63" t="s">
        <v>116</v>
      </c>
      <c r="C17192" s="33" t="s">
        <v>2726</v>
      </c>
      <c r="D17192" s="38">
        <v>1</v>
      </c>
      <c r="E17192" s="39" t="s">
        <v>24</v>
      </c>
      <c r="F17192" s="46">
        <v>181500</v>
      </c>
      <c r="G17192" s="41">
        <f t="shared" si="632"/>
        <v>181500</v>
      </c>
      <c r="H17192" s="42" t="s">
        <v>2240</v>
      </c>
      <c r="I17192" s="43"/>
    </row>
    <row r="17193" spans="1:9" x14ac:dyDescent="0.25">
      <c r="A17193" s="33" t="s">
        <v>316</v>
      </c>
      <c r="B17193" s="80" t="s">
        <v>4466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32"/>
        <v>11500</v>
      </c>
      <c r="H17193" s="42" t="s">
        <v>2240</v>
      </c>
      <c r="I17193" s="43"/>
    </row>
    <row r="17194" spans="1:9" x14ac:dyDescent="0.25">
      <c r="A17194" s="33" t="s">
        <v>316</v>
      </c>
      <c r="B17194" s="36" t="s">
        <v>6940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32"/>
        <v>90000</v>
      </c>
      <c r="H17194" s="42" t="s">
        <v>2240</v>
      </c>
      <c r="I17194" s="43"/>
    </row>
    <row r="17195" spans="1:9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32"/>
        <v>25000</v>
      </c>
      <c r="H17195" s="42" t="s">
        <v>2240</v>
      </c>
      <c r="I17195" s="43"/>
    </row>
    <row r="17196" spans="1:9" x14ac:dyDescent="0.25">
      <c r="A17196" s="33" t="s">
        <v>316</v>
      </c>
      <c r="B17196" s="33" t="s">
        <v>6318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32"/>
        <v>15300</v>
      </c>
      <c r="H17196" s="42" t="s">
        <v>2240</v>
      </c>
      <c r="I17196" s="43"/>
    </row>
    <row r="17197" spans="1:9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32"/>
        <v>138756</v>
      </c>
      <c r="H17197" s="42" t="s">
        <v>2240</v>
      </c>
      <c r="I17197" s="43"/>
    </row>
    <row r="17198" spans="1:9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32"/>
        <v>49500</v>
      </c>
      <c r="H17198" s="42" t="s">
        <v>2240</v>
      </c>
      <c r="I17198" s="43"/>
    </row>
    <row r="17199" spans="1:9" x14ac:dyDescent="0.25">
      <c r="A17199" s="33" t="s">
        <v>316</v>
      </c>
      <c r="B17199" s="33" t="s">
        <v>7329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32"/>
        <v>55000</v>
      </c>
      <c r="H17199" s="42" t="s">
        <v>2240</v>
      </c>
      <c r="I17199" s="43"/>
    </row>
    <row r="17200" spans="1:9" x14ac:dyDescent="0.25">
      <c r="A17200" s="33" t="s">
        <v>316</v>
      </c>
      <c r="B17200" s="36" t="s">
        <v>7330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32"/>
        <v>55000</v>
      </c>
      <c r="H17200" s="42" t="s">
        <v>2240</v>
      </c>
      <c r="I17200" s="43"/>
    </row>
    <row r="17201" spans="1:9" x14ac:dyDescent="0.25">
      <c r="A17201" s="33" t="s">
        <v>316</v>
      </c>
      <c r="B17201" s="33" t="s">
        <v>356</v>
      </c>
      <c r="C17201" s="109" t="s">
        <v>13073</v>
      </c>
      <c r="D17201" s="50">
        <v>1</v>
      </c>
      <c r="E17201" s="45" t="s">
        <v>24</v>
      </c>
      <c r="F17201" s="275">
        <v>1700000</v>
      </c>
      <c r="G17201" s="41">
        <f t="shared" si="632"/>
        <v>1700000</v>
      </c>
      <c r="H17201" s="42" t="s">
        <v>13074</v>
      </c>
      <c r="I17201" s="43" t="s">
        <v>13075</v>
      </c>
    </row>
    <row r="17202" spans="1:9" x14ac:dyDescent="0.25">
      <c r="A17202" s="33" t="s">
        <v>316</v>
      </c>
      <c r="B17202" s="33" t="s">
        <v>356</v>
      </c>
      <c r="C17202" s="109" t="s">
        <v>13076</v>
      </c>
      <c r="D17202" s="50">
        <v>1</v>
      </c>
      <c r="E17202" s="45" t="s">
        <v>24</v>
      </c>
      <c r="F17202" s="275">
        <v>1700000</v>
      </c>
      <c r="G17202" s="41">
        <f t="shared" ref="G17202:G17265" si="633">F17202*D17202</f>
        <v>1700000</v>
      </c>
      <c r="H17202" s="42" t="s">
        <v>13074</v>
      </c>
      <c r="I17202" s="43" t="s">
        <v>13075</v>
      </c>
    </row>
    <row r="17203" spans="1:9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33"/>
        <v>350000</v>
      </c>
      <c r="H17203" s="42" t="s">
        <v>13074</v>
      </c>
      <c r="I17203" s="43" t="s">
        <v>13075</v>
      </c>
    </row>
    <row r="17204" spans="1:9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33"/>
        <v>80000</v>
      </c>
      <c r="H17204" s="42" t="s">
        <v>13074</v>
      </c>
      <c r="I17204" s="43" t="s">
        <v>13075</v>
      </c>
    </row>
    <row r="17205" spans="1:9" x14ac:dyDescent="0.25">
      <c r="A17205" s="33" t="s">
        <v>316</v>
      </c>
      <c r="B17205" s="63" t="s">
        <v>11794</v>
      </c>
      <c r="C17205" s="49" t="s">
        <v>13077</v>
      </c>
      <c r="D17205" s="38">
        <v>1</v>
      </c>
      <c r="E17205" s="45" t="s">
        <v>24</v>
      </c>
      <c r="F17205" s="46">
        <v>1650000</v>
      </c>
      <c r="G17205" s="41">
        <f t="shared" si="633"/>
        <v>1650000</v>
      </c>
      <c r="H17205" s="42" t="s">
        <v>433</v>
      </c>
      <c r="I17205" s="43" t="s">
        <v>13078</v>
      </c>
    </row>
    <row r="17206" spans="1:9" x14ac:dyDescent="0.25">
      <c r="A17206" s="33" t="s">
        <v>316</v>
      </c>
      <c r="B17206" s="63" t="s">
        <v>11794</v>
      </c>
      <c r="C17206" s="49" t="s">
        <v>13079</v>
      </c>
      <c r="D17206" s="38">
        <v>1</v>
      </c>
      <c r="E17206" s="51" t="s">
        <v>24</v>
      </c>
      <c r="F17206" s="46">
        <v>1650000</v>
      </c>
      <c r="G17206" s="41">
        <f t="shared" si="633"/>
        <v>1650000</v>
      </c>
      <c r="H17206" s="42" t="s">
        <v>433</v>
      </c>
      <c r="I17206" s="43" t="s">
        <v>13078</v>
      </c>
    </row>
    <row r="17207" spans="1:9" x14ac:dyDescent="0.25">
      <c r="A17207" s="33" t="s">
        <v>316</v>
      </c>
      <c r="B17207" s="63" t="s">
        <v>11794</v>
      </c>
      <c r="C17207" s="49" t="s">
        <v>13080</v>
      </c>
      <c r="D17207" s="38">
        <v>1</v>
      </c>
      <c r="E17207" s="45" t="s">
        <v>24</v>
      </c>
      <c r="F17207" s="46">
        <v>1650000</v>
      </c>
      <c r="G17207" s="41">
        <f t="shared" si="633"/>
        <v>1650000</v>
      </c>
      <c r="H17207" s="42" t="s">
        <v>433</v>
      </c>
      <c r="I17207" s="43" t="s">
        <v>13078</v>
      </c>
    </row>
    <row r="17208" spans="1:9" x14ac:dyDescent="0.25">
      <c r="A17208" s="33" t="s">
        <v>316</v>
      </c>
      <c r="B17208" s="36" t="s">
        <v>7298</v>
      </c>
      <c r="C17208" s="33" t="s">
        <v>13081</v>
      </c>
      <c r="D17208" s="38">
        <v>1</v>
      </c>
      <c r="E17208" s="45" t="s">
        <v>24</v>
      </c>
      <c r="F17208" s="46">
        <v>775000</v>
      </c>
      <c r="G17208" s="41">
        <f t="shared" si="633"/>
        <v>775000</v>
      </c>
      <c r="H17208" s="42" t="s">
        <v>433</v>
      </c>
      <c r="I17208" s="43" t="s">
        <v>13078</v>
      </c>
    </row>
    <row r="17209" spans="1:9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33"/>
        <v>170000</v>
      </c>
      <c r="H17209" s="42" t="s">
        <v>433</v>
      </c>
      <c r="I17209" s="43" t="s">
        <v>13078</v>
      </c>
    </row>
    <row r="17210" spans="1:9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33"/>
        <v>580000</v>
      </c>
      <c r="H17210" s="42" t="s">
        <v>433</v>
      </c>
      <c r="I17210" s="43" t="s">
        <v>13078</v>
      </c>
    </row>
    <row r="17211" spans="1:9" x14ac:dyDescent="0.25">
      <c r="A17211" s="33" t="s">
        <v>316</v>
      </c>
      <c r="B17211" s="36" t="s">
        <v>7298</v>
      </c>
      <c r="C17211" s="33" t="s">
        <v>13082</v>
      </c>
      <c r="D17211" s="38">
        <v>1</v>
      </c>
      <c r="E17211" s="45" t="s">
        <v>24</v>
      </c>
      <c r="F17211" s="46">
        <v>775000</v>
      </c>
      <c r="G17211" s="41">
        <f t="shared" si="633"/>
        <v>775000</v>
      </c>
      <c r="H17211" s="42" t="s">
        <v>433</v>
      </c>
      <c r="I17211" s="43" t="s">
        <v>13083</v>
      </c>
    </row>
    <row r="17212" spans="1:9" x14ac:dyDescent="0.25">
      <c r="A17212" s="33" t="s">
        <v>316</v>
      </c>
      <c r="B17212" s="36" t="s">
        <v>7298</v>
      </c>
      <c r="C17212" s="33" t="s">
        <v>13084</v>
      </c>
      <c r="D17212" s="38">
        <v>1</v>
      </c>
      <c r="E17212" s="45" t="s">
        <v>24</v>
      </c>
      <c r="F17212" s="46">
        <v>775000</v>
      </c>
      <c r="G17212" s="41">
        <f t="shared" si="633"/>
        <v>775000</v>
      </c>
      <c r="H17212" s="42" t="s">
        <v>433</v>
      </c>
      <c r="I17212" s="43" t="s">
        <v>13083</v>
      </c>
    </row>
    <row r="17213" spans="1:9" x14ac:dyDescent="0.25">
      <c r="A17213" s="33" t="s">
        <v>316</v>
      </c>
      <c r="B17213" s="36" t="s">
        <v>7298</v>
      </c>
      <c r="C17213" s="39" t="s">
        <v>13085</v>
      </c>
      <c r="D17213" s="38">
        <v>1</v>
      </c>
      <c r="E17213" s="45" t="s">
        <v>24</v>
      </c>
      <c r="F17213" s="46">
        <v>775000</v>
      </c>
      <c r="G17213" s="41">
        <f t="shared" si="633"/>
        <v>775000</v>
      </c>
      <c r="H17213" s="42" t="s">
        <v>433</v>
      </c>
      <c r="I17213" s="43" t="s">
        <v>13083</v>
      </c>
    </row>
    <row r="17214" spans="1:9" x14ac:dyDescent="0.25">
      <c r="A17214" s="33" t="s">
        <v>316</v>
      </c>
      <c r="B17214" s="56" t="s">
        <v>7324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33"/>
        <v>410000</v>
      </c>
      <c r="H17214" s="42" t="s">
        <v>2018</v>
      </c>
      <c r="I17214" s="43"/>
    </row>
    <row r="17215" spans="1:9" x14ac:dyDescent="0.25">
      <c r="A17215" s="33" t="s">
        <v>316</v>
      </c>
      <c r="B17215" s="36" t="s">
        <v>7325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33"/>
        <v>80000</v>
      </c>
      <c r="H17215" s="42" t="s">
        <v>2018</v>
      </c>
      <c r="I17215" s="43"/>
    </row>
    <row r="17216" spans="1:9" x14ac:dyDescent="0.25">
      <c r="A17216" s="33" t="s">
        <v>316</v>
      </c>
      <c r="B17216" s="33" t="s">
        <v>5204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33"/>
        <v>25000</v>
      </c>
      <c r="H17216" s="42" t="s">
        <v>2018</v>
      </c>
      <c r="I17216" s="43"/>
    </row>
    <row r="17217" spans="1:9" x14ac:dyDescent="0.25">
      <c r="A17217" s="33" t="s">
        <v>316</v>
      </c>
      <c r="B17217" s="33" t="s">
        <v>7106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33"/>
        <v>25000</v>
      </c>
      <c r="H17217" s="42" t="s">
        <v>2018</v>
      </c>
      <c r="I17217" s="43"/>
    </row>
    <row r="17218" spans="1:9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33"/>
        <v>165000</v>
      </c>
      <c r="H17218" s="42" t="s">
        <v>509</v>
      </c>
      <c r="I17218" s="43" t="s">
        <v>13086</v>
      </c>
    </row>
    <row r="17219" spans="1:9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33"/>
        <v>34689</v>
      </c>
      <c r="H17219" s="42" t="s">
        <v>509</v>
      </c>
      <c r="I17219" s="43" t="s">
        <v>13086</v>
      </c>
    </row>
    <row r="17220" spans="1:9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33"/>
        <v>49500</v>
      </c>
      <c r="H17220" s="42" t="s">
        <v>509</v>
      </c>
      <c r="I17220" s="43" t="s">
        <v>13086</v>
      </c>
    </row>
    <row r="17221" spans="1:9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33"/>
        <v>36975</v>
      </c>
      <c r="H17221" s="42" t="s">
        <v>509</v>
      </c>
      <c r="I17221" s="43" t="s">
        <v>13086</v>
      </c>
    </row>
    <row r="17222" spans="1:9" x14ac:dyDescent="0.25">
      <c r="A17222" s="33" t="s">
        <v>7331</v>
      </c>
      <c r="B17222" s="33" t="s">
        <v>4847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33"/>
        <v>11200</v>
      </c>
      <c r="H17222" s="42" t="s">
        <v>2240</v>
      </c>
      <c r="I17222" s="43"/>
    </row>
    <row r="17223" spans="1:9" x14ac:dyDescent="0.25">
      <c r="A17223" s="33" t="s">
        <v>7331</v>
      </c>
      <c r="B17223" s="80" t="s">
        <v>7107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33"/>
        <v>20000</v>
      </c>
      <c r="H17223" s="42" t="s">
        <v>2240</v>
      </c>
      <c r="I17223" s="43"/>
    </row>
    <row r="17224" spans="1:9" x14ac:dyDescent="0.25">
      <c r="A17224" s="33" t="s">
        <v>7331</v>
      </c>
      <c r="B17224" s="56" t="s">
        <v>7346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33"/>
        <v>480000</v>
      </c>
      <c r="H17224" s="42" t="s">
        <v>930</v>
      </c>
      <c r="I17224" s="43"/>
    </row>
    <row r="17225" spans="1:9" x14ac:dyDescent="0.25">
      <c r="A17225" s="33" t="s">
        <v>7331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33"/>
        <v>106000</v>
      </c>
      <c r="H17225" s="42" t="s">
        <v>7397</v>
      </c>
      <c r="I17225" s="293"/>
    </row>
    <row r="17226" spans="1:9" x14ac:dyDescent="0.25">
      <c r="A17226" s="33" t="s">
        <v>7331</v>
      </c>
      <c r="B17226" s="36" t="s">
        <v>7342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33"/>
        <v>331500</v>
      </c>
      <c r="H17226" s="84" t="s">
        <v>7343</v>
      </c>
      <c r="I17226" s="293"/>
    </row>
    <row r="17227" spans="1:9" x14ac:dyDescent="0.25">
      <c r="A17227" s="33" t="s">
        <v>7331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33"/>
        <v>40000</v>
      </c>
      <c r="H17227" s="42" t="s">
        <v>2018</v>
      </c>
      <c r="I17227" s="293"/>
    </row>
    <row r="17228" spans="1:9" x14ac:dyDescent="0.25">
      <c r="A17228" s="33" t="s">
        <v>7331</v>
      </c>
      <c r="B17228" s="33" t="s">
        <v>7332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33"/>
        <v>225000</v>
      </c>
      <c r="H17228" s="42" t="s">
        <v>2018</v>
      </c>
      <c r="I17228" s="293"/>
    </row>
    <row r="17229" spans="1:9" x14ac:dyDescent="0.25">
      <c r="A17229" s="33" t="s">
        <v>7331</v>
      </c>
      <c r="B17229" s="33" t="s">
        <v>8509</v>
      </c>
      <c r="C17229" s="33" t="s">
        <v>8339</v>
      </c>
      <c r="D17229" s="50">
        <v>0.6</v>
      </c>
      <c r="E17229" s="45" t="s">
        <v>27</v>
      </c>
      <c r="F17229" s="179">
        <v>82500</v>
      </c>
      <c r="G17229" s="41">
        <f t="shared" si="633"/>
        <v>49500</v>
      </c>
      <c r="H17229" s="42" t="s">
        <v>2018</v>
      </c>
      <c r="I17229" s="293"/>
    </row>
    <row r="17230" spans="1:9" x14ac:dyDescent="0.25">
      <c r="A17230" s="33" t="s">
        <v>7331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33"/>
        <v>99000</v>
      </c>
      <c r="H17230" s="84" t="s">
        <v>7161</v>
      </c>
      <c r="I17230" s="293"/>
    </row>
    <row r="17231" spans="1:9" x14ac:dyDescent="0.25">
      <c r="A17231" s="33" t="s">
        <v>7331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33"/>
        <v>73950</v>
      </c>
      <c r="H17231" s="42" t="s">
        <v>4608</v>
      </c>
      <c r="I17231" s="293"/>
    </row>
    <row r="17232" spans="1:9" x14ac:dyDescent="0.25">
      <c r="A17232" s="33" t="s">
        <v>7331</v>
      </c>
      <c r="B17232" s="36" t="s">
        <v>7347</v>
      </c>
      <c r="C17232" s="33" t="s">
        <v>7348</v>
      </c>
      <c r="D17232" s="38">
        <v>2</v>
      </c>
      <c r="E17232" s="51" t="s">
        <v>24</v>
      </c>
      <c r="F17232" s="46">
        <v>1</v>
      </c>
      <c r="G17232" s="41">
        <f t="shared" si="633"/>
        <v>2</v>
      </c>
      <c r="H17232" s="42" t="s">
        <v>28</v>
      </c>
      <c r="I17232" s="293"/>
    </row>
    <row r="17233" spans="1:9" x14ac:dyDescent="0.25">
      <c r="A17233" s="33" t="s">
        <v>7331</v>
      </c>
      <c r="B17233" s="33" t="s">
        <v>7333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33"/>
        <v>200000</v>
      </c>
      <c r="H17233" s="42" t="s">
        <v>1268</v>
      </c>
      <c r="I17233" s="293"/>
    </row>
    <row r="17234" spans="1:9" x14ac:dyDescent="0.25">
      <c r="A17234" s="33" t="s">
        <v>7331</v>
      </c>
      <c r="B17234" s="56" t="s">
        <v>7334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33"/>
        <v>135000</v>
      </c>
      <c r="H17234" s="42" t="s">
        <v>1268</v>
      </c>
      <c r="I17234" s="293"/>
    </row>
    <row r="17235" spans="1:9" x14ac:dyDescent="0.25">
      <c r="A17235" s="33" t="s">
        <v>7331</v>
      </c>
      <c r="B17235" s="33" t="s">
        <v>7335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33"/>
        <v>19000</v>
      </c>
      <c r="H17235" s="42" t="s">
        <v>2701</v>
      </c>
      <c r="I17235" s="293"/>
    </row>
    <row r="17236" spans="1:9" x14ac:dyDescent="0.25">
      <c r="A17236" s="33" t="s">
        <v>7331</v>
      </c>
      <c r="B17236" s="33" t="s">
        <v>7336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33"/>
        <v>23500</v>
      </c>
      <c r="H17236" s="42" t="s">
        <v>2701</v>
      </c>
      <c r="I17236" s="293"/>
    </row>
    <row r="17237" spans="1:9" x14ac:dyDescent="0.25">
      <c r="A17237" s="33" t="s">
        <v>7331</v>
      </c>
      <c r="B17237" s="33" t="s">
        <v>6882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33"/>
        <v>380000</v>
      </c>
      <c r="H17237" s="42" t="s">
        <v>2701</v>
      </c>
      <c r="I17237" s="293"/>
    </row>
    <row r="17238" spans="1:9" x14ac:dyDescent="0.25">
      <c r="A17238" s="33" t="s">
        <v>7331</v>
      </c>
      <c r="B17238" s="63" t="s">
        <v>8509</v>
      </c>
      <c r="C17238" s="44" t="s">
        <v>8339</v>
      </c>
      <c r="D17238" s="38">
        <v>0.6</v>
      </c>
      <c r="E17238" s="39" t="s">
        <v>27</v>
      </c>
      <c r="F17238" s="40">
        <v>82500</v>
      </c>
      <c r="G17238" s="41">
        <f t="shared" si="633"/>
        <v>49500</v>
      </c>
      <c r="H17238" s="42" t="s">
        <v>2701</v>
      </c>
      <c r="I17238" s="293"/>
    </row>
    <row r="17239" spans="1:9" x14ac:dyDescent="0.25">
      <c r="A17239" s="33" t="s">
        <v>7331</v>
      </c>
      <c r="B17239" s="36" t="s">
        <v>6214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33"/>
        <v>360000</v>
      </c>
      <c r="H17239" s="42" t="s">
        <v>2701</v>
      </c>
      <c r="I17239" s="293"/>
    </row>
    <row r="17240" spans="1:9" x14ac:dyDescent="0.25">
      <c r="A17240" s="33" t="s">
        <v>7331</v>
      </c>
      <c r="B17240" s="33" t="s">
        <v>8509</v>
      </c>
      <c r="C17240" s="33" t="s">
        <v>8339</v>
      </c>
      <c r="D17240" s="38">
        <v>0.6</v>
      </c>
      <c r="E17240" s="45" t="s">
        <v>27</v>
      </c>
      <c r="F17240" s="46">
        <v>82500</v>
      </c>
      <c r="G17240" s="41">
        <f t="shared" si="633"/>
        <v>49500</v>
      </c>
      <c r="H17240" s="42" t="s">
        <v>509</v>
      </c>
      <c r="I17240" s="293"/>
    </row>
    <row r="17241" spans="1:9" x14ac:dyDescent="0.25">
      <c r="A17241" s="33" t="s">
        <v>7331</v>
      </c>
      <c r="B17241" s="63" t="s">
        <v>7338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33"/>
        <v>115000</v>
      </c>
      <c r="H17241" s="42" t="s">
        <v>1006</v>
      </c>
      <c r="I17241" s="43"/>
    </row>
    <row r="17242" spans="1:9" x14ac:dyDescent="0.25">
      <c r="A17242" s="33" t="s">
        <v>7331</v>
      </c>
      <c r="B17242" s="63" t="s">
        <v>7339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33"/>
        <v>60000</v>
      </c>
      <c r="H17242" s="42" t="s">
        <v>1006</v>
      </c>
      <c r="I17242" s="43"/>
    </row>
    <row r="17243" spans="1:9" x14ac:dyDescent="0.25">
      <c r="A17243" s="33" t="s">
        <v>7331</v>
      </c>
      <c r="B17243" s="63" t="s">
        <v>63</v>
      </c>
      <c r="C17243" s="33" t="s">
        <v>13087</v>
      </c>
      <c r="D17243" s="50">
        <v>1</v>
      </c>
      <c r="E17243" s="39" t="s">
        <v>24</v>
      </c>
      <c r="F17243" s="41">
        <v>3400000</v>
      </c>
      <c r="G17243" s="41">
        <f t="shared" si="633"/>
        <v>3400000</v>
      </c>
      <c r="H17243" s="42" t="s">
        <v>1855</v>
      </c>
      <c r="I17243" s="43" t="s">
        <v>13088</v>
      </c>
    </row>
    <row r="17244" spans="1:9" x14ac:dyDescent="0.25">
      <c r="A17244" s="33" t="s">
        <v>7331</v>
      </c>
      <c r="B17244" s="63" t="s">
        <v>63</v>
      </c>
      <c r="C17244" s="33" t="s">
        <v>13089</v>
      </c>
      <c r="D17244" s="38">
        <v>1</v>
      </c>
      <c r="E17244" s="45" t="s">
        <v>24</v>
      </c>
      <c r="F17244" s="40">
        <v>3400000</v>
      </c>
      <c r="G17244" s="41">
        <f t="shared" si="633"/>
        <v>3400000</v>
      </c>
      <c r="H17244" s="42" t="s">
        <v>1855</v>
      </c>
      <c r="I17244" s="43" t="s">
        <v>13088</v>
      </c>
    </row>
    <row r="17245" spans="1:9" x14ac:dyDescent="0.25">
      <c r="A17245" s="33" t="s">
        <v>7331</v>
      </c>
      <c r="B17245" s="80" t="s">
        <v>13090</v>
      </c>
      <c r="C17245" s="156" t="s">
        <v>12500</v>
      </c>
      <c r="D17245" s="50">
        <v>1</v>
      </c>
      <c r="E17245" s="39" t="s">
        <v>72</v>
      </c>
      <c r="F17245" s="275">
        <v>1</v>
      </c>
      <c r="G17245" s="41">
        <f t="shared" si="633"/>
        <v>1</v>
      </c>
      <c r="H17245" s="42" t="s">
        <v>1855</v>
      </c>
      <c r="I17245" s="43" t="s">
        <v>13088</v>
      </c>
    </row>
    <row r="17246" spans="1:9" x14ac:dyDescent="0.25">
      <c r="A17246" s="33" t="s">
        <v>7331</v>
      </c>
      <c r="B17246" s="63" t="s">
        <v>5564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33"/>
        <v>550000</v>
      </c>
      <c r="H17246" s="42" t="s">
        <v>433</v>
      </c>
      <c r="I17246" s="43" t="s">
        <v>13091</v>
      </c>
    </row>
    <row r="17247" spans="1:9" x14ac:dyDescent="0.25">
      <c r="A17247" s="33" t="s">
        <v>7331</v>
      </c>
      <c r="B17247" s="36" t="s">
        <v>7327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33"/>
        <v>160000</v>
      </c>
      <c r="H17247" s="42" t="s">
        <v>433</v>
      </c>
      <c r="I17247" s="43" t="s">
        <v>13091</v>
      </c>
    </row>
    <row r="17248" spans="1:9" x14ac:dyDescent="0.25">
      <c r="A17248" s="33" t="s">
        <v>7331</v>
      </c>
      <c r="B17248" s="33" t="s">
        <v>7328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33"/>
        <v>300000</v>
      </c>
      <c r="H17248" s="42" t="s">
        <v>433</v>
      </c>
      <c r="I17248" s="43" t="s">
        <v>13091</v>
      </c>
    </row>
    <row r="17249" spans="1:9" x14ac:dyDescent="0.25">
      <c r="A17249" s="33" t="s">
        <v>7331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33"/>
        <v>3552316</v>
      </c>
      <c r="H17249" s="42" t="s">
        <v>433</v>
      </c>
      <c r="I17249" s="43" t="s">
        <v>13091</v>
      </c>
    </row>
    <row r="17250" spans="1:9" x14ac:dyDescent="0.25">
      <c r="A17250" s="33" t="s">
        <v>7331</v>
      </c>
      <c r="B17250" s="63" t="s">
        <v>10927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33"/>
        <v>50000</v>
      </c>
      <c r="H17250" s="42" t="s">
        <v>433</v>
      </c>
      <c r="I17250" s="43" t="s">
        <v>13091</v>
      </c>
    </row>
    <row r="17251" spans="1:9" x14ac:dyDescent="0.25">
      <c r="A17251" s="33" t="s">
        <v>7331</v>
      </c>
      <c r="B17251" s="33" t="s">
        <v>7231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33"/>
        <v>50000</v>
      </c>
      <c r="H17251" s="42" t="s">
        <v>433</v>
      </c>
      <c r="I17251" s="43" t="s">
        <v>13091</v>
      </c>
    </row>
    <row r="17252" spans="1:9" x14ac:dyDescent="0.25">
      <c r="A17252" s="33" t="s">
        <v>7331</v>
      </c>
      <c r="B17252" s="33" t="s">
        <v>12904</v>
      </c>
      <c r="C17252" s="33" t="s">
        <v>13092</v>
      </c>
      <c r="D17252" s="38">
        <v>1</v>
      </c>
      <c r="E17252" s="51" t="s">
        <v>24</v>
      </c>
      <c r="F17252" s="46">
        <v>1400000</v>
      </c>
      <c r="G17252" s="41">
        <f t="shared" si="633"/>
        <v>1400000</v>
      </c>
      <c r="H17252" s="42" t="s">
        <v>827</v>
      </c>
      <c r="I17252" s="43" t="s">
        <v>13093</v>
      </c>
    </row>
    <row r="17253" spans="1:9" x14ac:dyDescent="0.25">
      <c r="A17253" s="33" t="s">
        <v>7349</v>
      </c>
      <c r="B17253" s="36" t="s">
        <v>7344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33"/>
        <v>1515000</v>
      </c>
      <c r="H17253" s="42" t="s">
        <v>13094</v>
      </c>
      <c r="I17253" s="43" t="s">
        <v>13095</v>
      </c>
    </row>
    <row r="17254" spans="1:9" x14ac:dyDescent="0.25">
      <c r="A17254" s="33" t="s">
        <v>7349</v>
      </c>
      <c r="B17254" s="36" t="s">
        <v>7345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33"/>
        <v>1572000</v>
      </c>
      <c r="H17254" s="42" t="s">
        <v>13094</v>
      </c>
      <c r="I17254" s="43" t="s">
        <v>13095</v>
      </c>
    </row>
    <row r="17255" spans="1:9" x14ac:dyDescent="0.25">
      <c r="A17255" s="33" t="s">
        <v>7349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33"/>
        <v>93000</v>
      </c>
      <c r="H17255" s="42" t="s">
        <v>2240</v>
      </c>
      <c r="I17255" s="43"/>
    </row>
    <row r="17256" spans="1:9" x14ac:dyDescent="0.25">
      <c r="A17256" s="33" t="s">
        <v>7349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33"/>
        <v>75000</v>
      </c>
      <c r="H17256" s="42" t="s">
        <v>433</v>
      </c>
      <c r="I17256" s="293" t="s">
        <v>13096</v>
      </c>
    </row>
    <row r="17257" spans="1:9" x14ac:dyDescent="0.25">
      <c r="A17257" s="33" t="s">
        <v>7349</v>
      </c>
      <c r="B17257" s="33" t="s">
        <v>9281</v>
      </c>
      <c r="C17257" s="44" t="s">
        <v>13097</v>
      </c>
      <c r="D17257" s="38">
        <v>1</v>
      </c>
      <c r="E17257" s="51" t="s">
        <v>24</v>
      </c>
      <c r="F17257" s="40">
        <v>475000</v>
      </c>
      <c r="G17257" s="41">
        <f t="shared" si="633"/>
        <v>475000</v>
      </c>
      <c r="H17257" s="42" t="s">
        <v>2096</v>
      </c>
      <c r="I17257" s="293" t="s">
        <v>13098</v>
      </c>
    </row>
    <row r="17258" spans="1:9" x14ac:dyDescent="0.25">
      <c r="A17258" s="33" t="s">
        <v>7349</v>
      </c>
      <c r="B17258" s="33" t="s">
        <v>9281</v>
      </c>
      <c r="C17258" s="228" t="s">
        <v>13099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13098</v>
      </c>
    </row>
    <row r="17259" spans="1:9" x14ac:dyDescent="0.25">
      <c r="A17259" s="33" t="s">
        <v>7349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33"/>
        <v>330000</v>
      </c>
      <c r="H17259" s="42" t="s">
        <v>2096</v>
      </c>
      <c r="I17259" s="293" t="s">
        <v>13098</v>
      </c>
    </row>
    <row r="17260" spans="1:9" x14ac:dyDescent="0.25">
      <c r="A17260" s="33" t="s">
        <v>7349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33"/>
        <v>93000</v>
      </c>
      <c r="H17260" s="84" t="s">
        <v>28</v>
      </c>
      <c r="I17260" s="293"/>
    </row>
    <row r="17261" spans="1:9" x14ac:dyDescent="0.25">
      <c r="A17261" s="33" t="s">
        <v>7349</v>
      </c>
      <c r="B17261" s="33" t="s">
        <v>12904</v>
      </c>
      <c r="C17261" s="33" t="s">
        <v>8375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13100</v>
      </c>
    </row>
    <row r="17262" spans="1:9" x14ac:dyDescent="0.25">
      <c r="A17262" s="33" t="s">
        <v>7349</v>
      </c>
      <c r="B17262" s="33" t="s">
        <v>1754</v>
      </c>
      <c r="C17262" s="33" t="s">
        <v>7350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13100</v>
      </c>
    </row>
    <row r="17263" spans="1:9" x14ac:dyDescent="0.25">
      <c r="A17263" s="33" t="s">
        <v>7349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33"/>
        <v>40000</v>
      </c>
      <c r="H17263" s="42" t="s">
        <v>1756</v>
      </c>
      <c r="I17263" s="293" t="s">
        <v>13100</v>
      </c>
    </row>
    <row r="17264" spans="1:9" x14ac:dyDescent="0.25">
      <c r="A17264" s="33" t="s">
        <v>7349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33"/>
        <v>75000</v>
      </c>
      <c r="H17264" s="42" t="s">
        <v>7397</v>
      </c>
      <c r="I17264" s="293"/>
    </row>
    <row r="17265" spans="1:9" x14ac:dyDescent="0.25">
      <c r="A17265" s="33" t="s">
        <v>7349</v>
      </c>
      <c r="B17265" s="36" t="s">
        <v>7342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33"/>
        <v>221000</v>
      </c>
      <c r="H17265" s="42" t="s">
        <v>7397</v>
      </c>
      <c r="I17265" s="293"/>
    </row>
    <row r="17266" spans="1:9" x14ac:dyDescent="0.25">
      <c r="A17266" s="33" t="s">
        <v>7349</v>
      </c>
      <c r="B17266" s="36" t="s">
        <v>5631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34">F17266*D17266</f>
        <v>40000</v>
      </c>
      <c r="H17266" s="42" t="s">
        <v>7397</v>
      </c>
      <c r="I17266" s="293"/>
    </row>
    <row r="17267" spans="1:9" x14ac:dyDescent="0.25">
      <c r="A17267" s="33" t="s">
        <v>7349</v>
      </c>
      <c r="B17267" s="33" t="s">
        <v>4847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34"/>
        <v>30800</v>
      </c>
      <c r="H17267" s="42" t="s">
        <v>7397</v>
      </c>
      <c r="I17267" s="293"/>
    </row>
    <row r="17268" spans="1:9" x14ac:dyDescent="0.25">
      <c r="A17268" s="33" t="s">
        <v>7349</v>
      </c>
      <c r="B17268" s="56" t="s">
        <v>2912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34"/>
        <v>418000</v>
      </c>
      <c r="H17268" s="42" t="s">
        <v>7397</v>
      </c>
      <c r="I17268" s="293"/>
    </row>
    <row r="17269" spans="1:9" x14ac:dyDescent="0.25">
      <c r="A17269" s="33" t="s">
        <v>7349</v>
      </c>
      <c r="B17269" s="33" t="s">
        <v>2791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34"/>
        <v>804000</v>
      </c>
      <c r="H17269" s="42" t="s">
        <v>7397</v>
      </c>
      <c r="I17269" s="293"/>
    </row>
    <row r="17270" spans="1:9" x14ac:dyDescent="0.25">
      <c r="A17270" s="33" t="s">
        <v>7349</v>
      </c>
      <c r="B17270" s="269" t="s">
        <v>7056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7397</v>
      </c>
      <c r="I17270" s="293"/>
    </row>
    <row r="17271" spans="1:9" x14ac:dyDescent="0.25">
      <c r="A17271" s="33" t="s">
        <v>7349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34"/>
        <v>248000</v>
      </c>
      <c r="H17271" s="42" t="s">
        <v>2701</v>
      </c>
      <c r="I17271" s="293"/>
    </row>
    <row r="17272" spans="1:9" x14ac:dyDescent="0.25">
      <c r="A17272" s="33" t="s">
        <v>7349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34"/>
        <v>31300</v>
      </c>
      <c r="H17272" s="42" t="s">
        <v>2701</v>
      </c>
      <c r="I17272" s="43"/>
    </row>
    <row r="17273" spans="1:9" x14ac:dyDescent="0.25">
      <c r="A17273" s="33" t="s">
        <v>7349</v>
      </c>
      <c r="B17273" s="33" t="s">
        <v>4847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34"/>
        <v>11200</v>
      </c>
      <c r="H17273" s="42" t="s">
        <v>2701</v>
      </c>
      <c r="I17273" s="43"/>
    </row>
    <row r="17274" spans="1:9" x14ac:dyDescent="0.25">
      <c r="A17274" s="33" t="s">
        <v>7349</v>
      </c>
      <c r="B17274" s="80" t="s">
        <v>4466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34"/>
        <v>23000</v>
      </c>
      <c r="H17274" s="42" t="s">
        <v>2701</v>
      </c>
      <c r="I17274" s="43"/>
    </row>
    <row r="17275" spans="1:9" x14ac:dyDescent="0.25">
      <c r="A17275" s="33" t="s">
        <v>7349</v>
      </c>
      <c r="B17275" s="36" t="s">
        <v>7361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34"/>
        <v>230000</v>
      </c>
      <c r="H17275" s="42" t="s">
        <v>2701</v>
      </c>
      <c r="I17275" s="43"/>
    </row>
    <row r="17276" spans="1:9" x14ac:dyDescent="0.25">
      <c r="A17276" s="33" t="s">
        <v>7349</v>
      </c>
      <c r="B17276" s="56" t="s">
        <v>7362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34"/>
        <v>180000</v>
      </c>
      <c r="H17276" s="84" t="s">
        <v>2701</v>
      </c>
      <c r="I17276" s="43"/>
    </row>
    <row r="17277" spans="1:9" x14ac:dyDescent="0.25">
      <c r="A17277" s="33" t="s">
        <v>7349</v>
      </c>
      <c r="B17277" s="33" t="s">
        <v>4847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34"/>
        <v>2800</v>
      </c>
      <c r="H17277" s="42" t="s">
        <v>7509</v>
      </c>
      <c r="I17277" s="43"/>
    </row>
    <row r="17278" spans="1:9" x14ac:dyDescent="0.25">
      <c r="A17278" s="33" t="s">
        <v>7349</v>
      </c>
      <c r="B17278" s="80" t="s">
        <v>7354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34"/>
        <v>8000</v>
      </c>
      <c r="H17278" s="42" t="s">
        <v>7509</v>
      </c>
      <c r="I17278" s="43"/>
    </row>
    <row r="17279" spans="1:9" x14ac:dyDescent="0.25">
      <c r="A17279" s="33" t="s">
        <v>7349</v>
      </c>
      <c r="B17279" s="33" t="s">
        <v>7296</v>
      </c>
      <c r="C17279" s="33" t="s">
        <v>6310</v>
      </c>
      <c r="D17279" s="33">
        <v>1</v>
      </c>
      <c r="E17279" s="51" t="s">
        <v>72</v>
      </c>
      <c r="F17279" s="34">
        <v>1250000</v>
      </c>
      <c r="G17279" s="41">
        <f t="shared" si="634"/>
        <v>1250000</v>
      </c>
      <c r="H17279" s="42" t="s">
        <v>1006</v>
      </c>
      <c r="I17279" s="43"/>
    </row>
    <row r="17280" spans="1:9" x14ac:dyDescent="0.25">
      <c r="A17280" s="33" t="s">
        <v>7349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34"/>
        <v>49300</v>
      </c>
      <c r="H17280" s="42" t="s">
        <v>1006</v>
      </c>
      <c r="I17280" s="43"/>
    </row>
    <row r="17281" spans="1:9" x14ac:dyDescent="0.25">
      <c r="A17281" s="33" t="s">
        <v>7349</v>
      </c>
      <c r="B17281" s="36" t="s">
        <v>7351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34"/>
        <v>650000</v>
      </c>
      <c r="H17281" s="42" t="s">
        <v>742</v>
      </c>
      <c r="I17281" s="43"/>
    </row>
    <row r="17282" spans="1:9" x14ac:dyDescent="0.25">
      <c r="A17282" s="33" t="s">
        <v>7349</v>
      </c>
      <c r="B17282" s="33" t="s">
        <v>7352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34"/>
        <v>935000</v>
      </c>
      <c r="H17282" s="42" t="s">
        <v>7277</v>
      </c>
      <c r="I17282" s="43"/>
    </row>
    <row r="17283" spans="1:9" x14ac:dyDescent="0.25">
      <c r="A17283" s="33" t="s">
        <v>7349</v>
      </c>
      <c r="B17283" s="36" t="s">
        <v>7366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34"/>
        <v>135000</v>
      </c>
      <c r="H17283" s="84" t="s">
        <v>930</v>
      </c>
      <c r="I17283" s="43"/>
    </row>
    <row r="17284" spans="1:9" x14ac:dyDescent="0.25">
      <c r="A17284" s="33" t="s">
        <v>7349</v>
      </c>
      <c r="B17284" s="33" t="s">
        <v>7355</v>
      </c>
      <c r="C17284" s="44" t="s">
        <v>7356</v>
      </c>
      <c r="D17284" s="53">
        <v>1</v>
      </c>
      <c r="E17284" s="39" t="s">
        <v>24</v>
      </c>
      <c r="F17284" s="46">
        <v>70000</v>
      </c>
      <c r="G17284" s="41">
        <f t="shared" si="634"/>
        <v>70000</v>
      </c>
      <c r="H17284" s="42" t="s">
        <v>13101</v>
      </c>
      <c r="I17284" s="43"/>
    </row>
    <row r="17285" spans="1:9" x14ac:dyDescent="0.25">
      <c r="A17285" s="33" t="s">
        <v>7349</v>
      </c>
      <c r="B17285" s="56" t="s">
        <v>7367</v>
      </c>
      <c r="C17285" s="33" t="s">
        <v>7368</v>
      </c>
      <c r="D17285" s="38">
        <v>2</v>
      </c>
      <c r="E17285" s="45" t="s">
        <v>24</v>
      </c>
      <c r="F17285" s="40">
        <v>1612550</v>
      </c>
      <c r="G17285" s="41">
        <f t="shared" si="634"/>
        <v>3225100</v>
      </c>
      <c r="H17285" s="42" t="s">
        <v>930</v>
      </c>
      <c r="I17285" s="43"/>
    </row>
    <row r="17286" spans="1:9" x14ac:dyDescent="0.25">
      <c r="A17286" s="33" t="s">
        <v>7349</v>
      </c>
      <c r="B17286" s="33" t="s">
        <v>5223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34"/>
        <v>230000</v>
      </c>
      <c r="H17286" s="42" t="s">
        <v>1065</v>
      </c>
      <c r="I17286" s="43" t="s">
        <v>13048</v>
      </c>
    </row>
    <row r="17287" spans="1:9" x14ac:dyDescent="0.25">
      <c r="A17287" s="33" t="s">
        <v>7349</v>
      </c>
      <c r="B17287" s="33" t="s">
        <v>7363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34"/>
        <v>40000</v>
      </c>
      <c r="H17287" s="84" t="s">
        <v>1130</v>
      </c>
      <c r="I17287" s="43"/>
    </row>
    <row r="17288" spans="1:9" x14ac:dyDescent="0.25">
      <c r="A17288" s="33" t="s">
        <v>7349</v>
      </c>
      <c r="B17288" s="63" t="s">
        <v>7357</v>
      </c>
      <c r="C17288" s="44" t="s">
        <v>5894</v>
      </c>
      <c r="D17288" s="38">
        <v>3</v>
      </c>
      <c r="E17288" s="39" t="s">
        <v>24</v>
      </c>
      <c r="F17288" s="40">
        <v>450000</v>
      </c>
      <c r="G17288" s="41">
        <f t="shared" si="634"/>
        <v>1350000</v>
      </c>
      <c r="H17288" s="42" t="s">
        <v>7224</v>
      </c>
      <c r="I17288" s="43"/>
    </row>
    <row r="17289" spans="1:9" x14ac:dyDescent="0.25">
      <c r="A17289" s="33" t="s">
        <v>7349</v>
      </c>
      <c r="B17289" s="63" t="s">
        <v>7359</v>
      </c>
      <c r="C17289" s="44" t="s">
        <v>5894</v>
      </c>
      <c r="D17289" s="38">
        <v>3</v>
      </c>
      <c r="E17289" s="39" t="s">
        <v>24</v>
      </c>
      <c r="F17289" s="46">
        <v>275000</v>
      </c>
      <c r="G17289" s="41">
        <f t="shared" si="634"/>
        <v>825000</v>
      </c>
      <c r="H17289" s="42" t="s">
        <v>7224</v>
      </c>
      <c r="I17289" s="43"/>
    </row>
    <row r="17290" spans="1:9" x14ac:dyDescent="0.25">
      <c r="A17290" s="33" t="s">
        <v>7349</v>
      </c>
      <c r="B17290" s="63" t="s">
        <v>7360</v>
      </c>
      <c r="C17290" s="44" t="s">
        <v>5894</v>
      </c>
      <c r="D17290" s="38">
        <v>3</v>
      </c>
      <c r="E17290" s="39" t="s">
        <v>24</v>
      </c>
      <c r="F17290" s="46">
        <v>50000</v>
      </c>
      <c r="G17290" s="41">
        <f t="shared" si="634"/>
        <v>150000</v>
      </c>
      <c r="H17290" s="42" t="s">
        <v>7224</v>
      </c>
      <c r="I17290" s="43"/>
    </row>
    <row r="17291" spans="1:9" x14ac:dyDescent="0.25">
      <c r="A17291" s="33" t="s">
        <v>7369</v>
      </c>
      <c r="B17291" s="80" t="s">
        <v>4466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34"/>
        <v>23000</v>
      </c>
      <c r="H17291" s="42" t="s">
        <v>7397</v>
      </c>
      <c r="I17291" s="43"/>
    </row>
    <row r="17292" spans="1:9" x14ac:dyDescent="0.25">
      <c r="A17292" s="33" t="s">
        <v>7369</v>
      </c>
      <c r="B17292" s="33" t="s">
        <v>4847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34"/>
        <v>16800</v>
      </c>
      <c r="H17292" s="42" t="s">
        <v>7397</v>
      </c>
      <c r="I17292" s="43"/>
    </row>
    <row r="17293" spans="1:9" x14ac:dyDescent="0.25">
      <c r="A17293" s="33" t="s">
        <v>7369</v>
      </c>
      <c r="B17293" s="33" t="s">
        <v>7376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34"/>
        <v>256500</v>
      </c>
      <c r="H17293" s="42" t="s">
        <v>7397</v>
      </c>
      <c r="I17293" s="293"/>
    </row>
    <row r="17294" spans="1:9" x14ac:dyDescent="0.25">
      <c r="A17294" s="33" t="s">
        <v>7369</v>
      </c>
      <c r="B17294" s="36" t="s">
        <v>5631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34"/>
        <v>20000</v>
      </c>
      <c r="H17294" s="42" t="s">
        <v>2701</v>
      </c>
      <c r="I17294" s="293"/>
    </row>
    <row r="17295" spans="1:9" x14ac:dyDescent="0.25">
      <c r="A17295" s="33" t="s">
        <v>7369</v>
      </c>
      <c r="B17295" s="56" t="s">
        <v>3278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34"/>
        <v>125000</v>
      </c>
      <c r="H17295" s="42" t="s">
        <v>2701</v>
      </c>
      <c r="I17295" s="293"/>
    </row>
    <row r="17296" spans="1:9" x14ac:dyDescent="0.25">
      <c r="A17296" s="33" t="s">
        <v>7369</v>
      </c>
      <c r="B17296" s="36" t="s">
        <v>3277</v>
      </c>
      <c r="C17296" s="56" t="s">
        <v>7370</v>
      </c>
      <c r="D17296" s="38">
        <v>1</v>
      </c>
      <c r="E17296" s="45" t="s">
        <v>24</v>
      </c>
      <c r="F17296" s="40">
        <v>115000</v>
      </c>
      <c r="G17296" s="41">
        <f t="shared" si="634"/>
        <v>115000</v>
      </c>
      <c r="H17296" s="42" t="s">
        <v>2701</v>
      </c>
      <c r="I17296" s="293"/>
    </row>
    <row r="17297" spans="1:9" x14ac:dyDescent="0.25">
      <c r="A17297" s="33" t="s">
        <v>7369</v>
      </c>
      <c r="B17297" s="33" t="s">
        <v>3602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2701</v>
      </c>
      <c r="I17297" s="293"/>
    </row>
    <row r="17298" spans="1:9" x14ac:dyDescent="0.25">
      <c r="A17298" s="33" t="s">
        <v>7369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2701</v>
      </c>
      <c r="I17298" s="293"/>
    </row>
    <row r="17299" spans="1:9" x14ac:dyDescent="0.25">
      <c r="A17299" s="33" t="s">
        <v>7369</v>
      </c>
      <c r="B17299" s="80" t="s">
        <v>7374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34"/>
        <v>1115500</v>
      </c>
      <c r="H17299" s="42" t="s">
        <v>13102</v>
      </c>
      <c r="I17299" s="293"/>
    </row>
    <row r="17300" spans="1:9" x14ac:dyDescent="0.25">
      <c r="A17300" s="33" t="s">
        <v>7369</v>
      </c>
      <c r="B17300" s="80" t="s">
        <v>2791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34"/>
        <v>603000</v>
      </c>
      <c r="H17300" s="42" t="s">
        <v>13103</v>
      </c>
      <c r="I17300" s="293"/>
    </row>
    <row r="17301" spans="1:9" x14ac:dyDescent="0.25">
      <c r="A17301" s="33" t="s">
        <v>7369</v>
      </c>
      <c r="B17301" s="33" t="s">
        <v>7376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34"/>
        <v>256500</v>
      </c>
      <c r="H17301" s="42" t="s">
        <v>13103</v>
      </c>
      <c r="I17301" s="293"/>
    </row>
    <row r="17302" spans="1:9" x14ac:dyDescent="0.25">
      <c r="A17302" s="33" t="s">
        <v>7369</v>
      </c>
      <c r="B17302" s="80" t="s">
        <v>2791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34"/>
        <v>603000</v>
      </c>
      <c r="H17302" s="42" t="s">
        <v>13104</v>
      </c>
      <c r="I17302" s="293"/>
    </row>
    <row r="17303" spans="1:9" x14ac:dyDescent="0.25">
      <c r="A17303" s="33" t="s">
        <v>7369</v>
      </c>
      <c r="B17303" s="33" t="s">
        <v>7376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34"/>
        <v>256500</v>
      </c>
      <c r="H17303" s="42" t="s">
        <v>13104</v>
      </c>
      <c r="I17303" s="293"/>
    </row>
    <row r="17304" spans="1:9" x14ac:dyDescent="0.25">
      <c r="A17304" s="33" t="s">
        <v>7369</v>
      </c>
      <c r="B17304" s="33" t="s">
        <v>68</v>
      </c>
      <c r="C17304" s="33" t="s">
        <v>13105</v>
      </c>
      <c r="D17304" s="38">
        <v>1</v>
      </c>
      <c r="E17304" s="45" t="s">
        <v>72</v>
      </c>
      <c r="F17304" s="40">
        <v>2100000</v>
      </c>
      <c r="G17304" s="41">
        <f t="shared" si="634"/>
        <v>2100000</v>
      </c>
      <c r="H17304" s="42" t="s">
        <v>1004</v>
      </c>
      <c r="I17304" s="293" t="s">
        <v>13106</v>
      </c>
    </row>
    <row r="17305" spans="1:9" x14ac:dyDescent="0.25">
      <c r="A17305" s="33" t="s">
        <v>7369</v>
      </c>
      <c r="B17305" s="33" t="s">
        <v>68</v>
      </c>
      <c r="C17305" s="33" t="s">
        <v>13107</v>
      </c>
      <c r="D17305" s="38">
        <v>1</v>
      </c>
      <c r="E17305" s="45" t="s">
        <v>72</v>
      </c>
      <c r="F17305" s="40">
        <v>2100000</v>
      </c>
      <c r="G17305" s="41">
        <f t="shared" si="634"/>
        <v>2100000</v>
      </c>
      <c r="H17305" s="42" t="s">
        <v>1004</v>
      </c>
      <c r="I17305" s="43" t="s">
        <v>13106</v>
      </c>
    </row>
    <row r="17306" spans="1:9" x14ac:dyDescent="0.25">
      <c r="A17306" s="33" t="s">
        <v>7369</v>
      </c>
      <c r="B17306" s="33" t="s">
        <v>356</v>
      </c>
      <c r="C17306" s="33" t="s">
        <v>13108</v>
      </c>
      <c r="D17306" s="38">
        <v>1</v>
      </c>
      <c r="E17306" s="45" t="s">
        <v>24</v>
      </c>
      <c r="F17306" s="40">
        <v>1700000</v>
      </c>
      <c r="G17306" s="41">
        <f t="shared" si="634"/>
        <v>1700000</v>
      </c>
      <c r="H17306" s="42" t="s">
        <v>1753</v>
      </c>
      <c r="I17306" s="43" t="s">
        <v>13109</v>
      </c>
    </row>
    <row r="17307" spans="1:9" x14ac:dyDescent="0.25">
      <c r="A17307" s="33" t="s">
        <v>7369</v>
      </c>
      <c r="B17307" s="33" t="s">
        <v>356</v>
      </c>
      <c r="C17307" s="56" t="s">
        <v>13110</v>
      </c>
      <c r="D17307" s="38">
        <v>1</v>
      </c>
      <c r="E17307" s="45" t="s">
        <v>24</v>
      </c>
      <c r="F17307" s="41">
        <v>1700000</v>
      </c>
      <c r="G17307" s="41">
        <f t="shared" si="634"/>
        <v>1700000</v>
      </c>
      <c r="H17307" s="42" t="s">
        <v>1753</v>
      </c>
      <c r="I17307" s="43" t="s">
        <v>13109</v>
      </c>
    </row>
    <row r="17308" spans="1:9" x14ac:dyDescent="0.25">
      <c r="A17308" s="33" t="s">
        <v>7369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34"/>
        <v>350000</v>
      </c>
      <c r="H17308" s="42" t="s">
        <v>1753</v>
      </c>
      <c r="I17308" s="43" t="s">
        <v>13109</v>
      </c>
    </row>
    <row r="17309" spans="1:9" x14ac:dyDescent="0.25">
      <c r="A17309" s="33" t="s">
        <v>7369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34"/>
        <v>80000</v>
      </c>
      <c r="H17309" s="42" t="s">
        <v>1753</v>
      </c>
      <c r="I17309" s="43" t="s">
        <v>13109</v>
      </c>
    </row>
    <row r="17310" spans="1:9" x14ac:dyDescent="0.25">
      <c r="A17310" s="33" t="s">
        <v>7369</v>
      </c>
      <c r="B17310" s="33" t="s">
        <v>8241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34"/>
        <v>100000</v>
      </c>
      <c r="H17310" s="42" t="s">
        <v>1753</v>
      </c>
      <c r="I17310" s="43" t="s">
        <v>13109</v>
      </c>
    </row>
    <row r="17311" spans="1:9" x14ac:dyDescent="0.25">
      <c r="A17311" s="33" t="s">
        <v>7369</v>
      </c>
      <c r="B17311" s="33" t="s">
        <v>8241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34"/>
        <v>100000</v>
      </c>
      <c r="H17311" s="42" t="s">
        <v>488</v>
      </c>
      <c r="I17311" s="43" t="s">
        <v>13111</v>
      </c>
    </row>
    <row r="17312" spans="1:9" x14ac:dyDescent="0.25">
      <c r="A17312" s="33" t="s">
        <v>7369</v>
      </c>
      <c r="B17312" s="63" t="s">
        <v>2826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13112</v>
      </c>
    </row>
    <row r="17313" spans="1:9" x14ac:dyDescent="0.25">
      <c r="A17313" s="33" t="s">
        <v>7369</v>
      </c>
      <c r="B17313" s="36" t="s">
        <v>7305</v>
      </c>
      <c r="C17313" s="33" t="s">
        <v>7304</v>
      </c>
      <c r="D17313" s="38">
        <v>1</v>
      </c>
      <c r="E17313" s="51" t="s">
        <v>24</v>
      </c>
      <c r="F17313" s="40">
        <v>97500</v>
      </c>
      <c r="G17313" s="41">
        <f t="shared" ref="G17313:G17339" si="635">F17313*D17313</f>
        <v>97500</v>
      </c>
      <c r="H17313" s="42" t="s">
        <v>577</v>
      </c>
      <c r="I17313" s="43" t="s">
        <v>13112</v>
      </c>
    </row>
    <row r="17314" spans="1:9" x14ac:dyDescent="0.25">
      <c r="A17314" s="33" t="s">
        <v>7369</v>
      </c>
      <c r="B17314" s="33" t="s">
        <v>8241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35"/>
        <v>100000</v>
      </c>
      <c r="H17314" s="42" t="s">
        <v>577</v>
      </c>
      <c r="I17314" s="43" t="s">
        <v>13112</v>
      </c>
    </row>
    <row r="17315" spans="1:9" x14ac:dyDescent="0.25">
      <c r="A17315" s="33" t="s">
        <v>7369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35"/>
        <v>175000</v>
      </c>
      <c r="H17315" s="42" t="s">
        <v>577</v>
      </c>
      <c r="I17315" s="43" t="s">
        <v>13112</v>
      </c>
    </row>
    <row r="17316" spans="1:9" x14ac:dyDescent="0.25">
      <c r="A17316" s="33" t="s">
        <v>7369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35"/>
        <v>35000</v>
      </c>
      <c r="H17316" s="42" t="s">
        <v>577</v>
      </c>
      <c r="I17316" s="43" t="s">
        <v>13112</v>
      </c>
    </row>
    <row r="17317" spans="1:9" x14ac:dyDescent="0.25">
      <c r="A17317" s="33" t="s">
        <v>7369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35"/>
        <v>230000</v>
      </c>
      <c r="H17317" s="42" t="s">
        <v>577</v>
      </c>
      <c r="I17317" s="43" t="s">
        <v>13112</v>
      </c>
    </row>
    <row r="17318" spans="1:9" x14ac:dyDescent="0.25">
      <c r="A17318" s="33" t="s">
        <v>7369</v>
      </c>
      <c r="B17318" s="33" t="s">
        <v>13113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35"/>
        <v>30000</v>
      </c>
      <c r="H17318" s="42" t="s">
        <v>882</v>
      </c>
      <c r="I17318" s="43" t="s">
        <v>13114</v>
      </c>
    </row>
    <row r="17319" spans="1:9" x14ac:dyDescent="0.25">
      <c r="A17319" s="33" t="s">
        <v>7369</v>
      </c>
      <c r="B17319" s="33" t="s">
        <v>7380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35"/>
        <v>30000</v>
      </c>
      <c r="H17319" s="42" t="s">
        <v>882</v>
      </c>
      <c r="I17319" s="43" t="s">
        <v>13114</v>
      </c>
    </row>
    <row r="17320" spans="1:9" x14ac:dyDescent="0.25">
      <c r="A17320" s="33" t="s">
        <v>7369</v>
      </c>
      <c r="B17320" s="80" t="s">
        <v>8457</v>
      </c>
      <c r="C17320" s="33" t="s">
        <v>7213</v>
      </c>
      <c r="D17320" s="38">
        <v>3</v>
      </c>
      <c r="E17320" s="51" t="s">
        <v>24</v>
      </c>
      <c r="F17320" s="46">
        <v>58000</v>
      </c>
      <c r="G17320" s="41">
        <f t="shared" si="635"/>
        <v>174000</v>
      </c>
      <c r="H17320" s="42" t="s">
        <v>882</v>
      </c>
      <c r="I17320" s="43" t="s">
        <v>13114</v>
      </c>
    </row>
    <row r="17321" spans="1:9" x14ac:dyDescent="0.25">
      <c r="A17321" s="33" t="s">
        <v>7369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13114</v>
      </c>
    </row>
    <row r="17322" spans="1:9" x14ac:dyDescent="0.25">
      <c r="A17322" s="33" t="s">
        <v>7369</v>
      </c>
      <c r="B17322" s="63" t="s">
        <v>116</v>
      </c>
      <c r="C17322" s="33" t="s">
        <v>2726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13114</v>
      </c>
    </row>
    <row r="17323" spans="1:9" x14ac:dyDescent="0.25">
      <c r="A17323" s="33" t="s">
        <v>7369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13114</v>
      </c>
    </row>
    <row r="17324" spans="1:9" x14ac:dyDescent="0.25">
      <c r="A17324" s="33" t="s">
        <v>7369</v>
      </c>
      <c r="B17324" s="33" t="s">
        <v>7116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13114</v>
      </c>
    </row>
    <row r="17325" spans="1:9" x14ac:dyDescent="0.25">
      <c r="A17325" s="33" t="s">
        <v>7369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13114</v>
      </c>
    </row>
    <row r="17326" spans="1:9" x14ac:dyDescent="0.25">
      <c r="A17326" s="33" t="s">
        <v>7369</v>
      </c>
      <c r="B17326" s="56" t="s">
        <v>6403</v>
      </c>
      <c r="C17326" s="39" t="s">
        <v>8339</v>
      </c>
      <c r="D17326" s="38">
        <v>0.6</v>
      </c>
      <c r="E17326" s="51" t="s">
        <v>27</v>
      </c>
      <c r="F17326" s="46">
        <v>82500</v>
      </c>
      <c r="G17326" s="41">
        <f t="shared" si="635"/>
        <v>49500</v>
      </c>
      <c r="H17326" s="42" t="s">
        <v>882</v>
      </c>
      <c r="I17326" s="43" t="s">
        <v>13114</v>
      </c>
    </row>
    <row r="17327" spans="1:9" x14ac:dyDescent="0.25">
      <c r="A17327" s="33" t="s">
        <v>7369</v>
      </c>
      <c r="B17327" s="80" t="s">
        <v>7381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35"/>
        <v>1050000</v>
      </c>
      <c r="H17327" s="84" t="s">
        <v>882</v>
      </c>
      <c r="I17327" s="43" t="s">
        <v>13114</v>
      </c>
    </row>
    <row r="17328" spans="1:9" x14ac:dyDescent="0.25">
      <c r="A17328" s="33" t="s">
        <v>7369</v>
      </c>
      <c r="B17328" s="33" t="s">
        <v>5777</v>
      </c>
      <c r="C17328" s="33" t="s">
        <v>5778</v>
      </c>
      <c r="D17328" s="50">
        <v>1</v>
      </c>
      <c r="E17328" s="45" t="s">
        <v>72</v>
      </c>
      <c r="F17328" s="179">
        <v>23900000</v>
      </c>
      <c r="G17328" s="41">
        <f t="shared" si="635"/>
        <v>23900000</v>
      </c>
      <c r="H17328" s="84" t="s">
        <v>882</v>
      </c>
      <c r="I17328" s="43" t="s">
        <v>13114</v>
      </c>
    </row>
    <row r="17329" spans="1:9" x14ac:dyDescent="0.25">
      <c r="A17329" s="33" t="s">
        <v>7369</v>
      </c>
      <c r="B17329" s="63" t="s">
        <v>7377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35"/>
        <v>280000</v>
      </c>
      <c r="H17329" s="84" t="s">
        <v>882</v>
      </c>
      <c r="I17329" s="43" t="s">
        <v>13114</v>
      </c>
    </row>
    <row r="17330" spans="1:9" x14ac:dyDescent="0.25">
      <c r="A17330" s="33" t="s">
        <v>7369</v>
      </c>
      <c r="B17330" s="63" t="s">
        <v>7378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35"/>
        <v>130000</v>
      </c>
      <c r="H17330" s="84" t="s">
        <v>882</v>
      </c>
      <c r="I17330" s="43" t="s">
        <v>13114</v>
      </c>
    </row>
    <row r="17331" spans="1:9" x14ac:dyDescent="0.25">
      <c r="A17331" s="33" t="s">
        <v>7369</v>
      </c>
      <c r="B17331" s="63" t="s">
        <v>7379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35"/>
        <v>195000</v>
      </c>
      <c r="H17331" s="84" t="s">
        <v>882</v>
      </c>
      <c r="I17331" s="43" t="s">
        <v>13114</v>
      </c>
    </row>
    <row r="17332" spans="1:9" x14ac:dyDescent="0.25">
      <c r="A17332" s="33" t="s">
        <v>7369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35"/>
        <v>49500</v>
      </c>
      <c r="H17332" s="84" t="s">
        <v>882</v>
      </c>
      <c r="I17332" s="43" t="s">
        <v>13114</v>
      </c>
    </row>
    <row r="17333" spans="1:9" x14ac:dyDescent="0.25">
      <c r="A17333" s="33" t="s">
        <v>7369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35"/>
        <v>62000</v>
      </c>
      <c r="H17333" s="42" t="s">
        <v>28</v>
      </c>
      <c r="I17333" s="43"/>
    </row>
    <row r="17334" spans="1:9" x14ac:dyDescent="0.25">
      <c r="A17334" s="33" t="s">
        <v>7369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35"/>
        <v>66000</v>
      </c>
      <c r="H17334" s="84" t="s">
        <v>28</v>
      </c>
      <c r="I17334" s="33"/>
    </row>
    <row r="17335" spans="1:9" x14ac:dyDescent="0.25">
      <c r="A17335" s="33" t="s">
        <v>7369</v>
      </c>
      <c r="B17335" s="33" t="s">
        <v>13115</v>
      </c>
      <c r="C17335" s="33" t="s">
        <v>8868</v>
      </c>
      <c r="D17335" s="33">
        <v>2</v>
      </c>
      <c r="E17335" s="33" t="s">
        <v>40</v>
      </c>
      <c r="F17335" s="33">
        <v>1</v>
      </c>
      <c r="G17335" s="33">
        <f t="shared" si="635"/>
        <v>2</v>
      </c>
      <c r="H17335" s="84" t="s">
        <v>13116</v>
      </c>
      <c r="I17335" s="33" t="s">
        <v>13117</v>
      </c>
    </row>
    <row r="17336" spans="1:9" x14ac:dyDescent="0.25">
      <c r="A17336" s="33" t="s">
        <v>7382</v>
      </c>
      <c r="B17336" s="33" t="s">
        <v>4847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35"/>
        <v>12500</v>
      </c>
      <c r="H17336" s="42" t="s">
        <v>7397</v>
      </c>
      <c r="I17336" s="43"/>
    </row>
    <row r="17337" spans="1:9" x14ac:dyDescent="0.25">
      <c r="A17337" s="33" t="s">
        <v>7382</v>
      </c>
      <c r="B17337" s="36" t="s">
        <v>5631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35"/>
        <v>50000</v>
      </c>
      <c r="H17337" s="42" t="s">
        <v>7397</v>
      </c>
      <c r="I17337" s="43"/>
    </row>
    <row r="17338" spans="1:9" x14ac:dyDescent="0.25">
      <c r="A17338" s="33" t="s">
        <v>7382</v>
      </c>
      <c r="B17338" s="80" t="s">
        <v>4466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35"/>
        <v>11500</v>
      </c>
      <c r="H17338" s="42" t="s">
        <v>7397</v>
      </c>
      <c r="I17338" s="43"/>
    </row>
    <row r="17339" spans="1:9" x14ac:dyDescent="0.25">
      <c r="A17339" s="33" t="s">
        <v>7382</v>
      </c>
      <c r="B17339" s="80" t="s">
        <v>2968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35"/>
        <v>212000</v>
      </c>
      <c r="H17339" s="42" t="s">
        <v>7397</v>
      </c>
      <c r="I17339" s="43"/>
    </row>
    <row r="17340" spans="1:9" x14ac:dyDescent="0.25">
      <c r="A17340" s="33" t="s">
        <v>7382</v>
      </c>
      <c r="B17340" s="33" t="s">
        <v>8241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13118</v>
      </c>
    </row>
    <row r="17341" spans="1:9" x14ac:dyDescent="0.25">
      <c r="A17341" s="33" t="s">
        <v>7382</v>
      </c>
      <c r="B17341" s="33" t="s">
        <v>7148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13111</v>
      </c>
    </row>
    <row r="17342" spans="1:9" x14ac:dyDescent="0.25">
      <c r="A17342" s="33" t="s">
        <v>7382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13111</v>
      </c>
    </row>
    <row r="17343" spans="1:9" x14ac:dyDescent="0.25">
      <c r="A17343" s="33" t="s">
        <v>7382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13111</v>
      </c>
    </row>
    <row r="17344" spans="1:9" x14ac:dyDescent="0.25">
      <c r="A17344" s="33" t="s">
        <v>7382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36">F17344*D17344</f>
        <v>62000</v>
      </c>
      <c r="H17344" s="42" t="s">
        <v>551</v>
      </c>
      <c r="I17344" s="293" t="s">
        <v>13119</v>
      </c>
    </row>
    <row r="17345" spans="1:9" x14ac:dyDescent="0.25">
      <c r="A17345" s="33" t="s">
        <v>7382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36"/>
        <v>34689</v>
      </c>
      <c r="H17345" s="42" t="s">
        <v>551</v>
      </c>
      <c r="I17345" s="293" t="s">
        <v>13119</v>
      </c>
    </row>
    <row r="17346" spans="1:9" x14ac:dyDescent="0.25">
      <c r="A17346" s="33" t="s">
        <v>7382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36"/>
        <v>110000</v>
      </c>
      <c r="H17346" s="42" t="s">
        <v>551</v>
      </c>
      <c r="I17346" s="293" t="s">
        <v>13119</v>
      </c>
    </row>
    <row r="17347" spans="1:9" x14ac:dyDescent="0.25">
      <c r="A17347" s="33" t="s">
        <v>7382</v>
      </c>
      <c r="B17347" s="33" t="s">
        <v>7238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36"/>
        <v>28000</v>
      </c>
      <c r="H17347" s="42" t="s">
        <v>551</v>
      </c>
      <c r="I17347" s="293" t="s">
        <v>13119</v>
      </c>
    </row>
    <row r="17348" spans="1:9" x14ac:dyDescent="0.25">
      <c r="A17348" s="33" t="s">
        <v>7382</v>
      </c>
      <c r="B17348" s="80" t="s">
        <v>8457</v>
      </c>
      <c r="C17348" s="33" t="s">
        <v>7213</v>
      </c>
      <c r="D17348" s="38">
        <v>3</v>
      </c>
      <c r="E17348" s="51" t="s">
        <v>24</v>
      </c>
      <c r="F17348" s="46">
        <v>58000</v>
      </c>
      <c r="G17348" s="41">
        <f t="shared" si="636"/>
        <v>174000</v>
      </c>
      <c r="H17348" s="42" t="s">
        <v>551</v>
      </c>
      <c r="I17348" s="293" t="s">
        <v>13119</v>
      </c>
    </row>
    <row r="17349" spans="1:9" x14ac:dyDescent="0.25">
      <c r="A17349" s="33" t="s">
        <v>7382</v>
      </c>
      <c r="B17349" s="36" t="s">
        <v>4150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36"/>
        <v>21000</v>
      </c>
      <c r="H17349" s="42" t="s">
        <v>551</v>
      </c>
      <c r="I17349" s="293" t="s">
        <v>13119</v>
      </c>
    </row>
    <row r="17350" spans="1:9" x14ac:dyDescent="0.25">
      <c r="A17350" s="33" t="s">
        <v>7382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36"/>
        <v>49500</v>
      </c>
      <c r="H17350" s="42" t="s">
        <v>827</v>
      </c>
      <c r="I17350" s="293"/>
    </row>
    <row r="17351" spans="1:9" x14ac:dyDescent="0.25">
      <c r="A17351" s="33" t="s">
        <v>7382</v>
      </c>
      <c r="B17351" s="80" t="s">
        <v>7354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36"/>
        <v>8000</v>
      </c>
      <c r="H17351" s="42" t="s">
        <v>13103</v>
      </c>
      <c r="I17351" s="293"/>
    </row>
    <row r="17352" spans="1:9" x14ac:dyDescent="0.25">
      <c r="A17352" s="33" t="s">
        <v>7382</v>
      </c>
      <c r="B17352" s="80" t="s">
        <v>4466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36"/>
        <v>11500</v>
      </c>
      <c r="H17352" s="42" t="s">
        <v>13103</v>
      </c>
      <c r="I17352" s="293"/>
    </row>
    <row r="17353" spans="1:9" x14ac:dyDescent="0.25">
      <c r="A17353" s="33" t="s">
        <v>7382</v>
      </c>
      <c r="B17353" s="80" t="s">
        <v>3836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36"/>
        <v>549000</v>
      </c>
      <c r="H17353" s="84" t="s">
        <v>930</v>
      </c>
      <c r="I17353" s="293"/>
    </row>
    <row r="17354" spans="1:9" x14ac:dyDescent="0.25">
      <c r="A17354" s="33" t="s">
        <v>7382</v>
      </c>
      <c r="B17354" s="36" t="s">
        <v>5631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36"/>
        <v>20000</v>
      </c>
      <c r="H17354" s="42" t="s">
        <v>930</v>
      </c>
      <c r="I17354" s="293"/>
    </row>
    <row r="17355" spans="1:9" x14ac:dyDescent="0.25">
      <c r="A17355" s="33" t="s">
        <v>7382</v>
      </c>
      <c r="B17355" s="56" t="s">
        <v>7385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36"/>
        <v>58000</v>
      </c>
      <c r="H17355" s="42" t="s">
        <v>930</v>
      </c>
      <c r="I17355" s="293"/>
    </row>
    <row r="17356" spans="1:9" x14ac:dyDescent="0.25">
      <c r="A17356" s="33" t="s">
        <v>7382</v>
      </c>
      <c r="B17356" s="80" t="s">
        <v>3452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36"/>
        <v>70000</v>
      </c>
      <c r="H17356" s="42" t="s">
        <v>930</v>
      </c>
      <c r="I17356" s="293"/>
    </row>
    <row r="17357" spans="1:9" x14ac:dyDescent="0.25">
      <c r="A17357" s="33" t="s">
        <v>7382</v>
      </c>
      <c r="B17357" s="36" t="s">
        <v>5631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36"/>
        <v>20000</v>
      </c>
      <c r="H17357" s="42" t="s">
        <v>13120</v>
      </c>
      <c r="I17357" s="293"/>
    </row>
    <row r="17358" spans="1:9" x14ac:dyDescent="0.25">
      <c r="A17358" s="33" t="s">
        <v>7382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36"/>
        <v>60000</v>
      </c>
      <c r="H17358" s="42" t="s">
        <v>2736</v>
      </c>
      <c r="I17358" s="293"/>
    </row>
    <row r="17359" spans="1:9" x14ac:dyDescent="0.25">
      <c r="A17359" s="33" t="s">
        <v>7382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36"/>
        <v>100000</v>
      </c>
      <c r="H17359" s="42" t="s">
        <v>2736</v>
      </c>
      <c r="I17359" s="43"/>
    </row>
    <row r="17360" spans="1:9" x14ac:dyDescent="0.25">
      <c r="A17360" s="33" t="s">
        <v>7382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36"/>
        <v>297000</v>
      </c>
      <c r="H17360" s="42" t="s">
        <v>2672</v>
      </c>
      <c r="I17360" s="43" t="s">
        <v>13121</v>
      </c>
    </row>
    <row r="17361" spans="1:9" x14ac:dyDescent="0.25">
      <c r="A17361" s="33" t="s">
        <v>7382</v>
      </c>
      <c r="B17361" s="33" t="s">
        <v>8247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36"/>
        <v>83000</v>
      </c>
      <c r="H17361" s="42" t="s">
        <v>2672</v>
      </c>
      <c r="I17361" s="43" t="s">
        <v>13121</v>
      </c>
    </row>
    <row r="17362" spans="1:9" x14ac:dyDescent="0.25">
      <c r="A17362" s="33" t="s">
        <v>7382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36"/>
        <v>39000</v>
      </c>
      <c r="H17362" s="42" t="s">
        <v>2672</v>
      </c>
      <c r="I17362" s="43" t="s">
        <v>13121</v>
      </c>
    </row>
    <row r="17363" spans="1:9" x14ac:dyDescent="0.25">
      <c r="A17363" s="33" t="s">
        <v>7382</v>
      </c>
      <c r="B17363" s="33" t="s">
        <v>3235</v>
      </c>
      <c r="C17363" s="33" t="s">
        <v>3596</v>
      </c>
      <c r="D17363" s="38">
        <v>1</v>
      </c>
      <c r="E17363" s="45" t="s">
        <v>24</v>
      </c>
      <c r="F17363" s="40">
        <v>93000</v>
      </c>
      <c r="G17363" s="41">
        <f t="shared" si="636"/>
        <v>93000</v>
      </c>
      <c r="H17363" s="42" t="s">
        <v>2672</v>
      </c>
      <c r="I17363" s="43" t="s">
        <v>13121</v>
      </c>
    </row>
    <row r="17364" spans="1:9" x14ac:dyDescent="0.25">
      <c r="A17364" s="33" t="s">
        <v>7382</v>
      </c>
      <c r="B17364" s="80" t="s">
        <v>8457</v>
      </c>
      <c r="C17364" s="33" t="s">
        <v>7213</v>
      </c>
      <c r="D17364" s="38">
        <v>1</v>
      </c>
      <c r="E17364" s="51" t="s">
        <v>24</v>
      </c>
      <c r="F17364" s="46">
        <v>58000</v>
      </c>
      <c r="G17364" s="41">
        <f t="shared" si="636"/>
        <v>58000</v>
      </c>
      <c r="H17364" s="42" t="s">
        <v>2672</v>
      </c>
      <c r="I17364" s="43" t="s">
        <v>13121</v>
      </c>
    </row>
    <row r="17365" spans="1:9" x14ac:dyDescent="0.25">
      <c r="A17365" s="33" t="s">
        <v>7382</v>
      </c>
      <c r="B17365" s="33" t="s">
        <v>12904</v>
      </c>
      <c r="C17365" s="109" t="s">
        <v>13122</v>
      </c>
      <c r="D17365" s="38">
        <v>1</v>
      </c>
      <c r="E17365" s="51" t="s">
        <v>24</v>
      </c>
      <c r="F17365" s="46">
        <v>1400000</v>
      </c>
      <c r="G17365" s="41">
        <f t="shared" si="636"/>
        <v>1400000</v>
      </c>
      <c r="H17365" s="42" t="s">
        <v>2672</v>
      </c>
      <c r="I17365" s="43" t="s">
        <v>13121</v>
      </c>
    </row>
    <row r="17366" spans="1:9" x14ac:dyDescent="0.25">
      <c r="A17366" s="33" t="s">
        <v>7382</v>
      </c>
      <c r="B17366" s="33" t="s">
        <v>13123</v>
      </c>
      <c r="C17366" s="109" t="s">
        <v>13124</v>
      </c>
      <c r="D17366" s="38">
        <v>1</v>
      </c>
      <c r="E17366" s="51" t="s">
        <v>24</v>
      </c>
      <c r="F17366" s="46">
        <v>1700000</v>
      </c>
      <c r="G17366" s="41">
        <f t="shared" si="636"/>
        <v>1700000</v>
      </c>
      <c r="H17366" s="42" t="s">
        <v>2672</v>
      </c>
      <c r="I17366" s="43" t="s">
        <v>13121</v>
      </c>
    </row>
    <row r="17367" spans="1:9" x14ac:dyDescent="0.25">
      <c r="A17367" s="33" t="s">
        <v>7382</v>
      </c>
      <c r="B17367" s="33" t="s">
        <v>13123</v>
      </c>
      <c r="C17367" s="109" t="s">
        <v>13125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13121</v>
      </c>
    </row>
    <row r="17368" spans="1:9" x14ac:dyDescent="0.25">
      <c r="A17368" s="33" t="s">
        <v>7382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36"/>
        <v>350000</v>
      </c>
      <c r="H17368" s="42" t="s">
        <v>2672</v>
      </c>
      <c r="I17368" s="43" t="s">
        <v>13121</v>
      </c>
    </row>
    <row r="17369" spans="1:9" x14ac:dyDescent="0.25">
      <c r="A17369" s="33" t="s">
        <v>7382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36"/>
        <v>40000</v>
      </c>
      <c r="H17369" s="42" t="s">
        <v>2672</v>
      </c>
      <c r="I17369" s="43" t="s">
        <v>13121</v>
      </c>
    </row>
    <row r="17370" spans="1:9" x14ac:dyDescent="0.25">
      <c r="A17370" s="33" t="s">
        <v>7382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13121</v>
      </c>
    </row>
    <row r="17371" spans="1:9" x14ac:dyDescent="0.25">
      <c r="A17371" s="33" t="s">
        <v>7382</v>
      </c>
      <c r="B17371" s="33" t="s">
        <v>1754</v>
      </c>
      <c r="C17371" s="33" t="s">
        <v>7350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13121</v>
      </c>
    </row>
    <row r="17372" spans="1:9" x14ac:dyDescent="0.25">
      <c r="A17372" s="33" t="s">
        <v>7382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37">F17372*D17372</f>
        <v>69378</v>
      </c>
      <c r="H17372" s="42" t="s">
        <v>882</v>
      </c>
      <c r="I17372" s="43" t="s">
        <v>13114</v>
      </c>
    </row>
    <row r="17373" spans="1:9" x14ac:dyDescent="0.25">
      <c r="A17373" s="33" t="s">
        <v>7382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37"/>
        <v>297000</v>
      </c>
      <c r="H17373" s="42" t="s">
        <v>472</v>
      </c>
      <c r="I17373" s="43" t="s">
        <v>13126</v>
      </c>
    </row>
    <row r="17374" spans="1:9" x14ac:dyDescent="0.25">
      <c r="A17374" s="33" t="s">
        <v>7382</v>
      </c>
      <c r="B17374" s="33" t="s">
        <v>8247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37"/>
        <v>83000</v>
      </c>
      <c r="H17374" s="42" t="s">
        <v>472</v>
      </c>
      <c r="I17374" s="43" t="s">
        <v>13126</v>
      </c>
    </row>
    <row r="17375" spans="1:9" x14ac:dyDescent="0.25">
      <c r="A17375" s="33" t="s">
        <v>7382</v>
      </c>
      <c r="B17375" s="33" t="s">
        <v>3235</v>
      </c>
      <c r="C17375" s="33" t="s">
        <v>3596</v>
      </c>
      <c r="D17375" s="38">
        <v>1</v>
      </c>
      <c r="E17375" s="45" t="s">
        <v>24</v>
      </c>
      <c r="F17375" s="41">
        <v>93000</v>
      </c>
      <c r="G17375" s="41">
        <f t="shared" si="637"/>
        <v>93000</v>
      </c>
      <c r="H17375" s="42" t="s">
        <v>472</v>
      </c>
      <c r="I17375" s="43" t="s">
        <v>13126</v>
      </c>
    </row>
    <row r="17376" spans="1:9" x14ac:dyDescent="0.25">
      <c r="A17376" s="33" t="s">
        <v>7382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37"/>
        <v>39000</v>
      </c>
      <c r="H17376" s="42" t="s">
        <v>472</v>
      </c>
      <c r="I17376" s="43" t="s">
        <v>13126</v>
      </c>
    </row>
    <row r="17377" spans="1:9" x14ac:dyDescent="0.25">
      <c r="A17377" s="33" t="s">
        <v>7382</v>
      </c>
      <c r="B17377" s="33" t="s">
        <v>4857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37"/>
        <v>76000</v>
      </c>
      <c r="H17377" s="42" t="s">
        <v>472</v>
      </c>
      <c r="I17377" s="43" t="s">
        <v>13126</v>
      </c>
    </row>
    <row r="17378" spans="1:9" x14ac:dyDescent="0.25">
      <c r="A17378" s="33" t="s">
        <v>7382</v>
      </c>
      <c r="B17378" s="56" t="s">
        <v>6278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37"/>
        <v>77500</v>
      </c>
      <c r="H17378" s="42" t="s">
        <v>472</v>
      </c>
      <c r="I17378" s="43" t="s">
        <v>13126</v>
      </c>
    </row>
    <row r="17379" spans="1:9" x14ac:dyDescent="0.25">
      <c r="A17379" s="33" t="s">
        <v>7382</v>
      </c>
      <c r="B17379" s="33" t="s">
        <v>12904</v>
      </c>
      <c r="C17379" s="109" t="s">
        <v>13127</v>
      </c>
      <c r="D17379" s="38">
        <v>1</v>
      </c>
      <c r="E17379" s="51" t="s">
        <v>24</v>
      </c>
      <c r="F17379" s="46">
        <v>1400000</v>
      </c>
      <c r="G17379" s="41">
        <f t="shared" si="637"/>
        <v>1400000</v>
      </c>
      <c r="H17379" s="42" t="s">
        <v>465</v>
      </c>
      <c r="I17379" s="43" t="s">
        <v>13128</v>
      </c>
    </row>
    <row r="17380" spans="1:9" x14ac:dyDescent="0.25">
      <c r="A17380" s="33" t="s">
        <v>7382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37"/>
        <v>264000</v>
      </c>
      <c r="H17380" s="42" t="s">
        <v>492</v>
      </c>
      <c r="I17380" s="43" t="s">
        <v>13129</v>
      </c>
    </row>
    <row r="17381" spans="1:9" x14ac:dyDescent="0.25">
      <c r="A17381" s="33" t="s">
        <v>7382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37"/>
        <v>264000</v>
      </c>
      <c r="H17381" s="42" t="s">
        <v>468</v>
      </c>
      <c r="I17381" s="43"/>
    </row>
    <row r="17382" spans="1:9" x14ac:dyDescent="0.25">
      <c r="A17382" s="33" t="s">
        <v>7382</v>
      </c>
      <c r="B17382" s="33" t="s">
        <v>13130</v>
      </c>
      <c r="C17382" s="33" t="s">
        <v>7384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x14ac:dyDescent="0.25">
      <c r="A17383" s="33" t="s">
        <v>7382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37"/>
        <v>34689</v>
      </c>
      <c r="H17383" s="42" t="s">
        <v>538</v>
      </c>
      <c r="I17383" s="43"/>
    </row>
    <row r="17384" spans="1:9" x14ac:dyDescent="0.25">
      <c r="A17384" s="33" t="s">
        <v>7382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37"/>
        <v>297000</v>
      </c>
      <c r="H17384" s="84" t="s">
        <v>507</v>
      </c>
      <c r="I17384" s="43" t="s">
        <v>13131</v>
      </c>
    </row>
    <row r="17385" spans="1:9" x14ac:dyDescent="0.25">
      <c r="A17385" s="33" t="s">
        <v>7382</v>
      </c>
      <c r="B17385" s="33" t="s">
        <v>8247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37"/>
        <v>83000</v>
      </c>
      <c r="H17385" s="84" t="s">
        <v>507</v>
      </c>
      <c r="I17385" s="43" t="s">
        <v>13131</v>
      </c>
    </row>
    <row r="17386" spans="1:9" x14ac:dyDescent="0.25">
      <c r="A17386" s="33" t="s">
        <v>7382</v>
      </c>
      <c r="B17386" s="33" t="s">
        <v>3235</v>
      </c>
      <c r="C17386" s="33" t="s">
        <v>3596</v>
      </c>
      <c r="D17386" s="38">
        <v>1</v>
      </c>
      <c r="E17386" s="45" t="s">
        <v>24</v>
      </c>
      <c r="F17386" s="41">
        <v>93000</v>
      </c>
      <c r="G17386" s="41">
        <f t="shared" si="637"/>
        <v>93000</v>
      </c>
      <c r="H17386" s="84" t="s">
        <v>507</v>
      </c>
      <c r="I17386" s="43" t="s">
        <v>13131</v>
      </c>
    </row>
    <row r="17387" spans="1:9" x14ac:dyDescent="0.25">
      <c r="A17387" s="33" t="s">
        <v>7382</v>
      </c>
      <c r="B17387" s="33" t="s">
        <v>7056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37"/>
        <v>335500</v>
      </c>
      <c r="H17387" s="84" t="s">
        <v>7509</v>
      </c>
      <c r="I17387" s="43"/>
    </row>
    <row r="17388" spans="1:9" x14ac:dyDescent="0.25">
      <c r="A17388" s="33" t="s">
        <v>7382</v>
      </c>
      <c r="B17388" s="33" t="s">
        <v>7056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37"/>
        <v>335500</v>
      </c>
      <c r="H17388" s="84" t="s">
        <v>13104</v>
      </c>
      <c r="I17388" s="43"/>
    </row>
    <row r="17389" spans="1:9" x14ac:dyDescent="0.25">
      <c r="A17389" s="33" t="s">
        <v>7382</v>
      </c>
      <c r="B17389" s="33" t="s">
        <v>7056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37"/>
        <v>553920</v>
      </c>
      <c r="H17389" s="84" t="s">
        <v>12974</v>
      </c>
      <c r="I17389" s="43"/>
    </row>
    <row r="17390" spans="1:9" x14ac:dyDescent="0.25">
      <c r="A17390" s="33" t="s">
        <v>7382</v>
      </c>
      <c r="B17390" s="33" t="s">
        <v>7056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37"/>
        <v>553920</v>
      </c>
      <c r="H17390" s="42" t="s">
        <v>13044</v>
      </c>
      <c r="I17390" s="43"/>
    </row>
    <row r="17391" spans="1:9" x14ac:dyDescent="0.25">
      <c r="A17391" s="33" t="s">
        <v>7382</v>
      </c>
      <c r="B17391" s="33" t="s">
        <v>7056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37"/>
        <v>553920</v>
      </c>
      <c r="H17391" s="84" t="s">
        <v>8311</v>
      </c>
      <c r="I17391" s="33"/>
    </row>
    <row r="17392" spans="1:9" x14ac:dyDescent="0.25">
      <c r="A17392" s="33" t="s">
        <v>7382</v>
      </c>
      <c r="B17392" s="33" t="s">
        <v>7056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37"/>
        <v>553920</v>
      </c>
      <c r="H17392" s="84" t="s">
        <v>13132</v>
      </c>
      <c r="I17392" s="33"/>
    </row>
    <row r="17393" spans="1:9" x14ac:dyDescent="0.25">
      <c r="A17393" s="33" t="s">
        <v>7382</v>
      </c>
      <c r="B17393" s="33" t="s">
        <v>7056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37"/>
        <v>553920</v>
      </c>
      <c r="H17393" s="84" t="s">
        <v>12872</v>
      </c>
      <c r="I17393" s="33"/>
    </row>
    <row r="17394" spans="1:9" x14ac:dyDescent="0.25">
      <c r="A17394" s="33" t="s">
        <v>7382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37"/>
        <v>193500</v>
      </c>
      <c r="H17394" s="84" t="s">
        <v>631</v>
      </c>
      <c r="I17394" s="84" t="s">
        <v>8493</v>
      </c>
    </row>
    <row r="17395" spans="1:9" x14ac:dyDescent="0.25">
      <c r="A17395" s="33" t="s">
        <v>7382</v>
      </c>
      <c r="B17395" s="63" t="s">
        <v>116</v>
      </c>
      <c r="C17395" s="33" t="s">
        <v>2726</v>
      </c>
      <c r="D17395" s="33">
        <v>1</v>
      </c>
      <c r="E17395" s="51" t="s">
        <v>24</v>
      </c>
      <c r="F17395" s="55">
        <v>181500</v>
      </c>
      <c r="G17395" s="41">
        <f t="shared" si="637"/>
        <v>181500</v>
      </c>
      <c r="H17395" s="84" t="s">
        <v>631</v>
      </c>
      <c r="I17395" s="84" t="s">
        <v>8493</v>
      </c>
    </row>
    <row r="17396" spans="1:9" x14ac:dyDescent="0.25">
      <c r="A17396" s="33" t="s">
        <v>7382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37"/>
        <v>80000</v>
      </c>
      <c r="H17396" s="84" t="s">
        <v>631</v>
      </c>
      <c r="I17396" s="84" t="s">
        <v>8493</v>
      </c>
    </row>
    <row r="17397" spans="1:9" x14ac:dyDescent="0.25">
      <c r="A17397" s="33" t="s">
        <v>7382</v>
      </c>
      <c r="B17397" s="33" t="s">
        <v>7238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37"/>
        <v>28000</v>
      </c>
      <c r="H17397" s="84" t="s">
        <v>631</v>
      </c>
      <c r="I17397" s="84" t="s">
        <v>8493</v>
      </c>
    </row>
    <row r="17398" spans="1:9" x14ac:dyDescent="0.25">
      <c r="A17398" s="33" t="s">
        <v>7382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37"/>
        <v>208134</v>
      </c>
      <c r="H17398" s="84" t="s">
        <v>631</v>
      </c>
      <c r="I17398" s="84" t="s">
        <v>8493</v>
      </c>
    </row>
    <row r="17399" spans="1:9" x14ac:dyDescent="0.25">
      <c r="A17399" s="33" t="s">
        <v>7382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37"/>
        <v>49500</v>
      </c>
      <c r="H17399" s="84" t="s">
        <v>631</v>
      </c>
      <c r="I17399" s="84" t="s">
        <v>8493</v>
      </c>
    </row>
    <row r="17400" spans="1:9" x14ac:dyDescent="0.25">
      <c r="A17400" s="33" t="s">
        <v>7382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37"/>
        <v>22500</v>
      </c>
      <c r="H17400" s="84" t="s">
        <v>631</v>
      </c>
      <c r="I17400" s="84" t="s">
        <v>8493</v>
      </c>
    </row>
    <row r="17401" spans="1:9" x14ac:dyDescent="0.25">
      <c r="A17401" s="33" t="s">
        <v>7382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37"/>
        <v>40000</v>
      </c>
      <c r="H17401" s="84" t="s">
        <v>631</v>
      </c>
      <c r="I17401" s="84" t="s">
        <v>8493</v>
      </c>
    </row>
    <row r="17402" spans="1:9" x14ac:dyDescent="0.25">
      <c r="A17402" s="33" t="s">
        <v>7382</v>
      </c>
      <c r="B17402" s="33" t="s">
        <v>6966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37"/>
        <v>12500</v>
      </c>
      <c r="H17402" s="84" t="s">
        <v>631</v>
      </c>
      <c r="I17402" s="84" t="s">
        <v>8493</v>
      </c>
    </row>
    <row r="17403" spans="1:9" x14ac:dyDescent="0.25">
      <c r="A17403" s="33" t="s">
        <v>148</v>
      </c>
      <c r="B17403" s="33" t="s">
        <v>7390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37"/>
        <v>130000</v>
      </c>
      <c r="H17403" s="42" t="s">
        <v>492</v>
      </c>
      <c r="I17403" s="43" t="s">
        <v>13133</v>
      </c>
    </row>
    <row r="17404" spans="1:9" x14ac:dyDescent="0.25">
      <c r="A17404" s="33" t="s">
        <v>148</v>
      </c>
      <c r="B17404" s="80" t="s">
        <v>7214</v>
      </c>
      <c r="C17404" s="33" t="s">
        <v>7213</v>
      </c>
      <c r="D17404" s="38">
        <v>2</v>
      </c>
      <c r="E17404" s="51" t="s">
        <v>24</v>
      </c>
      <c r="F17404" s="46">
        <v>58000</v>
      </c>
      <c r="G17404" s="41">
        <f t="shared" si="637"/>
        <v>116000</v>
      </c>
      <c r="H17404" s="42" t="s">
        <v>492</v>
      </c>
      <c r="I17404" s="43" t="s">
        <v>13133</v>
      </c>
    </row>
    <row r="17405" spans="1:9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37"/>
        <v>93000</v>
      </c>
      <c r="H17405" s="42" t="s">
        <v>492</v>
      </c>
      <c r="I17405" s="43" t="s">
        <v>13133</v>
      </c>
    </row>
    <row r="17406" spans="1:9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37"/>
        <v>25000</v>
      </c>
      <c r="H17406" s="42" t="s">
        <v>492</v>
      </c>
      <c r="I17406" s="43" t="s">
        <v>13133</v>
      </c>
    </row>
    <row r="17407" spans="1:9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37"/>
        <v>40000</v>
      </c>
      <c r="H17407" s="42" t="s">
        <v>492</v>
      </c>
      <c r="I17407" s="43" t="s">
        <v>13133</v>
      </c>
    </row>
    <row r="17408" spans="1:9" x14ac:dyDescent="0.25">
      <c r="A17408" s="33" t="s">
        <v>148</v>
      </c>
      <c r="B17408" s="63" t="s">
        <v>116</v>
      </c>
      <c r="C17408" s="33" t="s">
        <v>2726</v>
      </c>
      <c r="D17408" s="50">
        <v>1</v>
      </c>
      <c r="E17408" s="45" t="s">
        <v>24</v>
      </c>
      <c r="F17408" s="41">
        <v>181500</v>
      </c>
      <c r="G17408" s="41">
        <f t="shared" si="637"/>
        <v>181500</v>
      </c>
      <c r="H17408" s="42" t="s">
        <v>492</v>
      </c>
      <c r="I17408" s="43" t="s">
        <v>13133</v>
      </c>
    </row>
    <row r="17409" spans="1:9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37"/>
        <v>264000</v>
      </c>
      <c r="H17409" s="42" t="s">
        <v>2237</v>
      </c>
      <c r="I17409" s="293" t="s">
        <v>13134</v>
      </c>
    </row>
    <row r="17410" spans="1:9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37"/>
        <v>39000</v>
      </c>
      <c r="H17410" s="42" t="s">
        <v>2237</v>
      </c>
      <c r="I17410" s="293" t="s">
        <v>13134</v>
      </c>
    </row>
    <row r="17411" spans="1:9" x14ac:dyDescent="0.25">
      <c r="A17411" s="33" t="s">
        <v>148</v>
      </c>
      <c r="B17411" s="33" t="s">
        <v>3235</v>
      </c>
      <c r="C17411" s="33" t="s">
        <v>3596</v>
      </c>
      <c r="D17411" s="38">
        <v>1</v>
      </c>
      <c r="E17411" s="45" t="s">
        <v>24</v>
      </c>
      <c r="F17411" s="40">
        <v>93000</v>
      </c>
      <c r="G17411" s="41">
        <f t="shared" si="637"/>
        <v>93000</v>
      </c>
      <c r="H17411" s="42" t="s">
        <v>2237</v>
      </c>
      <c r="I17411" s="293" t="s">
        <v>13134</v>
      </c>
    </row>
    <row r="17412" spans="1:9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37"/>
        <v>210000</v>
      </c>
      <c r="H17412" s="42" t="s">
        <v>2237</v>
      </c>
      <c r="I17412" s="293" t="s">
        <v>13134</v>
      </c>
    </row>
    <row r="17413" spans="1:9" x14ac:dyDescent="0.25">
      <c r="A17413" s="33" t="s">
        <v>148</v>
      </c>
      <c r="B17413" s="80" t="s">
        <v>7107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37"/>
        <v>20000</v>
      </c>
      <c r="H17413" s="42" t="s">
        <v>2237</v>
      </c>
      <c r="I17413" s="293" t="s">
        <v>13134</v>
      </c>
    </row>
    <row r="17414" spans="1:9" x14ac:dyDescent="0.25">
      <c r="A17414" s="33" t="s">
        <v>148</v>
      </c>
      <c r="B17414" s="80" t="s">
        <v>13135</v>
      </c>
      <c r="C17414" s="33"/>
      <c r="D17414" s="38">
        <v>1</v>
      </c>
      <c r="E17414" s="51" t="s">
        <v>24</v>
      </c>
      <c r="F17414" s="46">
        <v>50000</v>
      </c>
      <c r="G17414" s="41">
        <f t="shared" si="637"/>
        <v>50000</v>
      </c>
      <c r="H17414" s="42" t="s">
        <v>2237</v>
      </c>
      <c r="I17414" s="293" t="s">
        <v>13134</v>
      </c>
    </row>
    <row r="17415" spans="1:9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37"/>
        <v>7500</v>
      </c>
      <c r="H17415" s="42" t="s">
        <v>2299</v>
      </c>
      <c r="I17415" s="293"/>
    </row>
    <row r="17416" spans="1:9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37"/>
        <v>75000</v>
      </c>
      <c r="H17416" s="42" t="s">
        <v>2299</v>
      </c>
      <c r="I17416" s="293"/>
    </row>
    <row r="17417" spans="1:9" x14ac:dyDescent="0.25">
      <c r="A17417" s="33" t="s">
        <v>148</v>
      </c>
      <c r="B17417" s="33" t="s">
        <v>7290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37"/>
        <v>219000</v>
      </c>
      <c r="H17417" s="42" t="s">
        <v>2299</v>
      </c>
      <c r="I17417" s="293"/>
    </row>
    <row r="17418" spans="1:9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37"/>
        <v>175000</v>
      </c>
      <c r="H17418" s="42" t="s">
        <v>2299</v>
      </c>
      <c r="I17418" s="293"/>
    </row>
    <row r="17419" spans="1:9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37"/>
        <v>175000</v>
      </c>
      <c r="H17419" s="42" t="s">
        <v>7397</v>
      </c>
      <c r="I17419" s="293"/>
    </row>
    <row r="17420" spans="1:9" x14ac:dyDescent="0.25">
      <c r="A17420" s="33" t="s">
        <v>148</v>
      </c>
      <c r="B17420" s="33" t="s">
        <v>7290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37"/>
        <v>292000</v>
      </c>
      <c r="H17420" s="42" t="s">
        <v>7397</v>
      </c>
      <c r="I17420" s="293"/>
    </row>
    <row r="17421" spans="1:9" x14ac:dyDescent="0.25">
      <c r="A17421" s="33" t="s">
        <v>148</v>
      </c>
      <c r="B17421" s="33" t="s">
        <v>7396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37"/>
        <v>16000</v>
      </c>
      <c r="H17421" s="42" t="s">
        <v>7397</v>
      </c>
      <c r="I17421" s="293"/>
    </row>
    <row r="17422" spans="1:9" x14ac:dyDescent="0.25">
      <c r="A17422" s="33" t="s">
        <v>148</v>
      </c>
      <c r="B17422" s="80" t="s">
        <v>7398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37"/>
        <v>12000</v>
      </c>
      <c r="H17422" s="42" t="s">
        <v>7397</v>
      </c>
      <c r="I17422" s="293"/>
    </row>
    <row r="17423" spans="1:9" x14ac:dyDescent="0.25">
      <c r="A17423" s="33" t="s">
        <v>148</v>
      </c>
      <c r="B17423" s="36" t="s">
        <v>7399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37"/>
        <v>20000</v>
      </c>
      <c r="H17423" s="42" t="s">
        <v>7397</v>
      </c>
      <c r="I17423" s="293"/>
    </row>
    <row r="17424" spans="1:9" x14ac:dyDescent="0.25">
      <c r="A17424" s="33" t="s">
        <v>148</v>
      </c>
      <c r="B17424" s="36" t="s">
        <v>7400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37"/>
        <v>4000</v>
      </c>
      <c r="H17424" s="42" t="s">
        <v>7397</v>
      </c>
      <c r="I17424" s="293"/>
    </row>
    <row r="17425" spans="1:9" x14ac:dyDescent="0.25">
      <c r="A17425" s="33" t="s">
        <v>148</v>
      </c>
      <c r="B17425" s="56" t="s">
        <v>7401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37"/>
        <v>4000</v>
      </c>
      <c r="H17425" s="42" t="s">
        <v>7397</v>
      </c>
      <c r="I17425" s="293"/>
    </row>
    <row r="17426" spans="1:9" x14ac:dyDescent="0.25">
      <c r="A17426" s="33" t="s">
        <v>148</v>
      </c>
      <c r="B17426" s="33" t="s">
        <v>6966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37"/>
        <v>25000</v>
      </c>
      <c r="H17426" s="42" t="s">
        <v>1065</v>
      </c>
      <c r="I17426" s="293" t="s">
        <v>13136</v>
      </c>
    </row>
    <row r="17427" spans="1:9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37"/>
        <v>190789.5</v>
      </c>
      <c r="H17427" s="42" t="s">
        <v>1065</v>
      </c>
      <c r="I17427" s="293" t="s">
        <v>13136</v>
      </c>
    </row>
    <row r="17428" spans="1:9" x14ac:dyDescent="0.25">
      <c r="A17428" s="33" t="s">
        <v>148</v>
      </c>
      <c r="B17428" s="269" t="s">
        <v>6334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37"/>
        <v>250000</v>
      </c>
      <c r="H17428" s="42" t="s">
        <v>1065</v>
      </c>
      <c r="I17428" s="293" t="s">
        <v>13136</v>
      </c>
    </row>
    <row r="17429" spans="1:9" x14ac:dyDescent="0.25">
      <c r="A17429" s="33" t="s">
        <v>148</v>
      </c>
      <c r="B17429" s="63" t="s">
        <v>7270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37"/>
        <v>64000</v>
      </c>
      <c r="H17429" s="42" t="s">
        <v>1065</v>
      </c>
      <c r="I17429" s="293" t="s">
        <v>13136</v>
      </c>
    </row>
    <row r="17430" spans="1:9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13136</v>
      </c>
    </row>
    <row r="17431" spans="1:9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13136</v>
      </c>
    </row>
    <row r="17432" spans="1:9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37"/>
        <v>440000</v>
      </c>
      <c r="H17432" s="42" t="s">
        <v>1065</v>
      </c>
      <c r="I17432" s="293" t="s">
        <v>13136</v>
      </c>
    </row>
    <row r="17433" spans="1:9" x14ac:dyDescent="0.25">
      <c r="A17433" s="33" t="s">
        <v>148</v>
      </c>
      <c r="B17433" s="36" t="s">
        <v>4149</v>
      </c>
      <c r="C17433" s="33" t="s">
        <v>2752</v>
      </c>
      <c r="D17433" s="38">
        <v>1</v>
      </c>
      <c r="E17433" s="45" t="s">
        <v>24</v>
      </c>
      <c r="F17433" s="40">
        <v>31000</v>
      </c>
      <c r="G17433" s="41">
        <f t="shared" si="637"/>
        <v>31000</v>
      </c>
      <c r="H17433" s="42" t="s">
        <v>1065</v>
      </c>
      <c r="I17433" s="293" t="s">
        <v>13136</v>
      </c>
    </row>
    <row r="17434" spans="1:9" x14ac:dyDescent="0.25">
      <c r="A17434" s="33" t="s">
        <v>148</v>
      </c>
      <c r="B17434" s="33" t="s">
        <v>7106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37"/>
        <v>50000</v>
      </c>
      <c r="H17434" s="42" t="s">
        <v>433</v>
      </c>
      <c r="I17434" s="43" t="s">
        <v>13137</v>
      </c>
    </row>
    <row r="17435" spans="1:9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37"/>
        <v>1776158</v>
      </c>
      <c r="H17435" s="42" t="s">
        <v>13138</v>
      </c>
      <c r="I17435" s="43" t="s">
        <v>13137</v>
      </c>
    </row>
    <row r="17436" spans="1:9" x14ac:dyDescent="0.25">
      <c r="A17436" s="33" t="s">
        <v>148</v>
      </c>
      <c r="B17436" s="68" t="s">
        <v>6290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38">F17436*D17436</f>
        <v>1150000</v>
      </c>
      <c r="H17436" s="42" t="s">
        <v>647</v>
      </c>
      <c r="I17436" s="43" t="s">
        <v>13137</v>
      </c>
    </row>
    <row r="17437" spans="1:9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38"/>
        <v>6350000</v>
      </c>
      <c r="H17437" s="42" t="s">
        <v>433</v>
      </c>
      <c r="I17437" s="43" t="s">
        <v>13137</v>
      </c>
    </row>
    <row r="17438" spans="1:9" x14ac:dyDescent="0.25">
      <c r="A17438" s="33" t="s">
        <v>148</v>
      </c>
      <c r="B17438" s="80" t="s">
        <v>7107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38"/>
        <v>20000</v>
      </c>
      <c r="H17438" s="42" t="s">
        <v>13138</v>
      </c>
      <c r="I17438" s="43" t="s">
        <v>13137</v>
      </c>
    </row>
    <row r="17439" spans="1:9" x14ac:dyDescent="0.25">
      <c r="A17439" s="33" t="s">
        <v>148</v>
      </c>
      <c r="B17439" s="80" t="s">
        <v>13135</v>
      </c>
      <c r="C17439" s="33"/>
      <c r="D17439" s="38">
        <v>1</v>
      </c>
      <c r="E17439" s="51" t="s">
        <v>24</v>
      </c>
      <c r="F17439" s="46">
        <v>50000</v>
      </c>
      <c r="G17439" s="41">
        <f t="shared" si="638"/>
        <v>50000</v>
      </c>
      <c r="H17439" s="42" t="s">
        <v>13138</v>
      </c>
      <c r="I17439" s="43" t="s">
        <v>13137</v>
      </c>
    </row>
    <row r="17440" spans="1:9" x14ac:dyDescent="0.25">
      <c r="A17440" s="33" t="s">
        <v>148</v>
      </c>
      <c r="B17440" s="33" t="s">
        <v>12904</v>
      </c>
      <c r="C17440" s="109" t="s">
        <v>13139</v>
      </c>
      <c r="D17440" s="38">
        <v>1</v>
      </c>
      <c r="E17440" s="51" t="s">
        <v>24</v>
      </c>
      <c r="F17440" s="46">
        <v>1400000</v>
      </c>
      <c r="G17440" s="41">
        <f t="shared" si="638"/>
        <v>1400000</v>
      </c>
      <c r="H17440" s="42" t="s">
        <v>1004</v>
      </c>
      <c r="I17440" s="43" t="s">
        <v>13140</v>
      </c>
    </row>
    <row r="17441" spans="1:9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38"/>
        <v>170000</v>
      </c>
      <c r="H17441" s="42" t="s">
        <v>1004</v>
      </c>
      <c r="I17441" s="43" t="s">
        <v>13140</v>
      </c>
    </row>
    <row r="17442" spans="1:9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38"/>
        <v>45000</v>
      </c>
      <c r="H17442" s="42" t="s">
        <v>1004</v>
      </c>
      <c r="I17442" s="43" t="s">
        <v>13140</v>
      </c>
    </row>
    <row r="17443" spans="1:9" x14ac:dyDescent="0.25">
      <c r="A17443" s="33" t="s">
        <v>148</v>
      </c>
      <c r="B17443" s="80" t="s">
        <v>7214</v>
      </c>
      <c r="C17443" s="33" t="s">
        <v>7213</v>
      </c>
      <c r="D17443" s="38">
        <v>2</v>
      </c>
      <c r="E17443" s="51" t="s">
        <v>24</v>
      </c>
      <c r="F17443" s="46">
        <v>58000</v>
      </c>
      <c r="G17443" s="41">
        <f t="shared" si="638"/>
        <v>116000</v>
      </c>
      <c r="H17443" s="42" t="s">
        <v>1004</v>
      </c>
      <c r="I17443" s="43" t="s">
        <v>13140</v>
      </c>
    </row>
    <row r="17444" spans="1:9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38"/>
        <v>24650</v>
      </c>
      <c r="H17444" s="42" t="s">
        <v>2096</v>
      </c>
      <c r="I17444" s="43"/>
    </row>
    <row r="17445" spans="1:9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38"/>
        <v>198000</v>
      </c>
      <c r="H17445" s="42" t="s">
        <v>2096</v>
      </c>
      <c r="I17445" s="43"/>
    </row>
    <row r="17446" spans="1:9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x14ac:dyDescent="0.25">
      <c r="A17448" s="33" t="s">
        <v>148</v>
      </c>
      <c r="B17448" s="49" t="s">
        <v>6657</v>
      </c>
      <c r="C17448" s="109" t="s">
        <v>5648</v>
      </c>
      <c r="D17448" s="38">
        <v>4</v>
      </c>
      <c r="E17448" s="45" t="s">
        <v>24</v>
      </c>
      <c r="F17448" s="40">
        <v>154346</v>
      </c>
      <c r="G17448" s="41">
        <f t="shared" ref="G17448:G17475" si="639">F17448*D17448</f>
        <v>617384</v>
      </c>
      <c r="H17448" s="42" t="s">
        <v>1855</v>
      </c>
      <c r="I17448" s="43" t="s">
        <v>13141</v>
      </c>
    </row>
    <row r="17449" spans="1:9" x14ac:dyDescent="0.25">
      <c r="A17449" s="33" t="s">
        <v>148</v>
      </c>
      <c r="B17449" s="36" t="s">
        <v>3800</v>
      </c>
      <c r="C17449" s="33" t="s">
        <v>7216</v>
      </c>
      <c r="D17449" s="38">
        <v>4</v>
      </c>
      <c r="E17449" s="56" t="s">
        <v>23</v>
      </c>
      <c r="F17449" s="179">
        <v>337500</v>
      </c>
      <c r="G17449" s="41">
        <f t="shared" si="639"/>
        <v>1350000</v>
      </c>
      <c r="H17449" s="42" t="s">
        <v>1855</v>
      </c>
      <c r="I17449" s="43" t="s">
        <v>13141</v>
      </c>
    </row>
    <row r="17450" spans="1:9" x14ac:dyDescent="0.25">
      <c r="A17450" s="33" t="s">
        <v>148</v>
      </c>
      <c r="B17450" s="63" t="s">
        <v>6656</v>
      </c>
      <c r="C17450" s="33" t="s">
        <v>5648</v>
      </c>
      <c r="D17450" s="38">
        <v>2</v>
      </c>
      <c r="E17450" s="45" t="s">
        <v>24</v>
      </c>
      <c r="F17450" s="41">
        <v>119880</v>
      </c>
      <c r="G17450" s="41">
        <f t="shared" si="639"/>
        <v>239760</v>
      </c>
      <c r="H17450" s="42" t="s">
        <v>1855</v>
      </c>
      <c r="I17450" s="43" t="s">
        <v>13141</v>
      </c>
    </row>
    <row r="17451" spans="1:9" x14ac:dyDescent="0.25">
      <c r="A17451" s="33" t="s">
        <v>148</v>
      </c>
      <c r="B17451" s="63" t="s">
        <v>7388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39"/>
        <v>176400</v>
      </c>
      <c r="H17451" s="42" t="s">
        <v>7389</v>
      </c>
      <c r="I17451" s="43" t="s">
        <v>13141</v>
      </c>
    </row>
    <row r="17452" spans="1:9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13142</v>
      </c>
    </row>
    <row r="17453" spans="1:9" x14ac:dyDescent="0.25">
      <c r="A17453" s="33" t="s">
        <v>148</v>
      </c>
      <c r="B17453" s="33" t="s">
        <v>8247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13142</v>
      </c>
    </row>
    <row r="17454" spans="1:9" x14ac:dyDescent="0.25">
      <c r="A17454" s="33" t="s">
        <v>148</v>
      </c>
      <c r="B17454" s="33" t="s">
        <v>3235</v>
      </c>
      <c r="C17454" s="33" t="s">
        <v>3596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13142</v>
      </c>
    </row>
    <row r="17455" spans="1:9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13142</v>
      </c>
    </row>
    <row r="17456" spans="1:9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13142</v>
      </c>
    </row>
    <row r="17457" spans="1:9" x14ac:dyDescent="0.25">
      <c r="A17457" s="33" t="s">
        <v>148</v>
      </c>
      <c r="B17457" s="33" t="s">
        <v>5631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39"/>
        <v>10000</v>
      </c>
      <c r="H17457" s="84" t="s">
        <v>930</v>
      </c>
      <c r="I17457" s="43"/>
    </row>
    <row r="17458" spans="1:9" x14ac:dyDescent="0.25">
      <c r="A17458" s="33" t="s">
        <v>148</v>
      </c>
      <c r="B17458" s="36" t="s">
        <v>7402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39"/>
        <v>112500</v>
      </c>
      <c r="H17458" s="84" t="s">
        <v>868</v>
      </c>
      <c r="I17458" s="43" t="s">
        <v>13143</v>
      </c>
    </row>
    <row r="17459" spans="1:9" x14ac:dyDescent="0.25">
      <c r="A17459" s="33" t="s">
        <v>148</v>
      </c>
      <c r="B17459" s="36" t="s">
        <v>7402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39"/>
        <v>112500</v>
      </c>
      <c r="H17459" s="84" t="s">
        <v>1756</v>
      </c>
      <c r="I17459" s="43" t="s">
        <v>13144</v>
      </c>
    </row>
    <row r="17460" spans="1:9" x14ac:dyDescent="0.25">
      <c r="A17460" s="33" t="s">
        <v>148</v>
      </c>
      <c r="B17460" s="33" t="s">
        <v>7403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39"/>
        <v>240000</v>
      </c>
      <c r="H17460" s="42" t="s">
        <v>577</v>
      </c>
      <c r="I17460" s="43" t="s">
        <v>13112</v>
      </c>
    </row>
    <row r="17461" spans="1:9" x14ac:dyDescent="0.25">
      <c r="A17461" s="33" t="s">
        <v>148</v>
      </c>
      <c r="B17461" s="33" t="s">
        <v>7405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39"/>
        <v>235000</v>
      </c>
      <c r="H17461" s="42" t="s">
        <v>577</v>
      </c>
      <c r="I17461" s="43" t="s">
        <v>13112</v>
      </c>
    </row>
    <row r="17462" spans="1:9" x14ac:dyDescent="0.25">
      <c r="A17462" s="33" t="s">
        <v>148</v>
      </c>
      <c r="B17462" s="36" t="s">
        <v>5602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39"/>
        <v>10000</v>
      </c>
      <c r="H17462" s="42" t="s">
        <v>3101</v>
      </c>
      <c r="I17462" s="43"/>
    </row>
    <row r="17463" spans="1:9" x14ac:dyDescent="0.25">
      <c r="A17463" s="33" t="s">
        <v>148</v>
      </c>
      <c r="B17463" s="56" t="s">
        <v>3330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39"/>
        <v>6750000</v>
      </c>
      <c r="H17463" s="84" t="s">
        <v>520</v>
      </c>
      <c r="I17463" s="33" t="s">
        <v>13145</v>
      </c>
    </row>
    <row r="17464" spans="1:9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39"/>
        <v>193500</v>
      </c>
      <c r="H17464" s="84" t="s">
        <v>520</v>
      </c>
      <c r="I17464" s="33" t="s">
        <v>13145</v>
      </c>
    </row>
    <row r="17465" spans="1:9" x14ac:dyDescent="0.25">
      <c r="A17465" s="33" t="s">
        <v>148</v>
      </c>
      <c r="B17465" s="33" t="s">
        <v>116</v>
      </c>
      <c r="C17465" s="33" t="s">
        <v>2726</v>
      </c>
      <c r="D17465" s="38">
        <v>1</v>
      </c>
      <c r="E17465" s="39" t="s">
        <v>24</v>
      </c>
      <c r="F17465" s="46">
        <v>181500</v>
      </c>
      <c r="G17465" s="41">
        <f t="shared" si="639"/>
        <v>181500</v>
      </c>
      <c r="H17465" s="84" t="s">
        <v>520</v>
      </c>
      <c r="I17465" s="33" t="s">
        <v>13145</v>
      </c>
    </row>
    <row r="17466" spans="1:9" x14ac:dyDescent="0.25">
      <c r="A17466" s="33" t="s">
        <v>148</v>
      </c>
      <c r="B17466" s="63" t="s">
        <v>11794</v>
      </c>
      <c r="C17466" s="33" t="s">
        <v>13146</v>
      </c>
      <c r="D17466" s="38">
        <v>1</v>
      </c>
      <c r="E17466" s="39" t="s">
        <v>24</v>
      </c>
      <c r="F17466" s="34">
        <v>1650000</v>
      </c>
      <c r="G17466" s="41">
        <f t="shared" si="639"/>
        <v>1650000</v>
      </c>
      <c r="H17466" s="84" t="s">
        <v>520</v>
      </c>
      <c r="I17466" s="33" t="s">
        <v>13147</v>
      </c>
    </row>
    <row r="17467" spans="1:9" x14ac:dyDescent="0.25">
      <c r="A17467" s="33" t="s">
        <v>148</v>
      </c>
      <c r="B17467" s="63" t="s">
        <v>11794</v>
      </c>
      <c r="C17467" s="33" t="s">
        <v>13148</v>
      </c>
      <c r="D17467" s="38">
        <v>1</v>
      </c>
      <c r="E17467" s="39" t="s">
        <v>24</v>
      </c>
      <c r="F17467" s="34">
        <v>1650000</v>
      </c>
      <c r="G17467" s="41">
        <f t="shared" si="639"/>
        <v>1650000</v>
      </c>
      <c r="H17467" s="84" t="s">
        <v>520</v>
      </c>
      <c r="I17467" s="33" t="s">
        <v>13147</v>
      </c>
    </row>
    <row r="17468" spans="1:9" x14ac:dyDescent="0.25">
      <c r="A17468" s="33" t="s">
        <v>148</v>
      </c>
      <c r="B17468" s="63" t="s">
        <v>11794</v>
      </c>
      <c r="C17468" s="33" t="s">
        <v>13149</v>
      </c>
      <c r="D17468" s="38">
        <v>1</v>
      </c>
      <c r="E17468" s="39" t="s">
        <v>24</v>
      </c>
      <c r="F17468" s="34">
        <v>1650000</v>
      </c>
      <c r="G17468" s="41">
        <f t="shared" si="639"/>
        <v>1650000</v>
      </c>
      <c r="H17468" s="84" t="s">
        <v>520</v>
      </c>
      <c r="I17468" s="33" t="s">
        <v>13147</v>
      </c>
    </row>
    <row r="17469" spans="1:9" x14ac:dyDescent="0.25">
      <c r="A17469" s="33" t="s">
        <v>148</v>
      </c>
      <c r="B17469" s="63" t="s">
        <v>11794</v>
      </c>
      <c r="C17469" s="33" t="s">
        <v>13150</v>
      </c>
      <c r="D17469" s="38">
        <v>1</v>
      </c>
      <c r="E17469" s="39" t="s">
        <v>24</v>
      </c>
      <c r="F17469" s="34">
        <v>1650000</v>
      </c>
      <c r="G17469" s="41">
        <f t="shared" si="639"/>
        <v>1650000</v>
      </c>
      <c r="H17469" s="84" t="s">
        <v>520</v>
      </c>
      <c r="I17469" s="33" t="s">
        <v>13147</v>
      </c>
    </row>
    <row r="17470" spans="1:9" x14ac:dyDescent="0.25">
      <c r="A17470" s="33" t="s">
        <v>148</v>
      </c>
      <c r="B17470" s="63" t="s">
        <v>11794</v>
      </c>
      <c r="C17470" s="33" t="s">
        <v>13151</v>
      </c>
      <c r="D17470" s="38">
        <v>1</v>
      </c>
      <c r="E17470" s="39" t="s">
        <v>24</v>
      </c>
      <c r="F17470" s="34">
        <v>1650000</v>
      </c>
      <c r="G17470" s="41">
        <f t="shared" si="639"/>
        <v>1650000</v>
      </c>
      <c r="H17470" s="84" t="s">
        <v>520</v>
      </c>
      <c r="I17470" s="33" t="s">
        <v>13147</v>
      </c>
    </row>
    <row r="17471" spans="1:9" x14ac:dyDescent="0.25">
      <c r="A17471" s="33" t="s">
        <v>148</v>
      </c>
      <c r="B17471" s="63" t="s">
        <v>11794</v>
      </c>
      <c r="C17471" s="33" t="s">
        <v>13152</v>
      </c>
      <c r="D17471" s="38">
        <v>1</v>
      </c>
      <c r="E17471" s="39" t="s">
        <v>24</v>
      </c>
      <c r="F17471" s="34">
        <v>1650000</v>
      </c>
      <c r="G17471" s="41">
        <f t="shared" si="639"/>
        <v>1650000</v>
      </c>
      <c r="H17471" s="84" t="s">
        <v>520</v>
      </c>
      <c r="I17471" s="33" t="s">
        <v>13147</v>
      </c>
    </row>
    <row r="17472" spans="1:9" x14ac:dyDescent="0.25">
      <c r="A17472" s="33" t="s">
        <v>148</v>
      </c>
      <c r="B17472" s="68" t="s">
        <v>6290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39"/>
        <v>575000</v>
      </c>
      <c r="H17472" s="84" t="s">
        <v>520</v>
      </c>
      <c r="I17472" s="33" t="s">
        <v>13147</v>
      </c>
    </row>
    <row r="17473" spans="1:9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39"/>
        <v>693780</v>
      </c>
      <c r="H17473" s="84" t="s">
        <v>520</v>
      </c>
      <c r="I17473" s="33" t="s">
        <v>13147</v>
      </c>
    </row>
    <row r="17474" spans="1:9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39"/>
        <v>650000</v>
      </c>
      <c r="H17474" s="84" t="s">
        <v>520</v>
      </c>
      <c r="I17474" s="33" t="s">
        <v>13147</v>
      </c>
    </row>
    <row r="17475" spans="1:9" x14ac:dyDescent="0.25">
      <c r="A17475" s="33" t="s">
        <v>148</v>
      </c>
      <c r="B17475" s="33" t="s">
        <v>8241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39"/>
        <v>200000</v>
      </c>
      <c r="H17475" s="84" t="s">
        <v>520</v>
      </c>
      <c r="I17475" s="33" t="s">
        <v>13147</v>
      </c>
    </row>
    <row r="17476" spans="1:9" x14ac:dyDescent="0.25">
      <c r="A17476" s="331">
        <v>44572</v>
      </c>
      <c r="B17476" s="68" t="s">
        <v>1783</v>
      </c>
      <c r="C17476" s="33" t="s">
        <v>7391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7397</v>
      </c>
      <c r="I17476" s="43"/>
    </row>
    <row r="17477" spans="1:9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7397</v>
      </c>
      <c r="I17477" s="43"/>
    </row>
    <row r="17478" spans="1:9" x14ac:dyDescent="0.25">
      <c r="A17478" s="180">
        <v>44572</v>
      </c>
      <c r="B17478" s="80" t="s">
        <v>7392</v>
      </c>
      <c r="C17478" s="56" t="s">
        <v>7391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7397</v>
      </c>
      <c r="I17478" s="43"/>
    </row>
    <row r="17479" spans="1:9" x14ac:dyDescent="0.25">
      <c r="A17479" s="180">
        <v>44572</v>
      </c>
      <c r="B17479" s="56" t="s">
        <v>7395</v>
      </c>
      <c r="C17479" s="56" t="s">
        <v>7391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7397</v>
      </c>
      <c r="I17479" s="43"/>
    </row>
    <row r="17480" spans="1:9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7397</v>
      </c>
      <c r="I17480" s="43"/>
    </row>
    <row r="17481" spans="1:9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40">F17481*D17481</f>
        <v>20000</v>
      </c>
      <c r="H17481" s="42" t="s">
        <v>7397</v>
      </c>
      <c r="I17481" s="43"/>
    </row>
    <row r="17482" spans="1:9" x14ac:dyDescent="0.25">
      <c r="A17482" s="180">
        <v>44572</v>
      </c>
      <c r="B17482" s="56" t="s">
        <v>5816</v>
      </c>
      <c r="C17482" s="56" t="s">
        <v>7391</v>
      </c>
      <c r="D17482" s="38">
        <v>2</v>
      </c>
      <c r="E17482" s="51" t="s">
        <v>96</v>
      </c>
      <c r="F17482" s="46">
        <v>73000</v>
      </c>
      <c r="G17482" s="41">
        <f t="shared" si="640"/>
        <v>146000</v>
      </c>
      <c r="H17482" s="42" t="s">
        <v>7397</v>
      </c>
      <c r="I17482" s="293"/>
    </row>
    <row r="17483" spans="1:9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40"/>
        <v>135000</v>
      </c>
      <c r="H17483" s="42" t="s">
        <v>7397</v>
      </c>
      <c r="I17483" s="293"/>
    </row>
    <row r="17484" spans="1:9" x14ac:dyDescent="0.25">
      <c r="A17484" s="180">
        <v>44572</v>
      </c>
      <c r="B17484" s="63" t="s">
        <v>7337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40"/>
        <v>110000</v>
      </c>
      <c r="H17484" s="42" t="s">
        <v>7397</v>
      </c>
      <c r="I17484" s="293"/>
    </row>
    <row r="17485" spans="1:9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40"/>
        <v>99000</v>
      </c>
      <c r="H17485" s="42" t="s">
        <v>7397</v>
      </c>
      <c r="I17485" s="293"/>
    </row>
    <row r="17486" spans="1:9" x14ac:dyDescent="0.25">
      <c r="A17486" s="180">
        <v>44572</v>
      </c>
      <c r="B17486" s="68" t="s">
        <v>1783</v>
      </c>
      <c r="C17486" s="33" t="s">
        <v>7391</v>
      </c>
      <c r="D17486" s="38">
        <v>2</v>
      </c>
      <c r="E17486" s="45" t="s">
        <v>96</v>
      </c>
      <c r="F17486" s="40">
        <v>77500</v>
      </c>
      <c r="G17486" s="41">
        <f t="shared" si="640"/>
        <v>155000</v>
      </c>
      <c r="H17486" s="42" t="s">
        <v>2299</v>
      </c>
      <c r="I17486" s="293"/>
    </row>
    <row r="17487" spans="1:9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40"/>
        <v>350000</v>
      </c>
      <c r="H17487" s="42" t="s">
        <v>2299</v>
      </c>
      <c r="I17487" s="293"/>
    </row>
    <row r="17488" spans="1:9" x14ac:dyDescent="0.25">
      <c r="A17488" s="180">
        <v>44572</v>
      </c>
      <c r="B17488" s="56" t="s">
        <v>5816</v>
      </c>
      <c r="C17488" s="56" t="s">
        <v>7391</v>
      </c>
      <c r="D17488" s="38">
        <v>3</v>
      </c>
      <c r="E17488" s="51" t="s">
        <v>96</v>
      </c>
      <c r="F17488" s="46">
        <v>73000</v>
      </c>
      <c r="G17488" s="41">
        <f t="shared" si="640"/>
        <v>219000</v>
      </c>
      <c r="H17488" s="42" t="s">
        <v>2299</v>
      </c>
      <c r="I17488" s="293"/>
    </row>
    <row r="17489" spans="1:9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13153</v>
      </c>
    </row>
    <row r="17490" spans="1:9" x14ac:dyDescent="0.25">
      <c r="A17490" s="180">
        <v>44572</v>
      </c>
      <c r="B17490" s="33" t="s">
        <v>3073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x14ac:dyDescent="0.25">
      <c r="A17491" s="180">
        <v>44572</v>
      </c>
      <c r="B17491" s="33" t="s">
        <v>6818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41">F17491*D17491</f>
        <v>298200</v>
      </c>
      <c r="H17491" s="42" t="s">
        <v>507</v>
      </c>
      <c r="I17491" s="293"/>
    </row>
    <row r="17492" spans="1:9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41"/>
        <v>250000</v>
      </c>
      <c r="H17492" s="42" t="s">
        <v>507</v>
      </c>
      <c r="I17492" s="293"/>
    </row>
    <row r="17493" spans="1:9" x14ac:dyDescent="0.25">
      <c r="A17493" s="180">
        <v>44572</v>
      </c>
      <c r="B17493" s="36" t="s">
        <v>4149</v>
      </c>
      <c r="C17493" s="33" t="s">
        <v>2752</v>
      </c>
      <c r="D17493" s="38">
        <v>1</v>
      </c>
      <c r="E17493" s="39" t="s">
        <v>24</v>
      </c>
      <c r="F17493" s="46">
        <v>31000</v>
      </c>
      <c r="G17493" s="41">
        <f t="shared" si="641"/>
        <v>31000</v>
      </c>
      <c r="H17493" s="42" t="s">
        <v>507</v>
      </c>
      <c r="I17493" s="293"/>
    </row>
    <row r="17494" spans="1:9" x14ac:dyDescent="0.25">
      <c r="A17494" s="180">
        <v>44572</v>
      </c>
      <c r="B17494" s="68" t="s">
        <v>7407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41"/>
        <v>80000</v>
      </c>
      <c r="H17494" s="42" t="s">
        <v>507</v>
      </c>
      <c r="I17494" s="293"/>
    </row>
    <row r="17495" spans="1:9" x14ac:dyDescent="0.25">
      <c r="A17495" s="180">
        <v>44572</v>
      </c>
      <c r="B17495" s="56" t="s">
        <v>7409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41"/>
        <v>4200000</v>
      </c>
      <c r="H17495" s="42" t="s">
        <v>507</v>
      </c>
      <c r="I17495" s="293"/>
    </row>
    <row r="17496" spans="1:9" x14ac:dyDescent="0.25">
      <c r="A17496" s="180">
        <v>44572</v>
      </c>
      <c r="B17496" s="80" t="s">
        <v>6966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41"/>
        <v>15000</v>
      </c>
      <c r="H17496" s="42" t="s">
        <v>507</v>
      </c>
      <c r="I17496" s="293"/>
    </row>
    <row r="17497" spans="1:9" x14ac:dyDescent="0.25">
      <c r="A17497" s="180">
        <v>44572</v>
      </c>
      <c r="B17497" s="80" t="s">
        <v>4466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41"/>
        <v>11500</v>
      </c>
      <c r="H17497" s="42" t="s">
        <v>930</v>
      </c>
      <c r="I17497" s="293"/>
    </row>
    <row r="17498" spans="1:9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41"/>
        <v>10000</v>
      </c>
      <c r="H17498" s="42" t="s">
        <v>930</v>
      </c>
      <c r="I17498" s="293"/>
    </row>
    <row r="17499" spans="1:9" x14ac:dyDescent="0.25">
      <c r="A17499" s="180">
        <v>44572</v>
      </c>
      <c r="B17499" s="52" t="s">
        <v>7411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41"/>
        <v>75000</v>
      </c>
      <c r="H17499" s="42" t="s">
        <v>930</v>
      </c>
      <c r="I17499" s="293"/>
    </row>
    <row r="17500" spans="1:9" x14ac:dyDescent="0.25">
      <c r="A17500" s="180">
        <v>44572</v>
      </c>
      <c r="B17500" s="52" t="s">
        <v>7412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41"/>
        <v>100000</v>
      </c>
      <c r="H17500" s="42" t="s">
        <v>930</v>
      </c>
      <c r="I17500" s="293"/>
    </row>
    <row r="17501" spans="1:9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41"/>
        <v>155000</v>
      </c>
      <c r="H17501" s="42" t="s">
        <v>2701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41"/>
        <v>74250</v>
      </c>
      <c r="H17502" s="42" t="s">
        <v>577</v>
      </c>
      <c r="I17502" s="293"/>
    </row>
    <row r="17503" spans="1:9" x14ac:dyDescent="0.25">
      <c r="A17503" s="180">
        <v>44572</v>
      </c>
      <c r="B17503" s="33" t="s">
        <v>8241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41"/>
        <v>100000</v>
      </c>
      <c r="H17503" s="42" t="s">
        <v>488</v>
      </c>
      <c r="I17503" s="293" t="s">
        <v>13154</v>
      </c>
    </row>
    <row r="17504" spans="1:9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7509</v>
      </c>
      <c r="I17504" s="293"/>
    </row>
    <row r="17505" spans="1:9" x14ac:dyDescent="0.25">
      <c r="A17505" s="180">
        <v>44572</v>
      </c>
      <c r="B17505" s="80" t="s">
        <v>4466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41"/>
        <v>11500</v>
      </c>
      <c r="H17505" s="42" t="s">
        <v>7509</v>
      </c>
      <c r="I17505" s="293"/>
    </row>
    <row r="17506" spans="1:9" x14ac:dyDescent="0.25">
      <c r="A17506" s="180">
        <v>44572</v>
      </c>
      <c r="B17506" s="33" t="s">
        <v>362</v>
      </c>
      <c r="C17506" s="247" t="s">
        <v>13155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13156</v>
      </c>
    </row>
    <row r="17507" spans="1:9" x14ac:dyDescent="0.25">
      <c r="A17507" s="180">
        <v>44572</v>
      </c>
      <c r="B17507" s="33" t="s">
        <v>362</v>
      </c>
      <c r="C17507" s="406" t="s">
        <v>13157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13156</v>
      </c>
    </row>
    <row r="17508" spans="1:9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41"/>
        <v>670000</v>
      </c>
      <c r="H17508" s="42" t="s">
        <v>974</v>
      </c>
      <c r="I17508" s="293" t="s">
        <v>13156</v>
      </c>
    </row>
    <row r="17509" spans="1:9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41"/>
        <v>170000</v>
      </c>
      <c r="H17509" s="42" t="s">
        <v>974</v>
      </c>
      <c r="I17509" s="293" t="s">
        <v>13156</v>
      </c>
    </row>
    <row r="17510" spans="1:9" x14ac:dyDescent="0.25">
      <c r="A17510" s="180">
        <v>44572</v>
      </c>
      <c r="B17510" s="80" t="s">
        <v>7364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41"/>
        <v>175000</v>
      </c>
      <c r="H17510" s="42" t="s">
        <v>974</v>
      </c>
      <c r="I17510" s="293" t="s">
        <v>13156</v>
      </c>
    </row>
    <row r="17511" spans="1:9" x14ac:dyDescent="0.25">
      <c r="A17511" s="180">
        <v>44572</v>
      </c>
      <c r="B17511" s="36" t="s">
        <v>7365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41"/>
        <v>35000</v>
      </c>
      <c r="H17511" s="42" t="s">
        <v>974</v>
      </c>
      <c r="I17511" s="293" t="s">
        <v>13156</v>
      </c>
    </row>
    <row r="17512" spans="1:9" x14ac:dyDescent="0.25">
      <c r="A17512" s="180">
        <v>44572</v>
      </c>
      <c r="B17512" s="33" t="s">
        <v>12904</v>
      </c>
      <c r="C17512" s="44" t="s">
        <v>13158</v>
      </c>
      <c r="D17512" s="38">
        <v>1</v>
      </c>
      <c r="E17512" s="51" t="s">
        <v>24</v>
      </c>
      <c r="F17512" s="46">
        <v>1400000</v>
      </c>
      <c r="G17512" s="41">
        <f t="shared" si="641"/>
        <v>1400000</v>
      </c>
      <c r="H17512" s="42" t="s">
        <v>783</v>
      </c>
      <c r="I17512" s="43" t="s">
        <v>13159</v>
      </c>
    </row>
    <row r="17513" spans="1:9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41"/>
        <v>45000</v>
      </c>
      <c r="H17513" s="42" t="s">
        <v>783</v>
      </c>
      <c r="I17513" s="43" t="s">
        <v>13159</v>
      </c>
    </row>
    <row r="17514" spans="1:9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42">F17515*D17515</f>
        <v>20000</v>
      </c>
      <c r="H17515" s="42" t="s">
        <v>2299</v>
      </c>
      <c r="I17515" s="43"/>
    </row>
    <row r="17516" spans="1:9" x14ac:dyDescent="0.25">
      <c r="A17516" s="180">
        <v>44603</v>
      </c>
      <c r="B17516" s="56" t="s">
        <v>5816</v>
      </c>
      <c r="C17516" s="56" t="s">
        <v>7391</v>
      </c>
      <c r="D17516" s="38">
        <v>3</v>
      </c>
      <c r="E17516" s="51" t="s">
        <v>96</v>
      </c>
      <c r="F17516" s="46">
        <v>73000</v>
      </c>
      <c r="G17516" s="41">
        <f t="shared" si="642"/>
        <v>219000</v>
      </c>
      <c r="H17516" s="42" t="s">
        <v>2299</v>
      </c>
      <c r="I17516" s="43"/>
    </row>
    <row r="17517" spans="1:9" x14ac:dyDescent="0.25">
      <c r="A17517" s="180">
        <v>44603</v>
      </c>
      <c r="B17517" s="33" t="s">
        <v>7415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42"/>
        <v>65000</v>
      </c>
      <c r="H17517" s="42" t="s">
        <v>2299</v>
      </c>
      <c r="I17517" s="43"/>
    </row>
    <row r="17518" spans="1:9" x14ac:dyDescent="0.25">
      <c r="A17518" s="180">
        <v>44603</v>
      </c>
      <c r="B17518" s="63" t="s">
        <v>7416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42"/>
        <v>65000</v>
      </c>
      <c r="H17518" s="42" t="s">
        <v>2299</v>
      </c>
      <c r="I17518" s="43"/>
    </row>
    <row r="17519" spans="1:9" x14ac:dyDescent="0.25">
      <c r="A17519" s="180">
        <v>44603</v>
      </c>
      <c r="B17519" s="33" t="s">
        <v>4330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42"/>
        <v>297500</v>
      </c>
      <c r="H17519" s="42" t="s">
        <v>2299</v>
      </c>
      <c r="I17519" s="43"/>
    </row>
    <row r="17520" spans="1:9" x14ac:dyDescent="0.25">
      <c r="A17520" s="180">
        <v>44603</v>
      </c>
      <c r="B17520" s="36" t="s">
        <v>7425</v>
      </c>
      <c r="C17520" s="33" t="s">
        <v>7426</v>
      </c>
      <c r="D17520" s="38">
        <v>40</v>
      </c>
      <c r="E17520" s="51" t="s">
        <v>24</v>
      </c>
      <c r="F17520" s="46">
        <v>500</v>
      </c>
      <c r="G17520" s="41">
        <f t="shared" si="642"/>
        <v>20000</v>
      </c>
      <c r="H17520" s="42" t="s">
        <v>7397</v>
      </c>
      <c r="I17520" s="43"/>
    </row>
    <row r="17521" spans="1:9" x14ac:dyDescent="0.25">
      <c r="A17521" s="180">
        <v>44603</v>
      </c>
      <c r="B17521" s="56" t="s">
        <v>7423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42"/>
        <v>500000</v>
      </c>
      <c r="H17521" s="42" t="s">
        <v>7397</v>
      </c>
      <c r="I17521" s="43"/>
    </row>
    <row r="17522" spans="1:9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42"/>
        <v>890000</v>
      </c>
      <c r="H17522" s="42" t="s">
        <v>7397</v>
      </c>
      <c r="I17522" s="43"/>
    </row>
    <row r="17523" spans="1:9" x14ac:dyDescent="0.25">
      <c r="A17523" s="180">
        <v>44603</v>
      </c>
      <c r="B17523" s="33" t="s">
        <v>7420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42"/>
        <v>300000</v>
      </c>
      <c r="H17523" s="42" t="s">
        <v>7397</v>
      </c>
      <c r="I17523" s="43"/>
    </row>
    <row r="17524" spans="1:9" x14ac:dyDescent="0.25">
      <c r="A17524" s="180">
        <v>44603</v>
      </c>
      <c r="B17524" s="33" t="s">
        <v>7418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42"/>
        <v>24000</v>
      </c>
      <c r="H17524" s="42" t="s">
        <v>7397</v>
      </c>
      <c r="I17524" s="43"/>
    </row>
    <row r="17525" spans="1:9" x14ac:dyDescent="0.25">
      <c r="A17525" s="180">
        <v>44603</v>
      </c>
      <c r="B17525" s="56" t="s">
        <v>7419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42"/>
        <v>8000</v>
      </c>
      <c r="H17525" s="42" t="s">
        <v>7397</v>
      </c>
      <c r="I17525" s="43"/>
    </row>
    <row r="17526" spans="1:9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42"/>
        <v>7500</v>
      </c>
      <c r="H17526" s="42" t="s">
        <v>7397</v>
      </c>
      <c r="I17526" s="43"/>
    </row>
    <row r="17527" spans="1:9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7397</v>
      </c>
      <c r="I17527" s="43"/>
    </row>
    <row r="17528" spans="1:9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42"/>
        <v>222500</v>
      </c>
      <c r="H17528" s="42" t="s">
        <v>7397</v>
      </c>
      <c r="I17528" s="43"/>
    </row>
    <row r="17529" spans="1:9" x14ac:dyDescent="0.25">
      <c r="A17529" s="180">
        <v>44603</v>
      </c>
      <c r="B17529" s="68" t="s">
        <v>1783</v>
      </c>
      <c r="C17529" s="33" t="s">
        <v>7391</v>
      </c>
      <c r="D17529" s="38">
        <v>2</v>
      </c>
      <c r="E17529" s="45" t="s">
        <v>96</v>
      </c>
      <c r="F17529" s="40">
        <v>77500</v>
      </c>
      <c r="G17529" s="41">
        <f t="shared" si="642"/>
        <v>155000</v>
      </c>
      <c r="H17529" s="42" t="s">
        <v>7397</v>
      </c>
      <c r="I17529" s="43"/>
    </row>
    <row r="17530" spans="1:9" x14ac:dyDescent="0.25">
      <c r="A17530" s="180">
        <v>44603</v>
      </c>
      <c r="B17530" s="80" t="s">
        <v>4466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42"/>
        <v>11500</v>
      </c>
      <c r="H17530" s="42" t="s">
        <v>7509</v>
      </c>
      <c r="I17530" s="43"/>
    </row>
    <row r="17531" spans="1:9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42"/>
        <v>10000</v>
      </c>
      <c r="H17531" s="42" t="s">
        <v>7509</v>
      </c>
      <c r="I17531" s="43"/>
    </row>
    <row r="17532" spans="1:9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42"/>
        <v>193500</v>
      </c>
      <c r="H17532" s="42" t="s">
        <v>748</v>
      </c>
      <c r="I17532" s="43" t="s">
        <v>13160</v>
      </c>
    </row>
    <row r="17533" spans="1:9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42"/>
        <v>40000</v>
      </c>
      <c r="H17533" s="42" t="s">
        <v>748</v>
      </c>
      <c r="I17533" s="43" t="s">
        <v>13160</v>
      </c>
    </row>
    <row r="17534" spans="1:9" x14ac:dyDescent="0.25">
      <c r="A17534" s="180">
        <v>44603</v>
      </c>
      <c r="B17534" s="68" t="s">
        <v>4580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42"/>
        <v>175000</v>
      </c>
      <c r="H17534" s="42" t="s">
        <v>1268</v>
      </c>
      <c r="I17534" s="43"/>
    </row>
    <row r="17535" spans="1:9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42"/>
        <v>80000</v>
      </c>
      <c r="H17535" s="42" t="s">
        <v>1268</v>
      </c>
      <c r="I17535" s="43"/>
    </row>
    <row r="17536" spans="1:9" x14ac:dyDescent="0.25">
      <c r="A17536" s="180">
        <v>44603</v>
      </c>
      <c r="B17536" s="33" t="s">
        <v>7238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42"/>
        <v>17500</v>
      </c>
      <c r="H17536" s="42" t="s">
        <v>1268</v>
      </c>
      <c r="I17536" s="293"/>
    </row>
    <row r="17537" spans="1:9" x14ac:dyDescent="0.25">
      <c r="A17537" s="180">
        <v>44603</v>
      </c>
      <c r="B17537" s="63" t="s">
        <v>2749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42"/>
        <v>35000</v>
      </c>
      <c r="H17537" s="42" t="s">
        <v>1268</v>
      </c>
      <c r="I17537" s="293"/>
    </row>
    <row r="17538" spans="1:9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42"/>
        <v>195000</v>
      </c>
      <c r="H17538" s="42" t="s">
        <v>1268</v>
      </c>
      <c r="I17538" s="293"/>
    </row>
    <row r="17539" spans="1:9" x14ac:dyDescent="0.25">
      <c r="A17539" s="180">
        <v>44603</v>
      </c>
      <c r="B17539" s="33" t="s">
        <v>3098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42"/>
        <v>140000</v>
      </c>
      <c r="H17539" s="42" t="s">
        <v>1268</v>
      </c>
      <c r="I17539" s="293"/>
    </row>
    <row r="17540" spans="1:9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42"/>
        <v>55000</v>
      </c>
      <c r="H17540" s="42" t="s">
        <v>1268</v>
      </c>
      <c r="I17540" s="293"/>
    </row>
    <row r="17541" spans="1:9" x14ac:dyDescent="0.25">
      <c r="A17541" s="180">
        <v>44603</v>
      </c>
      <c r="B17541" s="36" t="s">
        <v>8622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42"/>
        <v>590000</v>
      </c>
      <c r="H17541" s="42" t="s">
        <v>1268</v>
      </c>
      <c r="I17541" s="293"/>
    </row>
    <row r="17542" spans="1:9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42"/>
        <v>224000</v>
      </c>
      <c r="H17542" s="42" t="s">
        <v>1268</v>
      </c>
      <c r="I17542" s="293"/>
    </row>
    <row r="17543" spans="1:9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42"/>
        <v>80000</v>
      </c>
      <c r="H17543" s="42" t="s">
        <v>1268</v>
      </c>
      <c r="I17543" s="293"/>
    </row>
    <row r="17544" spans="1:9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x14ac:dyDescent="0.25">
      <c r="A17545" s="180">
        <v>44603</v>
      </c>
      <c r="B17545" s="52" t="s">
        <v>7417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43">F17545*D17545</f>
        <v>325000</v>
      </c>
      <c r="H17545" s="42" t="s">
        <v>1268</v>
      </c>
      <c r="I17545" s="293" t="s">
        <v>13161</v>
      </c>
    </row>
    <row r="17546" spans="1:9" x14ac:dyDescent="0.25">
      <c r="A17546" s="180">
        <v>44603</v>
      </c>
      <c r="B17546" s="33" t="s">
        <v>9281</v>
      </c>
      <c r="C17546" s="208" t="s">
        <v>13162</v>
      </c>
      <c r="D17546" s="38">
        <v>1</v>
      </c>
      <c r="E17546" s="45" t="s">
        <v>24</v>
      </c>
      <c r="F17546" s="185">
        <v>475000</v>
      </c>
      <c r="G17546" s="179">
        <f t="shared" si="643"/>
        <v>475000</v>
      </c>
      <c r="H17546" s="42" t="s">
        <v>1268</v>
      </c>
      <c r="I17546" s="293" t="s">
        <v>13161</v>
      </c>
    </row>
    <row r="17547" spans="1:9" x14ac:dyDescent="0.25">
      <c r="A17547" s="180">
        <v>44603</v>
      </c>
      <c r="B17547" s="33" t="s">
        <v>9281</v>
      </c>
      <c r="C17547" s="208" t="s">
        <v>13163</v>
      </c>
      <c r="D17547" s="38">
        <v>1</v>
      </c>
      <c r="E17547" s="45" t="s">
        <v>24</v>
      </c>
      <c r="F17547" s="185">
        <v>475000</v>
      </c>
      <c r="G17547" s="179">
        <f t="shared" si="643"/>
        <v>475000</v>
      </c>
      <c r="H17547" s="42" t="s">
        <v>1268</v>
      </c>
      <c r="I17547" s="293" t="s">
        <v>13161</v>
      </c>
    </row>
    <row r="17548" spans="1:9" x14ac:dyDescent="0.25">
      <c r="A17548" s="180">
        <v>44603</v>
      </c>
      <c r="B17548" s="33" t="s">
        <v>9281</v>
      </c>
      <c r="C17548" s="208" t="s">
        <v>13164</v>
      </c>
      <c r="D17548" s="38">
        <v>1</v>
      </c>
      <c r="E17548" s="45" t="s">
        <v>24</v>
      </c>
      <c r="F17548" s="185">
        <v>475000</v>
      </c>
      <c r="G17548" s="179">
        <f t="shared" si="643"/>
        <v>475000</v>
      </c>
      <c r="H17548" s="42" t="s">
        <v>1268</v>
      </c>
      <c r="I17548" s="293" t="s">
        <v>13161</v>
      </c>
    </row>
    <row r="17549" spans="1:9" x14ac:dyDescent="0.25">
      <c r="A17549" s="180">
        <v>44603</v>
      </c>
      <c r="B17549" s="33" t="s">
        <v>9281</v>
      </c>
      <c r="C17549" s="208" t="s">
        <v>13165</v>
      </c>
      <c r="D17549" s="38">
        <v>1</v>
      </c>
      <c r="E17549" s="45" t="s">
        <v>24</v>
      </c>
      <c r="F17549" s="185">
        <v>475000</v>
      </c>
      <c r="G17549" s="179">
        <f t="shared" si="643"/>
        <v>475000</v>
      </c>
      <c r="H17549" s="42" t="s">
        <v>1268</v>
      </c>
      <c r="I17549" s="293" t="s">
        <v>13161</v>
      </c>
    </row>
    <row r="17550" spans="1:9" x14ac:dyDescent="0.25">
      <c r="A17550" s="180">
        <v>44603</v>
      </c>
      <c r="B17550" s="33" t="s">
        <v>9281</v>
      </c>
      <c r="C17550" s="208" t="s">
        <v>13166</v>
      </c>
      <c r="D17550" s="38">
        <v>1</v>
      </c>
      <c r="E17550" s="45" t="s">
        <v>24</v>
      </c>
      <c r="F17550" s="185">
        <v>475000</v>
      </c>
      <c r="G17550" s="179">
        <f t="shared" si="643"/>
        <v>475000</v>
      </c>
      <c r="H17550" s="42" t="s">
        <v>1268</v>
      </c>
      <c r="I17550" s="293" t="s">
        <v>13161</v>
      </c>
    </row>
    <row r="17551" spans="1:9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43"/>
        <v>93000</v>
      </c>
      <c r="H17551" s="42" t="s">
        <v>4608</v>
      </c>
      <c r="I17551" s="293"/>
    </row>
    <row r="17552" spans="1:9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43"/>
        <v>75000</v>
      </c>
      <c r="H17552" s="42" t="s">
        <v>433</v>
      </c>
      <c r="I17552" s="293" t="s">
        <v>13167</v>
      </c>
    </row>
    <row r="17553" spans="1:9" x14ac:dyDescent="0.25">
      <c r="A17553" s="180">
        <v>44603</v>
      </c>
      <c r="B17553" s="68" t="s">
        <v>4580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43"/>
        <v>700000</v>
      </c>
      <c r="H17553" s="42" t="s">
        <v>2701</v>
      </c>
      <c r="I17553" s="293"/>
    </row>
    <row r="17554" spans="1:9" x14ac:dyDescent="0.25">
      <c r="A17554" s="180">
        <v>44603</v>
      </c>
      <c r="B17554" s="33" t="s">
        <v>7413</v>
      </c>
      <c r="C17554" s="56" t="s">
        <v>13168</v>
      </c>
      <c r="D17554" s="38">
        <v>1</v>
      </c>
      <c r="E17554" s="45" t="s">
        <v>24</v>
      </c>
      <c r="F17554" s="41">
        <v>3750000</v>
      </c>
      <c r="G17554" s="41">
        <f t="shared" si="643"/>
        <v>3750000</v>
      </c>
      <c r="H17554" s="42" t="s">
        <v>520</v>
      </c>
      <c r="I17554" s="293" t="s">
        <v>13169</v>
      </c>
    </row>
    <row r="17555" spans="1:9" x14ac:dyDescent="0.25">
      <c r="A17555" s="180">
        <v>44603</v>
      </c>
      <c r="B17555" s="33" t="s">
        <v>7413</v>
      </c>
      <c r="C17555" s="56" t="s">
        <v>13170</v>
      </c>
      <c r="D17555" s="38">
        <v>1</v>
      </c>
      <c r="E17555" s="51" t="s">
        <v>24</v>
      </c>
      <c r="F17555" s="41">
        <v>3750000</v>
      </c>
      <c r="G17555" s="41">
        <f t="shared" si="643"/>
        <v>3750000</v>
      </c>
      <c r="H17555" s="42" t="s">
        <v>520</v>
      </c>
      <c r="I17555" s="293" t="s">
        <v>13169</v>
      </c>
    </row>
    <row r="17556" spans="1:9" x14ac:dyDescent="0.25">
      <c r="A17556" s="180">
        <v>44603</v>
      </c>
      <c r="B17556" s="33" t="s">
        <v>7413</v>
      </c>
      <c r="C17556" s="33" t="s">
        <v>13171</v>
      </c>
      <c r="D17556" s="38">
        <v>1</v>
      </c>
      <c r="E17556" s="51" t="s">
        <v>24</v>
      </c>
      <c r="F17556" s="41">
        <v>3750000</v>
      </c>
      <c r="G17556" s="62">
        <f t="shared" si="643"/>
        <v>3750000</v>
      </c>
      <c r="H17556" s="42" t="s">
        <v>520</v>
      </c>
      <c r="I17556" s="293" t="s">
        <v>13169</v>
      </c>
    </row>
    <row r="17557" spans="1:9" x14ac:dyDescent="0.25">
      <c r="A17557" s="180">
        <v>44603</v>
      </c>
      <c r="B17557" s="33" t="s">
        <v>7413</v>
      </c>
      <c r="C17557" s="33" t="s">
        <v>13172</v>
      </c>
      <c r="D17557" s="38">
        <v>1</v>
      </c>
      <c r="E17557" s="51" t="s">
        <v>24</v>
      </c>
      <c r="F17557" s="41">
        <v>3750000</v>
      </c>
      <c r="G17557" s="62">
        <f t="shared" si="643"/>
        <v>3750000</v>
      </c>
      <c r="H17557" s="42" t="s">
        <v>520</v>
      </c>
      <c r="I17557" s="293" t="s">
        <v>13169</v>
      </c>
    </row>
    <row r="17558" spans="1:9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43"/>
        <v>1005000</v>
      </c>
      <c r="H17558" s="42" t="s">
        <v>520</v>
      </c>
      <c r="I17558" s="293" t="s">
        <v>13169</v>
      </c>
    </row>
    <row r="17559" spans="1:9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43"/>
        <v>255000</v>
      </c>
      <c r="H17559" s="42" t="s">
        <v>520</v>
      </c>
      <c r="I17559" s="293" t="s">
        <v>13169</v>
      </c>
    </row>
    <row r="17560" spans="1:9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x14ac:dyDescent="0.25">
      <c r="A17561" s="180">
        <v>44603</v>
      </c>
      <c r="B17561" s="80" t="s">
        <v>6966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43"/>
        <v>15000</v>
      </c>
      <c r="H17561" s="42" t="s">
        <v>673</v>
      </c>
      <c r="I17561" s="293" t="s">
        <v>13173</v>
      </c>
    </row>
    <row r="17562" spans="1:9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13173</v>
      </c>
    </row>
    <row r="17563" spans="1:9" x14ac:dyDescent="0.25">
      <c r="A17563" s="180">
        <v>44603</v>
      </c>
      <c r="B17563" s="33" t="s">
        <v>7214</v>
      </c>
      <c r="C17563" s="33" t="s">
        <v>7213</v>
      </c>
      <c r="D17563" s="38">
        <v>1</v>
      </c>
      <c r="E17563" s="45" t="s">
        <v>24</v>
      </c>
      <c r="F17563" s="35">
        <v>58000</v>
      </c>
      <c r="G17563" s="41">
        <f t="shared" si="643"/>
        <v>58000</v>
      </c>
      <c r="H17563" s="42" t="s">
        <v>1106</v>
      </c>
      <c r="I17563" s="293" t="s">
        <v>13174</v>
      </c>
    </row>
    <row r="17564" spans="1:9" x14ac:dyDescent="0.25">
      <c r="A17564" s="180">
        <v>44603</v>
      </c>
      <c r="B17564" s="80" t="s">
        <v>8457</v>
      </c>
      <c r="C17564" s="33" t="s">
        <v>7213</v>
      </c>
      <c r="D17564" s="38">
        <v>1</v>
      </c>
      <c r="E17564" s="51" t="s">
        <v>24</v>
      </c>
      <c r="F17564" s="46">
        <v>58000</v>
      </c>
      <c r="G17564" s="41">
        <f t="shared" si="643"/>
        <v>58000</v>
      </c>
      <c r="H17564" s="42" t="s">
        <v>1106</v>
      </c>
      <c r="I17564" s="293" t="s">
        <v>13174</v>
      </c>
    </row>
    <row r="17565" spans="1:9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43"/>
        <v>32500</v>
      </c>
      <c r="H17565" s="42" t="s">
        <v>1106</v>
      </c>
      <c r="I17565" s="293" t="s">
        <v>13174</v>
      </c>
    </row>
    <row r="17566" spans="1:9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7509</v>
      </c>
      <c r="I17566" s="43"/>
    </row>
    <row r="17567" spans="1:9" x14ac:dyDescent="0.25">
      <c r="A17567" s="180">
        <v>44603</v>
      </c>
      <c r="B17567" s="33" t="s">
        <v>8509</v>
      </c>
      <c r="C17567" s="33" t="s">
        <v>8339</v>
      </c>
      <c r="D17567" s="38">
        <v>1.8</v>
      </c>
      <c r="E17567" s="45" t="s">
        <v>27</v>
      </c>
      <c r="F17567" s="41">
        <v>82500</v>
      </c>
      <c r="G17567" s="41">
        <f t="shared" si="643"/>
        <v>148500</v>
      </c>
      <c r="H17567" s="42" t="s">
        <v>1263</v>
      </c>
      <c r="I17567" s="43"/>
    </row>
    <row r="17568" spans="1:9" x14ac:dyDescent="0.25">
      <c r="A17568" s="180">
        <v>44603</v>
      </c>
      <c r="B17568" s="52" t="s">
        <v>7430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43"/>
        <v>275000</v>
      </c>
      <c r="H17568" s="42" t="s">
        <v>1263</v>
      </c>
      <c r="I17568" s="43"/>
    </row>
    <row r="17569" spans="1:9" x14ac:dyDescent="0.25">
      <c r="A17569" s="180">
        <v>44603</v>
      </c>
      <c r="B17569" s="33" t="s">
        <v>5202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43"/>
        <v>80000</v>
      </c>
      <c r="H17569" s="42" t="s">
        <v>588</v>
      </c>
      <c r="I17569" s="43" t="s">
        <v>13175</v>
      </c>
    </row>
    <row r="17570" spans="1:9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43"/>
        <v>33000</v>
      </c>
      <c r="H17570" s="42" t="s">
        <v>588</v>
      </c>
      <c r="I17570" s="43" t="s">
        <v>13175</v>
      </c>
    </row>
    <row r="17571" spans="1:9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43"/>
        <v>36975</v>
      </c>
      <c r="H17571" s="42" t="s">
        <v>588</v>
      </c>
      <c r="I17571" s="43" t="s">
        <v>13175</v>
      </c>
    </row>
    <row r="17572" spans="1:9" x14ac:dyDescent="0.25">
      <c r="A17572" s="180">
        <v>44603</v>
      </c>
      <c r="B17572" s="68" t="s">
        <v>4580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43"/>
        <v>170000</v>
      </c>
      <c r="H17572" s="42" t="s">
        <v>783</v>
      </c>
      <c r="I17572" s="43" t="s">
        <v>13159</v>
      </c>
    </row>
    <row r="17573" spans="1:9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43"/>
        <v>20000</v>
      </c>
      <c r="H17573" s="42" t="s">
        <v>930</v>
      </c>
      <c r="I17573" s="43"/>
    </row>
    <row r="17574" spans="1:9" x14ac:dyDescent="0.25">
      <c r="A17574" s="180">
        <v>44603</v>
      </c>
      <c r="B17574" s="63" t="s">
        <v>6484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43"/>
        <v>52000</v>
      </c>
      <c r="H17574" s="42" t="s">
        <v>638</v>
      </c>
      <c r="I17574" s="43"/>
    </row>
    <row r="17575" spans="1:9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43"/>
        <v>99000</v>
      </c>
      <c r="H17575" s="42" t="s">
        <v>638</v>
      </c>
      <c r="I17575" s="43"/>
    </row>
    <row r="17576" spans="1:9" x14ac:dyDescent="0.25">
      <c r="A17576" s="180">
        <v>44603</v>
      </c>
      <c r="B17576" s="33" t="s">
        <v>2806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43"/>
        <v>10000</v>
      </c>
      <c r="H17576" s="42" t="s">
        <v>638</v>
      </c>
      <c r="I17576" s="43"/>
    </row>
    <row r="17577" spans="1:9" x14ac:dyDescent="0.25">
      <c r="A17577" s="180">
        <v>44603</v>
      </c>
      <c r="B17577" s="33" t="s">
        <v>7427</v>
      </c>
      <c r="C17577" s="44" t="s">
        <v>543</v>
      </c>
      <c r="D17577" s="38">
        <v>1</v>
      </c>
      <c r="E17577" s="51" t="s">
        <v>2835</v>
      </c>
      <c r="F17577" s="46">
        <v>55000</v>
      </c>
      <c r="G17577" s="41">
        <f t="shared" si="643"/>
        <v>55000</v>
      </c>
      <c r="H17577" s="42" t="s">
        <v>930</v>
      </c>
      <c r="I17577" s="43"/>
    </row>
    <row r="17578" spans="1:9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43"/>
        <v>93000</v>
      </c>
      <c r="H17578" s="42" t="s">
        <v>4608</v>
      </c>
      <c r="I17578" s="43"/>
    </row>
    <row r="17579" spans="1:9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43"/>
        <v>186000</v>
      </c>
      <c r="H17579" s="42" t="s">
        <v>2240</v>
      </c>
      <c r="I17579" s="43"/>
    </row>
    <row r="17580" spans="1:9" x14ac:dyDescent="0.25">
      <c r="A17580" s="180">
        <v>44631</v>
      </c>
      <c r="B17580" s="33" t="s">
        <v>7441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43"/>
        <v>15000</v>
      </c>
      <c r="H17580" s="42" t="s">
        <v>7224</v>
      </c>
      <c r="I17580" s="43"/>
    </row>
    <row r="17581" spans="1:9" x14ac:dyDescent="0.25">
      <c r="A17581" s="180">
        <v>44631</v>
      </c>
      <c r="B17581" s="33" t="s">
        <v>7443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43"/>
        <v>20000</v>
      </c>
      <c r="H17581" s="42" t="s">
        <v>7224</v>
      </c>
      <c r="I17581" s="43"/>
    </row>
    <row r="17582" spans="1:9" x14ac:dyDescent="0.25">
      <c r="A17582" s="180">
        <v>44631</v>
      </c>
      <c r="B17582" s="52" t="s">
        <v>7444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43"/>
        <v>68000</v>
      </c>
      <c r="H17582" s="42" t="s">
        <v>7224</v>
      </c>
      <c r="I17582" s="43"/>
    </row>
    <row r="17583" spans="1:9" x14ac:dyDescent="0.25">
      <c r="A17583" s="180">
        <v>44631</v>
      </c>
      <c r="B17583" s="36" t="s">
        <v>7445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43"/>
        <v>9500</v>
      </c>
      <c r="H17583" s="42" t="s">
        <v>7224</v>
      </c>
      <c r="I17583" s="43"/>
    </row>
    <row r="17584" spans="1:9" x14ac:dyDescent="0.25">
      <c r="A17584" s="180">
        <v>44631</v>
      </c>
      <c r="B17584" s="56" t="s">
        <v>7448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43"/>
        <v>22500</v>
      </c>
      <c r="H17584" s="42" t="s">
        <v>7224</v>
      </c>
      <c r="I17584" s="43"/>
    </row>
    <row r="17585" spans="1:9" x14ac:dyDescent="0.25">
      <c r="A17585" s="180">
        <v>44631</v>
      </c>
      <c r="B17585" s="68" t="s">
        <v>1783</v>
      </c>
      <c r="C17585" s="33" t="s">
        <v>7391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x14ac:dyDescent="0.25">
      <c r="A17586" s="180">
        <v>44631</v>
      </c>
      <c r="B17586" s="33" t="s">
        <v>7431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44">F17587*D17587</f>
        <v>297500</v>
      </c>
      <c r="H17587" s="42" t="s">
        <v>2299</v>
      </c>
      <c r="I17587" s="43"/>
    </row>
    <row r="17588" spans="1:9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44"/>
        <v>83000</v>
      </c>
      <c r="H17588" s="42" t="s">
        <v>2299</v>
      </c>
      <c r="I17588" s="43"/>
    </row>
    <row r="17589" spans="1:9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44"/>
        <v>75000</v>
      </c>
      <c r="H17589" s="42" t="s">
        <v>7509</v>
      </c>
      <c r="I17589" s="43"/>
    </row>
    <row r="17590" spans="1:9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44"/>
        <v>10000</v>
      </c>
      <c r="H17590" s="42" t="s">
        <v>7509</v>
      </c>
      <c r="I17590" s="43"/>
    </row>
    <row r="17591" spans="1:9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44"/>
        <v>20000</v>
      </c>
      <c r="H17591" s="42" t="s">
        <v>7509</v>
      </c>
      <c r="I17591" s="43"/>
    </row>
    <row r="17592" spans="1:9" x14ac:dyDescent="0.25">
      <c r="A17592" s="180">
        <v>44631</v>
      </c>
      <c r="B17592" s="80" t="s">
        <v>4466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44"/>
        <v>11500</v>
      </c>
      <c r="H17592" s="42" t="s">
        <v>7509</v>
      </c>
      <c r="I17592" s="43"/>
    </row>
    <row r="17593" spans="1:9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44"/>
        <v>31300</v>
      </c>
      <c r="H17593" s="42" t="s">
        <v>930</v>
      </c>
      <c r="I17593" s="43"/>
    </row>
    <row r="17594" spans="1:9" x14ac:dyDescent="0.25">
      <c r="A17594" s="180">
        <v>44631</v>
      </c>
      <c r="B17594" s="68" t="s">
        <v>7432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44"/>
        <v>70000</v>
      </c>
      <c r="H17594" s="42" t="s">
        <v>7433</v>
      </c>
      <c r="I17594" s="43"/>
    </row>
    <row r="17595" spans="1:9" x14ac:dyDescent="0.25">
      <c r="A17595" s="180">
        <v>44631</v>
      </c>
      <c r="B17595" s="52" t="s">
        <v>7435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44"/>
        <v>35000</v>
      </c>
      <c r="H17595" s="42" t="s">
        <v>7433</v>
      </c>
      <c r="I17595" s="43"/>
    </row>
    <row r="17596" spans="1:9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13173</v>
      </c>
    </row>
    <row r="17597" spans="1:9" x14ac:dyDescent="0.25">
      <c r="A17597" s="180">
        <v>44631</v>
      </c>
      <c r="B17597" s="36" t="s">
        <v>7437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45">F17597*D17597</f>
        <v>2800000</v>
      </c>
      <c r="H17597" s="42" t="s">
        <v>673</v>
      </c>
      <c r="I17597" s="43" t="s">
        <v>13173</v>
      </c>
    </row>
    <row r="17598" spans="1:9" x14ac:dyDescent="0.25">
      <c r="A17598" s="180">
        <v>44631</v>
      </c>
      <c r="B17598" s="63" t="s">
        <v>7438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45"/>
        <v>240000</v>
      </c>
      <c r="H17598" s="42" t="s">
        <v>673</v>
      </c>
      <c r="I17598" s="43" t="s">
        <v>13173</v>
      </c>
    </row>
    <row r="17599" spans="1:9" x14ac:dyDescent="0.25">
      <c r="A17599" s="180">
        <v>44631</v>
      </c>
      <c r="B17599" s="36" t="s">
        <v>6890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45"/>
        <v>4200000</v>
      </c>
      <c r="H17599" s="42" t="s">
        <v>673</v>
      </c>
      <c r="I17599" s="43" t="s">
        <v>13173</v>
      </c>
    </row>
    <row r="17600" spans="1:9" x14ac:dyDescent="0.25">
      <c r="A17600" s="180">
        <v>44631</v>
      </c>
      <c r="B17600" s="68" t="s">
        <v>7446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45"/>
        <v>30000</v>
      </c>
      <c r="H17600" s="42" t="s">
        <v>673</v>
      </c>
      <c r="I17600" s="43" t="s">
        <v>13173</v>
      </c>
    </row>
    <row r="17601" spans="1:9" x14ac:dyDescent="0.25">
      <c r="A17601" s="180">
        <v>44631</v>
      </c>
      <c r="B17601" s="52" t="s">
        <v>7439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45"/>
        <v>5000</v>
      </c>
      <c r="H17601" s="42" t="s">
        <v>1006</v>
      </c>
      <c r="I17601" s="293"/>
    </row>
    <row r="17602" spans="1:9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45"/>
        <v>36975</v>
      </c>
      <c r="H17602" s="42" t="s">
        <v>911</v>
      </c>
      <c r="I17602" s="293"/>
    </row>
    <row r="17603" spans="1:9" x14ac:dyDescent="0.25">
      <c r="A17603" s="180">
        <v>44631</v>
      </c>
      <c r="B17603" s="36" t="s">
        <v>7428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45"/>
        <v>200000</v>
      </c>
      <c r="H17603" s="42" t="s">
        <v>647</v>
      </c>
      <c r="I17603" s="293" t="s">
        <v>13176</v>
      </c>
    </row>
    <row r="17604" spans="1:9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45"/>
        <v>220000</v>
      </c>
      <c r="H17604" s="42" t="s">
        <v>13177</v>
      </c>
      <c r="I17604" s="293" t="s">
        <v>13176</v>
      </c>
    </row>
    <row r="17605" spans="1:9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45"/>
        <v>260000</v>
      </c>
      <c r="H17605" s="42" t="s">
        <v>13177</v>
      </c>
      <c r="I17605" s="293" t="s">
        <v>13176</v>
      </c>
    </row>
    <row r="17606" spans="1:9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2736</v>
      </c>
      <c r="I17606" s="293" t="s">
        <v>13178</v>
      </c>
    </row>
    <row r="17607" spans="1:9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46">F17607*D17607</f>
        <v>264000</v>
      </c>
      <c r="H17607" s="42" t="s">
        <v>465</v>
      </c>
      <c r="I17607" s="293" t="s">
        <v>13179</v>
      </c>
    </row>
    <row r="17608" spans="1:9" x14ac:dyDescent="0.25">
      <c r="A17608" s="180">
        <v>44662</v>
      </c>
      <c r="B17608" s="80" t="s">
        <v>6966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46"/>
        <v>12500</v>
      </c>
      <c r="H17608" s="42" t="s">
        <v>673</v>
      </c>
      <c r="I17608" s="43"/>
    </row>
    <row r="17609" spans="1:9" x14ac:dyDescent="0.25">
      <c r="A17609" s="180">
        <v>44662</v>
      </c>
      <c r="B17609" s="36" t="s">
        <v>4149</v>
      </c>
      <c r="C17609" s="33" t="s">
        <v>2752</v>
      </c>
      <c r="D17609" s="38">
        <v>1</v>
      </c>
      <c r="E17609" s="45" t="s">
        <v>24</v>
      </c>
      <c r="F17609" s="58">
        <v>31000</v>
      </c>
      <c r="G17609" s="41">
        <f t="shared" si="646"/>
        <v>31000</v>
      </c>
      <c r="H17609" s="42" t="s">
        <v>673</v>
      </c>
      <c r="I17609" s="43"/>
    </row>
    <row r="17610" spans="1:9" x14ac:dyDescent="0.25">
      <c r="A17610" s="180">
        <v>44662</v>
      </c>
      <c r="B17610" s="36" t="s">
        <v>7194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46"/>
        <v>13000</v>
      </c>
      <c r="H17610" s="42" t="s">
        <v>7449</v>
      </c>
      <c r="I17610" s="43"/>
    </row>
    <row r="17611" spans="1:9" x14ac:dyDescent="0.25">
      <c r="A17611" s="180">
        <v>44662</v>
      </c>
      <c r="B17611" s="56" t="s">
        <v>7451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46"/>
        <v>350000</v>
      </c>
      <c r="H17611" s="42" t="s">
        <v>7449</v>
      </c>
      <c r="I17611" s="43"/>
    </row>
    <row r="17612" spans="1:9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46"/>
        <v>83000</v>
      </c>
      <c r="H17612" s="42" t="s">
        <v>2299</v>
      </c>
      <c r="I17612" s="43"/>
    </row>
    <row r="17613" spans="1:9" x14ac:dyDescent="0.25">
      <c r="A17613" s="180">
        <v>44662</v>
      </c>
      <c r="B17613" s="80" t="s">
        <v>7392</v>
      </c>
      <c r="C17613" s="56" t="s">
        <v>7391</v>
      </c>
      <c r="D17613" s="38">
        <v>2</v>
      </c>
      <c r="E17613" s="45" t="s">
        <v>24</v>
      </c>
      <c r="F17613" s="41">
        <v>16000</v>
      </c>
      <c r="G17613" s="41">
        <f t="shared" si="646"/>
        <v>32000</v>
      </c>
      <c r="H17613" s="42" t="s">
        <v>2299</v>
      </c>
      <c r="I17613" s="43"/>
    </row>
    <row r="17614" spans="1:9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46"/>
        <v>155000</v>
      </c>
      <c r="H17614" s="42" t="s">
        <v>2299</v>
      </c>
      <c r="I17614" s="43"/>
    </row>
    <row r="17615" spans="1:9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7449</v>
      </c>
      <c r="I17615" s="43"/>
    </row>
    <row r="17616" spans="1:9" x14ac:dyDescent="0.25">
      <c r="A17616" s="180">
        <v>44662</v>
      </c>
      <c r="B17616" s="52" t="s">
        <v>7421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46"/>
        <v>565000</v>
      </c>
      <c r="H17616" s="42" t="s">
        <v>7449</v>
      </c>
      <c r="I17616" s="43"/>
    </row>
    <row r="17617" spans="1:9" x14ac:dyDescent="0.25">
      <c r="A17617" s="180">
        <v>44662</v>
      </c>
      <c r="B17617" s="36" t="s">
        <v>5141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7449</v>
      </c>
      <c r="I17617" s="43"/>
    </row>
    <row r="17618" spans="1:9" x14ac:dyDescent="0.25">
      <c r="A17618" s="180">
        <v>44662</v>
      </c>
      <c r="B17618" s="33" t="s">
        <v>12904</v>
      </c>
      <c r="C17618" s="56" t="s">
        <v>13180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13181</v>
      </c>
    </row>
    <row r="17619" spans="1:9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47">F17619*D17619</f>
        <v>7500</v>
      </c>
      <c r="H17619" s="42" t="s">
        <v>7509</v>
      </c>
      <c r="I17619" s="43"/>
    </row>
    <row r="17620" spans="1:9" x14ac:dyDescent="0.25">
      <c r="A17620" s="180">
        <v>44662</v>
      </c>
      <c r="B17620" s="80" t="s">
        <v>4466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47"/>
        <v>11500</v>
      </c>
      <c r="H17620" s="42" t="s">
        <v>7509</v>
      </c>
      <c r="I17620" s="43"/>
    </row>
    <row r="17621" spans="1:9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47"/>
        <v>20000</v>
      </c>
      <c r="H17621" s="42" t="s">
        <v>7509</v>
      </c>
      <c r="I17621" s="43"/>
    </row>
    <row r="17622" spans="1:9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47"/>
        <v>10000</v>
      </c>
      <c r="H17622" s="42" t="s">
        <v>9698</v>
      </c>
      <c r="I17622" s="43"/>
    </row>
    <row r="17623" spans="1:9" x14ac:dyDescent="0.25">
      <c r="A17623" s="180">
        <v>44662</v>
      </c>
      <c r="B17623" s="68" t="s">
        <v>7450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47"/>
        <v>215000</v>
      </c>
      <c r="H17623" s="42" t="s">
        <v>1268</v>
      </c>
      <c r="I17623" s="43"/>
    </row>
    <row r="17624" spans="1:9" x14ac:dyDescent="0.25">
      <c r="A17624" s="180">
        <v>44662</v>
      </c>
      <c r="B17624" s="63" t="s">
        <v>5550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47"/>
        <v>500000</v>
      </c>
      <c r="H17624" s="42" t="s">
        <v>1004</v>
      </c>
      <c r="I17624" s="43" t="s">
        <v>13182</v>
      </c>
    </row>
    <row r="17625" spans="1:9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47"/>
        <v>69378</v>
      </c>
      <c r="H17625" s="42" t="s">
        <v>882</v>
      </c>
      <c r="I17625" s="293"/>
    </row>
    <row r="17626" spans="1:9" x14ac:dyDescent="0.25">
      <c r="A17626" s="180">
        <v>44662</v>
      </c>
      <c r="B17626" s="56" t="s">
        <v>7419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47"/>
        <v>4000</v>
      </c>
      <c r="H17626" s="42" t="s">
        <v>551</v>
      </c>
      <c r="I17626" s="293" t="s">
        <v>13183</v>
      </c>
    </row>
    <row r="17627" spans="1:9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13183</v>
      </c>
    </row>
    <row r="17628" spans="1:9" x14ac:dyDescent="0.25">
      <c r="A17628" s="180">
        <v>44662</v>
      </c>
      <c r="B17628" s="33" t="s">
        <v>8247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48">F17628*D17628</f>
        <v>83000</v>
      </c>
      <c r="H17628" s="42" t="s">
        <v>551</v>
      </c>
      <c r="I17628" s="293" t="s">
        <v>13183</v>
      </c>
    </row>
    <row r="17629" spans="1:9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48"/>
        <v>39000</v>
      </c>
      <c r="H17629" s="42" t="s">
        <v>551</v>
      </c>
      <c r="I17629" s="293" t="s">
        <v>13183</v>
      </c>
    </row>
    <row r="17630" spans="1:9" x14ac:dyDescent="0.25">
      <c r="A17630" s="180">
        <v>44662</v>
      </c>
      <c r="B17630" s="33" t="s">
        <v>3235</v>
      </c>
      <c r="C17630" s="33" t="s">
        <v>3596</v>
      </c>
      <c r="D17630" s="38">
        <v>1</v>
      </c>
      <c r="E17630" s="45" t="s">
        <v>24</v>
      </c>
      <c r="F17630" s="46">
        <v>93000</v>
      </c>
      <c r="G17630" s="179">
        <f t="shared" si="648"/>
        <v>93000</v>
      </c>
      <c r="H17630" s="42" t="s">
        <v>551</v>
      </c>
      <c r="I17630" s="293" t="s">
        <v>13183</v>
      </c>
    </row>
    <row r="17631" spans="1:9" x14ac:dyDescent="0.25">
      <c r="A17631" s="180">
        <v>44662</v>
      </c>
      <c r="B17631" s="63" t="s">
        <v>7393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48"/>
        <v>110000</v>
      </c>
      <c r="H17631" s="42" t="s">
        <v>1006</v>
      </c>
      <c r="I17631" s="293" t="s">
        <v>13184</v>
      </c>
    </row>
    <row r="17632" spans="1:9" x14ac:dyDescent="0.25">
      <c r="A17632" s="180">
        <v>44662</v>
      </c>
      <c r="B17632" s="36" t="s">
        <v>4857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48"/>
        <v>155000</v>
      </c>
      <c r="H17632" s="42" t="s">
        <v>1006</v>
      </c>
      <c r="I17632" s="293" t="s">
        <v>13184</v>
      </c>
    </row>
    <row r="17633" spans="1:9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48"/>
        <v>49500</v>
      </c>
      <c r="H17633" s="42" t="s">
        <v>1006</v>
      </c>
      <c r="I17633" s="293" t="s">
        <v>13184</v>
      </c>
    </row>
    <row r="17634" spans="1:9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48"/>
        <v>36975</v>
      </c>
      <c r="H17634" s="42" t="s">
        <v>1006</v>
      </c>
      <c r="I17634" s="293" t="s">
        <v>13184</v>
      </c>
    </row>
    <row r="17635" spans="1:9" x14ac:dyDescent="0.25">
      <c r="A17635" s="180">
        <v>44662</v>
      </c>
      <c r="B17635" s="33" t="s">
        <v>7214</v>
      </c>
      <c r="C17635" s="33" t="s">
        <v>7213</v>
      </c>
      <c r="D17635" s="38">
        <v>2</v>
      </c>
      <c r="E17635" s="45" t="s">
        <v>24</v>
      </c>
      <c r="F17635" s="35">
        <v>58000</v>
      </c>
      <c r="G17635" s="41">
        <f t="shared" si="648"/>
        <v>116000</v>
      </c>
      <c r="H17635" s="42" t="s">
        <v>748</v>
      </c>
      <c r="I17635" s="293" t="s">
        <v>13185</v>
      </c>
    </row>
    <row r="17636" spans="1:9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48"/>
        <v>66000</v>
      </c>
      <c r="H17636" s="42" t="s">
        <v>2240</v>
      </c>
      <c r="I17636" s="43"/>
    </row>
    <row r="17637" spans="1:9" x14ac:dyDescent="0.25">
      <c r="A17637" s="180">
        <v>44692</v>
      </c>
      <c r="B17637" s="68" t="s">
        <v>7452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48"/>
        <v>13000</v>
      </c>
      <c r="H17637" s="42" t="s">
        <v>3101</v>
      </c>
      <c r="I17637" s="43"/>
    </row>
    <row r="17638" spans="1:9" x14ac:dyDescent="0.25">
      <c r="A17638" s="180">
        <v>44692</v>
      </c>
      <c r="B17638" s="33" t="s">
        <v>356</v>
      </c>
      <c r="C17638" s="33" t="s">
        <v>13186</v>
      </c>
      <c r="D17638" s="38">
        <v>1</v>
      </c>
      <c r="E17638" s="45" t="s">
        <v>24</v>
      </c>
      <c r="F17638" s="58">
        <v>1700000</v>
      </c>
      <c r="G17638" s="41">
        <f t="shared" si="648"/>
        <v>1700000</v>
      </c>
      <c r="H17638" s="42" t="s">
        <v>631</v>
      </c>
      <c r="I17638" s="43" t="s">
        <v>13187</v>
      </c>
    </row>
    <row r="17639" spans="1:9" x14ac:dyDescent="0.25">
      <c r="A17639" s="180">
        <v>44692</v>
      </c>
      <c r="B17639" s="33" t="s">
        <v>356</v>
      </c>
      <c r="C17639" s="33" t="s">
        <v>13188</v>
      </c>
      <c r="D17639" s="38">
        <v>1</v>
      </c>
      <c r="E17639" s="45" t="s">
        <v>24</v>
      </c>
      <c r="F17639" s="58">
        <v>1700000</v>
      </c>
      <c r="G17639" s="41">
        <f t="shared" si="648"/>
        <v>1700000</v>
      </c>
      <c r="H17639" s="42" t="s">
        <v>13189</v>
      </c>
      <c r="I17639" s="43" t="s">
        <v>13187</v>
      </c>
    </row>
    <row r="17640" spans="1:9" x14ac:dyDescent="0.25">
      <c r="A17640" s="180">
        <v>44692</v>
      </c>
      <c r="B17640" s="33" t="s">
        <v>12904</v>
      </c>
      <c r="C17640" s="33" t="s">
        <v>13190</v>
      </c>
      <c r="D17640" s="38">
        <v>1</v>
      </c>
      <c r="E17640" s="45" t="s">
        <v>24</v>
      </c>
      <c r="F17640" s="58">
        <v>1400000</v>
      </c>
      <c r="G17640" s="41">
        <f t="shared" si="648"/>
        <v>1400000</v>
      </c>
      <c r="H17640" s="42" t="s">
        <v>631</v>
      </c>
      <c r="I17640" s="43" t="s">
        <v>13187</v>
      </c>
    </row>
    <row r="17641" spans="1:9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48"/>
        <v>135000</v>
      </c>
      <c r="H17641" s="42" t="s">
        <v>631</v>
      </c>
      <c r="I17641" s="43" t="s">
        <v>13187</v>
      </c>
    </row>
    <row r="17642" spans="1:9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48"/>
        <v>350000</v>
      </c>
      <c r="H17642" s="42" t="s">
        <v>631</v>
      </c>
      <c r="I17642" s="43" t="s">
        <v>13187</v>
      </c>
    </row>
    <row r="17643" spans="1:9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48"/>
        <v>170000</v>
      </c>
      <c r="H17643" s="42" t="s">
        <v>631</v>
      </c>
      <c r="I17643" s="43" t="s">
        <v>13187</v>
      </c>
    </row>
    <row r="17644" spans="1:9" x14ac:dyDescent="0.25">
      <c r="A17644" s="180">
        <v>44692</v>
      </c>
      <c r="B17644" s="33" t="s">
        <v>356</v>
      </c>
      <c r="C17644" s="33" t="s">
        <v>13191</v>
      </c>
      <c r="D17644" s="38">
        <v>1</v>
      </c>
      <c r="E17644" s="45" t="s">
        <v>24</v>
      </c>
      <c r="F17644" s="58">
        <v>1700000</v>
      </c>
      <c r="G17644" s="41">
        <f t="shared" si="648"/>
        <v>1700000</v>
      </c>
      <c r="H17644" s="42" t="s">
        <v>509</v>
      </c>
      <c r="I17644" s="43" t="s">
        <v>13192</v>
      </c>
    </row>
    <row r="17645" spans="1:9" x14ac:dyDescent="0.25">
      <c r="A17645" s="180">
        <v>44692</v>
      </c>
      <c r="B17645" s="33" t="s">
        <v>356</v>
      </c>
      <c r="C17645" s="33" t="s">
        <v>13193</v>
      </c>
      <c r="D17645" s="38">
        <v>1</v>
      </c>
      <c r="E17645" s="45" t="s">
        <v>24</v>
      </c>
      <c r="F17645" s="58">
        <v>1700000</v>
      </c>
      <c r="G17645" s="41">
        <f t="shared" si="648"/>
        <v>1700000</v>
      </c>
      <c r="H17645" s="42" t="s">
        <v>509</v>
      </c>
      <c r="I17645" s="43" t="s">
        <v>13192</v>
      </c>
    </row>
    <row r="17646" spans="1:9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48"/>
        <v>175000</v>
      </c>
      <c r="H17646" s="42" t="s">
        <v>509</v>
      </c>
      <c r="I17646" s="43" t="s">
        <v>13192</v>
      </c>
    </row>
    <row r="17647" spans="1:9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48"/>
        <v>90000</v>
      </c>
      <c r="H17647" s="42" t="s">
        <v>509</v>
      </c>
      <c r="I17647" s="43" t="s">
        <v>13192</v>
      </c>
    </row>
    <row r="17648" spans="1:9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48"/>
        <v>10000</v>
      </c>
      <c r="H17648" s="42" t="s">
        <v>7509</v>
      </c>
      <c r="I17648" s="43"/>
    </row>
    <row r="17649" spans="1:9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48"/>
        <v>30000</v>
      </c>
      <c r="H17649" s="42" t="s">
        <v>7509</v>
      </c>
      <c r="I17649" s="43"/>
    </row>
    <row r="17650" spans="1:9" x14ac:dyDescent="0.25">
      <c r="A17650" s="180">
        <v>44692</v>
      </c>
      <c r="B17650" s="80" t="s">
        <v>4466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48"/>
        <v>11500</v>
      </c>
      <c r="H17650" s="42" t="s">
        <v>7509</v>
      </c>
      <c r="I17650" s="43"/>
    </row>
    <row r="17651" spans="1:9" x14ac:dyDescent="0.25">
      <c r="A17651" s="180">
        <v>44692</v>
      </c>
      <c r="B17651" s="33" t="s">
        <v>4689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13194</v>
      </c>
    </row>
    <row r="17652" spans="1:9" x14ac:dyDescent="0.25">
      <c r="A17652" s="180">
        <v>44692</v>
      </c>
      <c r="B17652" s="36" t="s">
        <v>3799</v>
      </c>
      <c r="C17652" s="44" t="s">
        <v>3798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13194</v>
      </c>
    </row>
    <row r="17653" spans="1:9" x14ac:dyDescent="0.25">
      <c r="A17653" s="180">
        <v>44692</v>
      </c>
      <c r="B17653" s="68" t="s">
        <v>3873</v>
      </c>
      <c r="C17653" s="52" t="s">
        <v>5648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13194</v>
      </c>
    </row>
    <row r="17654" spans="1:9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48"/>
        <v>264000</v>
      </c>
      <c r="H17654" s="42" t="s">
        <v>1753</v>
      </c>
      <c r="I17654" s="43" t="s">
        <v>13195</v>
      </c>
    </row>
    <row r="17655" spans="1:9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48"/>
        <v>357000</v>
      </c>
      <c r="H17655" s="42" t="s">
        <v>1753</v>
      </c>
      <c r="I17655" s="43" t="s">
        <v>13195</v>
      </c>
    </row>
    <row r="17656" spans="1:9" x14ac:dyDescent="0.25">
      <c r="A17656" s="180">
        <v>44692</v>
      </c>
      <c r="B17656" s="33" t="s">
        <v>5705</v>
      </c>
      <c r="C17656" s="33" t="s">
        <v>5224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13195</v>
      </c>
    </row>
    <row r="17657" spans="1:9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49">F17657*D17657</f>
        <v>340500</v>
      </c>
      <c r="H17657" s="42" t="s">
        <v>1753</v>
      </c>
      <c r="I17657" s="43" t="s">
        <v>13195</v>
      </c>
    </row>
    <row r="17658" spans="1:9" x14ac:dyDescent="0.25">
      <c r="A17658" s="180">
        <v>44692</v>
      </c>
      <c r="B17658" s="56" t="s">
        <v>7453</v>
      </c>
      <c r="C17658" s="56" t="s">
        <v>7454</v>
      </c>
      <c r="D17658" s="38">
        <v>1</v>
      </c>
      <c r="E17658" s="51" t="s">
        <v>72</v>
      </c>
      <c r="F17658" s="46">
        <v>1200000</v>
      </c>
      <c r="G17658" s="179">
        <f t="shared" si="649"/>
        <v>1200000</v>
      </c>
      <c r="H17658" s="42" t="s">
        <v>631</v>
      </c>
      <c r="I17658" s="294" t="s">
        <v>8493</v>
      </c>
    </row>
    <row r="17659" spans="1:9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49"/>
        <v>2400000</v>
      </c>
      <c r="H17659" s="42" t="s">
        <v>631</v>
      </c>
      <c r="I17659" s="294" t="s">
        <v>8493</v>
      </c>
    </row>
    <row r="17660" spans="1:9" x14ac:dyDescent="0.25">
      <c r="A17660" s="180">
        <v>44692</v>
      </c>
      <c r="B17660" s="68" t="s">
        <v>7455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49"/>
        <v>1750000</v>
      </c>
      <c r="H17660" s="42" t="s">
        <v>1006</v>
      </c>
      <c r="I17660" s="293"/>
    </row>
    <row r="17661" spans="1:9" x14ac:dyDescent="0.25">
      <c r="A17661" s="180">
        <v>44692</v>
      </c>
      <c r="B17661" s="33" t="s">
        <v>7457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49"/>
        <v>190000</v>
      </c>
      <c r="H17661" s="42" t="s">
        <v>968</v>
      </c>
      <c r="I17661" s="293"/>
    </row>
    <row r="17662" spans="1:9" x14ac:dyDescent="0.25">
      <c r="A17662" s="180">
        <v>44692</v>
      </c>
      <c r="B17662" s="33" t="s">
        <v>6022</v>
      </c>
      <c r="C17662" s="33" t="s">
        <v>6023</v>
      </c>
      <c r="D17662" s="38">
        <v>1</v>
      </c>
      <c r="E17662" s="45" t="s">
        <v>24</v>
      </c>
      <c r="F17662" s="179">
        <v>140000</v>
      </c>
      <c r="G17662" s="41">
        <f t="shared" si="649"/>
        <v>140000</v>
      </c>
      <c r="H17662" s="42" t="s">
        <v>433</v>
      </c>
      <c r="I17662" s="293" t="s">
        <v>13194</v>
      </c>
    </row>
    <row r="17663" spans="1:9" x14ac:dyDescent="0.25">
      <c r="A17663" s="180">
        <v>44692</v>
      </c>
      <c r="B17663" s="68" t="s">
        <v>3873</v>
      </c>
      <c r="C17663" s="52" t="s">
        <v>5648</v>
      </c>
      <c r="D17663" s="38">
        <v>1</v>
      </c>
      <c r="E17663" s="45" t="s">
        <v>24</v>
      </c>
      <c r="F17663" s="40">
        <v>90000</v>
      </c>
      <c r="G17663" s="41">
        <f t="shared" si="649"/>
        <v>90000</v>
      </c>
      <c r="H17663" s="42" t="s">
        <v>433</v>
      </c>
      <c r="I17663" s="293" t="s">
        <v>13194</v>
      </c>
    </row>
    <row r="17664" spans="1:9" x14ac:dyDescent="0.25">
      <c r="A17664" s="180">
        <v>44692</v>
      </c>
      <c r="B17664" s="36" t="s">
        <v>3799</v>
      </c>
      <c r="C17664" s="44" t="s">
        <v>3798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13194</v>
      </c>
    </row>
    <row r="17665" spans="1:9" x14ac:dyDescent="0.25">
      <c r="A17665" s="180">
        <v>44692</v>
      </c>
      <c r="B17665" s="63" t="s">
        <v>5550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50">F17665*D17665</f>
        <v>500000</v>
      </c>
      <c r="H17665" s="573" t="s">
        <v>2237</v>
      </c>
      <c r="I17665" s="293" t="s">
        <v>13196</v>
      </c>
    </row>
    <row r="17666" spans="1:9" x14ac:dyDescent="0.25">
      <c r="A17666" s="180">
        <v>44692</v>
      </c>
      <c r="B17666" s="33" t="s">
        <v>13197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50"/>
        <v>200000</v>
      </c>
      <c r="H17666" s="573" t="s">
        <v>2237</v>
      </c>
      <c r="I17666" s="293" t="s">
        <v>13196</v>
      </c>
    </row>
    <row r="17667" spans="1:9" x14ac:dyDescent="0.25">
      <c r="A17667" s="180">
        <v>44692</v>
      </c>
      <c r="B17667" s="33" t="s">
        <v>8457</v>
      </c>
      <c r="C17667" s="33" t="s">
        <v>7213</v>
      </c>
      <c r="D17667" s="38">
        <v>2</v>
      </c>
      <c r="E17667" s="45" t="s">
        <v>24</v>
      </c>
      <c r="F17667" s="35">
        <v>58000</v>
      </c>
      <c r="G17667" s="179">
        <f t="shared" si="650"/>
        <v>116000</v>
      </c>
      <c r="H17667" s="42" t="s">
        <v>673</v>
      </c>
      <c r="I17667" s="293" t="s">
        <v>13198</v>
      </c>
    </row>
    <row r="17668" spans="1:9" x14ac:dyDescent="0.25">
      <c r="A17668" s="180">
        <v>44692</v>
      </c>
      <c r="B17668" s="36" t="s">
        <v>13199</v>
      </c>
      <c r="C17668" s="36" t="s">
        <v>7182</v>
      </c>
      <c r="D17668" s="38">
        <v>1</v>
      </c>
      <c r="E17668" s="78" t="s">
        <v>396</v>
      </c>
      <c r="F17668" s="41">
        <v>1</v>
      </c>
      <c r="G17668" s="179">
        <f t="shared" si="650"/>
        <v>1</v>
      </c>
      <c r="H17668" s="42" t="s">
        <v>13200</v>
      </c>
      <c r="I17668" s="293" t="s">
        <v>13201</v>
      </c>
    </row>
    <row r="17669" spans="1:9" x14ac:dyDescent="0.25">
      <c r="A17669" s="180">
        <v>44692</v>
      </c>
      <c r="B17669" s="63" t="s">
        <v>7458</v>
      </c>
      <c r="C17669" s="56" t="s">
        <v>7042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13202</v>
      </c>
    </row>
    <row r="17670" spans="1:9" x14ac:dyDescent="0.25">
      <c r="A17670" s="180">
        <v>44692</v>
      </c>
      <c r="B17670" s="33" t="s">
        <v>68</v>
      </c>
      <c r="C17670" s="33" t="s">
        <v>13203</v>
      </c>
      <c r="D17670" s="38">
        <v>1</v>
      </c>
      <c r="E17670" s="39" t="s">
        <v>72</v>
      </c>
      <c r="F17670" s="46">
        <v>2100000</v>
      </c>
      <c r="G17670" s="41">
        <f t="shared" si="650"/>
        <v>2100000</v>
      </c>
      <c r="H17670" s="42" t="s">
        <v>2018</v>
      </c>
      <c r="I17670" s="293" t="s">
        <v>13202</v>
      </c>
    </row>
    <row r="17671" spans="1:9" x14ac:dyDescent="0.25">
      <c r="A17671" s="180">
        <v>44692</v>
      </c>
      <c r="B17671" s="33" t="s">
        <v>68</v>
      </c>
      <c r="C17671" s="44" t="s">
        <v>13204</v>
      </c>
      <c r="D17671" s="38">
        <v>1</v>
      </c>
      <c r="E17671" s="45" t="s">
        <v>72</v>
      </c>
      <c r="F17671" s="40">
        <v>2100000</v>
      </c>
      <c r="G17671" s="41">
        <f t="shared" si="650"/>
        <v>2100000</v>
      </c>
      <c r="H17671" s="42" t="s">
        <v>2018</v>
      </c>
      <c r="I17671" s="293" t="s">
        <v>13202</v>
      </c>
    </row>
    <row r="17672" spans="1:9" x14ac:dyDescent="0.25">
      <c r="A17672" s="180">
        <v>44692</v>
      </c>
      <c r="B17672" s="33" t="s">
        <v>7214</v>
      </c>
      <c r="C17672" s="33" t="s">
        <v>7213</v>
      </c>
      <c r="D17672" s="38">
        <v>2</v>
      </c>
      <c r="E17672" s="45" t="s">
        <v>24</v>
      </c>
      <c r="F17672" s="35">
        <v>58000</v>
      </c>
      <c r="G17672" s="179">
        <f t="shared" si="650"/>
        <v>116000</v>
      </c>
      <c r="H17672" s="42" t="s">
        <v>2018</v>
      </c>
      <c r="I17672" s="293" t="s">
        <v>13202</v>
      </c>
    </row>
    <row r="17673" spans="1:9" x14ac:dyDescent="0.25">
      <c r="A17673" s="180">
        <v>44692</v>
      </c>
      <c r="B17673" s="63" t="s">
        <v>5550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50"/>
        <v>500000</v>
      </c>
      <c r="H17673" s="42" t="s">
        <v>2018</v>
      </c>
      <c r="I17673" s="293" t="s">
        <v>13202</v>
      </c>
    </row>
    <row r="17674" spans="1:9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50"/>
        <v>39125</v>
      </c>
      <c r="H17674" s="42" t="s">
        <v>930</v>
      </c>
      <c r="I17674" s="293"/>
    </row>
    <row r="17675" spans="1:9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50"/>
        <v>10000</v>
      </c>
      <c r="H17675" s="42" t="s">
        <v>930</v>
      </c>
      <c r="I17675" s="293"/>
    </row>
    <row r="17676" spans="1:9" x14ac:dyDescent="0.25">
      <c r="A17676" s="180">
        <v>44692</v>
      </c>
      <c r="B17676" s="63" t="s">
        <v>3314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50"/>
        <v>28000</v>
      </c>
      <c r="H17676" s="42" t="s">
        <v>930</v>
      </c>
      <c r="I17676" s="293"/>
    </row>
    <row r="17677" spans="1:9" x14ac:dyDescent="0.25">
      <c r="A17677" s="180">
        <v>44692</v>
      </c>
      <c r="B17677" s="36" t="s">
        <v>7459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50"/>
        <v>56000</v>
      </c>
      <c r="H17677" s="42" t="s">
        <v>930</v>
      </c>
      <c r="I17677" s="293"/>
    </row>
    <row r="17678" spans="1:9" x14ac:dyDescent="0.25">
      <c r="A17678" s="180">
        <v>44692</v>
      </c>
      <c r="B17678" s="52" t="s">
        <v>7460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50"/>
        <v>50000</v>
      </c>
      <c r="H17678" s="42" t="s">
        <v>930</v>
      </c>
      <c r="I17678" s="293"/>
    </row>
    <row r="17679" spans="1:9" x14ac:dyDescent="0.25">
      <c r="A17679" s="180">
        <v>44692</v>
      </c>
      <c r="B17679" s="33" t="s">
        <v>7461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50"/>
        <v>50000</v>
      </c>
      <c r="H17679" s="42" t="s">
        <v>930</v>
      </c>
      <c r="I17679" s="293"/>
    </row>
    <row r="17680" spans="1:9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50"/>
        <v>93000</v>
      </c>
      <c r="H17680" s="42" t="s">
        <v>28</v>
      </c>
      <c r="I17680" s="293"/>
    </row>
    <row r="17681" spans="1:9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50"/>
        <v>49300</v>
      </c>
      <c r="H17681" s="42" t="s">
        <v>28</v>
      </c>
      <c r="I17681" s="293"/>
    </row>
    <row r="17682" spans="1:9" x14ac:dyDescent="0.25">
      <c r="A17682" s="180">
        <v>44692</v>
      </c>
      <c r="B17682" s="33" t="s">
        <v>356</v>
      </c>
      <c r="C17682" s="228" t="s">
        <v>13205</v>
      </c>
      <c r="D17682" s="38">
        <v>1</v>
      </c>
      <c r="E17682" s="51" t="s">
        <v>24</v>
      </c>
      <c r="F17682" s="46">
        <v>1700000</v>
      </c>
      <c r="G17682" s="41">
        <f t="shared" si="650"/>
        <v>1700000</v>
      </c>
      <c r="H17682" s="42" t="s">
        <v>627</v>
      </c>
      <c r="I17682" s="293" t="s">
        <v>13206</v>
      </c>
    </row>
    <row r="17683" spans="1:9" x14ac:dyDescent="0.25">
      <c r="A17683" s="180">
        <v>44692</v>
      </c>
      <c r="B17683" s="33" t="s">
        <v>356</v>
      </c>
      <c r="C17683" s="228" t="s">
        <v>13207</v>
      </c>
      <c r="D17683" s="33">
        <v>1</v>
      </c>
      <c r="E17683" s="33" t="s">
        <v>24</v>
      </c>
      <c r="F17683" s="46">
        <v>1700000</v>
      </c>
      <c r="G17683" s="41">
        <f t="shared" si="650"/>
        <v>1700000</v>
      </c>
      <c r="H17683" s="42" t="s">
        <v>627</v>
      </c>
      <c r="I17683" s="293" t="s">
        <v>13206</v>
      </c>
    </row>
    <row r="17684" spans="1:9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50"/>
        <v>45000</v>
      </c>
      <c r="H17684" s="42" t="s">
        <v>627</v>
      </c>
      <c r="I17684" s="293" t="s">
        <v>13206</v>
      </c>
    </row>
    <row r="17685" spans="1:9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50"/>
        <v>170000</v>
      </c>
      <c r="H17685" s="42" t="s">
        <v>627</v>
      </c>
      <c r="I17685" s="293" t="s">
        <v>13206</v>
      </c>
    </row>
    <row r="17686" spans="1:9" x14ac:dyDescent="0.25">
      <c r="A17686" s="180">
        <v>44692</v>
      </c>
      <c r="B17686" s="63" t="s">
        <v>5550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50"/>
        <v>1000000</v>
      </c>
      <c r="H17686" s="84" t="s">
        <v>520</v>
      </c>
      <c r="I17686" s="84" t="s">
        <v>13208</v>
      </c>
    </row>
    <row r="17687" spans="1:9" x14ac:dyDescent="0.25">
      <c r="A17687" s="180">
        <v>44692</v>
      </c>
      <c r="B17687" s="68" t="s">
        <v>6290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50"/>
        <v>575000</v>
      </c>
      <c r="H17687" s="84" t="s">
        <v>520</v>
      </c>
      <c r="I17687" s="84" t="s">
        <v>13208</v>
      </c>
    </row>
    <row r="17688" spans="1:9" x14ac:dyDescent="0.25">
      <c r="A17688" s="180">
        <v>44692</v>
      </c>
      <c r="B17688" s="33" t="s">
        <v>13209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50"/>
        <v>1</v>
      </c>
      <c r="H17688" s="84" t="s">
        <v>520</v>
      </c>
      <c r="I17688" s="84" t="s">
        <v>13208</v>
      </c>
    </row>
    <row r="17689" spans="1:9" x14ac:dyDescent="0.25">
      <c r="A17689" s="180">
        <v>44692</v>
      </c>
      <c r="B17689" s="36" t="s">
        <v>12488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50"/>
        <v>80000</v>
      </c>
      <c r="H17689" s="84" t="s">
        <v>520</v>
      </c>
      <c r="I17689" s="84" t="s">
        <v>13208</v>
      </c>
    </row>
    <row r="17690" spans="1:9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50"/>
        <v>99068</v>
      </c>
      <c r="H17690" s="84" t="s">
        <v>520</v>
      </c>
      <c r="I17690" s="84" t="s">
        <v>13208</v>
      </c>
    </row>
    <row r="17691" spans="1:9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50"/>
        <v>693780</v>
      </c>
      <c r="H17691" s="84" t="s">
        <v>520</v>
      </c>
      <c r="I17691" s="84" t="s">
        <v>13208</v>
      </c>
    </row>
    <row r="17692" spans="1:9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50"/>
        <v>75000</v>
      </c>
      <c r="H17692" s="84" t="s">
        <v>520</v>
      </c>
      <c r="I17692" s="84" t="s">
        <v>13208</v>
      </c>
    </row>
    <row r="17693" spans="1:9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50"/>
        <v>357000</v>
      </c>
      <c r="H17693" s="84" t="s">
        <v>1999</v>
      </c>
      <c r="I17693" s="84" t="s">
        <v>13210</v>
      </c>
    </row>
    <row r="17694" spans="1:9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50"/>
        <v>350000</v>
      </c>
      <c r="H17694" s="84" t="s">
        <v>1999</v>
      </c>
      <c r="I17694" s="84" t="s">
        <v>13210</v>
      </c>
    </row>
    <row r="17695" spans="1:9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50"/>
        <v>62000</v>
      </c>
      <c r="H17695" s="42" t="s">
        <v>28</v>
      </c>
      <c r="I17695" s="43"/>
    </row>
    <row r="17696" spans="1:9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50"/>
        <v>888079</v>
      </c>
      <c r="H17696" s="42" t="s">
        <v>2237</v>
      </c>
      <c r="I17696" s="43" t="s">
        <v>13211</v>
      </c>
    </row>
    <row r="17697" spans="1:9" x14ac:dyDescent="0.25">
      <c r="A17697" s="180">
        <v>44753</v>
      </c>
      <c r="B17697" s="33" t="s">
        <v>7214</v>
      </c>
      <c r="C17697" s="33" t="s">
        <v>7213</v>
      </c>
      <c r="D17697" s="38">
        <v>1</v>
      </c>
      <c r="E17697" s="45" t="s">
        <v>24</v>
      </c>
      <c r="F17697" s="58">
        <v>58000</v>
      </c>
      <c r="G17697" s="41">
        <f t="shared" si="650"/>
        <v>58000</v>
      </c>
      <c r="H17697" s="42" t="s">
        <v>2237</v>
      </c>
      <c r="I17697" s="43" t="s">
        <v>13211</v>
      </c>
    </row>
    <row r="17698" spans="1:9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50"/>
        <v>25875</v>
      </c>
      <c r="H17698" s="42" t="s">
        <v>868</v>
      </c>
      <c r="I17698" s="43"/>
    </row>
    <row r="17699" spans="1:9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50"/>
        <v>190000</v>
      </c>
      <c r="H17699" s="42" t="s">
        <v>588</v>
      </c>
      <c r="I17699" s="43" t="s">
        <v>13212</v>
      </c>
    </row>
    <row r="17700" spans="1:9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50"/>
        <v>195000</v>
      </c>
      <c r="H17700" s="42" t="s">
        <v>588</v>
      </c>
      <c r="I17700" s="43" t="s">
        <v>13212</v>
      </c>
    </row>
    <row r="17701" spans="1:9" x14ac:dyDescent="0.25">
      <c r="A17701" s="180">
        <v>44753</v>
      </c>
      <c r="B17701" s="33" t="s">
        <v>3098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50"/>
        <v>220000</v>
      </c>
      <c r="H17701" s="42" t="s">
        <v>588</v>
      </c>
      <c r="I17701" s="43" t="s">
        <v>13212</v>
      </c>
    </row>
    <row r="17702" spans="1:9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50"/>
        <v>35000</v>
      </c>
      <c r="H17702" s="42" t="s">
        <v>588</v>
      </c>
      <c r="I17702" s="43" t="s">
        <v>13212</v>
      </c>
    </row>
    <row r="17703" spans="1:9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50"/>
        <v>297000</v>
      </c>
      <c r="H17703" s="42" t="s">
        <v>1004</v>
      </c>
      <c r="I17703" s="43" t="s">
        <v>13213</v>
      </c>
    </row>
    <row r="17704" spans="1:9" x14ac:dyDescent="0.25">
      <c r="A17704" s="180">
        <v>44753</v>
      </c>
      <c r="B17704" s="33" t="s">
        <v>8247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50"/>
        <v>83000</v>
      </c>
      <c r="H17704" s="42" t="s">
        <v>1004</v>
      </c>
      <c r="I17704" s="43" t="s">
        <v>13213</v>
      </c>
    </row>
    <row r="17705" spans="1:9" x14ac:dyDescent="0.25">
      <c r="A17705" s="180">
        <v>44753</v>
      </c>
      <c r="B17705" s="80" t="s">
        <v>7387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50"/>
        <v>35000</v>
      </c>
      <c r="H17705" s="42" t="s">
        <v>1004</v>
      </c>
      <c r="I17705" s="43" t="s">
        <v>13213</v>
      </c>
    </row>
    <row r="17706" spans="1:9" x14ac:dyDescent="0.25">
      <c r="A17706" s="180">
        <v>44753</v>
      </c>
      <c r="B17706" s="68" t="s">
        <v>12622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50"/>
        <v>4000</v>
      </c>
      <c r="H17706" s="42" t="s">
        <v>538</v>
      </c>
      <c r="I17706" s="43"/>
    </row>
    <row r="17707" spans="1:9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x14ac:dyDescent="0.25">
      <c r="A17708" s="180">
        <v>44753</v>
      </c>
      <c r="B17708" s="68" t="s">
        <v>5052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7486</v>
      </c>
      <c r="I17708" s="43"/>
    </row>
    <row r="17709" spans="1:9" x14ac:dyDescent="0.25">
      <c r="A17709" s="180">
        <v>44753</v>
      </c>
      <c r="B17709" s="33" t="s">
        <v>2847</v>
      </c>
      <c r="C17709" s="33"/>
      <c r="D17709" s="53">
        <v>10</v>
      </c>
      <c r="E17709" s="39" t="s">
        <v>24</v>
      </c>
      <c r="F17709" s="46">
        <v>750</v>
      </c>
      <c r="G17709" s="41">
        <f t="shared" si="650"/>
        <v>7500</v>
      </c>
      <c r="H17709" s="42" t="s">
        <v>7486</v>
      </c>
      <c r="I17709" s="43"/>
    </row>
    <row r="17710" spans="1:9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50"/>
        <v>20000</v>
      </c>
      <c r="H17710" s="42" t="s">
        <v>7486</v>
      </c>
      <c r="I17710" s="43"/>
    </row>
    <row r="17711" spans="1:9" x14ac:dyDescent="0.25">
      <c r="A17711" s="180">
        <v>44753</v>
      </c>
      <c r="B17711" s="80" t="s">
        <v>6966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13214</v>
      </c>
    </row>
    <row r="17712" spans="1:9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13214</v>
      </c>
    </row>
    <row r="17713" spans="1:9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51">F17713*D17713</f>
        <v>40000</v>
      </c>
      <c r="H17713" s="42" t="s">
        <v>783</v>
      </c>
      <c r="I17713" s="293" t="s">
        <v>13214</v>
      </c>
    </row>
    <row r="17714" spans="1:9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51"/>
        <v>208134</v>
      </c>
      <c r="H17714" s="42" t="s">
        <v>783</v>
      </c>
      <c r="I17714" s="293" t="s">
        <v>13214</v>
      </c>
    </row>
    <row r="17715" spans="1:9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51"/>
        <v>51750</v>
      </c>
      <c r="H17715" s="42" t="s">
        <v>783</v>
      </c>
      <c r="I17715" s="293" t="s">
        <v>13214</v>
      </c>
    </row>
    <row r="17716" spans="1:9" x14ac:dyDescent="0.25">
      <c r="A17716" s="180">
        <v>44753</v>
      </c>
      <c r="B17716" s="56" t="s">
        <v>3313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51"/>
        <v>103000</v>
      </c>
      <c r="H17716" s="42" t="s">
        <v>911</v>
      </c>
      <c r="I17716" s="293"/>
    </row>
    <row r="17717" spans="1:9" x14ac:dyDescent="0.25">
      <c r="A17717" s="180">
        <v>44753</v>
      </c>
      <c r="B17717" s="52" t="s">
        <v>7463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51"/>
        <v>7000</v>
      </c>
      <c r="H17717" s="42" t="s">
        <v>911</v>
      </c>
      <c r="I17717" s="293"/>
    </row>
    <row r="17718" spans="1:9" x14ac:dyDescent="0.25">
      <c r="A17718" s="180">
        <v>44753</v>
      </c>
      <c r="B17718" s="33" t="s">
        <v>7464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51"/>
        <v>11000</v>
      </c>
      <c r="H17718" s="42" t="s">
        <v>911</v>
      </c>
      <c r="I17718" s="293"/>
    </row>
    <row r="17719" spans="1:9" x14ac:dyDescent="0.25">
      <c r="A17719" s="180">
        <v>44753</v>
      </c>
      <c r="B17719" s="80" t="s">
        <v>4466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51"/>
        <v>23000</v>
      </c>
      <c r="H17719" s="42" t="s">
        <v>911</v>
      </c>
      <c r="I17719" s="293"/>
    </row>
    <row r="17720" spans="1:9" x14ac:dyDescent="0.25">
      <c r="A17720" s="180">
        <v>44753</v>
      </c>
      <c r="B17720" s="68" t="s">
        <v>5052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51"/>
        <v>10000</v>
      </c>
      <c r="H17720" s="42" t="s">
        <v>911</v>
      </c>
      <c r="I17720" s="293"/>
    </row>
    <row r="17721" spans="1:9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51"/>
        <v>15650</v>
      </c>
      <c r="H17721" s="42" t="s">
        <v>911</v>
      </c>
      <c r="I17721" s="293"/>
    </row>
    <row r="17722" spans="1:9" x14ac:dyDescent="0.25">
      <c r="A17722" s="180">
        <v>44753</v>
      </c>
      <c r="B17722" s="36" t="s">
        <v>7465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51"/>
        <v>90000</v>
      </c>
      <c r="H17722" s="42" t="s">
        <v>911</v>
      </c>
      <c r="I17722" s="293"/>
    </row>
    <row r="17723" spans="1:9" x14ac:dyDescent="0.25">
      <c r="A17723" s="180">
        <v>44753</v>
      </c>
      <c r="B17723" s="33" t="s">
        <v>7466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51"/>
        <v>5000</v>
      </c>
      <c r="H17723" s="42" t="s">
        <v>911</v>
      </c>
      <c r="I17723" s="293"/>
    </row>
    <row r="17724" spans="1:9" x14ac:dyDescent="0.25">
      <c r="A17724" s="180">
        <v>44753</v>
      </c>
      <c r="B17724" s="63" t="s">
        <v>7467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51"/>
        <v>266000</v>
      </c>
      <c r="H17724" s="42" t="s">
        <v>911</v>
      </c>
      <c r="I17724" s="293"/>
    </row>
    <row r="17725" spans="1:9" x14ac:dyDescent="0.25">
      <c r="A17725" s="180">
        <v>44753</v>
      </c>
      <c r="B17725" s="63" t="s">
        <v>7468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51"/>
        <v>125000</v>
      </c>
      <c r="H17725" s="42" t="s">
        <v>911</v>
      </c>
      <c r="I17725" s="293"/>
    </row>
    <row r="17726" spans="1:9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51"/>
        <v>6350000</v>
      </c>
      <c r="H17726" s="42" t="s">
        <v>647</v>
      </c>
      <c r="I17726" s="293" t="s">
        <v>13215</v>
      </c>
    </row>
    <row r="17727" spans="1:9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51"/>
        <v>6750000</v>
      </c>
      <c r="H17727" s="42" t="s">
        <v>647</v>
      </c>
      <c r="I17727" s="293" t="s">
        <v>13215</v>
      </c>
    </row>
    <row r="17728" spans="1:9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13216</v>
      </c>
    </row>
    <row r="17729" spans="1:9" x14ac:dyDescent="0.25">
      <c r="A17729" s="180">
        <v>44753</v>
      </c>
      <c r="B17729" s="56" t="s">
        <v>7372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51"/>
        <v>260000</v>
      </c>
      <c r="H17729" s="42" t="s">
        <v>1106</v>
      </c>
      <c r="I17729" s="293" t="s">
        <v>13216</v>
      </c>
    </row>
    <row r="17730" spans="1:9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51"/>
        <v>222500</v>
      </c>
      <c r="H17730" s="42" t="s">
        <v>1106</v>
      </c>
      <c r="I17730" s="293" t="s">
        <v>13216</v>
      </c>
    </row>
    <row r="17731" spans="1:9" x14ac:dyDescent="0.25">
      <c r="A17731" s="180">
        <v>44753</v>
      </c>
      <c r="B17731" s="36" t="s">
        <v>4149</v>
      </c>
      <c r="C17731" s="33" t="s">
        <v>2752</v>
      </c>
      <c r="D17731" s="38">
        <v>1</v>
      </c>
      <c r="E17731" s="45" t="s">
        <v>24</v>
      </c>
      <c r="F17731" s="35">
        <v>31000</v>
      </c>
      <c r="G17731" s="179">
        <f t="shared" si="651"/>
        <v>31000</v>
      </c>
      <c r="H17731" s="42" t="s">
        <v>1106</v>
      </c>
      <c r="I17731" s="293" t="s">
        <v>13216</v>
      </c>
    </row>
    <row r="17732" spans="1:9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51"/>
        <v>173445</v>
      </c>
      <c r="H17732" s="42" t="s">
        <v>1106</v>
      </c>
      <c r="I17732" s="293" t="s">
        <v>13216</v>
      </c>
    </row>
    <row r="17733" spans="1:9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51"/>
        <v>51750</v>
      </c>
      <c r="H17733" s="42" t="s">
        <v>1106</v>
      </c>
      <c r="I17733" s="293" t="s">
        <v>13216</v>
      </c>
    </row>
    <row r="17734" spans="1:9" x14ac:dyDescent="0.25">
      <c r="A17734" s="180">
        <v>44753</v>
      </c>
      <c r="B17734" s="33" t="s">
        <v>12904</v>
      </c>
      <c r="C17734" s="33" t="s">
        <v>13217</v>
      </c>
      <c r="D17734" s="38">
        <v>1</v>
      </c>
      <c r="E17734" s="45" t="s">
        <v>24</v>
      </c>
      <c r="F17734" s="55">
        <v>1400000</v>
      </c>
      <c r="G17734" s="41">
        <f t="shared" si="651"/>
        <v>1400000</v>
      </c>
      <c r="H17734" s="42" t="s">
        <v>1106</v>
      </c>
      <c r="I17734" s="293" t="s">
        <v>13216</v>
      </c>
    </row>
    <row r="17735" spans="1:9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x14ac:dyDescent="0.25">
      <c r="A17736" s="180">
        <v>44753</v>
      </c>
      <c r="B17736" s="56" t="s">
        <v>3313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51"/>
        <v>103000</v>
      </c>
      <c r="H17736" s="42" t="s">
        <v>930</v>
      </c>
      <c r="I17736" s="293"/>
    </row>
    <row r="17737" spans="1:9" x14ac:dyDescent="0.25">
      <c r="A17737" s="180">
        <v>44753</v>
      </c>
      <c r="B17737" s="52" t="s">
        <v>7463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51"/>
        <v>7000</v>
      </c>
      <c r="H17737" s="42" t="s">
        <v>930</v>
      </c>
      <c r="I17737" s="293"/>
    </row>
    <row r="17738" spans="1:9" x14ac:dyDescent="0.25">
      <c r="A17738" s="180">
        <v>44753</v>
      </c>
      <c r="B17738" s="33" t="s">
        <v>7464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51"/>
        <v>11000</v>
      </c>
      <c r="H17738" s="42" t="s">
        <v>930</v>
      </c>
      <c r="I17738" s="293"/>
    </row>
    <row r="17739" spans="1:9" x14ac:dyDescent="0.25">
      <c r="A17739" s="180">
        <v>44753</v>
      </c>
      <c r="B17739" s="68" t="s">
        <v>7306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51"/>
        <v>220000</v>
      </c>
      <c r="H17739" s="42" t="s">
        <v>930</v>
      </c>
      <c r="I17739" s="293"/>
    </row>
    <row r="17740" spans="1:9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52">F17741*D17741</f>
        <v>73950</v>
      </c>
      <c r="H17741" s="42" t="s">
        <v>28</v>
      </c>
      <c r="I17741" s="43"/>
    </row>
    <row r="17742" spans="1:9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52"/>
        <v>93000</v>
      </c>
      <c r="H17742" s="42" t="s">
        <v>2240</v>
      </c>
      <c r="I17742" s="43"/>
    </row>
    <row r="17743" spans="1:9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52"/>
        <v>297000</v>
      </c>
      <c r="H17743" s="42" t="s">
        <v>486</v>
      </c>
      <c r="I17743" s="43" t="s">
        <v>13218</v>
      </c>
    </row>
    <row r="17744" spans="1:9" x14ac:dyDescent="0.25">
      <c r="A17744" s="180">
        <v>44784</v>
      </c>
      <c r="B17744" s="33" t="s">
        <v>8247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52"/>
        <v>83000</v>
      </c>
      <c r="H17744" s="42" t="s">
        <v>486</v>
      </c>
      <c r="I17744" s="43" t="s">
        <v>13218</v>
      </c>
    </row>
    <row r="17745" spans="1:9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52"/>
        <v>210000</v>
      </c>
      <c r="H17745" s="42" t="s">
        <v>486</v>
      </c>
      <c r="I17745" s="43" t="s">
        <v>13218</v>
      </c>
    </row>
    <row r="17746" spans="1:9" x14ac:dyDescent="0.25">
      <c r="A17746" s="180">
        <v>44784</v>
      </c>
      <c r="B17746" s="33" t="s">
        <v>356</v>
      </c>
      <c r="C17746" s="33" t="s">
        <v>13219</v>
      </c>
      <c r="D17746" s="38">
        <v>1</v>
      </c>
      <c r="E17746" s="51" t="s">
        <v>24</v>
      </c>
      <c r="F17746" s="46">
        <v>1700000</v>
      </c>
      <c r="G17746" s="179">
        <f t="shared" si="652"/>
        <v>1700000</v>
      </c>
      <c r="H17746" s="42" t="s">
        <v>882</v>
      </c>
      <c r="I17746" s="43" t="s">
        <v>13220</v>
      </c>
    </row>
    <row r="17747" spans="1:9" x14ac:dyDescent="0.25">
      <c r="A17747" s="180">
        <v>44784</v>
      </c>
      <c r="B17747" s="80" t="s">
        <v>356</v>
      </c>
      <c r="C17747" s="208" t="s">
        <v>13221</v>
      </c>
      <c r="D17747" s="38">
        <v>1</v>
      </c>
      <c r="E17747" s="51" t="s">
        <v>24</v>
      </c>
      <c r="F17747" s="46">
        <v>1700000</v>
      </c>
      <c r="G17747" s="41">
        <f t="shared" si="652"/>
        <v>1700000</v>
      </c>
      <c r="H17747" s="42" t="s">
        <v>882</v>
      </c>
      <c r="I17747" s="43" t="s">
        <v>13220</v>
      </c>
    </row>
    <row r="17748" spans="1:9" x14ac:dyDescent="0.25">
      <c r="A17748" s="180">
        <v>44784</v>
      </c>
      <c r="B17748" s="33" t="s">
        <v>7482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52"/>
        <v>390000</v>
      </c>
      <c r="H17748" s="42" t="s">
        <v>882</v>
      </c>
      <c r="I17748" s="43" t="s">
        <v>13220</v>
      </c>
    </row>
    <row r="17749" spans="1:9" x14ac:dyDescent="0.25">
      <c r="A17749" s="180">
        <v>44784</v>
      </c>
      <c r="B17749" s="80" t="s">
        <v>4466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x14ac:dyDescent="0.25">
      <c r="A17750" s="180">
        <v>44784</v>
      </c>
      <c r="B17750" s="33" t="s">
        <v>13222</v>
      </c>
      <c r="C17750" s="33"/>
      <c r="D17750" s="53">
        <v>20</v>
      </c>
      <c r="E17750" s="39" t="s">
        <v>24</v>
      </c>
      <c r="F17750" s="46">
        <v>1000</v>
      </c>
      <c r="G17750" s="41">
        <f t="shared" si="652"/>
        <v>20000</v>
      </c>
      <c r="H17750" s="42" t="s">
        <v>911</v>
      </c>
      <c r="I17750" s="43"/>
    </row>
    <row r="17751" spans="1:9" x14ac:dyDescent="0.25">
      <c r="A17751" s="180">
        <v>44784</v>
      </c>
      <c r="B17751" s="33" t="s">
        <v>5590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52"/>
        <v>210000</v>
      </c>
      <c r="H17751" s="42" t="s">
        <v>911</v>
      </c>
      <c r="I17751" s="43"/>
    </row>
    <row r="17752" spans="1:9" x14ac:dyDescent="0.25">
      <c r="A17752" s="180">
        <v>44784</v>
      </c>
      <c r="B17752" s="52" t="s">
        <v>7471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52"/>
        <v>22500</v>
      </c>
      <c r="H17752" s="42" t="s">
        <v>911</v>
      </c>
      <c r="I17752" s="43"/>
    </row>
    <row r="17753" spans="1:9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52"/>
        <v>10000</v>
      </c>
      <c r="H17753" s="42" t="s">
        <v>911</v>
      </c>
      <c r="I17753" s="43"/>
    </row>
    <row r="17754" spans="1:9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52"/>
        <v>264000</v>
      </c>
      <c r="H17754" s="251" t="s">
        <v>8417</v>
      </c>
      <c r="I17754" s="575"/>
    </row>
    <row r="17755" spans="1:9" x14ac:dyDescent="0.25">
      <c r="A17755" s="180">
        <v>44784</v>
      </c>
      <c r="B17755" s="36" t="s">
        <v>6924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13223</v>
      </c>
      <c r="I17755" s="293"/>
    </row>
    <row r="17756" spans="1:9" x14ac:dyDescent="0.25">
      <c r="A17756" s="180">
        <v>44784</v>
      </c>
      <c r="B17756" s="33" t="s">
        <v>6926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13223</v>
      </c>
      <c r="I17756" s="293"/>
    </row>
    <row r="17757" spans="1:9" x14ac:dyDescent="0.25">
      <c r="A17757" s="180">
        <v>44784</v>
      </c>
      <c r="B17757" s="56" t="s">
        <v>7470</v>
      </c>
      <c r="C17757" s="56" t="s">
        <v>2880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x14ac:dyDescent="0.25">
      <c r="A17758" s="180">
        <v>44784</v>
      </c>
      <c r="B17758" s="36" t="s">
        <v>6924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53">F17758*D17758</f>
        <v>435000</v>
      </c>
      <c r="H17758" s="42" t="s">
        <v>433</v>
      </c>
      <c r="I17758" s="293"/>
    </row>
    <row r="17759" spans="1:9" x14ac:dyDescent="0.25">
      <c r="A17759" s="180">
        <v>44784</v>
      </c>
      <c r="B17759" s="33" t="s">
        <v>6926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53"/>
        <v>105000</v>
      </c>
      <c r="H17759" s="42" t="s">
        <v>433</v>
      </c>
      <c r="I17759" s="293"/>
    </row>
    <row r="17760" spans="1:9" x14ac:dyDescent="0.25">
      <c r="A17760" s="180">
        <v>44784</v>
      </c>
      <c r="B17760" s="33" t="s">
        <v>7477</v>
      </c>
      <c r="C17760" s="56" t="s">
        <v>56</v>
      </c>
      <c r="D17760" s="38">
        <v>0.8</v>
      </c>
      <c r="E17760" s="51" t="s">
        <v>13224</v>
      </c>
      <c r="F17760" s="191">
        <v>2300000</v>
      </c>
      <c r="G17760" s="41">
        <f t="shared" si="653"/>
        <v>1840000</v>
      </c>
      <c r="H17760" s="42" t="s">
        <v>3078</v>
      </c>
      <c r="I17760" s="293"/>
    </row>
    <row r="17761" spans="1:9" x14ac:dyDescent="0.25">
      <c r="A17761" s="180">
        <v>44784</v>
      </c>
      <c r="B17761" s="33" t="s">
        <v>7477</v>
      </c>
      <c r="C17761" s="56" t="s">
        <v>56</v>
      </c>
      <c r="D17761" s="38">
        <v>0.2</v>
      </c>
      <c r="E17761" s="51" t="s">
        <v>13224</v>
      </c>
      <c r="F17761" s="191">
        <v>2300000</v>
      </c>
      <c r="G17761" s="41">
        <f t="shared" si="653"/>
        <v>460000</v>
      </c>
      <c r="H17761" s="42" t="s">
        <v>783</v>
      </c>
      <c r="I17761" s="293" t="s">
        <v>13214</v>
      </c>
    </row>
    <row r="17762" spans="1:9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53"/>
        <v>75000</v>
      </c>
      <c r="H17762" s="42" t="s">
        <v>7486</v>
      </c>
      <c r="I17762" s="293"/>
    </row>
    <row r="17763" spans="1:9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53"/>
        <v>20000</v>
      </c>
      <c r="H17763" s="42" t="s">
        <v>7486</v>
      </c>
      <c r="I17763" s="293"/>
    </row>
    <row r="17764" spans="1:9" x14ac:dyDescent="0.25">
      <c r="A17764" s="180">
        <v>44784</v>
      </c>
      <c r="B17764" s="80" t="s">
        <v>4466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53"/>
        <v>23000</v>
      </c>
      <c r="H17764" s="42" t="s">
        <v>7486</v>
      </c>
      <c r="I17764" s="293"/>
    </row>
    <row r="17765" spans="1:9" x14ac:dyDescent="0.25">
      <c r="A17765" s="180">
        <v>44784</v>
      </c>
      <c r="B17765" s="36" t="s">
        <v>2912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53"/>
        <v>206000</v>
      </c>
      <c r="H17765" s="42" t="s">
        <v>7486</v>
      </c>
      <c r="I17765" s="293"/>
    </row>
    <row r="17766" spans="1:9" x14ac:dyDescent="0.25">
      <c r="A17766" s="180">
        <v>44784</v>
      </c>
      <c r="B17766" s="80" t="s">
        <v>7387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53"/>
        <v>105000</v>
      </c>
      <c r="H17766" s="42" t="s">
        <v>647</v>
      </c>
      <c r="I17766" s="293" t="s">
        <v>13225</v>
      </c>
    </row>
    <row r="17767" spans="1:9" x14ac:dyDescent="0.25">
      <c r="A17767" s="180">
        <v>44784</v>
      </c>
      <c r="B17767" s="33" t="s">
        <v>7418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13225</v>
      </c>
    </row>
    <row r="17768" spans="1:9" x14ac:dyDescent="0.25">
      <c r="A17768" s="180">
        <v>44784</v>
      </c>
      <c r="B17768" s="56" t="s">
        <v>7419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53"/>
        <v>20000</v>
      </c>
      <c r="H17768" s="42" t="s">
        <v>647</v>
      </c>
      <c r="I17768" s="293" t="s">
        <v>13225</v>
      </c>
    </row>
    <row r="17769" spans="1:9" x14ac:dyDescent="0.25">
      <c r="A17769" s="180">
        <v>44784</v>
      </c>
      <c r="B17769" s="36" t="s">
        <v>13226</v>
      </c>
      <c r="C17769" s="33" t="s">
        <v>11918</v>
      </c>
      <c r="D17769" s="38">
        <v>3</v>
      </c>
      <c r="E17769" s="45" t="s">
        <v>24</v>
      </c>
      <c r="F17769" s="40">
        <v>1</v>
      </c>
      <c r="G17769" s="41">
        <f t="shared" si="653"/>
        <v>3</v>
      </c>
      <c r="H17769" s="42" t="s">
        <v>647</v>
      </c>
      <c r="I17769" s="293" t="s">
        <v>13225</v>
      </c>
    </row>
    <row r="17770" spans="1:9" x14ac:dyDescent="0.25">
      <c r="A17770" s="180">
        <v>44784</v>
      </c>
      <c r="B17770" s="33" t="s">
        <v>7106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53"/>
        <v>50000</v>
      </c>
      <c r="H17770" s="42" t="s">
        <v>647</v>
      </c>
      <c r="I17770" s="293" t="s">
        <v>13225</v>
      </c>
    </row>
    <row r="17771" spans="1:9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53"/>
        <v>7500</v>
      </c>
      <c r="H17771" s="42" t="s">
        <v>647</v>
      </c>
      <c r="I17771" s="293" t="s">
        <v>13225</v>
      </c>
    </row>
    <row r="17772" spans="1:9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53"/>
        <v>580000</v>
      </c>
      <c r="H17772" s="42" t="s">
        <v>647</v>
      </c>
      <c r="I17772" s="293" t="s">
        <v>13225</v>
      </c>
    </row>
    <row r="17773" spans="1:9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53"/>
        <v>170000</v>
      </c>
      <c r="H17773" s="42" t="s">
        <v>647</v>
      </c>
      <c r="I17773" s="293" t="s">
        <v>13225</v>
      </c>
    </row>
    <row r="17774" spans="1:9" x14ac:dyDescent="0.25">
      <c r="A17774" s="180">
        <v>44784</v>
      </c>
      <c r="B17774" s="63" t="s">
        <v>11794</v>
      </c>
      <c r="C17774" s="49" t="s">
        <v>13227</v>
      </c>
      <c r="D17774" s="38">
        <v>1</v>
      </c>
      <c r="E17774" s="306" t="s">
        <v>24</v>
      </c>
      <c r="F17774" s="40">
        <v>1650000</v>
      </c>
      <c r="G17774" s="41">
        <f t="shared" si="653"/>
        <v>1650000</v>
      </c>
      <c r="H17774" s="42" t="s">
        <v>647</v>
      </c>
      <c r="I17774" s="293" t="s">
        <v>13225</v>
      </c>
    </row>
    <row r="17775" spans="1:9" x14ac:dyDescent="0.25">
      <c r="A17775" s="180">
        <v>44784</v>
      </c>
      <c r="B17775" s="63" t="s">
        <v>11794</v>
      </c>
      <c r="C17775" s="49" t="s">
        <v>13228</v>
      </c>
      <c r="D17775" s="38">
        <v>1</v>
      </c>
      <c r="E17775" s="78" t="s">
        <v>24</v>
      </c>
      <c r="F17775" s="46">
        <v>1650000</v>
      </c>
      <c r="G17775" s="41">
        <f t="shared" si="653"/>
        <v>1650000</v>
      </c>
      <c r="H17775" s="42" t="s">
        <v>647</v>
      </c>
      <c r="I17775" s="293" t="s">
        <v>13225</v>
      </c>
    </row>
    <row r="17776" spans="1:9" x14ac:dyDescent="0.25">
      <c r="A17776" s="180">
        <v>44784</v>
      </c>
      <c r="B17776" s="63" t="s">
        <v>11794</v>
      </c>
      <c r="C17776" s="49" t="s">
        <v>13229</v>
      </c>
      <c r="D17776" s="33">
        <v>1</v>
      </c>
      <c r="E17776" s="78" t="s">
        <v>24</v>
      </c>
      <c r="F17776" s="46">
        <v>1650000</v>
      </c>
      <c r="G17776" s="62">
        <f t="shared" si="653"/>
        <v>1650000</v>
      </c>
      <c r="H17776" s="42" t="s">
        <v>647</v>
      </c>
      <c r="I17776" s="293" t="s">
        <v>13230</v>
      </c>
    </row>
    <row r="17777" spans="1:9" x14ac:dyDescent="0.25">
      <c r="A17777" s="180">
        <v>44784</v>
      </c>
      <c r="B17777" s="63" t="s">
        <v>11794</v>
      </c>
      <c r="C17777" s="49" t="s">
        <v>13231</v>
      </c>
      <c r="D17777" s="53">
        <v>1</v>
      </c>
      <c r="E17777" s="78" t="s">
        <v>24</v>
      </c>
      <c r="F17777" s="46">
        <v>1650000</v>
      </c>
      <c r="G17777" s="41">
        <f t="shared" si="653"/>
        <v>1650000</v>
      </c>
      <c r="H17777" s="42" t="s">
        <v>647</v>
      </c>
      <c r="I17777" s="293" t="s">
        <v>13230</v>
      </c>
    </row>
    <row r="17778" spans="1:9" x14ac:dyDescent="0.25">
      <c r="A17778" s="180">
        <v>44784</v>
      </c>
      <c r="B17778" s="63" t="s">
        <v>11794</v>
      </c>
      <c r="C17778" s="49" t="s">
        <v>13232</v>
      </c>
      <c r="D17778" s="38">
        <v>1</v>
      </c>
      <c r="E17778" s="51" t="s">
        <v>24</v>
      </c>
      <c r="F17778" s="46">
        <v>1650000</v>
      </c>
      <c r="G17778" s="41">
        <f t="shared" si="653"/>
        <v>1650000</v>
      </c>
      <c r="H17778" s="42" t="s">
        <v>647</v>
      </c>
      <c r="I17778" s="293" t="s">
        <v>13230</v>
      </c>
    </row>
    <row r="17779" spans="1:9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53"/>
        <v>870000</v>
      </c>
      <c r="H17779" s="42" t="s">
        <v>647</v>
      </c>
      <c r="I17779" s="293" t="s">
        <v>13230</v>
      </c>
    </row>
    <row r="17780" spans="1:9" x14ac:dyDescent="0.25">
      <c r="A17780" s="180">
        <v>44784</v>
      </c>
      <c r="B17780" s="33" t="s">
        <v>356</v>
      </c>
      <c r="C17780" s="33" t="s">
        <v>13233</v>
      </c>
      <c r="D17780" s="33">
        <v>1</v>
      </c>
      <c r="E17780" s="33" t="s">
        <v>24</v>
      </c>
      <c r="F17780" s="34">
        <v>1700000</v>
      </c>
      <c r="G17780" s="41">
        <f t="shared" si="653"/>
        <v>1700000</v>
      </c>
      <c r="H17780" s="42" t="s">
        <v>13234</v>
      </c>
      <c r="I17780" s="293" t="s">
        <v>13235</v>
      </c>
    </row>
    <row r="17781" spans="1:9" x14ac:dyDescent="0.25">
      <c r="A17781" s="180">
        <v>44784</v>
      </c>
      <c r="B17781" s="33" t="s">
        <v>356</v>
      </c>
      <c r="C17781" s="33" t="s">
        <v>13236</v>
      </c>
      <c r="D17781" s="33">
        <v>1</v>
      </c>
      <c r="E17781" s="33" t="s">
        <v>24</v>
      </c>
      <c r="F17781" s="34">
        <v>1700000</v>
      </c>
      <c r="G17781" s="41">
        <f t="shared" si="653"/>
        <v>1700000</v>
      </c>
      <c r="H17781" s="84" t="s">
        <v>13234</v>
      </c>
      <c r="I17781" s="293" t="s">
        <v>13235</v>
      </c>
    </row>
    <row r="17782" spans="1:9" x14ac:dyDescent="0.25">
      <c r="A17782" s="180">
        <v>44784</v>
      </c>
      <c r="B17782" s="33" t="s">
        <v>7482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53"/>
        <v>390000</v>
      </c>
      <c r="H17782" s="84" t="s">
        <v>13234</v>
      </c>
      <c r="I17782" s="293" t="s">
        <v>13235</v>
      </c>
    </row>
    <row r="17783" spans="1:9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53"/>
        <v>340000</v>
      </c>
      <c r="H17783" s="84" t="s">
        <v>433</v>
      </c>
      <c r="I17783" s="293" t="s">
        <v>13235</v>
      </c>
    </row>
    <row r="17784" spans="1:9" x14ac:dyDescent="0.25">
      <c r="A17784" s="180">
        <v>44784</v>
      </c>
      <c r="B17784" s="33" t="s">
        <v>8457</v>
      </c>
      <c r="C17784" s="33" t="s">
        <v>7213</v>
      </c>
      <c r="D17784" s="38">
        <v>1</v>
      </c>
      <c r="E17784" s="45" t="s">
        <v>24</v>
      </c>
      <c r="F17784" s="58">
        <v>58000</v>
      </c>
      <c r="G17784" s="41">
        <f t="shared" si="653"/>
        <v>58000</v>
      </c>
      <c r="H17784" s="84" t="s">
        <v>868</v>
      </c>
      <c r="I17784" s="33" t="s">
        <v>13237</v>
      </c>
    </row>
    <row r="17785" spans="1:9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53"/>
        <v>40000</v>
      </c>
      <c r="H17785" s="84" t="s">
        <v>868</v>
      </c>
      <c r="I17785" s="33" t="s">
        <v>13237</v>
      </c>
    </row>
    <row r="17786" spans="1:9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53"/>
        <v>193500</v>
      </c>
      <c r="H17786" s="84" t="s">
        <v>868</v>
      </c>
      <c r="I17786" s="33" t="s">
        <v>13237</v>
      </c>
    </row>
    <row r="17787" spans="1:9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53"/>
        <v>264000</v>
      </c>
      <c r="H17787" s="84" t="s">
        <v>1756</v>
      </c>
      <c r="I17787" s="33" t="s">
        <v>13238</v>
      </c>
    </row>
    <row r="17788" spans="1:9" x14ac:dyDescent="0.25">
      <c r="A17788" s="180">
        <v>44784</v>
      </c>
      <c r="B17788" s="33" t="s">
        <v>7472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53"/>
        <v>80000</v>
      </c>
      <c r="H17788" s="84" t="s">
        <v>1756</v>
      </c>
      <c r="I17788" s="33" t="s">
        <v>13238</v>
      </c>
    </row>
    <row r="17789" spans="1:9" x14ac:dyDescent="0.25">
      <c r="A17789" s="180">
        <v>44784</v>
      </c>
      <c r="B17789" s="68" t="s">
        <v>7473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53"/>
        <v>80000</v>
      </c>
      <c r="H17789" s="84" t="s">
        <v>1756</v>
      </c>
      <c r="I17789" s="33" t="s">
        <v>13238</v>
      </c>
    </row>
    <row r="17790" spans="1:9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53"/>
        <v>250000</v>
      </c>
      <c r="H17790" s="84" t="s">
        <v>1756</v>
      </c>
      <c r="I17790" s="33" t="s">
        <v>13238</v>
      </c>
    </row>
    <row r="17791" spans="1:9" x14ac:dyDescent="0.25">
      <c r="A17791" s="180">
        <v>44784</v>
      </c>
      <c r="B17791" s="33" t="s">
        <v>6818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53"/>
        <v>298200</v>
      </c>
      <c r="H17791" s="84" t="s">
        <v>1756</v>
      </c>
      <c r="I17791" s="33" t="s">
        <v>13238</v>
      </c>
    </row>
    <row r="17792" spans="1:9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53"/>
        <v>675000</v>
      </c>
      <c r="H17792" s="84" t="s">
        <v>1756</v>
      </c>
      <c r="I17792" s="33" t="s">
        <v>13238</v>
      </c>
    </row>
    <row r="17793" spans="1:9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53"/>
        <v>10000</v>
      </c>
      <c r="H17793" s="84" t="s">
        <v>1756</v>
      </c>
      <c r="I17793" s="33" t="s">
        <v>13238</v>
      </c>
    </row>
    <row r="17794" spans="1:9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53"/>
        <v>208134</v>
      </c>
      <c r="H17794" s="84" t="s">
        <v>1756</v>
      </c>
      <c r="I17794" s="33" t="s">
        <v>13238</v>
      </c>
    </row>
    <row r="17795" spans="1:9" x14ac:dyDescent="0.25">
      <c r="A17795" s="180">
        <v>44784</v>
      </c>
      <c r="B17795" s="63" t="s">
        <v>7483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53"/>
        <v>180000</v>
      </c>
      <c r="H17795" s="84" t="s">
        <v>1106</v>
      </c>
      <c r="I17795" s="33" t="s">
        <v>13216</v>
      </c>
    </row>
    <row r="17796" spans="1:9" x14ac:dyDescent="0.25">
      <c r="A17796" s="180">
        <v>44815</v>
      </c>
      <c r="B17796" s="33" t="s">
        <v>13222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x14ac:dyDescent="0.25">
      <c r="A17797" s="180">
        <v>44815</v>
      </c>
      <c r="B17797" s="33" t="s">
        <v>7501</v>
      </c>
      <c r="C17797" s="56" t="s">
        <v>6042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54">F17800*D17800</f>
        <v>75000</v>
      </c>
      <c r="H17800" s="42" t="s">
        <v>433</v>
      </c>
      <c r="I17800" s="43" t="s">
        <v>13239</v>
      </c>
    </row>
    <row r="17801" spans="1:9" x14ac:dyDescent="0.25">
      <c r="A17801" s="180">
        <v>44815</v>
      </c>
      <c r="B17801" s="36" t="s">
        <v>5837</v>
      </c>
      <c r="C17801" s="56" t="s">
        <v>2926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x14ac:dyDescent="0.25">
      <c r="A17802" s="180">
        <v>44815</v>
      </c>
      <c r="B17802" s="33" t="s">
        <v>9281</v>
      </c>
      <c r="C17802" s="228" t="s">
        <v>13240</v>
      </c>
      <c r="D17802" s="38">
        <v>1</v>
      </c>
      <c r="E17802" s="51" t="s">
        <v>24</v>
      </c>
      <c r="F17802" s="46">
        <v>475000</v>
      </c>
      <c r="G17802" s="179">
        <f t="shared" si="654"/>
        <v>475000</v>
      </c>
      <c r="H17802" s="42" t="s">
        <v>538</v>
      </c>
      <c r="I17802" s="43" t="s">
        <v>13241</v>
      </c>
    </row>
    <row r="17803" spans="1:9" x14ac:dyDescent="0.25">
      <c r="A17803" s="180">
        <v>44815</v>
      </c>
      <c r="B17803" s="33" t="s">
        <v>9281</v>
      </c>
      <c r="C17803" s="33" t="s">
        <v>13242</v>
      </c>
      <c r="D17803" s="53">
        <v>1</v>
      </c>
      <c r="E17803" s="39" t="s">
        <v>24</v>
      </c>
      <c r="F17803" s="46">
        <v>475000</v>
      </c>
      <c r="G17803" s="41">
        <f t="shared" si="654"/>
        <v>475000</v>
      </c>
      <c r="H17803" s="42" t="s">
        <v>538</v>
      </c>
      <c r="I17803" s="43" t="s">
        <v>13241</v>
      </c>
    </row>
    <row r="17804" spans="1:9" x14ac:dyDescent="0.25">
      <c r="A17804" s="180">
        <v>44815</v>
      </c>
      <c r="B17804" s="63" t="s">
        <v>7483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54"/>
        <v>180000</v>
      </c>
      <c r="H17804" s="42" t="s">
        <v>538</v>
      </c>
      <c r="I17804" s="43" t="s">
        <v>13241</v>
      </c>
    </row>
    <row r="17805" spans="1:9" x14ac:dyDescent="0.25">
      <c r="A17805" s="180">
        <v>44815</v>
      </c>
      <c r="B17805" s="68" t="s">
        <v>7502</v>
      </c>
      <c r="C17805" s="56" t="s">
        <v>6042</v>
      </c>
      <c r="D17805" s="38">
        <v>2</v>
      </c>
      <c r="E17805" s="306" t="s">
        <v>24</v>
      </c>
      <c r="F17805" s="40">
        <v>55000</v>
      </c>
      <c r="G17805" s="41">
        <f t="shared" si="654"/>
        <v>110000</v>
      </c>
      <c r="H17805" s="42" t="s">
        <v>538</v>
      </c>
      <c r="I17805" s="43"/>
    </row>
    <row r="17806" spans="1:9" x14ac:dyDescent="0.25">
      <c r="A17806" s="180">
        <v>44815</v>
      </c>
      <c r="B17806" s="33" t="s">
        <v>12904</v>
      </c>
      <c r="C17806" s="44" t="s">
        <v>13243</v>
      </c>
      <c r="D17806" s="38">
        <v>1</v>
      </c>
      <c r="E17806" s="51" t="s">
        <v>24</v>
      </c>
      <c r="F17806" s="185">
        <v>1400000</v>
      </c>
      <c r="G17806" s="41">
        <f t="shared" si="654"/>
        <v>1400000</v>
      </c>
      <c r="H17806" s="42" t="s">
        <v>1268</v>
      </c>
      <c r="I17806" s="43" t="s">
        <v>13244</v>
      </c>
    </row>
    <row r="17807" spans="1:9" x14ac:dyDescent="0.25">
      <c r="A17807" s="180">
        <v>44815</v>
      </c>
      <c r="B17807" s="63" t="s">
        <v>7483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54"/>
        <v>180000</v>
      </c>
      <c r="H17807" s="42" t="s">
        <v>1268</v>
      </c>
      <c r="I17807" s="43" t="s">
        <v>13244</v>
      </c>
    </row>
    <row r="17808" spans="1:9" x14ac:dyDescent="0.25">
      <c r="A17808" s="180">
        <v>44815</v>
      </c>
      <c r="B17808" s="36" t="s">
        <v>7402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54"/>
        <v>112500</v>
      </c>
      <c r="H17808" s="42" t="s">
        <v>413</v>
      </c>
      <c r="I17808" s="43"/>
    </row>
    <row r="17809" spans="1:9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x14ac:dyDescent="0.25">
      <c r="A17810" s="180">
        <v>44815</v>
      </c>
      <c r="B17810" s="33" t="s">
        <v>7495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x14ac:dyDescent="0.25">
      <c r="A17811" s="180">
        <v>44815</v>
      </c>
      <c r="B17811" s="36" t="s">
        <v>7499</v>
      </c>
      <c r="C17811" s="56" t="s">
        <v>6042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x14ac:dyDescent="0.25">
      <c r="A17812" s="180">
        <v>44815</v>
      </c>
      <c r="B17812" s="52" t="s">
        <v>7500</v>
      </c>
      <c r="C17812" s="56" t="s">
        <v>6042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x14ac:dyDescent="0.25">
      <c r="A17813" s="180">
        <v>44815</v>
      </c>
      <c r="B17813" s="36" t="s">
        <v>7492</v>
      </c>
      <c r="C17813" s="36" t="s">
        <v>7493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7494</v>
      </c>
      <c r="I17813" s="293"/>
    </row>
    <row r="17814" spans="1:9" x14ac:dyDescent="0.25">
      <c r="A17814" s="180">
        <v>44815</v>
      </c>
      <c r="B17814" s="63" t="s">
        <v>1338</v>
      </c>
      <c r="C17814" s="56" t="s">
        <v>7497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7494</v>
      </c>
      <c r="I17814" s="293"/>
    </row>
    <row r="17815" spans="1:9" x14ac:dyDescent="0.25">
      <c r="A17815" s="180">
        <v>44815</v>
      </c>
      <c r="B17815" s="63" t="s">
        <v>7498</v>
      </c>
      <c r="C17815" s="56" t="s">
        <v>7497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7494</v>
      </c>
      <c r="I17815" s="293"/>
    </row>
    <row r="17816" spans="1:9" x14ac:dyDescent="0.25">
      <c r="A17816" s="180">
        <v>44815</v>
      </c>
      <c r="B17816" s="33" t="s">
        <v>7485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7486</v>
      </c>
      <c r="I17816" s="293"/>
    </row>
    <row r="17817" spans="1:9" x14ac:dyDescent="0.25">
      <c r="A17817" s="180">
        <v>44815</v>
      </c>
      <c r="B17817" s="33" t="s">
        <v>7487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55">F17817*D17817</f>
        <v>52000</v>
      </c>
      <c r="H17817" s="42" t="s">
        <v>7486</v>
      </c>
      <c r="I17817" s="293"/>
    </row>
    <row r="17818" spans="1:9" x14ac:dyDescent="0.25">
      <c r="A17818" s="180">
        <v>44815</v>
      </c>
      <c r="B17818" s="56" t="s">
        <v>7488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55"/>
        <v>15000</v>
      </c>
      <c r="H17818" s="42" t="s">
        <v>7486</v>
      </c>
      <c r="I17818" s="293"/>
    </row>
    <row r="17819" spans="1:9" x14ac:dyDescent="0.25">
      <c r="A17819" s="180">
        <v>44815</v>
      </c>
      <c r="B17819" s="52" t="s">
        <v>7489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55"/>
        <v>7500</v>
      </c>
      <c r="H17819" s="42" t="s">
        <v>7486</v>
      </c>
      <c r="I17819" s="293"/>
    </row>
    <row r="17820" spans="1:9" x14ac:dyDescent="0.25">
      <c r="A17820" s="180">
        <v>44815</v>
      </c>
      <c r="B17820" s="33" t="s">
        <v>7490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55"/>
        <v>2200</v>
      </c>
      <c r="H17820" s="42" t="s">
        <v>7486</v>
      </c>
      <c r="I17820" s="293"/>
    </row>
    <row r="17821" spans="1:9" x14ac:dyDescent="0.25">
      <c r="A17821" s="180">
        <v>44815</v>
      </c>
      <c r="B17821" s="68" t="s">
        <v>7491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55"/>
        <v>3300</v>
      </c>
      <c r="H17821" s="42" t="s">
        <v>7486</v>
      </c>
      <c r="I17821" s="293"/>
    </row>
    <row r="17822" spans="1:9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55"/>
        <v>12500</v>
      </c>
      <c r="H17822" s="42" t="s">
        <v>7486</v>
      </c>
      <c r="I17822" s="293"/>
    </row>
    <row r="17823" spans="1:9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55"/>
        <v>75000</v>
      </c>
      <c r="H17823" s="42" t="s">
        <v>7486</v>
      </c>
      <c r="I17823" s="293"/>
    </row>
    <row r="17824" spans="1:9" x14ac:dyDescent="0.25">
      <c r="A17824" s="180">
        <v>44815</v>
      </c>
      <c r="B17824" s="80" t="s">
        <v>4466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55"/>
        <v>11500</v>
      </c>
      <c r="H17824" s="42" t="s">
        <v>7486</v>
      </c>
      <c r="I17824" s="293"/>
    </row>
    <row r="17825" spans="1:9" x14ac:dyDescent="0.25">
      <c r="A17825" s="180">
        <v>44815</v>
      </c>
      <c r="B17825" s="52" t="s">
        <v>5846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55"/>
        <v>292000</v>
      </c>
      <c r="H17825" s="42" t="s">
        <v>13103</v>
      </c>
      <c r="I17825" s="293"/>
    </row>
    <row r="17826" spans="1:9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55"/>
        <v>93000</v>
      </c>
      <c r="H17826" s="42" t="s">
        <v>509</v>
      </c>
      <c r="I17826" s="293"/>
    </row>
    <row r="17827" spans="1:9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55"/>
        <v>22500</v>
      </c>
      <c r="H17827" s="42" t="s">
        <v>1106</v>
      </c>
      <c r="I17827" s="293" t="s">
        <v>13245</v>
      </c>
    </row>
    <row r="17828" spans="1:9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13245</v>
      </c>
    </row>
    <row r="17829" spans="1:9" x14ac:dyDescent="0.25">
      <c r="A17829" s="180">
        <v>44815</v>
      </c>
      <c r="B17829" s="33" t="s">
        <v>2780</v>
      </c>
      <c r="C17829" s="33" t="s">
        <v>7239</v>
      </c>
      <c r="D17829" s="33">
        <v>1</v>
      </c>
      <c r="E17829" s="33" t="s">
        <v>24</v>
      </c>
      <c r="F17829" s="34">
        <v>126156</v>
      </c>
      <c r="G17829" s="41">
        <f t="shared" si="655"/>
        <v>126156</v>
      </c>
      <c r="H17829" s="84" t="s">
        <v>1106</v>
      </c>
      <c r="I17829" s="293" t="s">
        <v>13245</v>
      </c>
    </row>
    <row r="17830" spans="1:9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55"/>
        <v>297000</v>
      </c>
      <c r="H17830" s="42" t="s">
        <v>3078</v>
      </c>
      <c r="I17830" s="43" t="s">
        <v>13246</v>
      </c>
    </row>
    <row r="17831" spans="1:9" x14ac:dyDescent="0.25">
      <c r="A17831" s="180">
        <v>44845</v>
      </c>
      <c r="B17831" s="33" t="s">
        <v>8247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55"/>
        <v>83000</v>
      </c>
      <c r="H17831" s="42" t="s">
        <v>3078</v>
      </c>
      <c r="I17831" s="43" t="s">
        <v>13246</v>
      </c>
    </row>
    <row r="17832" spans="1:9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7509</v>
      </c>
      <c r="I17832" s="43"/>
    </row>
    <row r="17833" spans="1:9" x14ac:dyDescent="0.25">
      <c r="A17833" s="180">
        <v>44845</v>
      </c>
      <c r="B17833" s="52" t="s">
        <v>5846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55"/>
        <v>219000</v>
      </c>
      <c r="H17833" s="42" t="s">
        <v>13103</v>
      </c>
      <c r="I17833" s="43"/>
    </row>
    <row r="17834" spans="1:9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55"/>
        <v>77500</v>
      </c>
      <c r="H17834" s="42" t="s">
        <v>13103</v>
      </c>
      <c r="I17834" s="43"/>
    </row>
    <row r="17835" spans="1:9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13103</v>
      </c>
      <c r="I17835" s="43"/>
    </row>
    <row r="17836" spans="1:9" x14ac:dyDescent="0.25">
      <c r="A17836" s="180">
        <v>44845</v>
      </c>
      <c r="B17836" s="33" t="s">
        <v>7510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7509</v>
      </c>
      <c r="I17836" s="43"/>
    </row>
    <row r="17837" spans="1:9" x14ac:dyDescent="0.25">
      <c r="A17837" s="180">
        <v>44845</v>
      </c>
      <c r="B17837" s="36" t="s">
        <v>7516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7509</v>
      </c>
      <c r="I17837" s="43"/>
    </row>
    <row r="17838" spans="1:9" x14ac:dyDescent="0.25">
      <c r="A17838" s="180">
        <v>44845</v>
      </c>
      <c r="B17838" s="63" t="s">
        <v>7517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7509</v>
      </c>
      <c r="I17838" s="43"/>
    </row>
    <row r="17839" spans="1:9" x14ac:dyDescent="0.25">
      <c r="A17839" s="180">
        <v>44845</v>
      </c>
      <c r="B17839" s="33" t="s">
        <v>13222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7509</v>
      </c>
      <c r="I17839" s="43"/>
    </row>
    <row r="17840" spans="1:9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55"/>
        <v>62000</v>
      </c>
      <c r="H17840" s="42" t="s">
        <v>28</v>
      </c>
      <c r="I17840" s="43"/>
    </row>
    <row r="17841" spans="1:9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55"/>
        <v>66000</v>
      </c>
      <c r="H17841" s="42" t="s">
        <v>28</v>
      </c>
      <c r="I17841" s="43"/>
    </row>
    <row r="17842" spans="1:9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55"/>
        <v>297000</v>
      </c>
      <c r="H17842" s="42" t="s">
        <v>1263</v>
      </c>
      <c r="I17842" s="43" t="s">
        <v>13247</v>
      </c>
    </row>
    <row r="17843" spans="1:9" x14ac:dyDescent="0.25">
      <c r="A17843" s="180">
        <v>44845</v>
      </c>
      <c r="B17843" s="33" t="s">
        <v>8247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55"/>
        <v>83000</v>
      </c>
      <c r="H17843" s="42" t="s">
        <v>1263</v>
      </c>
      <c r="I17843" s="43" t="s">
        <v>13247</v>
      </c>
    </row>
    <row r="17844" spans="1:9" x14ac:dyDescent="0.25">
      <c r="A17844" s="180">
        <v>44845</v>
      </c>
      <c r="B17844" s="36" t="s">
        <v>7505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55"/>
        <v>240000</v>
      </c>
      <c r="H17844" s="42" t="s">
        <v>647</v>
      </c>
      <c r="I17844" s="293" t="s">
        <v>13248</v>
      </c>
    </row>
    <row r="17845" spans="1:9" x14ac:dyDescent="0.25">
      <c r="A17845" s="180">
        <v>44845</v>
      </c>
      <c r="B17845" s="68" t="s">
        <v>7506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55"/>
        <v>3591000</v>
      </c>
      <c r="H17845" s="42" t="s">
        <v>647</v>
      </c>
      <c r="I17845" s="293" t="s">
        <v>13248</v>
      </c>
    </row>
    <row r="17846" spans="1:9" x14ac:dyDescent="0.25">
      <c r="A17846" s="180">
        <v>44845</v>
      </c>
      <c r="B17846" s="63" t="s">
        <v>7508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55"/>
        <v>2045000</v>
      </c>
      <c r="H17846" s="42" t="s">
        <v>647</v>
      </c>
      <c r="I17846" s="293" t="s">
        <v>13248</v>
      </c>
    </row>
    <row r="17847" spans="1:9" x14ac:dyDescent="0.25">
      <c r="A17847" s="180">
        <v>44845</v>
      </c>
      <c r="B17847" s="33" t="s">
        <v>9281</v>
      </c>
      <c r="C17847" s="56" t="s">
        <v>13249</v>
      </c>
      <c r="D17847" s="38">
        <v>1</v>
      </c>
      <c r="E17847" s="39" t="s">
        <v>24</v>
      </c>
      <c r="F17847" s="46">
        <v>475000</v>
      </c>
      <c r="G17847" s="41">
        <f t="shared" si="655"/>
        <v>475000</v>
      </c>
      <c r="H17847" s="42" t="s">
        <v>827</v>
      </c>
      <c r="I17847" s="293" t="s">
        <v>13250</v>
      </c>
    </row>
    <row r="17848" spans="1:9" x14ac:dyDescent="0.25">
      <c r="A17848" s="180">
        <v>44845</v>
      </c>
      <c r="B17848" s="80" t="s">
        <v>8457</v>
      </c>
      <c r="C17848" s="33" t="s">
        <v>7213</v>
      </c>
      <c r="D17848" s="38">
        <v>2</v>
      </c>
      <c r="E17848" s="51" t="s">
        <v>24</v>
      </c>
      <c r="F17848" s="46">
        <v>58000</v>
      </c>
      <c r="G17848" s="41">
        <f t="shared" si="655"/>
        <v>116000</v>
      </c>
      <c r="H17848" s="42" t="s">
        <v>827</v>
      </c>
      <c r="I17848" s="293" t="s">
        <v>13250</v>
      </c>
    </row>
    <row r="17849" spans="1:9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55"/>
        <v>69378</v>
      </c>
      <c r="H17849" s="42" t="s">
        <v>827</v>
      </c>
      <c r="I17849" s="293"/>
    </row>
    <row r="17850" spans="1:9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55"/>
        <v>45000</v>
      </c>
      <c r="H17850" s="42" t="s">
        <v>1006</v>
      </c>
      <c r="I17850" s="293"/>
    </row>
    <row r="17851" spans="1:9" x14ac:dyDescent="0.25">
      <c r="A17851" s="180">
        <v>44845</v>
      </c>
      <c r="B17851" s="33" t="s">
        <v>6595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55"/>
        <v>470000</v>
      </c>
      <c r="H17851" s="42" t="s">
        <v>1006</v>
      </c>
      <c r="I17851" s="293"/>
    </row>
    <row r="17852" spans="1:9" x14ac:dyDescent="0.25">
      <c r="A17852" s="180">
        <v>44845</v>
      </c>
      <c r="B17852" s="56" t="s">
        <v>7511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55"/>
        <v>285000</v>
      </c>
      <c r="H17852" s="42" t="s">
        <v>1006</v>
      </c>
      <c r="I17852" s="293"/>
    </row>
    <row r="17853" spans="1:9" x14ac:dyDescent="0.25">
      <c r="A17853" s="180">
        <v>44845</v>
      </c>
      <c r="B17853" s="52" t="s">
        <v>7512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55"/>
        <v>280000</v>
      </c>
      <c r="H17853" s="42" t="s">
        <v>1006</v>
      </c>
      <c r="I17853" s="293"/>
    </row>
    <row r="17854" spans="1:9" x14ac:dyDescent="0.25">
      <c r="A17854" s="180">
        <v>44845</v>
      </c>
      <c r="B17854" s="33" t="s">
        <v>7513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55"/>
        <v>130000</v>
      </c>
      <c r="H17854" s="42" t="s">
        <v>13251</v>
      </c>
      <c r="I17854" s="293"/>
    </row>
    <row r="17855" spans="1:9" x14ac:dyDescent="0.25">
      <c r="A17855" s="180">
        <v>44845</v>
      </c>
      <c r="B17855" s="68" t="s">
        <v>7515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55"/>
        <v>160000</v>
      </c>
      <c r="H17855" s="42" t="s">
        <v>1006</v>
      </c>
      <c r="I17855" s="293"/>
    </row>
    <row r="17856" spans="1:9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55"/>
        <v>28000</v>
      </c>
      <c r="H17856" s="42" t="s">
        <v>1006</v>
      </c>
      <c r="I17856" s="293"/>
    </row>
    <row r="17857" spans="1:9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55"/>
        <v>155000</v>
      </c>
      <c r="H17857" s="42" t="s">
        <v>490</v>
      </c>
      <c r="I17857" s="293"/>
    </row>
    <row r="17858" spans="1:9" x14ac:dyDescent="0.25">
      <c r="A17858" s="180">
        <v>44845</v>
      </c>
      <c r="B17858" s="33" t="s">
        <v>13222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55"/>
        <v>20000</v>
      </c>
      <c r="H17858" s="42" t="s">
        <v>930</v>
      </c>
      <c r="I17858" s="293"/>
    </row>
    <row r="17859" spans="1:9" x14ac:dyDescent="0.25">
      <c r="A17859" s="180">
        <v>44845</v>
      </c>
      <c r="B17859" s="33" t="s">
        <v>68</v>
      </c>
      <c r="C17859" s="33" t="s">
        <v>13252</v>
      </c>
      <c r="D17859" s="38">
        <v>1</v>
      </c>
      <c r="E17859" s="51" t="s">
        <v>24</v>
      </c>
      <c r="F17859" s="185">
        <v>2100000</v>
      </c>
      <c r="G17859" s="41">
        <f t="shared" si="655"/>
        <v>2100000</v>
      </c>
      <c r="H17859" s="84" t="s">
        <v>1065</v>
      </c>
      <c r="I17859" s="293" t="s">
        <v>13253</v>
      </c>
    </row>
    <row r="17860" spans="1:9" x14ac:dyDescent="0.25">
      <c r="A17860" s="180">
        <v>44845</v>
      </c>
      <c r="B17860" s="33" t="s">
        <v>68</v>
      </c>
      <c r="C17860" s="33" t="s">
        <v>13254</v>
      </c>
      <c r="D17860" s="33">
        <v>1</v>
      </c>
      <c r="E17860" s="33" t="s">
        <v>24</v>
      </c>
      <c r="F17860" s="34">
        <v>2100000</v>
      </c>
      <c r="G17860" s="41">
        <f t="shared" si="655"/>
        <v>2100000</v>
      </c>
      <c r="H17860" s="84" t="s">
        <v>1065</v>
      </c>
      <c r="I17860" s="293" t="s">
        <v>13253</v>
      </c>
    </row>
    <row r="17861" spans="1:9" x14ac:dyDescent="0.25">
      <c r="A17861" s="180">
        <v>44845</v>
      </c>
      <c r="B17861" s="52" t="s">
        <v>3314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55"/>
        <v>30000</v>
      </c>
      <c r="H17861" s="42" t="s">
        <v>930</v>
      </c>
      <c r="I17861" s="33"/>
    </row>
    <row r="17862" spans="1:9" x14ac:dyDescent="0.25">
      <c r="A17862" s="180">
        <v>44845</v>
      </c>
      <c r="B17862" s="33" t="s">
        <v>6344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55"/>
        <v>40000</v>
      </c>
      <c r="H17862" s="42" t="s">
        <v>930</v>
      </c>
      <c r="I17862" s="33"/>
    </row>
    <row r="17863" spans="1:9" x14ac:dyDescent="0.25">
      <c r="A17863" s="180">
        <v>44845</v>
      </c>
      <c r="B17863" s="68" t="s">
        <v>7520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55"/>
        <v>220000</v>
      </c>
      <c r="H17863" s="42" t="s">
        <v>7521</v>
      </c>
      <c r="I17863" s="33"/>
    </row>
    <row r="17864" spans="1:9" x14ac:dyDescent="0.25">
      <c r="A17864" s="180">
        <v>44845</v>
      </c>
      <c r="B17864" s="33" t="s">
        <v>12224</v>
      </c>
      <c r="C17864" s="33" t="s">
        <v>13255</v>
      </c>
      <c r="D17864" s="38">
        <v>1</v>
      </c>
      <c r="E17864" s="51" t="s">
        <v>24</v>
      </c>
      <c r="F17864" s="41">
        <v>1400000</v>
      </c>
      <c r="G17864" s="41">
        <f t="shared" si="655"/>
        <v>1400000</v>
      </c>
      <c r="H17864" s="84" t="s">
        <v>1855</v>
      </c>
      <c r="I17864" s="33" t="s">
        <v>13256</v>
      </c>
    </row>
    <row r="17865" spans="1:9" x14ac:dyDescent="0.25">
      <c r="A17865" s="180">
        <v>44845</v>
      </c>
      <c r="B17865" s="33" t="s">
        <v>12224</v>
      </c>
      <c r="C17865" s="33" t="s">
        <v>13257</v>
      </c>
      <c r="D17865" s="33">
        <v>1</v>
      </c>
      <c r="E17865" s="51" t="s">
        <v>24</v>
      </c>
      <c r="F17865" s="41">
        <v>1400000</v>
      </c>
      <c r="G17865" s="41">
        <f t="shared" si="655"/>
        <v>1400000</v>
      </c>
      <c r="H17865" s="84" t="s">
        <v>1855</v>
      </c>
      <c r="I17865" s="33" t="s">
        <v>13256</v>
      </c>
    </row>
    <row r="17866" spans="1:9" x14ac:dyDescent="0.25">
      <c r="A17866" s="180">
        <v>44845</v>
      </c>
      <c r="B17866" s="33" t="s">
        <v>12224</v>
      </c>
      <c r="C17866" s="44" t="s">
        <v>13258</v>
      </c>
      <c r="D17866" s="33">
        <v>1</v>
      </c>
      <c r="E17866" s="51" t="s">
        <v>24</v>
      </c>
      <c r="F17866" s="41">
        <v>1400000</v>
      </c>
      <c r="G17866" s="41">
        <f t="shared" si="655"/>
        <v>1400000</v>
      </c>
      <c r="H17866" s="84" t="s">
        <v>1855</v>
      </c>
      <c r="I17866" s="33" t="s">
        <v>13256</v>
      </c>
    </row>
    <row r="17867" spans="1:9" x14ac:dyDescent="0.25">
      <c r="A17867" s="180">
        <v>44845</v>
      </c>
      <c r="B17867" s="33" t="s">
        <v>12224</v>
      </c>
      <c r="C17867" s="56" t="s">
        <v>13259</v>
      </c>
      <c r="D17867" s="33">
        <v>1</v>
      </c>
      <c r="E17867" s="51" t="s">
        <v>24</v>
      </c>
      <c r="F17867" s="41">
        <v>1400000</v>
      </c>
      <c r="G17867" s="41">
        <f t="shared" si="655"/>
        <v>1400000</v>
      </c>
      <c r="H17867" s="84" t="s">
        <v>1855</v>
      </c>
      <c r="I17867" s="33" t="s">
        <v>13256</v>
      </c>
    </row>
    <row r="17868" spans="1:9" x14ac:dyDescent="0.25">
      <c r="A17868" s="180">
        <v>44845</v>
      </c>
      <c r="B17868" s="33" t="s">
        <v>356</v>
      </c>
      <c r="C17868" s="56" t="s">
        <v>13260</v>
      </c>
      <c r="D17868" s="38">
        <v>1</v>
      </c>
      <c r="E17868" s="51" t="s">
        <v>24</v>
      </c>
      <c r="F17868" s="40">
        <v>1700000</v>
      </c>
      <c r="G17868" s="41">
        <f t="shared" si="655"/>
        <v>1700000</v>
      </c>
      <c r="H17868" s="84" t="s">
        <v>1855</v>
      </c>
      <c r="I17868" s="33" t="s">
        <v>13256</v>
      </c>
    </row>
    <row r="17869" spans="1:9" x14ac:dyDescent="0.25">
      <c r="A17869" s="180">
        <v>44845</v>
      </c>
      <c r="B17869" s="33" t="s">
        <v>356</v>
      </c>
      <c r="C17869" s="156" t="s">
        <v>13261</v>
      </c>
      <c r="D17869" s="38">
        <v>1</v>
      </c>
      <c r="E17869" s="51" t="s">
        <v>24</v>
      </c>
      <c r="F17869" s="40">
        <v>1700000</v>
      </c>
      <c r="G17869" s="41">
        <f t="shared" si="655"/>
        <v>1700000</v>
      </c>
      <c r="H17869" s="84" t="s">
        <v>1855</v>
      </c>
      <c r="I17869" s="33" t="s">
        <v>13256</v>
      </c>
    </row>
    <row r="17870" spans="1:9" x14ac:dyDescent="0.25">
      <c r="A17870" s="180">
        <v>44845</v>
      </c>
      <c r="B17870" s="33" t="s">
        <v>356</v>
      </c>
      <c r="C17870" s="44" t="s">
        <v>13262</v>
      </c>
      <c r="D17870" s="38">
        <v>1</v>
      </c>
      <c r="E17870" s="51" t="s">
        <v>24</v>
      </c>
      <c r="F17870" s="40">
        <v>1700000</v>
      </c>
      <c r="G17870" s="41">
        <f t="shared" si="655"/>
        <v>1700000</v>
      </c>
      <c r="H17870" s="84" t="s">
        <v>1855</v>
      </c>
      <c r="I17870" s="33" t="s">
        <v>13256</v>
      </c>
    </row>
    <row r="17871" spans="1:9" x14ac:dyDescent="0.25">
      <c r="A17871" s="180">
        <v>44845</v>
      </c>
      <c r="B17871" s="33" t="s">
        <v>356</v>
      </c>
      <c r="C17871" s="33" t="s">
        <v>13263</v>
      </c>
      <c r="D17871" s="33">
        <v>1</v>
      </c>
      <c r="E17871" s="51" t="s">
        <v>24</v>
      </c>
      <c r="F17871" s="40">
        <v>1700000</v>
      </c>
      <c r="G17871" s="41">
        <f t="shared" si="655"/>
        <v>1700000</v>
      </c>
      <c r="H17871" s="84" t="s">
        <v>1855</v>
      </c>
      <c r="I17871" s="33" t="s">
        <v>13256</v>
      </c>
    </row>
    <row r="17872" spans="1:9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55"/>
        <v>6350000</v>
      </c>
      <c r="H17872" s="84" t="s">
        <v>1855</v>
      </c>
      <c r="I17872" s="33" t="s">
        <v>13256</v>
      </c>
    </row>
    <row r="17873" spans="1:9" x14ac:dyDescent="0.25">
      <c r="A17873" s="180">
        <v>44845</v>
      </c>
      <c r="B17873" s="33" t="s">
        <v>7482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55"/>
        <v>390000</v>
      </c>
      <c r="H17873" s="84" t="s">
        <v>1855</v>
      </c>
      <c r="I17873" s="33" t="s">
        <v>13256</v>
      </c>
    </row>
    <row r="17874" spans="1:9" x14ac:dyDescent="0.25">
      <c r="A17874" s="180">
        <v>44845</v>
      </c>
      <c r="B17874" s="63" t="s">
        <v>7483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55"/>
        <v>360000</v>
      </c>
      <c r="H17874" s="84" t="s">
        <v>1855</v>
      </c>
      <c r="I17874" s="33" t="s">
        <v>13256</v>
      </c>
    </row>
    <row r="17875" spans="1:9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13256</v>
      </c>
    </row>
    <row r="17876" spans="1:9" x14ac:dyDescent="0.25">
      <c r="A17876" s="180">
        <v>44845</v>
      </c>
      <c r="B17876" s="68" t="s">
        <v>7503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13264</v>
      </c>
    </row>
    <row r="17877" spans="1:9" x14ac:dyDescent="0.25">
      <c r="A17877" s="180">
        <v>44845</v>
      </c>
      <c r="B17877" s="68" t="s">
        <v>7504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13264</v>
      </c>
    </row>
    <row r="17878" spans="1:9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55"/>
        <v>624402</v>
      </c>
      <c r="H17878" s="42" t="s">
        <v>1855</v>
      </c>
      <c r="I17878" s="33" t="s">
        <v>13264</v>
      </c>
    </row>
    <row r="17879" spans="1:9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55"/>
        <v>77500</v>
      </c>
      <c r="H17879" s="42" t="s">
        <v>7536</v>
      </c>
      <c r="I17879" s="43"/>
    </row>
    <row r="17880" spans="1:9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55"/>
        <v>387500</v>
      </c>
      <c r="H17880" s="42" t="s">
        <v>13103</v>
      </c>
      <c r="I17880" s="43"/>
    </row>
    <row r="17881" spans="1:9" x14ac:dyDescent="0.25">
      <c r="A17881" s="180">
        <v>44876</v>
      </c>
      <c r="B17881" s="52" t="s">
        <v>5846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13103</v>
      </c>
      <c r="I17881" s="43"/>
    </row>
    <row r="17882" spans="1:9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13103</v>
      </c>
      <c r="I17882" s="43"/>
    </row>
    <row r="17883" spans="1:9" x14ac:dyDescent="0.25">
      <c r="A17883" s="180">
        <v>44876</v>
      </c>
      <c r="B17883" s="52" t="s">
        <v>7533</v>
      </c>
      <c r="C17883" s="56" t="s">
        <v>7182</v>
      </c>
      <c r="D17883" s="38">
        <v>2</v>
      </c>
      <c r="E17883" s="51" t="s">
        <v>24</v>
      </c>
      <c r="F17883" s="46">
        <v>1</v>
      </c>
      <c r="G17883" s="62">
        <f t="shared" ref="G17883:G17892" si="656">F17883*D17883</f>
        <v>2</v>
      </c>
      <c r="H17883" s="42" t="s">
        <v>638</v>
      </c>
      <c r="I17883" s="43"/>
    </row>
    <row r="17884" spans="1:9" x14ac:dyDescent="0.25">
      <c r="A17884" s="180">
        <v>44876</v>
      </c>
      <c r="B17884" s="33" t="s">
        <v>12224</v>
      </c>
      <c r="C17884" s="33" t="s">
        <v>13265</v>
      </c>
      <c r="D17884" s="33">
        <v>1</v>
      </c>
      <c r="E17884" s="39" t="s">
        <v>24</v>
      </c>
      <c r="F17884" s="34">
        <v>1400000</v>
      </c>
      <c r="G17884" s="41">
        <f t="shared" si="656"/>
        <v>1400000</v>
      </c>
      <c r="H17884" s="338" t="s">
        <v>2736</v>
      </c>
      <c r="I17884" s="43" t="s">
        <v>13266</v>
      </c>
    </row>
    <row r="17885" spans="1:9" x14ac:dyDescent="0.25">
      <c r="A17885" s="180">
        <v>44876</v>
      </c>
      <c r="B17885" s="33" t="s">
        <v>7526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2736</v>
      </c>
      <c r="I17885" s="43" t="s">
        <v>13266</v>
      </c>
    </row>
    <row r="17886" spans="1:9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2736</v>
      </c>
      <c r="I17886" s="43" t="s">
        <v>13266</v>
      </c>
    </row>
    <row r="17887" spans="1:9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56"/>
        <v>73950</v>
      </c>
      <c r="H17887" s="42" t="s">
        <v>28</v>
      </c>
      <c r="I17887" s="43"/>
    </row>
    <row r="17888" spans="1:9" x14ac:dyDescent="0.25">
      <c r="A17888" s="180">
        <v>44876</v>
      </c>
      <c r="B17888" s="36" t="s">
        <v>3154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56"/>
        <v>4237000</v>
      </c>
      <c r="H17888" s="42" t="s">
        <v>930</v>
      </c>
      <c r="I17888" s="43"/>
    </row>
    <row r="17889" spans="1:9" x14ac:dyDescent="0.25">
      <c r="A17889" s="180">
        <v>44876</v>
      </c>
      <c r="B17889" s="33" t="s">
        <v>13267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x14ac:dyDescent="0.25">
      <c r="A17890" s="180">
        <v>44876</v>
      </c>
      <c r="B17890" s="36" t="s">
        <v>4149</v>
      </c>
      <c r="C17890" s="33" t="s">
        <v>2752</v>
      </c>
      <c r="D17890" s="38">
        <v>1</v>
      </c>
      <c r="E17890" s="45" t="s">
        <v>24</v>
      </c>
      <c r="F17890" s="46">
        <v>31000</v>
      </c>
      <c r="G17890" s="41">
        <f t="shared" si="656"/>
        <v>31000</v>
      </c>
      <c r="H17890" s="42" t="s">
        <v>2672</v>
      </c>
      <c r="I17890" s="293" t="s">
        <v>13268</v>
      </c>
    </row>
    <row r="17891" spans="1:9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56"/>
        <v>34689</v>
      </c>
      <c r="H17891" s="42" t="s">
        <v>2672</v>
      </c>
      <c r="I17891" s="293" t="s">
        <v>13268</v>
      </c>
    </row>
    <row r="17892" spans="1:9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56"/>
        <v>297000</v>
      </c>
      <c r="H17892" s="42" t="s">
        <v>783</v>
      </c>
      <c r="I17892" s="293" t="s">
        <v>13269</v>
      </c>
    </row>
    <row r="17893" spans="1:9" x14ac:dyDescent="0.25">
      <c r="A17893" s="180">
        <v>44876</v>
      </c>
      <c r="B17893" s="33" t="s">
        <v>8247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13269</v>
      </c>
    </row>
    <row r="17894" spans="1:9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57">F17894*D17894</f>
        <v>264000</v>
      </c>
      <c r="H17894" s="42" t="s">
        <v>868</v>
      </c>
      <c r="I17894" s="293" t="s">
        <v>13270</v>
      </c>
    </row>
    <row r="17895" spans="1:9" x14ac:dyDescent="0.25">
      <c r="A17895" s="180">
        <v>44876</v>
      </c>
      <c r="B17895" s="63" t="s">
        <v>5550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57"/>
        <v>500000</v>
      </c>
      <c r="H17895" s="42" t="s">
        <v>509</v>
      </c>
      <c r="I17895" s="293" t="s">
        <v>13271</v>
      </c>
    </row>
    <row r="17896" spans="1:9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57"/>
        <v>910000</v>
      </c>
      <c r="H17896" s="42" t="s">
        <v>509</v>
      </c>
      <c r="I17896" s="293" t="s">
        <v>13271</v>
      </c>
    </row>
    <row r="17897" spans="1:9" x14ac:dyDescent="0.25">
      <c r="A17897" s="180">
        <v>44876</v>
      </c>
      <c r="B17897" s="33" t="s">
        <v>68</v>
      </c>
      <c r="C17897" s="56" t="s">
        <v>13272</v>
      </c>
      <c r="D17897" s="53">
        <v>1</v>
      </c>
      <c r="E17897" s="78" t="s">
        <v>72</v>
      </c>
      <c r="F17897" s="41">
        <v>2100000</v>
      </c>
      <c r="G17897" s="41">
        <f t="shared" si="657"/>
        <v>2100000</v>
      </c>
      <c r="H17897" s="42" t="s">
        <v>509</v>
      </c>
      <c r="I17897" s="293" t="s">
        <v>13271</v>
      </c>
    </row>
    <row r="17898" spans="1:9" x14ac:dyDescent="0.25">
      <c r="A17898" s="180">
        <v>44876</v>
      </c>
      <c r="B17898" s="33" t="s">
        <v>68</v>
      </c>
      <c r="C17898" s="56" t="s">
        <v>13273</v>
      </c>
      <c r="D17898" s="38">
        <v>1</v>
      </c>
      <c r="E17898" s="78" t="s">
        <v>72</v>
      </c>
      <c r="F17898" s="41">
        <v>2100000</v>
      </c>
      <c r="G17898" s="41">
        <f t="shared" si="657"/>
        <v>2100000</v>
      </c>
      <c r="H17898" s="42" t="s">
        <v>509</v>
      </c>
      <c r="I17898" s="293" t="s">
        <v>13271</v>
      </c>
    </row>
    <row r="17899" spans="1:9" x14ac:dyDescent="0.25">
      <c r="A17899" s="180">
        <v>44876</v>
      </c>
      <c r="B17899" s="33" t="s">
        <v>68</v>
      </c>
      <c r="C17899" s="56" t="s">
        <v>13274</v>
      </c>
      <c r="D17899" s="33">
        <v>1</v>
      </c>
      <c r="E17899" s="78" t="s">
        <v>72</v>
      </c>
      <c r="F17899" s="41">
        <v>2100000</v>
      </c>
      <c r="G17899" s="41">
        <f t="shared" si="657"/>
        <v>2100000</v>
      </c>
      <c r="H17899" s="42" t="s">
        <v>509</v>
      </c>
      <c r="I17899" s="293" t="s">
        <v>13271</v>
      </c>
    </row>
    <row r="17900" spans="1:9" x14ac:dyDescent="0.25">
      <c r="A17900" s="180">
        <v>44876</v>
      </c>
      <c r="B17900" s="33" t="s">
        <v>68</v>
      </c>
      <c r="C17900" s="44" t="s">
        <v>13275</v>
      </c>
      <c r="D17900" s="38">
        <v>1</v>
      </c>
      <c r="E17900" s="78" t="s">
        <v>72</v>
      </c>
      <c r="F17900" s="41">
        <v>2100000</v>
      </c>
      <c r="G17900" s="41">
        <f t="shared" si="657"/>
        <v>2100000</v>
      </c>
      <c r="H17900" s="42" t="s">
        <v>509</v>
      </c>
      <c r="I17900" s="293" t="s">
        <v>13271</v>
      </c>
    </row>
    <row r="17901" spans="1:9" x14ac:dyDescent="0.25">
      <c r="A17901" s="180">
        <v>44876</v>
      </c>
      <c r="B17901" s="33" t="s">
        <v>356</v>
      </c>
      <c r="C17901" s="33" t="s">
        <v>13276</v>
      </c>
      <c r="D17901" s="38">
        <v>1</v>
      </c>
      <c r="E17901" s="51" t="s">
        <v>24</v>
      </c>
      <c r="F17901" s="185">
        <v>1700000</v>
      </c>
      <c r="G17901" s="41">
        <f t="shared" si="657"/>
        <v>1700000</v>
      </c>
      <c r="H17901" s="84" t="s">
        <v>9009</v>
      </c>
      <c r="I17901" s="293" t="s">
        <v>13277</v>
      </c>
    </row>
    <row r="17902" spans="1:9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57"/>
        <v>290000</v>
      </c>
      <c r="H17902" s="84" t="s">
        <v>433</v>
      </c>
      <c r="I17902" s="293" t="s">
        <v>13277</v>
      </c>
    </row>
    <row r="17903" spans="1:9" x14ac:dyDescent="0.25">
      <c r="A17903" s="180">
        <v>44876</v>
      </c>
      <c r="B17903" s="33" t="s">
        <v>7526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57"/>
        <v>170000</v>
      </c>
      <c r="H17903" s="84" t="s">
        <v>9009</v>
      </c>
      <c r="I17903" s="293" t="s">
        <v>13277</v>
      </c>
    </row>
    <row r="17904" spans="1:9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57"/>
        <v>35000</v>
      </c>
      <c r="H17904" s="84" t="s">
        <v>9009</v>
      </c>
      <c r="I17904" s="293" t="s">
        <v>13277</v>
      </c>
    </row>
    <row r="17905" spans="1:9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57"/>
        <v>140000</v>
      </c>
      <c r="H17905" s="84" t="s">
        <v>433</v>
      </c>
      <c r="I17905" s="293" t="s">
        <v>13277</v>
      </c>
    </row>
    <row r="17906" spans="1:9" x14ac:dyDescent="0.25">
      <c r="A17906" s="180">
        <v>44906</v>
      </c>
      <c r="B17906" s="33" t="s">
        <v>13267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57"/>
        <v>3130</v>
      </c>
      <c r="H17906" s="42" t="s">
        <v>742</v>
      </c>
      <c r="I17906" s="43"/>
    </row>
    <row r="17907" spans="1:9" x14ac:dyDescent="0.25">
      <c r="A17907" s="180">
        <v>44906</v>
      </c>
      <c r="B17907" s="33" t="s">
        <v>2780</v>
      </c>
      <c r="C17907" s="33" t="s">
        <v>7239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13278</v>
      </c>
      <c r="I17907" s="43" t="s">
        <v>13279</v>
      </c>
    </row>
    <row r="17908" spans="1:9" x14ac:dyDescent="0.25">
      <c r="A17908" s="180">
        <v>44906</v>
      </c>
      <c r="B17908" s="68" t="s">
        <v>7551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13280</v>
      </c>
    </row>
    <row r="17909" spans="1:9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13280</v>
      </c>
    </row>
    <row r="17910" spans="1:9" x14ac:dyDescent="0.25">
      <c r="A17910" s="180">
        <v>44906</v>
      </c>
      <c r="B17910" s="63" t="s">
        <v>116</v>
      </c>
      <c r="C17910" s="33" t="s">
        <v>2726</v>
      </c>
      <c r="D17910" s="33">
        <v>1</v>
      </c>
      <c r="E17910" s="39" t="s">
        <v>24</v>
      </c>
      <c r="F17910" s="34">
        <v>181500</v>
      </c>
      <c r="G17910" s="41">
        <f t="shared" si="657"/>
        <v>181500</v>
      </c>
      <c r="H17910" s="42" t="s">
        <v>1263</v>
      </c>
      <c r="I17910" s="43" t="s">
        <v>13280</v>
      </c>
    </row>
    <row r="17911" spans="1:9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13280</v>
      </c>
    </row>
    <row r="17912" spans="1:9" x14ac:dyDescent="0.25">
      <c r="A17912" s="180">
        <v>44906</v>
      </c>
      <c r="B17912" s="33" t="s">
        <v>13267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x14ac:dyDescent="0.25">
      <c r="A17913" s="180">
        <v>44906</v>
      </c>
      <c r="B17913" s="36" t="s">
        <v>7540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58">F17913*D17913</f>
        <v>330000</v>
      </c>
      <c r="H17913" s="42" t="s">
        <v>930</v>
      </c>
      <c r="I17913" s="43"/>
    </row>
    <row r="17914" spans="1:9" x14ac:dyDescent="0.25">
      <c r="A17914" s="180">
        <v>44906</v>
      </c>
      <c r="B17914" s="33" t="s">
        <v>5932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58"/>
        <v>20000</v>
      </c>
      <c r="H17914" s="42" t="s">
        <v>930</v>
      </c>
      <c r="I17914" s="43"/>
    </row>
    <row r="17915" spans="1:9" x14ac:dyDescent="0.25">
      <c r="A17915" s="180">
        <v>44906</v>
      </c>
      <c r="B17915" s="33" t="s">
        <v>7541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58"/>
        <v>28000</v>
      </c>
      <c r="H17915" s="42" t="s">
        <v>930</v>
      </c>
      <c r="I17915" s="43"/>
    </row>
    <row r="17916" spans="1:9" x14ac:dyDescent="0.25">
      <c r="A17916" s="180">
        <v>44906</v>
      </c>
      <c r="B17916" s="33" t="s">
        <v>7542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58"/>
        <v>5500</v>
      </c>
      <c r="H17916" s="42" t="s">
        <v>930</v>
      </c>
      <c r="I17916" s="43"/>
    </row>
    <row r="17917" spans="1:9" x14ac:dyDescent="0.25">
      <c r="A17917" s="180">
        <v>44906</v>
      </c>
      <c r="B17917" s="36" t="s">
        <v>7543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58"/>
        <v>2000</v>
      </c>
      <c r="H17917" s="42" t="s">
        <v>930</v>
      </c>
      <c r="I17917" s="43"/>
    </row>
    <row r="17918" spans="1:9" x14ac:dyDescent="0.25">
      <c r="A17918" s="180">
        <v>44906</v>
      </c>
      <c r="B17918" s="52" t="s">
        <v>7544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58"/>
        <v>10500</v>
      </c>
      <c r="H17918" s="42" t="s">
        <v>930</v>
      </c>
      <c r="I17918" s="43"/>
    </row>
    <row r="17919" spans="1:9" x14ac:dyDescent="0.25">
      <c r="A17919" s="180">
        <v>44906</v>
      </c>
      <c r="B17919" s="33" t="s">
        <v>7545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58"/>
        <v>1500</v>
      </c>
      <c r="H17919" s="42" t="s">
        <v>930</v>
      </c>
      <c r="I17919" s="43"/>
    </row>
    <row r="17920" spans="1:9" x14ac:dyDescent="0.25">
      <c r="A17920" s="180">
        <v>44906</v>
      </c>
      <c r="B17920" s="36" t="s">
        <v>7546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58"/>
        <v>1000</v>
      </c>
      <c r="H17920" s="42" t="s">
        <v>930</v>
      </c>
      <c r="I17920" s="43"/>
    </row>
    <row r="17921" spans="1:9" x14ac:dyDescent="0.25">
      <c r="A17921" s="180">
        <v>44906</v>
      </c>
      <c r="B17921" s="68" t="s">
        <v>7547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58"/>
        <v>1500</v>
      </c>
      <c r="H17921" s="42" t="s">
        <v>930</v>
      </c>
      <c r="I17921" s="43"/>
    </row>
    <row r="17922" spans="1:9" x14ac:dyDescent="0.25">
      <c r="A17922" s="180">
        <v>44906</v>
      </c>
      <c r="B17922" s="33" t="s">
        <v>13267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58"/>
        <v>78250</v>
      </c>
      <c r="H17922" s="42" t="s">
        <v>930</v>
      </c>
      <c r="I17922" s="43"/>
    </row>
    <row r="17923" spans="1:9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58"/>
        <v>75000</v>
      </c>
      <c r="H17923" s="42" t="s">
        <v>930</v>
      </c>
      <c r="I17923" s="43"/>
    </row>
    <row r="17924" spans="1:9" x14ac:dyDescent="0.25">
      <c r="A17924" s="180">
        <v>44906</v>
      </c>
      <c r="B17924" s="80" t="s">
        <v>4466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58"/>
        <v>11500</v>
      </c>
      <c r="H17924" s="42" t="s">
        <v>930</v>
      </c>
      <c r="I17924" s="43"/>
    </row>
    <row r="17925" spans="1:9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57"/>
        <v>20000</v>
      </c>
      <c r="H17925" s="42" t="s">
        <v>930</v>
      </c>
      <c r="I17925" s="43"/>
    </row>
    <row r="17926" spans="1:9" x14ac:dyDescent="0.25">
      <c r="A17926" s="180">
        <v>44906</v>
      </c>
      <c r="B17926" s="413" t="s">
        <v>7549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57"/>
        <v>625000</v>
      </c>
      <c r="H17926" s="251" t="s">
        <v>7550</v>
      </c>
      <c r="I17926" s="340"/>
    </row>
    <row r="17927" spans="1:9" x14ac:dyDescent="0.25">
      <c r="A17927" s="180">
        <v>44906</v>
      </c>
      <c r="B17927" s="80" t="s">
        <v>7392</v>
      </c>
      <c r="C17927" s="56" t="s">
        <v>7391</v>
      </c>
      <c r="D17927" s="38">
        <v>2</v>
      </c>
      <c r="E17927" s="45" t="s">
        <v>24</v>
      </c>
      <c r="F17927" s="41">
        <v>16000</v>
      </c>
      <c r="G17927" s="41">
        <f t="shared" si="657"/>
        <v>32000</v>
      </c>
      <c r="H17927" s="42" t="s">
        <v>7536</v>
      </c>
      <c r="I17927" s="43"/>
    </row>
    <row r="17928" spans="1:9" x14ac:dyDescent="0.25">
      <c r="A17928" s="180">
        <v>44906</v>
      </c>
      <c r="B17928" s="36" t="s">
        <v>7539</v>
      </c>
      <c r="C17928" s="56" t="s">
        <v>7537</v>
      </c>
      <c r="D17928" s="38">
        <v>1</v>
      </c>
      <c r="E17928" s="45" t="s">
        <v>96</v>
      </c>
      <c r="F17928" s="46">
        <v>77500</v>
      </c>
      <c r="G17928" s="41">
        <f t="shared" si="657"/>
        <v>77500</v>
      </c>
      <c r="H17928" s="42" t="s">
        <v>7536</v>
      </c>
      <c r="I17928" s="43"/>
    </row>
    <row r="17929" spans="1:9" x14ac:dyDescent="0.25">
      <c r="A17929" s="180">
        <v>44906</v>
      </c>
      <c r="B17929" s="36" t="s">
        <v>3584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7536</v>
      </c>
      <c r="I17929" s="43"/>
    </row>
    <row r="17930" spans="1:9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7536</v>
      </c>
      <c r="I17930" s="43"/>
    </row>
    <row r="17931" spans="1:9" x14ac:dyDescent="0.25">
      <c r="A17931" s="180">
        <v>44906</v>
      </c>
      <c r="B17931" s="52" t="s">
        <v>1783</v>
      </c>
      <c r="C17931" s="56" t="s">
        <v>7537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7536</v>
      </c>
      <c r="I17931" s="43"/>
    </row>
    <row r="17932" spans="1:9" x14ac:dyDescent="0.25">
      <c r="A17932" s="180">
        <v>44906</v>
      </c>
      <c r="B17932" s="33" t="s">
        <v>1022</v>
      </c>
      <c r="C17932" s="56" t="s">
        <v>7537</v>
      </c>
      <c r="D17932" s="53">
        <v>8</v>
      </c>
      <c r="E17932" s="78" t="s">
        <v>96</v>
      </c>
      <c r="F17932" s="41">
        <v>12500</v>
      </c>
      <c r="G17932" s="41">
        <f t="shared" si="657"/>
        <v>100000</v>
      </c>
      <c r="H17932" s="42" t="s">
        <v>606</v>
      </c>
      <c r="I17932" s="293"/>
    </row>
    <row r="17933" spans="1:9" x14ac:dyDescent="0.25">
      <c r="A17933" s="180">
        <v>44906</v>
      </c>
      <c r="B17933" s="63" t="s">
        <v>63</v>
      </c>
      <c r="C17933" s="56" t="s">
        <v>13281</v>
      </c>
      <c r="D17933" s="33">
        <v>1</v>
      </c>
      <c r="E17933" s="78" t="s">
        <v>24</v>
      </c>
      <c r="F17933" s="34">
        <v>3400000</v>
      </c>
      <c r="G17933" s="41">
        <f t="shared" si="657"/>
        <v>3400000</v>
      </c>
      <c r="H17933" s="42" t="s">
        <v>13282</v>
      </c>
      <c r="I17933" s="293" t="s">
        <v>13283</v>
      </c>
    </row>
    <row r="17934" spans="1:9" x14ac:dyDescent="0.25">
      <c r="A17934" s="180">
        <v>44906</v>
      </c>
      <c r="B17934" s="63" t="s">
        <v>63</v>
      </c>
      <c r="C17934" s="33" t="s">
        <v>13284</v>
      </c>
      <c r="D17934" s="53">
        <v>1</v>
      </c>
      <c r="E17934" s="39" t="s">
        <v>24</v>
      </c>
      <c r="F17934" s="46">
        <v>3400000</v>
      </c>
      <c r="G17934" s="41">
        <f t="shared" si="657"/>
        <v>3400000</v>
      </c>
      <c r="H17934" s="42" t="s">
        <v>13282</v>
      </c>
      <c r="I17934" s="293" t="s">
        <v>13283</v>
      </c>
    </row>
    <row r="17935" spans="1:9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13282</v>
      </c>
      <c r="I17935" s="293" t="s">
        <v>13283</v>
      </c>
    </row>
    <row r="17936" spans="1:9" x14ac:dyDescent="0.25">
      <c r="A17936" s="180">
        <v>44906</v>
      </c>
      <c r="B17936" s="36" t="s">
        <v>7522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59">F17936*D17936</f>
        <v>180000</v>
      </c>
      <c r="H17936" s="42" t="s">
        <v>13285</v>
      </c>
      <c r="I17936" s="293" t="s">
        <v>13286</v>
      </c>
    </row>
    <row r="17937" spans="1:10" x14ac:dyDescent="0.25">
      <c r="A17937" s="180">
        <v>44906</v>
      </c>
      <c r="B17937" s="63" t="s">
        <v>5550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59"/>
        <v>500000</v>
      </c>
      <c r="H17937" s="84" t="s">
        <v>627</v>
      </c>
      <c r="I17937" s="293" t="s">
        <v>13287</v>
      </c>
    </row>
    <row r="17938" spans="1:10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59"/>
        <v>297000</v>
      </c>
      <c r="H17938" s="84" t="s">
        <v>627</v>
      </c>
      <c r="I17938" s="293" t="s">
        <v>13287</v>
      </c>
    </row>
    <row r="17939" spans="1:10" x14ac:dyDescent="0.25">
      <c r="A17939" s="180">
        <v>44906</v>
      </c>
      <c r="B17939" s="33" t="s">
        <v>8247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59"/>
        <v>83000</v>
      </c>
      <c r="H17939" s="84" t="s">
        <v>627</v>
      </c>
      <c r="I17939" s="293" t="s">
        <v>13287</v>
      </c>
    </row>
    <row r="17940" spans="1:10" x14ac:dyDescent="0.25">
      <c r="A17940" s="180">
        <v>44906</v>
      </c>
      <c r="B17940" s="33" t="s">
        <v>356</v>
      </c>
      <c r="C17940" s="56" t="s">
        <v>13288</v>
      </c>
      <c r="D17940" s="33">
        <v>1</v>
      </c>
      <c r="E17940" s="78" t="s">
        <v>24</v>
      </c>
      <c r="F17940" s="41">
        <v>1700000</v>
      </c>
      <c r="G17940" s="41">
        <f t="shared" si="659"/>
        <v>1700000</v>
      </c>
      <c r="H17940" s="42" t="s">
        <v>551</v>
      </c>
      <c r="I17940" s="293" t="s">
        <v>13289</v>
      </c>
    </row>
    <row r="17941" spans="1:10" x14ac:dyDescent="0.25">
      <c r="A17941" s="180">
        <v>44906</v>
      </c>
      <c r="B17941" s="33" t="s">
        <v>356</v>
      </c>
      <c r="C17941" s="44" t="s">
        <v>13290</v>
      </c>
      <c r="D17941" s="38">
        <v>1</v>
      </c>
      <c r="E17941" s="78" t="s">
        <v>24</v>
      </c>
      <c r="F17941" s="41">
        <v>1700000</v>
      </c>
      <c r="G17941" s="41">
        <f t="shared" si="659"/>
        <v>1700000</v>
      </c>
      <c r="H17941" s="42" t="s">
        <v>551</v>
      </c>
      <c r="I17941" s="293" t="s">
        <v>13289</v>
      </c>
    </row>
    <row r="17942" spans="1:10" x14ac:dyDescent="0.25">
      <c r="A17942" s="180">
        <v>44906</v>
      </c>
      <c r="B17942" s="33" t="s">
        <v>12224</v>
      </c>
      <c r="C17942" s="33" t="s">
        <v>13291</v>
      </c>
      <c r="D17942" s="53">
        <v>1</v>
      </c>
      <c r="E17942" s="39" t="s">
        <v>24</v>
      </c>
      <c r="F17942" s="46">
        <v>1400000</v>
      </c>
      <c r="G17942" s="41">
        <f t="shared" si="659"/>
        <v>1400000</v>
      </c>
      <c r="H17942" s="42" t="s">
        <v>551</v>
      </c>
      <c r="I17942" s="293" t="s">
        <v>13289</v>
      </c>
    </row>
    <row r="17943" spans="1:10" x14ac:dyDescent="0.25">
      <c r="A17943" s="180">
        <v>44906</v>
      </c>
      <c r="B17943" s="33" t="s">
        <v>7526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59"/>
        <v>340000</v>
      </c>
      <c r="H17943" s="42" t="s">
        <v>551</v>
      </c>
      <c r="I17943" s="293" t="s">
        <v>13289</v>
      </c>
    </row>
    <row r="17944" spans="1:10" x14ac:dyDescent="0.25">
      <c r="A17944" s="180">
        <v>44906</v>
      </c>
      <c r="B17944" s="63" t="s">
        <v>5550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59"/>
        <v>500000</v>
      </c>
      <c r="H17944" s="84" t="s">
        <v>413</v>
      </c>
      <c r="I17944" s="293" t="s">
        <v>13292</v>
      </c>
    </row>
    <row r="17945" spans="1:10" x14ac:dyDescent="0.25">
      <c r="A17945" s="180">
        <v>44906</v>
      </c>
      <c r="B17945" s="33" t="s">
        <v>12224</v>
      </c>
      <c r="C17945" s="56" t="s">
        <v>13293</v>
      </c>
      <c r="D17945" s="38">
        <v>1</v>
      </c>
      <c r="E17945" s="45" t="s">
        <v>24</v>
      </c>
      <c r="F17945" s="46">
        <v>1400000</v>
      </c>
      <c r="G17945" s="62">
        <f t="shared" si="659"/>
        <v>1400000</v>
      </c>
      <c r="H17945" s="84" t="s">
        <v>13294</v>
      </c>
      <c r="I17945" s="293" t="s">
        <v>13295</v>
      </c>
    </row>
    <row r="17946" spans="1:10" x14ac:dyDescent="0.25">
      <c r="A17946" s="180">
        <v>44906</v>
      </c>
      <c r="B17946" s="33" t="s">
        <v>12224</v>
      </c>
      <c r="C17946" s="56" t="s">
        <v>13296</v>
      </c>
      <c r="D17946" s="38">
        <v>1</v>
      </c>
      <c r="E17946" s="78" t="s">
        <v>24</v>
      </c>
      <c r="F17946" s="46">
        <v>1400000</v>
      </c>
      <c r="G17946" s="41">
        <f t="shared" si="659"/>
        <v>1400000</v>
      </c>
      <c r="H17946" s="84" t="s">
        <v>13294</v>
      </c>
      <c r="I17946" s="293" t="s">
        <v>13295</v>
      </c>
    </row>
    <row r="17947" spans="1:10" x14ac:dyDescent="0.25">
      <c r="A17947" s="180">
        <v>44906</v>
      </c>
      <c r="B17947" s="33" t="s">
        <v>362</v>
      </c>
      <c r="C17947" s="247" t="s">
        <v>13297</v>
      </c>
      <c r="D17947" s="33">
        <v>1</v>
      </c>
      <c r="E17947" s="78" t="s">
        <v>24</v>
      </c>
      <c r="F17947" s="34">
        <v>3700000</v>
      </c>
      <c r="G17947" s="41">
        <f t="shared" si="659"/>
        <v>3700000</v>
      </c>
      <c r="H17947" s="84" t="s">
        <v>13298</v>
      </c>
      <c r="I17947" s="293" t="s">
        <v>13295</v>
      </c>
    </row>
    <row r="17948" spans="1:10" x14ac:dyDescent="0.25">
      <c r="A17948" s="180">
        <v>44906</v>
      </c>
      <c r="B17948" s="33" t="s">
        <v>362</v>
      </c>
      <c r="C17948" s="247" t="s">
        <v>13299</v>
      </c>
      <c r="D17948" s="38">
        <v>1</v>
      </c>
      <c r="E17948" s="51" t="s">
        <v>24</v>
      </c>
      <c r="F17948" s="34">
        <v>3700000</v>
      </c>
      <c r="G17948" s="41">
        <f t="shared" si="659"/>
        <v>3700000</v>
      </c>
      <c r="H17948" s="84" t="s">
        <v>13298</v>
      </c>
      <c r="I17948" s="293" t="s">
        <v>13295</v>
      </c>
    </row>
    <row r="17949" spans="1:10" x14ac:dyDescent="0.25">
      <c r="A17949" s="180">
        <v>44906</v>
      </c>
      <c r="B17949" s="63" t="s">
        <v>63</v>
      </c>
      <c r="C17949" s="270" t="s">
        <v>13300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13301</v>
      </c>
      <c r="I17949" s="293" t="s">
        <v>13295</v>
      </c>
      <c r="J17949" s="4">
        <v>1</v>
      </c>
    </row>
    <row r="17950" spans="1:10" x14ac:dyDescent="0.25">
      <c r="A17950" s="180">
        <v>44906</v>
      </c>
      <c r="B17950" s="63" t="s">
        <v>63</v>
      </c>
      <c r="C17950" s="255" t="s">
        <v>13302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13301</v>
      </c>
      <c r="I17950" s="293" t="s">
        <v>13295</v>
      </c>
    </row>
    <row r="17951" spans="1:10" x14ac:dyDescent="0.25">
      <c r="A17951" s="180">
        <v>44906</v>
      </c>
      <c r="B17951" s="63" t="s">
        <v>63</v>
      </c>
      <c r="C17951" s="33" t="s">
        <v>13303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13295</v>
      </c>
    </row>
    <row r="17952" spans="1:10" x14ac:dyDescent="0.25">
      <c r="A17952" s="180">
        <v>44906</v>
      </c>
      <c r="B17952" s="63" t="s">
        <v>5550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60">F17952*D17952</f>
        <v>1000000</v>
      </c>
      <c r="H17952" s="84" t="s">
        <v>1529</v>
      </c>
      <c r="I17952" s="293" t="s">
        <v>13295</v>
      </c>
    </row>
    <row r="17953" spans="1:9" x14ac:dyDescent="0.25">
      <c r="A17953" s="180">
        <v>44906</v>
      </c>
      <c r="B17953" s="33" t="s">
        <v>1022</v>
      </c>
      <c r="C17953" s="56" t="s">
        <v>7391</v>
      </c>
      <c r="D17953" s="33">
        <v>4</v>
      </c>
      <c r="E17953" s="51" t="s">
        <v>96</v>
      </c>
      <c r="F17953" s="34">
        <v>12500</v>
      </c>
      <c r="G17953" s="41">
        <f t="shared" si="660"/>
        <v>50000</v>
      </c>
      <c r="H17953" s="84" t="s">
        <v>1529</v>
      </c>
      <c r="I17953" s="33" t="s">
        <v>13295</v>
      </c>
    </row>
    <row r="17954" spans="1:9" x14ac:dyDescent="0.25">
      <c r="A17954" s="180">
        <v>44906</v>
      </c>
      <c r="B17954" s="33" t="s">
        <v>6397</v>
      </c>
      <c r="C17954" s="33" t="s">
        <v>6038</v>
      </c>
      <c r="D17954" s="33">
        <v>1</v>
      </c>
      <c r="E17954" s="39" t="s">
        <v>24</v>
      </c>
      <c r="F17954" s="34">
        <v>830000</v>
      </c>
      <c r="G17954" s="41">
        <f t="shared" si="660"/>
        <v>830000</v>
      </c>
      <c r="H17954" s="84" t="s">
        <v>1529</v>
      </c>
      <c r="I17954" s="33" t="s">
        <v>13295</v>
      </c>
    </row>
    <row r="17955" spans="1:9" x14ac:dyDescent="0.25">
      <c r="A17955" s="33" t="s">
        <v>7554</v>
      </c>
      <c r="B17955" s="36" t="s">
        <v>7555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60"/>
        <v>350000</v>
      </c>
      <c r="H17955" s="42" t="s">
        <v>911</v>
      </c>
      <c r="I17955" s="43"/>
    </row>
    <row r="17956" spans="1:9" x14ac:dyDescent="0.25">
      <c r="A17956" s="33" t="s">
        <v>7554</v>
      </c>
      <c r="B17956" s="56" t="s">
        <v>8580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60"/>
        <v>75000</v>
      </c>
      <c r="H17956" s="42" t="s">
        <v>7486</v>
      </c>
      <c r="I17956" s="43"/>
    </row>
    <row r="17957" spans="1:9" x14ac:dyDescent="0.25">
      <c r="A17957" s="33" t="s">
        <v>7554</v>
      </c>
      <c r="B17957" s="33" t="s">
        <v>7556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60"/>
        <v>150000</v>
      </c>
      <c r="H17957" s="42" t="s">
        <v>930</v>
      </c>
      <c r="I17957" s="43"/>
    </row>
    <row r="17958" spans="1:9" x14ac:dyDescent="0.25">
      <c r="A17958" s="33" t="s">
        <v>7554</v>
      </c>
      <c r="B17958" s="33" t="s">
        <v>13267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60"/>
        <v>31300</v>
      </c>
      <c r="H17958" s="42" t="s">
        <v>930</v>
      </c>
      <c r="I17958" s="43"/>
    </row>
    <row r="17959" spans="1:9" x14ac:dyDescent="0.25">
      <c r="A17959" s="33" t="s">
        <v>7554</v>
      </c>
      <c r="B17959" s="33" t="s">
        <v>7557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60"/>
        <v>325000</v>
      </c>
      <c r="H17959" s="42" t="s">
        <v>1006</v>
      </c>
      <c r="I17959" s="43"/>
    </row>
    <row r="17960" spans="1:9" x14ac:dyDescent="0.25">
      <c r="A17960" s="33" t="s">
        <v>7554</v>
      </c>
      <c r="B17960" s="33" t="s">
        <v>7558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60"/>
        <v>350000</v>
      </c>
      <c r="H17960" s="42" t="s">
        <v>7509</v>
      </c>
      <c r="I17960" s="43"/>
    </row>
    <row r="17961" spans="1:9" x14ac:dyDescent="0.25">
      <c r="A17961" s="33" t="s">
        <v>7554</v>
      </c>
      <c r="B17961" s="56" t="s">
        <v>7538</v>
      </c>
      <c r="C17961" s="56" t="s">
        <v>7537</v>
      </c>
      <c r="D17961" s="38">
        <v>4</v>
      </c>
      <c r="E17961" s="78" t="s">
        <v>24</v>
      </c>
      <c r="F17961" s="46">
        <v>225000</v>
      </c>
      <c r="G17961" s="179">
        <f t="shared" si="660"/>
        <v>900000</v>
      </c>
      <c r="H17961" s="42" t="s">
        <v>7509</v>
      </c>
      <c r="I17961" s="43"/>
    </row>
    <row r="17962" spans="1:9" x14ac:dyDescent="0.25">
      <c r="A17962" s="33" t="s">
        <v>7554</v>
      </c>
      <c r="B17962" s="63" t="s">
        <v>11794</v>
      </c>
      <c r="C17962" s="49" t="s">
        <v>13304</v>
      </c>
      <c r="D17962" s="38">
        <v>1</v>
      </c>
      <c r="E17962" s="78" t="s">
        <v>24</v>
      </c>
      <c r="F17962" s="46">
        <v>1650000</v>
      </c>
      <c r="G17962" s="41">
        <f t="shared" si="660"/>
        <v>1650000</v>
      </c>
      <c r="H17962" s="42" t="s">
        <v>7509</v>
      </c>
      <c r="I17962" s="43"/>
    </row>
    <row r="17963" spans="1:9" x14ac:dyDescent="0.25">
      <c r="A17963" s="33" t="s">
        <v>7554</v>
      </c>
      <c r="B17963" s="63" t="s">
        <v>11794</v>
      </c>
      <c r="C17963" s="49" t="s">
        <v>13305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7509</v>
      </c>
      <c r="I17963" s="43"/>
    </row>
    <row r="17964" spans="1:9" x14ac:dyDescent="0.25">
      <c r="A17964" s="33" t="s">
        <v>7554</v>
      </c>
      <c r="B17964" s="63" t="s">
        <v>11794</v>
      </c>
      <c r="C17964" s="49" t="s">
        <v>13306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7509</v>
      </c>
      <c r="I17964" s="43"/>
    </row>
    <row r="17965" spans="1:9" x14ac:dyDescent="0.25">
      <c r="A17965" s="33" t="s">
        <v>7554</v>
      </c>
      <c r="B17965" s="63" t="s">
        <v>11794</v>
      </c>
      <c r="C17965" s="49" t="s">
        <v>13307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7509</v>
      </c>
      <c r="I17965" s="43"/>
    </row>
    <row r="17966" spans="1:9" x14ac:dyDescent="0.25">
      <c r="A17966" s="33" t="s">
        <v>7554</v>
      </c>
      <c r="B17966" s="63" t="s">
        <v>11794</v>
      </c>
      <c r="C17966" s="49" t="s">
        <v>13308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7509</v>
      </c>
      <c r="I17966" s="43"/>
    </row>
    <row r="17967" spans="1:9" x14ac:dyDescent="0.25">
      <c r="A17967" s="33" t="s">
        <v>7554</v>
      </c>
      <c r="B17967" s="63" t="s">
        <v>11794</v>
      </c>
      <c r="C17967" s="49" t="s">
        <v>13309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7509</v>
      </c>
      <c r="I17967" s="43"/>
    </row>
    <row r="17968" spans="1:9" x14ac:dyDescent="0.25">
      <c r="A17968" s="33" t="s">
        <v>7554</v>
      </c>
      <c r="B17968" s="63" t="s">
        <v>11794</v>
      </c>
      <c r="C17968" s="49" t="s">
        <v>13310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7509</v>
      </c>
      <c r="I17968" s="43"/>
    </row>
    <row r="17969" spans="1:9" x14ac:dyDescent="0.25">
      <c r="A17969" s="33" t="s">
        <v>7554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61">F17969*D17969</f>
        <v>290000</v>
      </c>
      <c r="H17969" s="42" t="s">
        <v>7509</v>
      </c>
      <c r="I17969" s="43"/>
    </row>
    <row r="17970" spans="1:9" x14ac:dyDescent="0.25">
      <c r="A17970" s="33" t="s">
        <v>7554</v>
      </c>
      <c r="B17970" s="63" t="s">
        <v>7564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61"/>
        <v>158000</v>
      </c>
      <c r="H17970" s="42" t="s">
        <v>7509</v>
      </c>
      <c r="I17970" s="43"/>
    </row>
    <row r="17971" spans="1:9" x14ac:dyDescent="0.25">
      <c r="A17971" s="33" t="s">
        <v>7554</v>
      </c>
      <c r="B17971" s="33" t="s">
        <v>13267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7509</v>
      </c>
      <c r="I17971" s="43"/>
    </row>
    <row r="17972" spans="1:9" x14ac:dyDescent="0.25">
      <c r="A17972" s="33" t="s">
        <v>7554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61"/>
        <v>10000</v>
      </c>
      <c r="H17972" s="42" t="s">
        <v>2237</v>
      </c>
      <c r="I17972" s="43" t="s">
        <v>13311</v>
      </c>
    </row>
    <row r="17973" spans="1:9" x14ac:dyDescent="0.25">
      <c r="A17973" s="33" t="s">
        <v>7554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13311</v>
      </c>
    </row>
    <row r="17974" spans="1:9" x14ac:dyDescent="0.25">
      <c r="A17974" s="33" t="s">
        <v>7554</v>
      </c>
      <c r="B17974" s="33" t="s">
        <v>7406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13311</v>
      </c>
    </row>
    <row r="17975" spans="1:9" x14ac:dyDescent="0.25">
      <c r="A17975" s="33" t="s">
        <v>7554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61"/>
        <v>208134</v>
      </c>
      <c r="H17975" s="42" t="s">
        <v>2237</v>
      </c>
      <c r="I17975" s="43" t="s">
        <v>13311</v>
      </c>
    </row>
    <row r="17976" spans="1:9" x14ac:dyDescent="0.25">
      <c r="A17976" s="33" t="s">
        <v>7554</v>
      </c>
      <c r="B17976" s="80" t="s">
        <v>6966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61"/>
        <v>15000</v>
      </c>
      <c r="H17976" s="42" t="s">
        <v>2237</v>
      </c>
      <c r="I17976" s="43" t="s">
        <v>13311</v>
      </c>
    </row>
    <row r="17977" spans="1:9" x14ac:dyDescent="0.25">
      <c r="A17977" s="33" t="s">
        <v>7554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61"/>
        <v>297000</v>
      </c>
      <c r="H17977" s="42" t="s">
        <v>1604</v>
      </c>
      <c r="I17977" s="43" t="s">
        <v>13312</v>
      </c>
    </row>
    <row r="17978" spans="1:9" x14ac:dyDescent="0.25">
      <c r="A17978" s="33" t="s">
        <v>7554</v>
      </c>
      <c r="B17978" s="33" t="s">
        <v>8247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13312</v>
      </c>
    </row>
    <row r="17979" spans="1:9" x14ac:dyDescent="0.25">
      <c r="A17979" s="33" t="s">
        <v>7554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61"/>
        <v>210000</v>
      </c>
      <c r="H17979" s="42" t="s">
        <v>1604</v>
      </c>
      <c r="I17979" s="43" t="s">
        <v>13312</v>
      </c>
    </row>
    <row r="17980" spans="1:9" x14ac:dyDescent="0.25">
      <c r="A17980" s="33" t="s">
        <v>7554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61"/>
        <v>185000</v>
      </c>
      <c r="H17980" s="42" t="s">
        <v>868</v>
      </c>
      <c r="I17980" s="43" t="s">
        <v>13313</v>
      </c>
    </row>
    <row r="17981" spans="1:9" x14ac:dyDescent="0.25">
      <c r="A17981" s="33" t="s">
        <v>7554</v>
      </c>
      <c r="B17981" s="56" t="s">
        <v>3098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61"/>
        <v>220000</v>
      </c>
      <c r="H17981" s="42" t="s">
        <v>868</v>
      </c>
      <c r="I17981" s="43" t="s">
        <v>13313</v>
      </c>
    </row>
    <row r="17982" spans="1:9" x14ac:dyDescent="0.25">
      <c r="A17982" s="33" t="s">
        <v>7554</v>
      </c>
      <c r="B17982" s="63" t="s">
        <v>2749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61"/>
        <v>35000</v>
      </c>
      <c r="H17982" s="42" t="s">
        <v>868</v>
      </c>
      <c r="I17982" s="43" t="s">
        <v>13313</v>
      </c>
    </row>
    <row r="17983" spans="1:9" x14ac:dyDescent="0.25">
      <c r="A17983" s="33" t="s">
        <v>7554</v>
      </c>
      <c r="B17983" s="80" t="s">
        <v>6966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61"/>
        <v>15000</v>
      </c>
      <c r="H17983" s="42" t="s">
        <v>4608</v>
      </c>
      <c r="I17983" s="43"/>
    </row>
    <row r="17984" spans="1:9" x14ac:dyDescent="0.25">
      <c r="A17984" s="33" t="s">
        <v>7554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61"/>
        <v>124000</v>
      </c>
      <c r="H17984" s="42" t="s">
        <v>4608</v>
      </c>
      <c r="I17984" s="43"/>
    </row>
    <row r="17985" spans="1:9" x14ac:dyDescent="0.25">
      <c r="A17985" s="33" t="s">
        <v>7554</v>
      </c>
      <c r="B17985" s="36" t="s">
        <v>7559</v>
      </c>
      <c r="C17985" s="56" t="s">
        <v>7560</v>
      </c>
      <c r="D17985" s="38">
        <v>1</v>
      </c>
      <c r="E17985" s="45" t="s">
        <v>72</v>
      </c>
      <c r="F17985" s="46">
        <v>1114000</v>
      </c>
      <c r="G17985" s="41">
        <f t="shared" si="661"/>
        <v>1114000</v>
      </c>
      <c r="H17985" s="42" t="s">
        <v>28</v>
      </c>
      <c r="I17985" s="43"/>
    </row>
    <row r="17986" spans="1:9" x14ac:dyDescent="0.25">
      <c r="A17986" s="33" t="s">
        <v>7554</v>
      </c>
      <c r="B17986" s="63" t="s">
        <v>11794</v>
      </c>
      <c r="C17986" s="49" t="s">
        <v>13314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13315</v>
      </c>
    </row>
    <row r="17987" spans="1:9" x14ac:dyDescent="0.25">
      <c r="A17987" s="33" t="s">
        <v>7554</v>
      </c>
      <c r="B17987" s="63" t="s">
        <v>11794</v>
      </c>
      <c r="C17987" s="49" t="s">
        <v>13316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13315</v>
      </c>
    </row>
    <row r="17988" spans="1:9" x14ac:dyDescent="0.25">
      <c r="A17988" s="33" t="s">
        <v>7554</v>
      </c>
      <c r="B17988" s="63" t="s">
        <v>11794</v>
      </c>
      <c r="C17988" s="49" t="s">
        <v>13317</v>
      </c>
      <c r="D17988" s="53">
        <v>1</v>
      </c>
      <c r="E17988" s="78" t="s">
        <v>24</v>
      </c>
      <c r="F17988" s="46">
        <v>1650000</v>
      </c>
      <c r="G17988" s="41">
        <f t="shared" si="661"/>
        <v>1650000</v>
      </c>
      <c r="H17988" s="42" t="s">
        <v>433</v>
      </c>
      <c r="I17988" s="43" t="s">
        <v>13315</v>
      </c>
    </row>
    <row r="17989" spans="1:9" x14ac:dyDescent="0.25">
      <c r="A17989" s="33" t="s">
        <v>7554</v>
      </c>
      <c r="B17989" s="63" t="s">
        <v>11794</v>
      </c>
      <c r="C17989" s="49" t="s">
        <v>13318</v>
      </c>
      <c r="D17989" s="33">
        <v>1</v>
      </c>
      <c r="E17989" s="78" t="s">
        <v>24</v>
      </c>
      <c r="F17989" s="46">
        <v>1650000</v>
      </c>
      <c r="G17989" s="41">
        <f t="shared" si="661"/>
        <v>1650000</v>
      </c>
      <c r="H17989" s="42" t="s">
        <v>433</v>
      </c>
      <c r="I17989" s="43" t="s">
        <v>13315</v>
      </c>
    </row>
    <row r="17990" spans="1:9" x14ac:dyDescent="0.25">
      <c r="A17990" s="33" t="s">
        <v>7554</v>
      </c>
      <c r="B17990" s="63" t="s">
        <v>11794</v>
      </c>
      <c r="C17990" s="49" t="s">
        <v>13319</v>
      </c>
      <c r="D17990" s="53">
        <v>1</v>
      </c>
      <c r="E17990" s="39" t="s">
        <v>24</v>
      </c>
      <c r="F17990" s="46">
        <v>1650000</v>
      </c>
      <c r="G17990" s="41">
        <f t="shared" si="661"/>
        <v>1650000</v>
      </c>
      <c r="H17990" s="42" t="s">
        <v>433</v>
      </c>
      <c r="I17990" s="43" t="s">
        <v>13315</v>
      </c>
    </row>
    <row r="17991" spans="1:9" x14ac:dyDescent="0.25">
      <c r="A17991" s="33" t="s">
        <v>7554</v>
      </c>
      <c r="B17991" s="63" t="s">
        <v>11794</v>
      </c>
      <c r="C17991" s="49" t="s">
        <v>13320</v>
      </c>
      <c r="D17991" s="38">
        <v>1</v>
      </c>
      <c r="E17991" s="51" t="s">
        <v>24</v>
      </c>
      <c r="F17991" s="46">
        <v>1650000</v>
      </c>
      <c r="G17991" s="41">
        <f t="shared" si="661"/>
        <v>1650000</v>
      </c>
      <c r="H17991" s="42" t="s">
        <v>433</v>
      </c>
      <c r="I17991" s="43" t="s">
        <v>13315</v>
      </c>
    </row>
    <row r="17992" spans="1:9" x14ac:dyDescent="0.25">
      <c r="A17992" s="33" t="s">
        <v>7554</v>
      </c>
      <c r="B17992" s="33" t="s">
        <v>7563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61"/>
        <v>1148000</v>
      </c>
      <c r="H17992" s="42" t="s">
        <v>433</v>
      </c>
      <c r="I17992" s="43" t="s">
        <v>13315</v>
      </c>
    </row>
    <row r="17993" spans="1:9" x14ac:dyDescent="0.25">
      <c r="A17993" s="33" t="s">
        <v>7554</v>
      </c>
      <c r="B17993" s="63" t="s">
        <v>7564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61"/>
        <v>158000</v>
      </c>
      <c r="H17993" s="84" t="s">
        <v>433</v>
      </c>
      <c r="I17993" s="43" t="s">
        <v>13315</v>
      </c>
    </row>
    <row r="17994" spans="1:9" x14ac:dyDescent="0.25">
      <c r="A17994" s="33" t="s">
        <v>7554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61"/>
        <v>73950</v>
      </c>
      <c r="H17994" s="84" t="s">
        <v>588</v>
      </c>
      <c r="I17994" s="293"/>
    </row>
    <row r="17995" spans="1:9" x14ac:dyDescent="0.25">
      <c r="A17995" s="33" t="s">
        <v>7554</v>
      </c>
      <c r="B17995" s="63" t="s">
        <v>2749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61"/>
        <v>35000</v>
      </c>
      <c r="H17995" s="42" t="s">
        <v>2018</v>
      </c>
      <c r="I17995" s="293" t="s">
        <v>13321</v>
      </c>
    </row>
    <row r="17996" spans="1:9" x14ac:dyDescent="0.25">
      <c r="A17996" s="33" t="s">
        <v>7566</v>
      </c>
      <c r="B17996" s="36" t="s">
        <v>13322</v>
      </c>
      <c r="C17996" s="56"/>
      <c r="D17996" s="38">
        <v>45</v>
      </c>
      <c r="E17996" s="45" t="s">
        <v>24</v>
      </c>
      <c r="F17996" s="40">
        <v>1000</v>
      </c>
      <c r="G17996" s="41">
        <f t="shared" si="661"/>
        <v>45000</v>
      </c>
      <c r="H17996" s="42" t="s">
        <v>7486</v>
      </c>
      <c r="I17996" s="43"/>
    </row>
    <row r="17997" spans="1:9" x14ac:dyDescent="0.25">
      <c r="A17997" s="33" t="s">
        <v>7566</v>
      </c>
      <c r="B17997" s="56" t="s">
        <v>4847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61"/>
        <v>12500</v>
      </c>
      <c r="H17997" s="42" t="s">
        <v>7486</v>
      </c>
      <c r="I17997" s="43"/>
    </row>
    <row r="17998" spans="1:9" x14ac:dyDescent="0.25">
      <c r="A17998" s="33" t="s">
        <v>7566</v>
      </c>
      <c r="B17998" s="56" t="s">
        <v>8580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61"/>
        <v>75000</v>
      </c>
      <c r="H17998" s="42" t="s">
        <v>7486</v>
      </c>
      <c r="I17998" s="43"/>
    </row>
    <row r="17999" spans="1:9" x14ac:dyDescent="0.25">
      <c r="A17999" s="33" t="s">
        <v>7566</v>
      </c>
      <c r="B17999" s="80" t="s">
        <v>4466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61"/>
        <v>34500</v>
      </c>
      <c r="H17999" s="42" t="s">
        <v>7486</v>
      </c>
      <c r="I17999" s="43"/>
    </row>
    <row r="18000" spans="1:9" x14ac:dyDescent="0.25">
      <c r="A18000" s="33" t="s">
        <v>7566</v>
      </c>
      <c r="B18000" s="36" t="s">
        <v>7456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61"/>
        <v>120000</v>
      </c>
      <c r="H18000" s="42" t="s">
        <v>7509</v>
      </c>
      <c r="I18000" s="43"/>
    </row>
    <row r="18001" spans="1:9" x14ac:dyDescent="0.25">
      <c r="A18001" s="33" t="s">
        <v>7566</v>
      </c>
      <c r="B18001" s="36" t="s">
        <v>13322</v>
      </c>
      <c r="C18001" s="56"/>
      <c r="D18001" s="38">
        <v>15</v>
      </c>
      <c r="E18001" s="45" t="s">
        <v>24</v>
      </c>
      <c r="F18001" s="40">
        <v>1000</v>
      </c>
      <c r="G18001" s="41">
        <f t="shared" si="661"/>
        <v>15000</v>
      </c>
      <c r="H18001" s="42" t="s">
        <v>7509</v>
      </c>
      <c r="I18001" s="43"/>
    </row>
    <row r="18002" spans="1:9" x14ac:dyDescent="0.25">
      <c r="A18002" s="33" t="s">
        <v>7566</v>
      </c>
      <c r="B18002" s="33" t="s">
        <v>2780</v>
      </c>
      <c r="C18002" s="33" t="s">
        <v>7239</v>
      </c>
      <c r="D18002" s="53">
        <v>1</v>
      </c>
      <c r="E18002" s="78" t="s">
        <v>24</v>
      </c>
      <c r="F18002" s="41">
        <v>126156</v>
      </c>
      <c r="G18002" s="41">
        <f t="shared" si="661"/>
        <v>126156</v>
      </c>
      <c r="H18002" s="42" t="s">
        <v>1006</v>
      </c>
      <c r="I18002" s="43"/>
    </row>
    <row r="18003" spans="1:9" x14ac:dyDescent="0.25">
      <c r="A18003" s="33" t="s">
        <v>7566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61"/>
        <v>1776158</v>
      </c>
      <c r="H18003" s="42" t="s">
        <v>7397</v>
      </c>
      <c r="I18003" s="43"/>
    </row>
    <row r="18004" spans="1:9" x14ac:dyDescent="0.25">
      <c r="A18004" s="33" t="s">
        <v>7566</v>
      </c>
      <c r="B18004" s="63" t="s">
        <v>7476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61"/>
        <v>50000</v>
      </c>
      <c r="H18004" s="42" t="s">
        <v>7397</v>
      </c>
      <c r="I18004" s="43"/>
    </row>
    <row r="18005" spans="1:9" x14ac:dyDescent="0.25">
      <c r="A18005" s="33" t="s">
        <v>7566</v>
      </c>
      <c r="B18005" s="56" t="s">
        <v>3935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61"/>
        <v>50000</v>
      </c>
      <c r="H18005" s="42" t="s">
        <v>7397</v>
      </c>
      <c r="I18005" s="43"/>
    </row>
    <row r="18006" spans="1:9" x14ac:dyDescent="0.25">
      <c r="A18006" s="33" t="s">
        <v>7566</v>
      </c>
      <c r="B18006" s="80" t="s">
        <v>7392</v>
      </c>
      <c r="C18006" s="56" t="s">
        <v>7391</v>
      </c>
      <c r="D18006" s="38">
        <v>1</v>
      </c>
      <c r="E18006" s="45" t="s">
        <v>24</v>
      </c>
      <c r="F18006" s="41">
        <v>16000</v>
      </c>
      <c r="G18006" s="41">
        <f t="shared" si="661"/>
        <v>16000</v>
      </c>
      <c r="H18006" s="42" t="s">
        <v>7397</v>
      </c>
      <c r="I18006" s="43"/>
    </row>
    <row r="18007" spans="1:9" x14ac:dyDescent="0.25">
      <c r="A18007" s="33" t="s">
        <v>7566</v>
      </c>
      <c r="B18007" s="63" t="s">
        <v>5354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61"/>
        <v>13000</v>
      </c>
      <c r="H18007" s="42" t="s">
        <v>7397</v>
      </c>
      <c r="I18007" s="43"/>
    </row>
    <row r="18008" spans="1:9" x14ac:dyDescent="0.25">
      <c r="A18008" s="33" t="s">
        <v>7566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61"/>
        <v>730000</v>
      </c>
      <c r="H18008" s="42" t="s">
        <v>2736</v>
      </c>
      <c r="I18008" s="43" t="s">
        <v>13323</v>
      </c>
    </row>
    <row r="18009" spans="1:9" x14ac:dyDescent="0.25">
      <c r="A18009" s="33" t="s">
        <v>7566</v>
      </c>
      <c r="B18009" s="80" t="s">
        <v>8457</v>
      </c>
      <c r="C18009" s="33" t="s">
        <v>7213</v>
      </c>
      <c r="D18009" s="38">
        <v>1</v>
      </c>
      <c r="E18009" s="51" t="s">
        <v>24</v>
      </c>
      <c r="F18009" s="46">
        <v>58000</v>
      </c>
      <c r="G18009" s="41">
        <f t="shared" si="661"/>
        <v>58000</v>
      </c>
      <c r="H18009" s="42" t="s">
        <v>2736</v>
      </c>
      <c r="I18009" s="43" t="s">
        <v>13323</v>
      </c>
    </row>
    <row r="18010" spans="1:9" x14ac:dyDescent="0.25">
      <c r="A18010" s="33" t="s">
        <v>7566</v>
      </c>
      <c r="B18010" s="36" t="s">
        <v>7552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61"/>
        <v>2780000</v>
      </c>
      <c r="H18010" s="42" t="s">
        <v>433</v>
      </c>
      <c r="I18010" s="43" t="s">
        <v>13324</v>
      </c>
    </row>
    <row r="18011" spans="1:9" x14ac:dyDescent="0.25">
      <c r="A18011" s="33" t="s">
        <v>7566</v>
      </c>
      <c r="B18011" s="33" t="s">
        <v>7553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61"/>
        <v>374000</v>
      </c>
      <c r="H18011" s="42" t="s">
        <v>433</v>
      </c>
      <c r="I18011" s="43" t="s">
        <v>13324</v>
      </c>
    </row>
    <row r="18012" spans="1:9" x14ac:dyDescent="0.25">
      <c r="A18012" s="33" t="s">
        <v>7566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61"/>
        <v>440000</v>
      </c>
      <c r="H18012" s="42" t="s">
        <v>433</v>
      </c>
      <c r="I18012" s="43" t="s">
        <v>13324</v>
      </c>
    </row>
    <row r="18013" spans="1:9" x14ac:dyDescent="0.25">
      <c r="A18013" s="33" t="s">
        <v>7566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61"/>
        <v>520000</v>
      </c>
      <c r="H18013" s="42" t="s">
        <v>433</v>
      </c>
      <c r="I18013" s="43" t="s">
        <v>13324</v>
      </c>
    </row>
    <row r="18014" spans="1:9" x14ac:dyDescent="0.25">
      <c r="A18014" s="33" t="s">
        <v>7566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61"/>
        <v>640000</v>
      </c>
      <c r="H18014" s="42" t="s">
        <v>433</v>
      </c>
      <c r="I18014" s="43" t="s">
        <v>13324</v>
      </c>
    </row>
    <row r="18015" spans="1:9" x14ac:dyDescent="0.25">
      <c r="A18015" s="33" t="s">
        <v>7566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4839</v>
      </c>
      <c r="I18015" s="43" t="s">
        <v>13324</v>
      </c>
    </row>
    <row r="18016" spans="1:9" x14ac:dyDescent="0.25">
      <c r="A18016" s="33" t="s">
        <v>7566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x14ac:dyDescent="0.25">
      <c r="A18017" s="33" t="s">
        <v>7566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x14ac:dyDescent="0.25">
      <c r="A18018" s="33" t="s">
        <v>7566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x14ac:dyDescent="0.25">
      <c r="A18019" s="33" t="s">
        <v>7566</v>
      </c>
      <c r="B18019" s="63" t="s">
        <v>7572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62">F18019*D18019</f>
        <v>50000</v>
      </c>
      <c r="H18019" s="42" t="s">
        <v>2177</v>
      </c>
      <c r="I18019" s="43"/>
    </row>
    <row r="18020" spans="1:9" x14ac:dyDescent="0.25">
      <c r="A18020" s="33" t="s">
        <v>7566</v>
      </c>
      <c r="B18020" s="80" t="s">
        <v>7214</v>
      </c>
      <c r="C18020" s="33" t="s">
        <v>7213</v>
      </c>
      <c r="D18020" s="38">
        <v>3</v>
      </c>
      <c r="E18020" s="51" t="s">
        <v>24</v>
      </c>
      <c r="F18020" s="46">
        <v>58000</v>
      </c>
      <c r="G18020" s="41">
        <f t="shared" si="662"/>
        <v>174000</v>
      </c>
      <c r="H18020" s="42" t="s">
        <v>2177</v>
      </c>
      <c r="I18020" s="43"/>
    </row>
    <row r="18021" spans="1:9" x14ac:dyDescent="0.25">
      <c r="A18021" s="33" t="s">
        <v>7566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62"/>
        <v>94000</v>
      </c>
      <c r="H18021" s="42" t="s">
        <v>2177</v>
      </c>
      <c r="I18021" s="43"/>
    </row>
    <row r="18022" spans="1:9" x14ac:dyDescent="0.25">
      <c r="A18022" s="33" t="s">
        <v>7566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62"/>
        <v>297000</v>
      </c>
      <c r="H18022" s="42" t="s">
        <v>2177</v>
      </c>
      <c r="I18022" s="43"/>
    </row>
    <row r="18023" spans="1:9" x14ac:dyDescent="0.25">
      <c r="A18023" s="33" t="s">
        <v>7566</v>
      </c>
      <c r="B18023" s="33" t="s">
        <v>8247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x14ac:dyDescent="0.25">
      <c r="A18024" s="33" t="s">
        <v>7566</v>
      </c>
      <c r="B18024" s="33" t="s">
        <v>68</v>
      </c>
      <c r="C18024" s="33" t="s">
        <v>13325</v>
      </c>
      <c r="D18024" s="38">
        <v>1</v>
      </c>
      <c r="E18024" s="306" t="s">
        <v>24</v>
      </c>
      <c r="F18024" s="40">
        <v>2100000</v>
      </c>
      <c r="G18024" s="41">
        <f t="shared" si="662"/>
        <v>2100000</v>
      </c>
      <c r="H18024" s="42" t="s">
        <v>2177</v>
      </c>
      <c r="I18024" s="43"/>
    </row>
    <row r="18025" spans="1:9" x14ac:dyDescent="0.25">
      <c r="A18025" s="33" t="s">
        <v>7566</v>
      </c>
      <c r="B18025" s="33" t="s">
        <v>68</v>
      </c>
      <c r="C18025" s="33" t="s">
        <v>13326</v>
      </c>
      <c r="D18025" s="38">
        <v>1</v>
      </c>
      <c r="E18025" s="39" t="s">
        <v>24</v>
      </c>
      <c r="F18025" s="40">
        <v>2100000</v>
      </c>
      <c r="G18025" s="41">
        <f t="shared" si="662"/>
        <v>2100000</v>
      </c>
      <c r="H18025" s="42" t="s">
        <v>2177</v>
      </c>
      <c r="I18025" s="43"/>
    </row>
    <row r="18026" spans="1:9" x14ac:dyDescent="0.25">
      <c r="A18026" s="33" t="s">
        <v>7566</v>
      </c>
      <c r="B18026" s="36" t="s">
        <v>7567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7568</v>
      </c>
      <c r="I18026" s="43"/>
    </row>
    <row r="18027" spans="1:9" x14ac:dyDescent="0.25">
      <c r="A18027" s="33" t="s">
        <v>7566</v>
      </c>
      <c r="B18027" s="33" t="s">
        <v>7569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7568</v>
      </c>
      <c r="I18027" s="43"/>
    </row>
    <row r="18028" spans="1:9" x14ac:dyDescent="0.25">
      <c r="A18028" s="33" t="s">
        <v>7566</v>
      </c>
      <c r="B18028" s="33" t="s">
        <v>7573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7568</v>
      </c>
      <c r="I18028" s="43"/>
    </row>
    <row r="18029" spans="1:9" x14ac:dyDescent="0.25">
      <c r="A18029" s="33" t="s">
        <v>7579</v>
      </c>
      <c r="B18029" s="33" t="s">
        <v>3584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7581</v>
      </c>
      <c r="I18029" s="43"/>
    </row>
    <row r="18030" spans="1:9" x14ac:dyDescent="0.25">
      <c r="A18030" s="33" t="s">
        <v>7579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x14ac:dyDescent="0.25">
      <c r="A18031" s="33" t="s">
        <v>7579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x14ac:dyDescent="0.25">
      <c r="A18032" s="33" t="s">
        <v>7579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13327</v>
      </c>
    </row>
    <row r="18033" spans="1:9" x14ac:dyDescent="0.25">
      <c r="A18033" s="33" t="s">
        <v>7579</v>
      </c>
      <c r="B18033" s="33" t="s">
        <v>8247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13327</v>
      </c>
    </row>
    <row r="18034" spans="1:9" x14ac:dyDescent="0.25">
      <c r="A18034" s="33" t="s">
        <v>7579</v>
      </c>
      <c r="B18034" s="33" t="s">
        <v>3235</v>
      </c>
      <c r="C18034" s="33" t="s">
        <v>3596</v>
      </c>
      <c r="D18034" s="38">
        <v>1</v>
      </c>
      <c r="E18034" s="45" t="s">
        <v>24</v>
      </c>
      <c r="F18034" s="41">
        <v>93000</v>
      </c>
      <c r="G18034" s="41">
        <f t="shared" ref="G18034:G18040" si="663">F18034*D18034</f>
        <v>93000</v>
      </c>
      <c r="H18034" s="42" t="s">
        <v>488</v>
      </c>
      <c r="I18034" s="43" t="s">
        <v>13327</v>
      </c>
    </row>
    <row r="18035" spans="1:9" x14ac:dyDescent="0.25">
      <c r="A18035" s="33" t="s">
        <v>7579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63"/>
        <v>39000</v>
      </c>
      <c r="H18035" s="42" t="s">
        <v>488</v>
      </c>
      <c r="I18035" s="43" t="s">
        <v>13327</v>
      </c>
    </row>
    <row r="18036" spans="1:9" x14ac:dyDescent="0.25">
      <c r="A18036" s="33" t="s">
        <v>7579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63"/>
        <v>34689</v>
      </c>
      <c r="H18036" s="42" t="s">
        <v>488</v>
      </c>
      <c r="I18036" s="43" t="s">
        <v>13327</v>
      </c>
    </row>
    <row r="18037" spans="1:9" x14ac:dyDescent="0.25">
      <c r="A18037" s="33" t="s">
        <v>7579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63"/>
        <v>32500</v>
      </c>
      <c r="H18037" s="42" t="s">
        <v>488</v>
      </c>
      <c r="I18037" s="43" t="s">
        <v>13327</v>
      </c>
    </row>
    <row r="18038" spans="1:9" x14ac:dyDescent="0.25">
      <c r="A18038" s="33" t="s">
        <v>7579</v>
      </c>
      <c r="B18038" s="80" t="s">
        <v>7387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63"/>
        <v>35000</v>
      </c>
      <c r="H18038" s="42" t="s">
        <v>488</v>
      </c>
      <c r="I18038" s="43" t="s">
        <v>13327</v>
      </c>
    </row>
    <row r="18039" spans="1:9" x14ac:dyDescent="0.25">
      <c r="A18039" s="33" t="s">
        <v>7579</v>
      </c>
      <c r="B18039" s="80" t="s">
        <v>7214</v>
      </c>
      <c r="C18039" s="33" t="s">
        <v>7213</v>
      </c>
      <c r="D18039" s="38">
        <v>2</v>
      </c>
      <c r="E18039" s="51" t="s">
        <v>24</v>
      </c>
      <c r="F18039" s="46">
        <v>58000</v>
      </c>
      <c r="G18039" s="41">
        <f t="shared" si="663"/>
        <v>116000</v>
      </c>
      <c r="H18039" s="42" t="s">
        <v>631</v>
      </c>
      <c r="I18039" s="43" t="s">
        <v>13328</v>
      </c>
    </row>
    <row r="18040" spans="1:9" x14ac:dyDescent="0.25">
      <c r="A18040" s="33" t="s">
        <v>7579</v>
      </c>
      <c r="B18040" s="33" t="s">
        <v>10528</v>
      </c>
      <c r="C18040" s="33" t="s">
        <v>13329</v>
      </c>
      <c r="D18040" s="53">
        <v>1</v>
      </c>
      <c r="E18040" s="78" t="s">
        <v>23</v>
      </c>
      <c r="F18040" s="275">
        <v>3400000</v>
      </c>
      <c r="G18040" s="41">
        <f t="shared" si="663"/>
        <v>3400000</v>
      </c>
      <c r="H18040" s="42" t="s">
        <v>647</v>
      </c>
      <c r="I18040" s="577" t="s">
        <v>13330</v>
      </c>
    </row>
    <row r="18041" spans="1:9" x14ac:dyDescent="0.25">
      <c r="A18041" s="33" t="s">
        <v>7579</v>
      </c>
      <c r="B18041" s="33" t="s">
        <v>10528</v>
      </c>
      <c r="C18041" s="33" t="s">
        <v>13331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13330</v>
      </c>
    </row>
    <row r="18042" spans="1:9" x14ac:dyDescent="0.25">
      <c r="A18042" s="33" t="s">
        <v>7579</v>
      </c>
      <c r="B18042" s="33" t="s">
        <v>10528</v>
      </c>
      <c r="C18042" s="33" t="s">
        <v>13332</v>
      </c>
      <c r="D18042" s="38">
        <v>1</v>
      </c>
      <c r="E18042" s="78" t="s">
        <v>23</v>
      </c>
      <c r="F18042" s="275">
        <v>3400000</v>
      </c>
      <c r="G18042" s="41">
        <f t="shared" ref="G18042:G18048" si="664">F18042*D18042</f>
        <v>3400000</v>
      </c>
      <c r="H18042" s="42" t="s">
        <v>647</v>
      </c>
      <c r="I18042" s="577" t="s">
        <v>13330</v>
      </c>
    </row>
    <row r="18043" spans="1:9" x14ac:dyDescent="0.25">
      <c r="A18043" s="33" t="s">
        <v>7579</v>
      </c>
      <c r="B18043" s="33" t="s">
        <v>10528</v>
      </c>
      <c r="C18043" s="33" t="s">
        <v>13333</v>
      </c>
      <c r="D18043" s="38">
        <v>1</v>
      </c>
      <c r="E18043" s="78" t="s">
        <v>23</v>
      </c>
      <c r="F18043" s="275">
        <v>3400000</v>
      </c>
      <c r="G18043" s="179">
        <f t="shared" si="664"/>
        <v>3400000</v>
      </c>
      <c r="H18043" s="42" t="s">
        <v>647</v>
      </c>
      <c r="I18043" s="577" t="s">
        <v>13330</v>
      </c>
    </row>
    <row r="18044" spans="1:9" x14ac:dyDescent="0.25">
      <c r="A18044" s="33" t="s">
        <v>7579</v>
      </c>
      <c r="B18044" s="33" t="s">
        <v>13334</v>
      </c>
      <c r="C18044" s="56" t="s">
        <v>13335</v>
      </c>
      <c r="D18044" s="38">
        <v>1</v>
      </c>
      <c r="E18044" s="78" t="s">
        <v>23</v>
      </c>
      <c r="F18044" s="41">
        <v>1650000</v>
      </c>
      <c r="G18044" s="41">
        <f t="shared" si="664"/>
        <v>1650000</v>
      </c>
      <c r="H18044" s="42" t="s">
        <v>647</v>
      </c>
      <c r="I18044" s="577" t="s">
        <v>13330</v>
      </c>
    </row>
    <row r="18045" spans="1:9" x14ac:dyDescent="0.25">
      <c r="A18045" s="33" t="s">
        <v>7579</v>
      </c>
      <c r="B18045" s="33" t="s">
        <v>13334</v>
      </c>
      <c r="C18045" s="49" t="s">
        <v>13336</v>
      </c>
      <c r="D18045" s="38">
        <v>1</v>
      </c>
      <c r="E18045" s="78" t="s">
        <v>23</v>
      </c>
      <c r="F18045" s="41">
        <v>1650000</v>
      </c>
      <c r="G18045" s="46">
        <f t="shared" si="664"/>
        <v>1650000</v>
      </c>
      <c r="H18045" s="42" t="s">
        <v>647</v>
      </c>
      <c r="I18045" s="577" t="s">
        <v>13330</v>
      </c>
    </row>
    <row r="18046" spans="1:9" x14ac:dyDescent="0.25">
      <c r="A18046" s="33" t="s">
        <v>7579</v>
      </c>
      <c r="B18046" s="33" t="s">
        <v>13337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64"/>
        <v>1650000</v>
      </c>
      <c r="H18046" s="42" t="s">
        <v>647</v>
      </c>
      <c r="I18046" s="577" t="s">
        <v>13330</v>
      </c>
    </row>
    <row r="18047" spans="1:9" x14ac:dyDescent="0.25">
      <c r="A18047" s="33" t="s">
        <v>7579</v>
      </c>
      <c r="B18047" s="33" t="s">
        <v>13338</v>
      </c>
      <c r="C18047" s="33" t="s">
        <v>13339</v>
      </c>
      <c r="D18047" s="38">
        <v>1</v>
      </c>
      <c r="E18047" s="78" t="s">
        <v>23</v>
      </c>
      <c r="F18047" s="41">
        <v>1650000</v>
      </c>
      <c r="G18047" s="41">
        <f t="shared" si="664"/>
        <v>1650000</v>
      </c>
      <c r="H18047" s="42" t="s">
        <v>647</v>
      </c>
      <c r="I18047" s="577" t="s">
        <v>13330</v>
      </c>
    </row>
    <row r="18048" spans="1:9" x14ac:dyDescent="0.25">
      <c r="A18048" s="33" t="s">
        <v>7579</v>
      </c>
      <c r="B18048" s="80" t="s">
        <v>4132</v>
      </c>
      <c r="C18048" s="33" t="s">
        <v>10923</v>
      </c>
      <c r="D18048" s="38">
        <v>6</v>
      </c>
      <c r="E18048" s="51" t="s">
        <v>24</v>
      </c>
      <c r="F18048" s="46">
        <v>290000</v>
      </c>
      <c r="G18048" s="41">
        <f t="shared" si="664"/>
        <v>1740000</v>
      </c>
      <c r="H18048" s="42" t="s">
        <v>647</v>
      </c>
      <c r="I18048" s="577" t="s">
        <v>13330</v>
      </c>
    </row>
    <row r="18049" spans="1:9" x14ac:dyDescent="0.25">
      <c r="A18049" s="33" t="s">
        <v>7579</v>
      </c>
      <c r="B18049" s="36" t="s">
        <v>2589</v>
      </c>
      <c r="C18049" s="56" t="s">
        <v>7580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13330</v>
      </c>
    </row>
    <row r="18050" spans="1:9" x14ac:dyDescent="0.25">
      <c r="A18050" s="33" t="s">
        <v>7579</v>
      </c>
      <c r="B18050" s="33" t="s">
        <v>4847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65">F18050*D18050</f>
        <v>7500</v>
      </c>
      <c r="H18050" s="42" t="s">
        <v>13340</v>
      </c>
      <c r="I18050" s="43"/>
    </row>
    <row r="18051" spans="1:9" x14ac:dyDescent="0.25">
      <c r="A18051" s="33" t="s">
        <v>7579</v>
      </c>
      <c r="B18051" s="36" t="s">
        <v>13322</v>
      </c>
      <c r="C18051" s="44"/>
      <c r="D18051" s="38">
        <v>33</v>
      </c>
      <c r="E18051" s="78" t="s">
        <v>24</v>
      </c>
      <c r="F18051" s="46">
        <v>1000</v>
      </c>
      <c r="G18051" s="41">
        <f t="shared" si="665"/>
        <v>33000</v>
      </c>
      <c r="H18051" s="42" t="s">
        <v>13340</v>
      </c>
      <c r="I18051" s="43"/>
    </row>
    <row r="18052" spans="1:9" x14ac:dyDescent="0.25">
      <c r="A18052" s="33" t="s">
        <v>7579</v>
      </c>
      <c r="B18052" s="33" t="s">
        <v>3235</v>
      </c>
      <c r="C18052" s="33" t="s">
        <v>3596</v>
      </c>
      <c r="D18052" s="38">
        <v>1</v>
      </c>
      <c r="E18052" s="45" t="s">
        <v>24</v>
      </c>
      <c r="F18052" s="41">
        <v>93000</v>
      </c>
      <c r="G18052" s="41">
        <f t="shared" si="665"/>
        <v>93000</v>
      </c>
      <c r="H18052" s="42" t="s">
        <v>1004</v>
      </c>
      <c r="I18052" s="43" t="s">
        <v>13341</v>
      </c>
    </row>
    <row r="18053" spans="1:9" x14ac:dyDescent="0.25">
      <c r="A18053" s="33" t="s">
        <v>7579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65"/>
        <v>39000</v>
      </c>
      <c r="H18053" s="42" t="s">
        <v>1004</v>
      </c>
      <c r="I18053" s="43" t="s">
        <v>13341</v>
      </c>
    </row>
    <row r="18054" spans="1:9" x14ac:dyDescent="0.25">
      <c r="A18054" s="33" t="s">
        <v>7579</v>
      </c>
      <c r="B18054" s="80" t="s">
        <v>7214</v>
      </c>
      <c r="C18054" s="33" t="s">
        <v>7213</v>
      </c>
      <c r="D18054" s="38">
        <v>1</v>
      </c>
      <c r="E18054" s="51" t="s">
        <v>24</v>
      </c>
      <c r="F18054" s="46">
        <v>58000</v>
      </c>
      <c r="G18054" s="41">
        <f t="shared" si="665"/>
        <v>58000</v>
      </c>
      <c r="H18054" s="42" t="s">
        <v>1004</v>
      </c>
      <c r="I18054" s="43" t="s">
        <v>13341</v>
      </c>
    </row>
    <row r="18055" spans="1:9" x14ac:dyDescent="0.25">
      <c r="A18055" s="33" t="s">
        <v>7579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65"/>
        <v>2300000</v>
      </c>
      <c r="H18055" s="84" t="s">
        <v>7574</v>
      </c>
      <c r="I18055" s="43"/>
    </row>
    <row r="18056" spans="1:9" x14ac:dyDescent="0.25">
      <c r="A18056" s="33" t="s">
        <v>7579</v>
      </c>
      <c r="B18056" s="33" t="s">
        <v>7575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65"/>
        <v>4914000</v>
      </c>
      <c r="H18056" s="84" t="s">
        <v>7576</v>
      </c>
      <c r="I18056" s="43"/>
    </row>
    <row r="18057" spans="1:9" x14ac:dyDescent="0.25">
      <c r="A18057" s="33" t="s">
        <v>7579</v>
      </c>
      <c r="B18057" s="33" t="s">
        <v>7577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65"/>
        <v>466000</v>
      </c>
      <c r="H18057" s="84" t="s">
        <v>7576</v>
      </c>
      <c r="I18057" s="43"/>
    </row>
    <row r="18058" spans="1:9" x14ac:dyDescent="0.25">
      <c r="A18058" s="33" t="s">
        <v>7579</v>
      </c>
      <c r="B18058" s="33" t="s">
        <v>7578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65"/>
        <v>1585000</v>
      </c>
      <c r="H18058" s="84" t="s">
        <v>7576</v>
      </c>
      <c r="I18058" s="43"/>
    </row>
    <row r="18059" spans="1:9" x14ac:dyDescent="0.25">
      <c r="A18059" s="33" t="s">
        <v>7579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65"/>
        <v>7672500</v>
      </c>
      <c r="H18059" s="42" t="s">
        <v>647</v>
      </c>
      <c r="I18059" s="43"/>
    </row>
    <row r="18060" spans="1:9" x14ac:dyDescent="0.25">
      <c r="A18060" s="33" t="s">
        <v>7579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65"/>
        <v>14031500</v>
      </c>
      <c r="H18060" s="42" t="s">
        <v>647</v>
      </c>
      <c r="I18060" s="43"/>
    </row>
    <row r="18061" spans="1:9" x14ac:dyDescent="0.25">
      <c r="A18061" s="33" t="s">
        <v>7579</v>
      </c>
      <c r="B18061" s="36" t="s">
        <v>7590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65"/>
        <v>552000</v>
      </c>
      <c r="H18061" s="42" t="s">
        <v>647</v>
      </c>
      <c r="I18061" s="43"/>
    </row>
    <row r="18062" spans="1:9" x14ac:dyDescent="0.25">
      <c r="A18062" s="33" t="s">
        <v>7579</v>
      </c>
      <c r="B18062" s="68" t="s">
        <v>2791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65"/>
        <v>798000</v>
      </c>
      <c r="H18062" s="42" t="s">
        <v>647</v>
      </c>
      <c r="I18062" s="43"/>
    </row>
    <row r="18063" spans="1:9" x14ac:dyDescent="0.25">
      <c r="A18063" s="33" t="s">
        <v>7579</v>
      </c>
      <c r="B18063" s="33" t="s">
        <v>7585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65"/>
        <v>200000</v>
      </c>
      <c r="H18063" s="42" t="s">
        <v>6099</v>
      </c>
      <c r="I18063" s="43"/>
    </row>
    <row r="18064" spans="1:9" x14ac:dyDescent="0.25">
      <c r="A18064" s="33" t="s">
        <v>7579</v>
      </c>
      <c r="B18064" s="33" t="s">
        <v>7586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65"/>
        <v>10000</v>
      </c>
      <c r="H18064" s="42" t="s">
        <v>6099</v>
      </c>
      <c r="I18064" s="43"/>
    </row>
    <row r="18065" spans="1:9" x14ac:dyDescent="0.25">
      <c r="A18065" s="33" t="s">
        <v>7579</v>
      </c>
      <c r="B18065" s="36" t="s">
        <v>7587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65"/>
        <v>10000</v>
      </c>
      <c r="H18065" s="42" t="s">
        <v>6099</v>
      </c>
      <c r="I18065" s="43"/>
    </row>
    <row r="18066" spans="1:9" x14ac:dyDescent="0.25">
      <c r="A18066" s="33" t="s">
        <v>7579</v>
      </c>
      <c r="B18066" s="52" t="s">
        <v>7588</v>
      </c>
      <c r="C18066" s="56" t="s">
        <v>4197</v>
      </c>
      <c r="D18066" s="38">
        <v>5</v>
      </c>
      <c r="E18066" s="51" t="s">
        <v>24</v>
      </c>
      <c r="F18066" s="46">
        <v>5000</v>
      </c>
      <c r="G18066" s="62">
        <f t="shared" si="665"/>
        <v>25000</v>
      </c>
      <c r="H18066" s="42" t="s">
        <v>6099</v>
      </c>
      <c r="I18066" s="43"/>
    </row>
    <row r="18067" spans="1:9" x14ac:dyDescent="0.25">
      <c r="A18067" s="33" t="s">
        <v>7579</v>
      </c>
      <c r="B18067" s="36" t="s">
        <v>13342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65"/>
        <v>23000</v>
      </c>
      <c r="H18067" s="42" t="s">
        <v>6099</v>
      </c>
      <c r="I18067" s="43"/>
    </row>
    <row r="18068" spans="1:9" x14ac:dyDescent="0.25">
      <c r="A18068" s="33" t="s">
        <v>7579</v>
      </c>
      <c r="B18068" s="36" t="s">
        <v>13322</v>
      </c>
      <c r="C18068" s="44"/>
      <c r="D18068" s="38">
        <v>30</v>
      </c>
      <c r="E18068" s="78" t="s">
        <v>24</v>
      </c>
      <c r="F18068" s="46">
        <v>1000</v>
      </c>
      <c r="G18068" s="41">
        <f t="shared" si="665"/>
        <v>30000</v>
      </c>
      <c r="H18068" s="42" t="s">
        <v>6099</v>
      </c>
      <c r="I18068" s="43"/>
    </row>
    <row r="18069" spans="1:9" x14ac:dyDescent="0.25">
      <c r="A18069" s="33" t="s">
        <v>7579</v>
      </c>
      <c r="B18069" s="56" t="s">
        <v>3330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65"/>
        <v>6750000</v>
      </c>
      <c r="H18069" s="42" t="s">
        <v>4160</v>
      </c>
      <c r="I18069" s="43" t="s">
        <v>13343</v>
      </c>
    </row>
    <row r="18070" spans="1:9" x14ac:dyDescent="0.25">
      <c r="A18070" s="33" t="s">
        <v>7579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65"/>
        <v>1776158</v>
      </c>
      <c r="H18070" s="42" t="s">
        <v>4160</v>
      </c>
      <c r="I18070" s="43" t="s">
        <v>13344</v>
      </c>
    </row>
    <row r="18071" spans="1:9" x14ac:dyDescent="0.25">
      <c r="A18071" s="33" t="s">
        <v>7579</v>
      </c>
      <c r="B18071" s="63" t="s">
        <v>7476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65"/>
        <v>25000</v>
      </c>
      <c r="H18071" s="42" t="s">
        <v>4160</v>
      </c>
      <c r="I18071" s="43" t="s">
        <v>13344</v>
      </c>
    </row>
    <row r="18072" spans="1:9" x14ac:dyDescent="0.25">
      <c r="A18072" s="33" t="s">
        <v>7579</v>
      </c>
      <c r="B18072" s="63" t="s">
        <v>4012</v>
      </c>
      <c r="C18072" s="49"/>
      <c r="D18072" s="38">
        <v>1</v>
      </c>
      <c r="E18072" s="45" t="s">
        <v>24</v>
      </c>
      <c r="F18072" s="46">
        <v>50000</v>
      </c>
      <c r="G18072" s="41">
        <f t="shared" si="665"/>
        <v>50000</v>
      </c>
      <c r="H18072" s="42" t="s">
        <v>4160</v>
      </c>
      <c r="I18072" s="43" t="s">
        <v>13344</v>
      </c>
    </row>
    <row r="18073" spans="1:9" x14ac:dyDescent="0.25">
      <c r="A18073" s="33" t="s">
        <v>7591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65"/>
        <v>555024</v>
      </c>
      <c r="H18073" s="42" t="s">
        <v>6099</v>
      </c>
      <c r="I18073" s="43"/>
    </row>
    <row r="18074" spans="1:9" x14ac:dyDescent="0.25">
      <c r="A18074" s="33" t="s">
        <v>7591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65"/>
        <v>775000</v>
      </c>
      <c r="H18074" s="42" t="s">
        <v>6099</v>
      </c>
      <c r="I18074" s="43"/>
    </row>
    <row r="18075" spans="1:9" x14ac:dyDescent="0.25">
      <c r="A18075" s="33" t="s">
        <v>7591</v>
      </c>
      <c r="B18075" s="52" t="s">
        <v>3751</v>
      </c>
      <c r="C18075" s="56" t="s">
        <v>5344</v>
      </c>
      <c r="D18075" s="38">
        <v>1</v>
      </c>
      <c r="E18075" s="51" t="s">
        <v>24</v>
      </c>
      <c r="F18075" s="46">
        <v>15000</v>
      </c>
      <c r="G18075" s="62">
        <f t="shared" si="665"/>
        <v>15000</v>
      </c>
      <c r="H18075" s="42" t="s">
        <v>6099</v>
      </c>
      <c r="I18075" s="43"/>
    </row>
    <row r="18076" spans="1:9" x14ac:dyDescent="0.25">
      <c r="A18076" s="33" t="s">
        <v>7591</v>
      </c>
      <c r="B18076" s="36" t="s">
        <v>13342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65"/>
        <v>11500</v>
      </c>
      <c r="H18076" s="42" t="s">
        <v>6099</v>
      </c>
      <c r="I18076" s="43"/>
    </row>
    <row r="18077" spans="1:9" x14ac:dyDescent="0.25">
      <c r="A18077" s="33" t="s">
        <v>7591</v>
      </c>
      <c r="B18077" s="33" t="s">
        <v>7599</v>
      </c>
      <c r="C18077" s="33" t="s">
        <v>5344</v>
      </c>
      <c r="D18077" s="53">
        <v>1</v>
      </c>
      <c r="E18077" s="39" t="s">
        <v>24</v>
      </c>
      <c r="F18077" s="46">
        <v>8000</v>
      </c>
      <c r="G18077" s="41">
        <f t="shared" si="665"/>
        <v>8000</v>
      </c>
      <c r="H18077" s="42" t="s">
        <v>13345</v>
      </c>
      <c r="I18077" s="43"/>
    </row>
    <row r="18078" spans="1:9" x14ac:dyDescent="0.25">
      <c r="A18078" s="33" t="s">
        <v>7591</v>
      </c>
      <c r="B18078" s="63" t="s">
        <v>7584</v>
      </c>
      <c r="C18078" s="33" t="s">
        <v>7537</v>
      </c>
      <c r="D18078" s="33">
        <v>2</v>
      </c>
      <c r="E18078" s="78" t="s">
        <v>24</v>
      </c>
      <c r="F18078" s="34">
        <v>77500</v>
      </c>
      <c r="G18078" s="41">
        <f t="shared" si="665"/>
        <v>155000</v>
      </c>
      <c r="H18078" s="42" t="s">
        <v>7397</v>
      </c>
      <c r="I18078" s="43"/>
    </row>
    <row r="18079" spans="1:9" x14ac:dyDescent="0.25">
      <c r="A18079" s="33" t="s">
        <v>7591</v>
      </c>
      <c r="B18079" s="63" t="s">
        <v>7593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65"/>
        <v>145000</v>
      </c>
      <c r="H18079" s="42" t="s">
        <v>1177</v>
      </c>
      <c r="I18079" s="43"/>
    </row>
    <row r="18080" spans="1:9" x14ac:dyDescent="0.25">
      <c r="A18080" s="33" t="s">
        <v>7591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65"/>
        <v>775000</v>
      </c>
      <c r="H18080" s="42" t="s">
        <v>4608</v>
      </c>
      <c r="I18080" s="43"/>
    </row>
    <row r="18081" spans="1:9" x14ac:dyDescent="0.25">
      <c r="A18081" s="33" t="s">
        <v>7591</v>
      </c>
      <c r="B18081" s="33" t="s">
        <v>7594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65"/>
        <v>51000</v>
      </c>
      <c r="H18081" s="42" t="s">
        <v>7397</v>
      </c>
      <c r="I18081" s="43"/>
    </row>
    <row r="18082" spans="1:9" x14ac:dyDescent="0.25">
      <c r="A18082" s="33" t="s">
        <v>7591</v>
      </c>
      <c r="B18082" s="33" t="s">
        <v>7596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65"/>
        <v>10000</v>
      </c>
      <c r="H18082" s="42" t="s">
        <v>7397</v>
      </c>
      <c r="I18082" s="43"/>
    </row>
    <row r="18083" spans="1:9" x14ac:dyDescent="0.25">
      <c r="A18083" s="33" t="s">
        <v>7591</v>
      </c>
      <c r="B18083" s="33" t="s">
        <v>4847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65"/>
        <v>12500</v>
      </c>
      <c r="H18083" s="42" t="s">
        <v>7397</v>
      </c>
      <c r="I18083" s="43"/>
    </row>
    <row r="18084" spans="1:9" x14ac:dyDescent="0.25">
      <c r="A18084" s="33" t="s">
        <v>7591</v>
      </c>
      <c r="B18084" s="36" t="s">
        <v>13342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65"/>
        <v>23000</v>
      </c>
      <c r="H18084" s="42" t="s">
        <v>7397</v>
      </c>
      <c r="I18084" s="577"/>
    </row>
    <row r="18085" spans="1:9" x14ac:dyDescent="0.25">
      <c r="A18085" s="33" t="s">
        <v>7591</v>
      </c>
      <c r="B18085" s="36" t="s">
        <v>13322</v>
      </c>
      <c r="C18085" s="44"/>
      <c r="D18085" s="38">
        <v>30</v>
      </c>
      <c r="E18085" s="78" t="s">
        <v>24</v>
      </c>
      <c r="F18085" s="46">
        <v>1000</v>
      </c>
      <c r="G18085" s="41">
        <f t="shared" si="665"/>
        <v>30000</v>
      </c>
      <c r="H18085" s="42" t="s">
        <v>7397</v>
      </c>
      <c r="I18085" s="577"/>
    </row>
    <row r="18086" spans="1:9" x14ac:dyDescent="0.25">
      <c r="A18086" s="33" t="s">
        <v>7591</v>
      </c>
      <c r="B18086" s="33" t="s">
        <v>5307</v>
      </c>
      <c r="C18086" s="33" t="s">
        <v>5306</v>
      </c>
      <c r="D18086" s="50">
        <v>1</v>
      </c>
      <c r="E18086" s="45" t="s">
        <v>24</v>
      </c>
      <c r="F18086" s="179">
        <v>31000</v>
      </c>
      <c r="G18086" s="41">
        <f t="shared" si="665"/>
        <v>31000</v>
      </c>
      <c r="H18086" s="42" t="s">
        <v>1756</v>
      </c>
      <c r="I18086" s="577" t="s">
        <v>13346</v>
      </c>
    </row>
    <row r="18087" spans="1:9" x14ac:dyDescent="0.25">
      <c r="A18087" s="33" t="s">
        <v>7591</v>
      </c>
      <c r="B18087" s="80" t="s">
        <v>7214</v>
      </c>
      <c r="C18087" s="33" t="s">
        <v>7213</v>
      </c>
      <c r="D18087" s="38">
        <v>3</v>
      </c>
      <c r="E18087" s="51" t="s">
        <v>24</v>
      </c>
      <c r="F18087" s="46">
        <v>58000</v>
      </c>
      <c r="G18087" s="41">
        <f t="shared" si="665"/>
        <v>174000</v>
      </c>
      <c r="H18087" s="42" t="s">
        <v>1756</v>
      </c>
      <c r="I18087" s="577" t="s">
        <v>13346</v>
      </c>
    </row>
    <row r="18088" spans="1:9" x14ac:dyDescent="0.25">
      <c r="A18088" s="33" t="s">
        <v>7591</v>
      </c>
      <c r="B18088" s="80" t="s">
        <v>6966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65"/>
        <v>15000</v>
      </c>
      <c r="H18088" s="42" t="s">
        <v>1756</v>
      </c>
      <c r="I18088" s="577" t="s">
        <v>13346</v>
      </c>
    </row>
    <row r="18089" spans="1:9" x14ac:dyDescent="0.25">
      <c r="A18089" s="33" t="s">
        <v>7591</v>
      </c>
      <c r="B18089" s="80" t="s">
        <v>7214</v>
      </c>
      <c r="C18089" s="33" t="s">
        <v>7213</v>
      </c>
      <c r="D18089" s="38">
        <v>2</v>
      </c>
      <c r="E18089" s="51" t="s">
        <v>24</v>
      </c>
      <c r="F18089" s="46">
        <v>58000</v>
      </c>
      <c r="G18089" s="41">
        <f t="shared" si="665"/>
        <v>116000</v>
      </c>
      <c r="H18089" s="42" t="s">
        <v>413</v>
      </c>
      <c r="I18089" s="577" t="s">
        <v>13347</v>
      </c>
    </row>
    <row r="18090" spans="1:9" x14ac:dyDescent="0.25">
      <c r="A18090" s="33" t="s">
        <v>7591</v>
      </c>
      <c r="B18090" s="36" t="s">
        <v>13322</v>
      </c>
      <c r="C18090" s="44"/>
      <c r="D18090" s="38">
        <v>10</v>
      </c>
      <c r="E18090" s="78" t="s">
        <v>24</v>
      </c>
      <c r="F18090" s="46">
        <v>1000</v>
      </c>
      <c r="G18090" s="41">
        <f t="shared" si="665"/>
        <v>10000</v>
      </c>
      <c r="H18090" s="42" t="s">
        <v>588</v>
      </c>
      <c r="I18090" s="577"/>
    </row>
    <row r="18091" spans="1:9" x14ac:dyDescent="0.25">
      <c r="A18091" s="33" t="s">
        <v>7591</v>
      </c>
      <c r="B18091" s="63" t="s">
        <v>6187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65"/>
        <v>300000</v>
      </c>
      <c r="H18091" s="42" t="s">
        <v>588</v>
      </c>
      <c r="I18091" s="577"/>
    </row>
    <row r="18092" spans="1:9" x14ac:dyDescent="0.25">
      <c r="A18092" s="33" t="s">
        <v>7591</v>
      </c>
      <c r="B18092" s="80" t="s">
        <v>6966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65"/>
        <v>15000</v>
      </c>
      <c r="H18092" s="42" t="s">
        <v>588</v>
      </c>
      <c r="I18092" s="577"/>
    </row>
    <row r="18093" spans="1:9" x14ac:dyDescent="0.25">
      <c r="A18093" s="33" t="s">
        <v>7591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65"/>
        <v>10000</v>
      </c>
      <c r="H18093" s="42" t="s">
        <v>588</v>
      </c>
      <c r="I18093" s="43"/>
    </row>
    <row r="18094" spans="1:9" x14ac:dyDescent="0.25">
      <c r="A18094" s="33" t="s">
        <v>7591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65"/>
        <v>193500</v>
      </c>
      <c r="H18094" s="42" t="s">
        <v>1604</v>
      </c>
      <c r="I18094" s="43" t="s">
        <v>13348</v>
      </c>
    </row>
    <row r="18095" spans="1:9" x14ac:dyDescent="0.25">
      <c r="A18095" s="33" t="s">
        <v>7591</v>
      </c>
      <c r="B18095" s="63" t="s">
        <v>116</v>
      </c>
      <c r="C18095" s="33" t="s">
        <v>2726</v>
      </c>
      <c r="D18095" s="38">
        <v>1</v>
      </c>
      <c r="E18095" s="576" t="s">
        <v>24</v>
      </c>
      <c r="F18095" s="55">
        <v>181500</v>
      </c>
      <c r="G18095" s="41">
        <f t="shared" si="665"/>
        <v>181500</v>
      </c>
      <c r="H18095" s="42" t="s">
        <v>1604</v>
      </c>
      <c r="I18095" s="43" t="s">
        <v>13348</v>
      </c>
    </row>
    <row r="18096" spans="1:9" x14ac:dyDescent="0.25">
      <c r="A18096" s="33" t="s">
        <v>7591</v>
      </c>
      <c r="B18096" s="80" t="s">
        <v>7387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65"/>
        <v>35000</v>
      </c>
      <c r="H18096" s="42" t="s">
        <v>1604</v>
      </c>
      <c r="I18096" s="43" t="s">
        <v>13348</v>
      </c>
    </row>
    <row r="18097" spans="1:9" x14ac:dyDescent="0.25">
      <c r="A18097" s="33" t="s">
        <v>7591</v>
      </c>
      <c r="B18097" s="33" t="s">
        <v>362</v>
      </c>
      <c r="C18097" s="247" t="s">
        <v>13349</v>
      </c>
      <c r="D18097" s="33">
        <v>1</v>
      </c>
      <c r="E18097" s="51" t="s">
        <v>24</v>
      </c>
      <c r="F18097" s="33">
        <v>3700000</v>
      </c>
      <c r="G18097" s="41">
        <f t="shared" si="665"/>
        <v>3700000</v>
      </c>
      <c r="H18097" s="84" t="s">
        <v>13350</v>
      </c>
      <c r="I18097" s="43" t="s">
        <v>13351</v>
      </c>
    </row>
    <row r="18098" spans="1:9" x14ac:dyDescent="0.25">
      <c r="A18098" s="33" t="s">
        <v>7591</v>
      </c>
      <c r="B18098" s="33" t="s">
        <v>13352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65"/>
        <v>325000</v>
      </c>
      <c r="H18098" s="84" t="s">
        <v>13350</v>
      </c>
      <c r="I18098" s="43" t="s">
        <v>13351</v>
      </c>
    </row>
    <row r="18099" spans="1:9" x14ac:dyDescent="0.25">
      <c r="A18099" s="33" t="s">
        <v>7591</v>
      </c>
      <c r="B18099" s="36" t="s">
        <v>2589</v>
      </c>
      <c r="C18099" s="56" t="s">
        <v>7580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13350</v>
      </c>
      <c r="I18099" s="43" t="s">
        <v>13351</v>
      </c>
    </row>
    <row r="18100" spans="1:9" x14ac:dyDescent="0.25">
      <c r="A18100" s="33" t="s">
        <v>7591</v>
      </c>
      <c r="B18100" s="36" t="s">
        <v>7592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13351</v>
      </c>
    </row>
    <row r="18101" spans="1:9" x14ac:dyDescent="0.25">
      <c r="A18101" s="33" t="s">
        <v>7591</v>
      </c>
      <c r="B18101" s="33" t="s">
        <v>7600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x14ac:dyDescent="0.25">
      <c r="A18102" s="33" t="s">
        <v>7591</v>
      </c>
      <c r="B18102" s="36" t="s">
        <v>13353</v>
      </c>
      <c r="C18102" s="56" t="s">
        <v>13354</v>
      </c>
      <c r="D18102" s="38">
        <v>1</v>
      </c>
      <c r="E18102" s="306" t="s">
        <v>40</v>
      </c>
      <c r="F18102" s="40">
        <v>1</v>
      </c>
      <c r="G18102" s="41">
        <f t="shared" si="665"/>
        <v>1</v>
      </c>
      <c r="H18102" s="42" t="s">
        <v>6751</v>
      </c>
      <c r="I18102" s="43" t="s">
        <v>13355</v>
      </c>
    </row>
    <row r="18103" spans="1:9" x14ac:dyDescent="0.25">
      <c r="A18103" s="33" t="s">
        <v>7601</v>
      </c>
      <c r="B18103" s="80" t="s">
        <v>13322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6099</v>
      </c>
      <c r="I18103" s="43"/>
    </row>
    <row r="18104" spans="1:9" x14ac:dyDescent="0.25">
      <c r="A18104" s="33" t="s">
        <v>7601</v>
      </c>
      <c r="B18104" s="36" t="s">
        <v>13356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66">F18104*D18104</f>
        <v>59470</v>
      </c>
      <c r="H18104" s="42" t="s">
        <v>6099</v>
      </c>
      <c r="I18104" s="43"/>
    </row>
    <row r="18105" spans="1:9" x14ac:dyDescent="0.25">
      <c r="A18105" s="33" t="s">
        <v>7601</v>
      </c>
      <c r="B18105" s="52" t="s">
        <v>3751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66"/>
        <v>45000</v>
      </c>
      <c r="H18105" s="42" t="s">
        <v>6099</v>
      </c>
      <c r="I18105" s="43"/>
    </row>
    <row r="18106" spans="1:9" x14ac:dyDescent="0.25">
      <c r="A18106" s="33" t="s">
        <v>7601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66"/>
        <v>93000</v>
      </c>
      <c r="H18106" s="42" t="s">
        <v>4608</v>
      </c>
      <c r="I18106" s="43"/>
    </row>
    <row r="18107" spans="1:9" x14ac:dyDescent="0.25">
      <c r="A18107" s="33" t="s">
        <v>7601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66"/>
        <v>12325</v>
      </c>
      <c r="H18107" s="42" t="s">
        <v>2240</v>
      </c>
      <c r="I18107" s="43"/>
    </row>
    <row r="18108" spans="1:9" x14ac:dyDescent="0.25">
      <c r="A18108" s="33" t="s">
        <v>7601</v>
      </c>
      <c r="B18108" s="63" t="s">
        <v>7584</v>
      </c>
      <c r="C18108" s="33" t="s">
        <v>7537</v>
      </c>
      <c r="D18108" s="33">
        <v>2</v>
      </c>
      <c r="E18108" s="45" t="s">
        <v>24</v>
      </c>
      <c r="F18108" s="34">
        <v>77500</v>
      </c>
      <c r="G18108" s="41">
        <f t="shared" si="666"/>
        <v>155000</v>
      </c>
      <c r="H18108" s="42" t="s">
        <v>7397</v>
      </c>
      <c r="I18108" s="43"/>
    </row>
    <row r="18109" spans="1:9" x14ac:dyDescent="0.25">
      <c r="A18109" s="33" t="s">
        <v>7601</v>
      </c>
      <c r="B18109" s="33" t="s">
        <v>7582</v>
      </c>
      <c r="C18109" s="56" t="s">
        <v>7537</v>
      </c>
      <c r="D18109" s="38">
        <v>2</v>
      </c>
      <c r="E18109" s="45" t="s">
        <v>72</v>
      </c>
      <c r="F18109" s="40">
        <v>225000</v>
      </c>
      <c r="G18109" s="41">
        <f t="shared" si="666"/>
        <v>450000</v>
      </c>
      <c r="H18109" s="42" t="s">
        <v>7397</v>
      </c>
      <c r="I18109" s="43"/>
    </row>
    <row r="18110" spans="1:9" x14ac:dyDescent="0.25">
      <c r="A18110" s="33" t="s">
        <v>7601</v>
      </c>
      <c r="B18110" s="56" t="s">
        <v>5621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66"/>
        <v>77500</v>
      </c>
      <c r="H18110" s="42" t="s">
        <v>7397</v>
      </c>
      <c r="I18110" s="43"/>
    </row>
    <row r="18111" spans="1:9" x14ac:dyDescent="0.25">
      <c r="A18111" s="33" t="s">
        <v>7601</v>
      </c>
      <c r="B18111" s="36" t="s">
        <v>4847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66"/>
        <v>5000</v>
      </c>
      <c r="H18111" s="42" t="s">
        <v>606</v>
      </c>
      <c r="I18111" s="43"/>
    </row>
    <row r="18112" spans="1:9" x14ac:dyDescent="0.25">
      <c r="A18112" s="33" t="s">
        <v>7601</v>
      </c>
      <c r="B18112" s="36" t="s">
        <v>13356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66"/>
        <v>31300</v>
      </c>
      <c r="H18112" s="42" t="s">
        <v>7486</v>
      </c>
      <c r="I18112" s="43"/>
    </row>
    <row r="18113" spans="1:9" x14ac:dyDescent="0.25">
      <c r="A18113" s="33" t="s">
        <v>7601</v>
      </c>
      <c r="B18113" s="80" t="s">
        <v>13322</v>
      </c>
      <c r="C18113" s="56"/>
      <c r="D18113" s="38">
        <v>30</v>
      </c>
      <c r="E18113" s="45" t="s">
        <v>24</v>
      </c>
      <c r="F18113" s="40">
        <v>1000</v>
      </c>
      <c r="G18113" s="41">
        <f t="shared" si="666"/>
        <v>30000</v>
      </c>
      <c r="H18113" s="42" t="s">
        <v>7486</v>
      </c>
      <c r="I18113" s="43"/>
    </row>
    <row r="18114" spans="1:9" x14ac:dyDescent="0.25">
      <c r="A18114" s="33" t="s">
        <v>7601</v>
      </c>
      <c r="B18114" s="68" t="s">
        <v>7605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66"/>
        <v>60000</v>
      </c>
      <c r="H18114" s="42" t="s">
        <v>433</v>
      </c>
      <c r="I18114" s="43" t="s">
        <v>13357</v>
      </c>
    </row>
    <row r="18115" spans="1:9" x14ac:dyDescent="0.25">
      <c r="A18115" s="33" t="s">
        <v>7601</v>
      </c>
      <c r="B18115" s="68" t="s">
        <v>7606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66"/>
        <v>260000</v>
      </c>
      <c r="H18115" s="42" t="s">
        <v>433</v>
      </c>
      <c r="I18115" s="43" t="s">
        <v>13357</v>
      </c>
    </row>
    <row r="18116" spans="1:9" x14ac:dyDescent="0.25">
      <c r="A18116" s="33" t="s">
        <v>7601</v>
      </c>
      <c r="B18116" s="63" t="s">
        <v>7607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66"/>
        <v>110000</v>
      </c>
      <c r="H18116" s="42" t="s">
        <v>433</v>
      </c>
      <c r="I18116" s="43" t="s">
        <v>13357</v>
      </c>
    </row>
    <row r="18117" spans="1:9" x14ac:dyDescent="0.25">
      <c r="A18117" s="33" t="s">
        <v>7601</v>
      </c>
      <c r="B18117" s="33" t="s">
        <v>7608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x14ac:dyDescent="0.25">
      <c r="A18118" s="33" t="s">
        <v>7601</v>
      </c>
      <c r="B18118" s="33" t="s">
        <v>7609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x14ac:dyDescent="0.25">
      <c r="A18119" s="33" t="s">
        <v>7601</v>
      </c>
      <c r="B18119" s="36" t="s">
        <v>7610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x14ac:dyDescent="0.25">
      <c r="A18120" s="33" t="s">
        <v>7601</v>
      </c>
      <c r="B18120" s="52" t="s">
        <v>7611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x14ac:dyDescent="0.25">
      <c r="A18121" s="33" t="s">
        <v>7601</v>
      </c>
      <c r="B18121" s="33" t="s">
        <v>356</v>
      </c>
      <c r="C18121" s="228" t="s">
        <v>13358</v>
      </c>
      <c r="D18121" s="38">
        <v>1</v>
      </c>
      <c r="E18121" s="51" t="s">
        <v>24</v>
      </c>
      <c r="F18121" s="46">
        <v>1700000</v>
      </c>
      <c r="G18121" s="41">
        <f t="shared" ref="G18121:G18161" si="667">F18121*D18121</f>
        <v>1700000</v>
      </c>
      <c r="H18121" s="42" t="s">
        <v>13359</v>
      </c>
      <c r="I18121" s="577" t="s">
        <v>13360</v>
      </c>
    </row>
    <row r="18122" spans="1:9" x14ac:dyDescent="0.25">
      <c r="A18122" s="33" t="s">
        <v>7601</v>
      </c>
      <c r="B18122" s="33" t="s">
        <v>356</v>
      </c>
      <c r="C18122" s="49" t="s">
        <v>13361</v>
      </c>
      <c r="D18122" s="38">
        <v>1</v>
      </c>
      <c r="E18122" s="78" t="s">
        <v>23</v>
      </c>
      <c r="F18122" s="46">
        <v>1700000</v>
      </c>
      <c r="G18122" s="46">
        <f t="shared" si="667"/>
        <v>1700000</v>
      </c>
      <c r="H18122" s="42" t="s">
        <v>13359</v>
      </c>
      <c r="I18122" s="577" t="s">
        <v>13360</v>
      </c>
    </row>
    <row r="18123" spans="1:9" x14ac:dyDescent="0.25">
      <c r="A18123" s="33" t="s">
        <v>7601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67"/>
        <v>357000</v>
      </c>
      <c r="H18123" s="42" t="s">
        <v>1004</v>
      </c>
      <c r="I18123" s="577" t="s">
        <v>13362</v>
      </c>
    </row>
    <row r="18124" spans="1:9" x14ac:dyDescent="0.25">
      <c r="A18124" s="33" t="s">
        <v>7601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67"/>
        <v>350000</v>
      </c>
      <c r="H18124" s="42" t="s">
        <v>1004</v>
      </c>
      <c r="I18124" s="577" t="s">
        <v>13362</v>
      </c>
    </row>
    <row r="18125" spans="1:9" x14ac:dyDescent="0.25">
      <c r="A18125" s="33" t="s">
        <v>7601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67"/>
        <v>242182</v>
      </c>
      <c r="H18125" s="42" t="s">
        <v>1004</v>
      </c>
      <c r="I18125" s="577" t="s">
        <v>13362</v>
      </c>
    </row>
    <row r="18126" spans="1:9" x14ac:dyDescent="0.25">
      <c r="A18126" s="33" t="s">
        <v>7601</v>
      </c>
      <c r="B18126" s="269" t="s">
        <v>6334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67"/>
        <v>250000</v>
      </c>
      <c r="H18126" s="42" t="s">
        <v>507</v>
      </c>
      <c r="I18126" s="43" t="s">
        <v>13363</v>
      </c>
    </row>
    <row r="18127" spans="1:9" x14ac:dyDescent="0.25">
      <c r="A18127" s="33" t="s">
        <v>7601</v>
      </c>
      <c r="B18127" s="63" t="s">
        <v>8509</v>
      </c>
      <c r="C18127" s="33" t="s">
        <v>8339</v>
      </c>
      <c r="D18127" s="38">
        <v>0.6</v>
      </c>
      <c r="E18127" s="576" t="s">
        <v>27</v>
      </c>
      <c r="F18127" s="55">
        <v>82500</v>
      </c>
      <c r="G18127" s="41">
        <f t="shared" si="667"/>
        <v>49500</v>
      </c>
      <c r="H18127" s="42" t="s">
        <v>507</v>
      </c>
      <c r="I18127" s="43" t="s">
        <v>13363</v>
      </c>
    </row>
    <row r="18128" spans="1:9" x14ac:dyDescent="0.25">
      <c r="A18128" s="33" t="s">
        <v>7601</v>
      </c>
      <c r="B18128" s="33" t="s">
        <v>13364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67"/>
        <v>830000</v>
      </c>
      <c r="H18128" s="84" t="s">
        <v>974</v>
      </c>
      <c r="I18128" s="43"/>
    </row>
    <row r="18129" spans="1:9" x14ac:dyDescent="0.25">
      <c r="A18129" s="33" t="s">
        <v>7601</v>
      </c>
      <c r="B18129" s="63" t="s">
        <v>5550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67"/>
        <v>500000</v>
      </c>
      <c r="H18129" s="42" t="s">
        <v>2237</v>
      </c>
      <c r="I18129" s="43" t="s">
        <v>13365</v>
      </c>
    </row>
    <row r="18130" spans="1:9" x14ac:dyDescent="0.25">
      <c r="A18130" s="33" t="s">
        <v>7601</v>
      </c>
      <c r="B18130" s="33" t="s">
        <v>7616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67"/>
        <v>20000</v>
      </c>
      <c r="H18130" s="42" t="s">
        <v>1006</v>
      </c>
      <c r="I18130" s="43"/>
    </row>
    <row r="18131" spans="1:9" x14ac:dyDescent="0.25">
      <c r="A18131" s="33" t="s">
        <v>7601</v>
      </c>
      <c r="B18131" s="36" t="s">
        <v>7617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67"/>
        <v>15000</v>
      </c>
      <c r="H18131" s="42" t="s">
        <v>1006</v>
      </c>
      <c r="I18131" s="43"/>
    </row>
    <row r="18132" spans="1:9" x14ac:dyDescent="0.25">
      <c r="A18132" s="33" t="s">
        <v>7601</v>
      </c>
      <c r="B18132" s="68" t="s">
        <v>7618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67"/>
        <v>6000</v>
      </c>
      <c r="H18132" s="42" t="s">
        <v>1006</v>
      </c>
      <c r="I18132" s="43"/>
    </row>
    <row r="18133" spans="1:9" x14ac:dyDescent="0.25">
      <c r="A18133" s="33" t="s">
        <v>7601</v>
      </c>
      <c r="B18133" s="36" t="s">
        <v>3277</v>
      </c>
      <c r="C18133" s="56" t="s">
        <v>7370</v>
      </c>
      <c r="D18133" s="38">
        <v>1</v>
      </c>
      <c r="E18133" s="45" t="s">
        <v>24</v>
      </c>
      <c r="F18133" s="40">
        <v>115000</v>
      </c>
      <c r="G18133" s="41">
        <f t="shared" si="667"/>
        <v>115000</v>
      </c>
      <c r="H18133" s="42" t="s">
        <v>1006</v>
      </c>
      <c r="I18133" s="43"/>
    </row>
    <row r="18134" spans="1:9" x14ac:dyDescent="0.25">
      <c r="A18134" s="33" t="s">
        <v>7601</v>
      </c>
      <c r="B18134" s="68" t="s">
        <v>7619</v>
      </c>
      <c r="C18134" s="56" t="s">
        <v>7620</v>
      </c>
      <c r="D18134" s="38">
        <v>1</v>
      </c>
      <c r="E18134" s="45" t="s">
        <v>72</v>
      </c>
      <c r="F18134" s="46">
        <v>367500</v>
      </c>
      <c r="G18134" s="41">
        <f t="shared" si="667"/>
        <v>367500</v>
      </c>
      <c r="H18134" s="42" t="s">
        <v>2096</v>
      </c>
      <c r="I18134" s="43"/>
    </row>
    <row r="18135" spans="1:9" x14ac:dyDescent="0.25">
      <c r="A18135" s="33" t="s">
        <v>7601</v>
      </c>
      <c r="B18135" s="33" t="s">
        <v>356</v>
      </c>
      <c r="C18135" s="228" t="s">
        <v>13366</v>
      </c>
      <c r="D18135" s="38">
        <v>1</v>
      </c>
      <c r="E18135" s="51" t="s">
        <v>24</v>
      </c>
      <c r="F18135" s="46">
        <v>1700000</v>
      </c>
      <c r="G18135" s="62">
        <f t="shared" si="667"/>
        <v>1700000</v>
      </c>
      <c r="H18135" s="42" t="s">
        <v>748</v>
      </c>
      <c r="I18135" s="43" t="s">
        <v>13367</v>
      </c>
    </row>
    <row r="18136" spans="1:9" x14ac:dyDescent="0.25">
      <c r="A18136" s="33" t="s">
        <v>7601</v>
      </c>
      <c r="B18136" s="33" t="s">
        <v>356</v>
      </c>
      <c r="C18136" s="228" t="s">
        <v>13368</v>
      </c>
      <c r="D18136" s="38">
        <v>1</v>
      </c>
      <c r="E18136" s="51" t="s">
        <v>24</v>
      </c>
      <c r="F18136" s="46">
        <v>1700000</v>
      </c>
      <c r="G18136" s="62">
        <f t="shared" si="667"/>
        <v>1700000</v>
      </c>
      <c r="H18136" s="42" t="s">
        <v>748</v>
      </c>
      <c r="I18136" s="43" t="s">
        <v>13367</v>
      </c>
    </row>
    <row r="18137" spans="1:9" x14ac:dyDescent="0.25">
      <c r="A18137" s="33" t="s">
        <v>7601</v>
      </c>
      <c r="B18137" s="36" t="s">
        <v>3272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67"/>
        <v>175000</v>
      </c>
      <c r="H18137" s="42" t="s">
        <v>1604</v>
      </c>
      <c r="I18137" s="43"/>
    </row>
    <row r="18138" spans="1:9" x14ac:dyDescent="0.25">
      <c r="A18138" s="33" t="s">
        <v>7601</v>
      </c>
      <c r="B18138" s="68" t="s">
        <v>7621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67"/>
        <v>150000</v>
      </c>
      <c r="H18138" s="42" t="s">
        <v>1604</v>
      </c>
      <c r="I18138" s="43"/>
    </row>
    <row r="18139" spans="1:9" x14ac:dyDescent="0.25">
      <c r="A18139" s="33" t="s">
        <v>7622</v>
      </c>
      <c r="B18139" s="36" t="s">
        <v>4847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67"/>
        <v>5000</v>
      </c>
      <c r="H18139" s="42" t="s">
        <v>930</v>
      </c>
      <c r="I18139" s="43"/>
    </row>
    <row r="18140" spans="1:9" x14ac:dyDescent="0.25">
      <c r="A18140" s="33" t="s">
        <v>7622</v>
      </c>
      <c r="B18140" s="52" t="s">
        <v>3751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67"/>
        <v>15000</v>
      </c>
      <c r="H18140" s="42" t="s">
        <v>930</v>
      </c>
      <c r="I18140" s="43"/>
    </row>
    <row r="18141" spans="1:9" x14ac:dyDescent="0.25">
      <c r="A18141" s="33" t="s">
        <v>7622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67"/>
        <v>75000</v>
      </c>
      <c r="H18141" s="42" t="s">
        <v>930</v>
      </c>
      <c r="I18141" s="43"/>
    </row>
    <row r="18142" spans="1:9" x14ac:dyDescent="0.25">
      <c r="A18142" s="33" t="s">
        <v>7622</v>
      </c>
      <c r="B18142" s="33" t="s">
        <v>7626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x14ac:dyDescent="0.25">
      <c r="A18143" s="33" t="s">
        <v>7622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67"/>
        <v>297000</v>
      </c>
      <c r="H18143" s="251" t="s">
        <v>9244</v>
      </c>
      <c r="I18143" s="340"/>
    </row>
    <row r="18144" spans="1:9" x14ac:dyDescent="0.25">
      <c r="A18144" s="33" t="s">
        <v>7622</v>
      </c>
      <c r="B18144" s="63" t="s">
        <v>3238</v>
      </c>
      <c r="C18144" s="44" t="s">
        <v>2778</v>
      </c>
      <c r="D18144" s="38">
        <v>1</v>
      </c>
      <c r="E18144" s="273" t="s">
        <v>24</v>
      </c>
      <c r="F18144" s="275">
        <v>388000</v>
      </c>
      <c r="G18144" s="41">
        <f t="shared" si="667"/>
        <v>388000</v>
      </c>
      <c r="H18144" s="42" t="s">
        <v>28</v>
      </c>
      <c r="I18144" s="43"/>
    </row>
    <row r="18145" spans="1:9" x14ac:dyDescent="0.25">
      <c r="A18145" s="33" t="s">
        <v>7622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67"/>
        <v>396000</v>
      </c>
      <c r="H18145" s="42" t="s">
        <v>28</v>
      </c>
      <c r="I18145" s="43"/>
    </row>
    <row r="18146" spans="1:9" x14ac:dyDescent="0.25">
      <c r="A18146" s="33" t="s">
        <v>7622</v>
      </c>
      <c r="B18146" s="36" t="s">
        <v>12488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67"/>
        <v>80000</v>
      </c>
      <c r="H18146" s="42" t="s">
        <v>28</v>
      </c>
      <c r="I18146" s="43"/>
    </row>
    <row r="18147" spans="1:9" x14ac:dyDescent="0.25">
      <c r="A18147" s="33" t="s">
        <v>7622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67"/>
        <v>79000</v>
      </c>
      <c r="H18147" s="42" t="s">
        <v>28</v>
      </c>
      <c r="I18147" s="43"/>
    </row>
    <row r="18148" spans="1:9" x14ac:dyDescent="0.25">
      <c r="A18148" s="33" t="s">
        <v>7622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67"/>
        <v>150000</v>
      </c>
      <c r="H18148" s="42" t="s">
        <v>433</v>
      </c>
      <c r="I18148" s="43" t="s">
        <v>13369</v>
      </c>
    </row>
    <row r="18149" spans="1:9" x14ac:dyDescent="0.25">
      <c r="A18149" s="33" t="s">
        <v>7622</v>
      </c>
      <c r="B18149" s="36" t="s">
        <v>7456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67"/>
        <v>80000</v>
      </c>
      <c r="H18149" s="42" t="s">
        <v>13370</v>
      </c>
      <c r="I18149" s="43"/>
    </row>
    <row r="18150" spans="1:9" x14ac:dyDescent="0.25">
      <c r="A18150" s="33" t="s">
        <v>7622</v>
      </c>
      <c r="B18150" s="63" t="s">
        <v>7625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67"/>
        <v>240000</v>
      </c>
      <c r="H18150" s="42" t="s">
        <v>7486</v>
      </c>
      <c r="I18150" s="43"/>
    </row>
    <row r="18151" spans="1:9" x14ac:dyDescent="0.25">
      <c r="A18151" s="33" t="s">
        <v>7622</v>
      </c>
      <c r="B18151" s="36" t="s">
        <v>4847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67"/>
        <v>5000</v>
      </c>
      <c r="H18151" s="42" t="s">
        <v>7486</v>
      </c>
      <c r="I18151" s="43"/>
    </row>
    <row r="18152" spans="1:9" x14ac:dyDescent="0.25">
      <c r="A18152" s="33" t="s">
        <v>7622</v>
      </c>
      <c r="B18152" s="80" t="s">
        <v>2968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67"/>
        <v>212000</v>
      </c>
      <c r="H18152" s="42" t="s">
        <v>7486</v>
      </c>
      <c r="I18152" s="43"/>
    </row>
    <row r="18153" spans="1:9" x14ac:dyDescent="0.25">
      <c r="A18153" s="33" t="s">
        <v>7622</v>
      </c>
      <c r="B18153" s="56" t="s">
        <v>5846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67"/>
        <v>365000</v>
      </c>
      <c r="H18153" s="42" t="s">
        <v>7486</v>
      </c>
      <c r="I18153" s="43"/>
    </row>
    <row r="18154" spans="1:9" x14ac:dyDescent="0.25">
      <c r="A18154" s="33" t="s">
        <v>7622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67"/>
        <v>297500</v>
      </c>
      <c r="H18154" s="42" t="s">
        <v>7486</v>
      </c>
      <c r="I18154" s="43"/>
    </row>
    <row r="18155" spans="1:9" x14ac:dyDescent="0.25">
      <c r="A18155" s="33" t="s">
        <v>7622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67"/>
        <v>1776158</v>
      </c>
      <c r="H18155" s="42" t="s">
        <v>7486</v>
      </c>
      <c r="I18155" s="43"/>
    </row>
    <row r="18156" spans="1:9" x14ac:dyDescent="0.25">
      <c r="A18156" s="33" t="s">
        <v>7622</v>
      </c>
      <c r="B18156" s="80" t="s">
        <v>7107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67"/>
        <v>40000</v>
      </c>
      <c r="H18156" s="42" t="s">
        <v>7486</v>
      </c>
      <c r="I18156" s="43"/>
    </row>
    <row r="18157" spans="1:9" x14ac:dyDescent="0.25">
      <c r="A18157" s="33" t="s">
        <v>7622</v>
      </c>
      <c r="B18157" s="56" t="s">
        <v>13371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67"/>
        <v>50000</v>
      </c>
      <c r="H18157" s="42" t="s">
        <v>7486</v>
      </c>
      <c r="I18157" s="43"/>
    </row>
    <row r="18158" spans="1:9" x14ac:dyDescent="0.25">
      <c r="A18158" s="33" t="s">
        <v>7622</v>
      </c>
      <c r="B18158" s="33" t="s">
        <v>4055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67"/>
        <v>77500</v>
      </c>
      <c r="H18158" s="42" t="s">
        <v>486</v>
      </c>
      <c r="I18158" s="43"/>
    </row>
    <row r="18159" spans="1:9" x14ac:dyDescent="0.25">
      <c r="A18159" s="33" t="s">
        <v>7622</v>
      </c>
      <c r="B18159" s="33" t="s">
        <v>7214</v>
      </c>
      <c r="C18159" s="33" t="s">
        <v>7213</v>
      </c>
      <c r="D18159" s="38">
        <v>2</v>
      </c>
      <c r="E18159" s="45" t="s">
        <v>24</v>
      </c>
      <c r="F18159" s="40">
        <v>58000</v>
      </c>
      <c r="G18159" s="41">
        <f t="shared" si="667"/>
        <v>116000</v>
      </c>
      <c r="H18159" s="42" t="s">
        <v>551</v>
      </c>
      <c r="I18159" s="43" t="s">
        <v>13372</v>
      </c>
    </row>
    <row r="18160" spans="1:9" x14ac:dyDescent="0.25">
      <c r="A18160" s="33" t="s">
        <v>7622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67"/>
        <v>193500</v>
      </c>
      <c r="H18160" s="42" t="s">
        <v>551</v>
      </c>
      <c r="I18160" s="43" t="s">
        <v>13372</v>
      </c>
    </row>
    <row r="18161" spans="1:9" x14ac:dyDescent="0.25">
      <c r="A18161" s="33" t="s">
        <v>7622</v>
      </c>
      <c r="B18161" s="36" t="s">
        <v>7236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67"/>
        <v>165000</v>
      </c>
      <c r="H18161" s="42" t="s">
        <v>13373</v>
      </c>
      <c r="I18161" s="577"/>
    </row>
    <row r="18162" spans="1:9" x14ac:dyDescent="0.25">
      <c r="A18162" s="33" t="s">
        <v>7622</v>
      </c>
      <c r="B18162" s="36" t="s">
        <v>4401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7397</v>
      </c>
      <c r="I18162" s="577"/>
    </row>
    <row r="18163" spans="1:9" x14ac:dyDescent="0.25">
      <c r="A18163" s="33" t="s">
        <v>7622</v>
      </c>
      <c r="B18163" s="63" t="s">
        <v>7623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3101</v>
      </c>
      <c r="I18163" s="577"/>
    </row>
    <row r="18164" spans="1:9" x14ac:dyDescent="0.25">
      <c r="A18164" s="33" t="s">
        <v>7622</v>
      </c>
      <c r="B18164" s="68" t="s">
        <v>7624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68">F18164*D18164</f>
        <v>4000</v>
      </c>
      <c r="H18164" s="42" t="s">
        <v>3101</v>
      </c>
      <c r="I18164" s="577"/>
    </row>
    <row r="18165" spans="1:9" x14ac:dyDescent="0.25">
      <c r="A18165" s="33" t="s">
        <v>7622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68"/>
        <v>40000</v>
      </c>
      <c r="H18165" s="42" t="s">
        <v>465</v>
      </c>
      <c r="I18165" s="577" t="s">
        <v>13374</v>
      </c>
    </row>
    <row r="18166" spans="1:9" x14ac:dyDescent="0.25">
      <c r="A18166" s="33" t="s">
        <v>7622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68"/>
        <v>193500</v>
      </c>
      <c r="H18166" s="42" t="s">
        <v>465</v>
      </c>
      <c r="I18166" s="577" t="s">
        <v>13374</v>
      </c>
    </row>
    <row r="18167" spans="1:9" x14ac:dyDescent="0.25">
      <c r="A18167" s="33" t="s">
        <v>7622</v>
      </c>
      <c r="B18167" s="63" t="s">
        <v>116</v>
      </c>
      <c r="C18167" s="33" t="s">
        <v>2726</v>
      </c>
      <c r="D18167" s="38">
        <v>1</v>
      </c>
      <c r="E18167" s="78" t="s">
        <v>24</v>
      </c>
      <c r="F18167" s="46">
        <v>181500</v>
      </c>
      <c r="G18167" s="41">
        <f t="shared" si="668"/>
        <v>181500</v>
      </c>
      <c r="H18167" s="42" t="s">
        <v>465</v>
      </c>
      <c r="I18167" s="577" t="s">
        <v>13374</v>
      </c>
    </row>
    <row r="18168" spans="1:9" x14ac:dyDescent="0.25">
      <c r="A18168" s="33" t="s">
        <v>7622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68"/>
        <v>40000</v>
      </c>
      <c r="H18168" s="42" t="s">
        <v>465</v>
      </c>
      <c r="I18168" s="577" t="s">
        <v>13374</v>
      </c>
    </row>
    <row r="18169" spans="1:9" x14ac:dyDescent="0.25">
      <c r="A18169" s="33" t="s">
        <v>7622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68"/>
        <v>51750</v>
      </c>
      <c r="H18169" s="42" t="s">
        <v>465</v>
      </c>
      <c r="I18169" s="577" t="s">
        <v>13374</v>
      </c>
    </row>
    <row r="18170" spans="1:9" x14ac:dyDescent="0.25">
      <c r="A18170" s="33" t="s">
        <v>7622</v>
      </c>
      <c r="B18170" s="33" t="s">
        <v>7308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68"/>
        <v>45000</v>
      </c>
      <c r="H18170" s="42" t="s">
        <v>742</v>
      </c>
      <c r="I18170" s="43"/>
    </row>
    <row r="18171" spans="1:9" x14ac:dyDescent="0.25">
      <c r="A18171" s="33" t="s">
        <v>7622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68"/>
        <v>40000</v>
      </c>
      <c r="H18171" s="42" t="s">
        <v>2018</v>
      </c>
      <c r="I18171" s="43" t="s">
        <v>13375</v>
      </c>
    </row>
    <row r="18172" spans="1:9" x14ac:dyDescent="0.25">
      <c r="A18172" s="33" t="s">
        <v>7622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68"/>
        <v>193500</v>
      </c>
      <c r="H18172" s="42" t="s">
        <v>2018</v>
      </c>
      <c r="I18172" s="43" t="s">
        <v>13375</v>
      </c>
    </row>
    <row r="18173" spans="1:9" x14ac:dyDescent="0.25">
      <c r="A18173" s="33" t="s">
        <v>7622</v>
      </c>
      <c r="B18173" s="63" t="s">
        <v>116</v>
      </c>
      <c r="C18173" s="33" t="s">
        <v>2726</v>
      </c>
      <c r="D18173" s="38">
        <v>1</v>
      </c>
      <c r="E18173" s="78" t="s">
        <v>24</v>
      </c>
      <c r="F18173" s="46">
        <v>181500</v>
      </c>
      <c r="G18173" s="41">
        <f t="shared" si="668"/>
        <v>181500</v>
      </c>
      <c r="H18173" s="42" t="s">
        <v>2018</v>
      </c>
      <c r="I18173" s="43" t="s">
        <v>13375</v>
      </c>
    </row>
    <row r="18174" spans="1:9" x14ac:dyDescent="0.25">
      <c r="A18174" s="33" t="s">
        <v>7622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68"/>
        <v>264000</v>
      </c>
      <c r="H18174" s="42" t="s">
        <v>2018</v>
      </c>
      <c r="I18174" s="43" t="s">
        <v>13375</v>
      </c>
    </row>
    <row r="18175" spans="1:9" x14ac:dyDescent="0.25">
      <c r="A18175" s="33" t="s">
        <v>7622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68"/>
        <v>39000</v>
      </c>
      <c r="H18175" s="42" t="s">
        <v>2018</v>
      </c>
      <c r="I18175" s="43" t="s">
        <v>13375</v>
      </c>
    </row>
    <row r="18176" spans="1:9" x14ac:dyDescent="0.25">
      <c r="A18176" s="33" t="s">
        <v>7622</v>
      </c>
      <c r="B18176" s="33" t="s">
        <v>3235</v>
      </c>
      <c r="C18176" s="33" t="s">
        <v>3596</v>
      </c>
      <c r="D18176" s="50">
        <v>1</v>
      </c>
      <c r="E18176" s="45" t="s">
        <v>24</v>
      </c>
      <c r="F18176" s="179">
        <v>93000</v>
      </c>
      <c r="G18176" s="179">
        <f t="shared" si="668"/>
        <v>93000</v>
      </c>
      <c r="H18176" s="42" t="s">
        <v>2018</v>
      </c>
      <c r="I18176" s="43" t="s">
        <v>13375</v>
      </c>
    </row>
    <row r="18177" spans="1:9" x14ac:dyDescent="0.25">
      <c r="A18177" s="33" t="s">
        <v>7622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68"/>
        <v>297000</v>
      </c>
      <c r="H18177" s="42" t="s">
        <v>588</v>
      </c>
      <c r="I18177" s="43"/>
    </row>
    <row r="18178" spans="1:9" x14ac:dyDescent="0.25">
      <c r="A18178" s="33" t="s">
        <v>7622</v>
      </c>
      <c r="B18178" s="33" t="s">
        <v>8247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68"/>
        <v>83000</v>
      </c>
      <c r="H18178" s="42" t="s">
        <v>588</v>
      </c>
      <c r="I18178" s="43"/>
    </row>
    <row r="18179" spans="1:9" x14ac:dyDescent="0.25">
      <c r="A18179" s="33" t="s">
        <v>7622</v>
      </c>
      <c r="B18179" s="33" t="s">
        <v>68</v>
      </c>
      <c r="C18179" s="56" t="s">
        <v>13376</v>
      </c>
      <c r="D18179" s="38">
        <v>1</v>
      </c>
      <c r="E18179" s="45" t="s">
        <v>72</v>
      </c>
      <c r="F18179" s="40">
        <v>2100000</v>
      </c>
      <c r="G18179" s="41">
        <f t="shared" si="668"/>
        <v>2100000</v>
      </c>
      <c r="H18179" s="42" t="s">
        <v>995</v>
      </c>
      <c r="I18179" s="43" t="s">
        <v>13377</v>
      </c>
    </row>
    <row r="18180" spans="1:9" x14ac:dyDescent="0.25">
      <c r="A18180" s="33" t="s">
        <v>7622</v>
      </c>
      <c r="B18180" s="33" t="s">
        <v>68</v>
      </c>
      <c r="C18180" s="56" t="s">
        <v>13378</v>
      </c>
      <c r="D18180" s="38">
        <v>1</v>
      </c>
      <c r="E18180" s="39" t="s">
        <v>72</v>
      </c>
      <c r="F18180" s="40">
        <v>2100000</v>
      </c>
      <c r="G18180" s="41">
        <f t="shared" si="668"/>
        <v>2100000</v>
      </c>
      <c r="H18180" s="42" t="s">
        <v>995</v>
      </c>
      <c r="I18180" s="43" t="s">
        <v>13377</v>
      </c>
    </row>
    <row r="18181" spans="1:9" x14ac:dyDescent="0.25">
      <c r="A18181" s="33" t="s">
        <v>7622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68"/>
        <v>297000</v>
      </c>
      <c r="H18181" s="42" t="s">
        <v>995</v>
      </c>
      <c r="I18181" s="43" t="s">
        <v>13377</v>
      </c>
    </row>
    <row r="18182" spans="1:9" x14ac:dyDescent="0.25">
      <c r="A18182" s="33" t="s">
        <v>7622</v>
      </c>
      <c r="B18182" s="33" t="s">
        <v>8247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68"/>
        <v>83000</v>
      </c>
      <c r="H18182" s="42" t="s">
        <v>995</v>
      </c>
      <c r="I18182" s="43" t="s">
        <v>13377</v>
      </c>
    </row>
    <row r="18183" spans="1:9" x14ac:dyDescent="0.25">
      <c r="A18183" s="33" t="s">
        <v>7622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68"/>
        <v>39000</v>
      </c>
      <c r="H18183" s="42" t="s">
        <v>995</v>
      </c>
      <c r="I18183" s="43" t="s">
        <v>13377</v>
      </c>
    </row>
    <row r="18184" spans="1:9" x14ac:dyDescent="0.25">
      <c r="A18184" s="33" t="s">
        <v>7622</v>
      </c>
      <c r="B18184" s="33" t="s">
        <v>3235</v>
      </c>
      <c r="C18184" s="33" t="s">
        <v>3596</v>
      </c>
      <c r="D18184" s="50">
        <v>1</v>
      </c>
      <c r="E18184" s="45" t="s">
        <v>24</v>
      </c>
      <c r="F18184" s="179">
        <v>93000</v>
      </c>
      <c r="G18184" s="41">
        <f t="shared" si="668"/>
        <v>93000</v>
      </c>
      <c r="H18184" s="42" t="s">
        <v>995</v>
      </c>
      <c r="I18184" s="43" t="s">
        <v>13377</v>
      </c>
    </row>
    <row r="18185" spans="1:9" x14ac:dyDescent="0.25">
      <c r="A18185" s="33" t="s">
        <v>7631</v>
      </c>
      <c r="B18185" s="33" t="s">
        <v>6318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68"/>
        <v>30600</v>
      </c>
      <c r="H18185" s="42" t="s">
        <v>1106</v>
      </c>
      <c r="I18185" s="43" t="s">
        <v>13379</v>
      </c>
    </row>
    <row r="18186" spans="1:9" x14ac:dyDescent="0.25">
      <c r="A18186" s="33" t="s">
        <v>7631</v>
      </c>
      <c r="B18186" s="33" t="s">
        <v>3025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68"/>
        <v>232500</v>
      </c>
      <c r="H18186" s="42" t="s">
        <v>7486</v>
      </c>
      <c r="I18186" s="43"/>
    </row>
    <row r="18187" spans="1:9" x14ac:dyDescent="0.25">
      <c r="A18187" s="33" t="s">
        <v>7631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7486</v>
      </c>
      <c r="I18187" s="43"/>
    </row>
    <row r="18188" spans="1:9" x14ac:dyDescent="0.25">
      <c r="A18188" s="33" t="s">
        <v>7631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7486</v>
      </c>
      <c r="I18188" s="43"/>
    </row>
    <row r="18189" spans="1:9" x14ac:dyDescent="0.25">
      <c r="A18189" s="33" t="s">
        <v>7631</v>
      </c>
      <c r="B18189" s="68" t="s">
        <v>13380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68"/>
        <v>230000</v>
      </c>
      <c r="H18189" s="42" t="s">
        <v>647</v>
      </c>
      <c r="I18189" s="43" t="s">
        <v>13381</v>
      </c>
    </row>
    <row r="18190" spans="1:9" x14ac:dyDescent="0.25">
      <c r="A18190" s="33" t="s">
        <v>7631</v>
      </c>
      <c r="B18190" s="56" t="s">
        <v>7409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x14ac:dyDescent="0.25">
      <c r="A18191" s="33" t="s">
        <v>7631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68"/>
        <v>888079</v>
      </c>
      <c r="H18191" s="42" t="s">
        <v>911</v>
      </c>
      <c r="I18191" s="43" t="s">
        <v>13382</v>
      </c>
    </row>
    <row r="18192" spans="1:9" x14ac:dyDescent="0.25">
      <c r="A18192" s="33" t="s">
        <v>7631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68"/>
        <v>50000</v>
      </c>
      <c r="H18192" s="42" t="s">
        <v>413</v>
      </c>
      <c r="I18192" s="43" t="s">
        <v>13383</v>
      </c>
    </row>
    <row r="18193" spans="1:9" x14ac:dyDescent="0.25">
      <c r="A18193" s="33" t="s">
        <v>7631</v>
      </c>
      <c r="B18193" s="63" t="s">
        <v>5550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68"/>
        <v>500000</v>
      </c>
      <c r="H18193" s="42" t="s">
        <v>413</v>
      </c>
      <c r="I18193" s="43" t="s">
        <v>13383</v>
      </c>
    </row>
    <row r="18194" spans="1:9" x14ac:dyDescent="0.25">
      <c r="A18194" s="33" t="s">
        <v>7631</v>
      </c>
      <c r="B18194" s="36" t="s">
        <v>7635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13383</v>
      </c>
    </row>
    <row r="18195" spans="1:9" x14ac:dyDescent="0.25">
      <c r="A18195" s="33" t="s">
        <v>7631</v>
      </c>
      <c r="B18195" s="52" t="s">
        <v>7636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13383</v>
      </c>
    </row>
    <row r="18196" spans="1:9" x14ac:dyDescent="0.25">
      <c r="A18196" s="33" t="s">
        <v>7631</v>
      </c>
      <c r="B18196" s="33" t="s">
        <v>6342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13383</v>
      </c>
    </row>
    <row r="18197" spans="1:9" x14ac:dyDescent="0.25">
      <c r="A18197" s="33" t="s">
        <v>7631</v>
      </c>
      <c r="B18197" s="33" t="s">
        <v>6343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13383</v>
      </c>
    </row>
    <row r="18198" spans="1:9" x14ac:dyDescent="0.25">
      <c r="A18198" s="33" t="s">
        <v>7631</v>
      </c>
      <c r="B18198" s="33" t="s">
        <v>3714</v>
      </c>
      <c r="C18198" s="178" t="s">
        <v>5306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13383</v>
      </c>
    </row>
    <row r="18199" spans="1:9" x14ac:dyDescent="0.25">
      <c r="A18199" s="33" t="s">
        <v>7631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68"/>
        <v>208134</v>
      </c>
      <c r="H18199" s="42" t="s">
        <v>413</v>
      </c>
      <c r="I18199" s="43" t="s">
        <v>13383</v>
      </c>
    </row>
    <row r="18200" spans="1:9" x14ac:dyDescent="0.25">
      <c r="A18200" s="33" t="s">
        <v>7631</v>
      </c>
      <c r="B18200" s="33" t="s">
        <v>5307</v>
      </c>
      <c r="C18200" s="33" t="s">
        <v>5306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13383</v>
      </c>
    </row>
    <row r="18201" spans="1:9" x14ac:dyDescent="0.25">
      <c r="A18201" s="33" t="s">
        <v>7631</v>
      </c>
      <c r="B18201" s="80" t="s">
        <v>6966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68"/>
        <v>15000</v>
      </c>
      <c r="H18201" s="42" t="s">
        <v>413</v>
      </c>
      <c r="I18201" s="43" t="s">
        <v>13383</v>
      </c>
    </row>
    <row r="18202" spans="1:9" x14ac:dyDescent="0.25">
      <c r="A18202" s="33" t="s">
        <v>7631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68"/>
        <v>208134</v>
      </c>
      <c r="H18202" s="42" t="s">
        <v>413</v>
      </c>
      <c r="I18202" s="43" t="s">
        <v>13383</v>
      </c>
    </row>
    <row r="18203" spans="1:9" x14ac:dyDescent="0.25">
      <c r="A18203" s="33" t="s">
        <v>7631</v>
      </c>
      <c r="B18203" s="33" t="s">
        <v>5307</v>
      </c>
      <c r="C18203" s="33" t="s">
        <v>5306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13383</v>
      </c>
    </row>
    <row r="18204" spans="1:9" x14ac:dyDescent="0.25">
      <c r="A18204" s="33" t="s">
        <v>7631</v>
      </c>
      <c r="B18204" s="80" t="s">
        <v>6966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13383</v>
      </c>
    </row>
    <row r="18205" spans="1:9" x14ac:dyDescent="0.25">
      <c r="A18205" s="33" t="s">
        <v>7631</v>
      </c>
      <c r="B18205" s="52" t="s">
        <v>7638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68"/>
        <v>25000</v>
      </c>
      <c r="H18205" s="42" t="s">
        <v>7639</v>
      </c>
      <c r="I18205" s="577"/>
    </row>
    <row r="18206" spans="1:9" x14ac:dyDescent="0.25">
      <c r="A18206" s="33" t="s">
        <v>7631</v>
      </c>
      <c r="B18206" s="33" t="s">
        <v>13384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68"/>
        <v>875000</v>
      </c>
      <c r="H18206" s="42" t="s">
        <v>882</v>
      </c>
      <c r="I18206" s="577" t="s">
        <v>13385</v>
      </c>
    </row>
    <row r="18207" spans="1:9" x14ac:dyDescent="0.25">
      <c r="A18207" s="33" t="s">
        <v>7631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68"/>
        <v>51750</v>
      </c>
      <c r="H18207" s="42" t="s">
        <v>882</v>
      </c>
      <c r="I18207" s="577" t="s">
        <v>13385</v>
      </c>
    </row>
    <row r="18208" spans="1:9" x14ac:dyDescent="0.25">
      <c r="A18208" s="33" t="s">
        <v>7631</v>
      </c>
      <c r="B18208" s="33" t="s">
        <v>7640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68"/>
        <v>2500000</v>
      </c>
      <c r="H18208" s="42" t="s">
        <v>1006</v>
      </c>
      <c r="I18208" s="577"/>
    </row>
    <row r="18209" spans="1:9" x14ac:dyDescent="0.25">
      <c r="A18209" s="33" t="s">
        <v>7631</v>
      </c>
      <c r="B18209" s="36" t="s">
        <v>7641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68"/>
        <v>50000</v>
      </c>
      <c r="H18209" s="42" t="s">
        <v>1006</v>
      </c>
      <c r="I18209" s="577"/>
    </row>
    <row r="18210" spans="1:9" x14ac:dyDescent="0.25">
      <c r="A18210" s="33" t="s">
        <v>7631</v>
      </c>
      <c r="B18210" s="36" t="s">
        <v>12572</v>
      </c>
      <c r="C18210" s="167" t="s">
        <v>13386</v>
      </c>
      <c r="D18210" s="38">
        <v>1</v>
      </c>
      <c r="E18210" s="45" t="s">
        <v>24</v>
      </c>
      <c r="F18210" s="40">
        <v>1050000</v>
      </c>
      <c r="G18210" s="41">
        <f t="shared" si="668"/>
        <v>1050000</v>
      </c>
      <c r="H18210" s="42" t="s">
        <v>433</v>
      </c>
      <c r="I18210" s="577" t="s">
        <v>13387</v>
      </c>
    </row>
    <row r="18211" spans="1:9" x14ac:dyDescent="0.25">
      <c r="A18211" s="33" t="s">
        <v>7631</v>
      </c>
      <c r="B18211" s="36" t="s">
        <v>12572</v>
      </c>
      <c r="C18211" s="33" t="s">
        <v>13388</v>
      </c>
      <c r="D18211" s="38">
        <v>1</v>
      </c>
      <c r="E18211" s="45" t="s">
        <v>24</v>
      </c>
      <c r="F18211" s="41">
        <v>1050000</v>
      </c>
      <c r="G18211" s="41">
        <f t="shared" si="668"/>
        <v>1050000</v>
      </c>
      <c r="H18211" s="42" t="s">
        <v>433</v>
      </c>
      <c r="I18211" s="577" t="s">
        <v>13387</v>
      </c>
    </row>
    <row r="18212" spans="1:9" x14ac:dyDescent="0.25">
      <c r="A18212" s="33" t="s">
        <v>7631</v>
      </c>
      <c r="B18212" s="33" t="s">
        <v>12224</v>
      </c>
      <c r="C18212" s="228" t="s">
        <v>13389</v>
      </c>
      <c r="D18212" s="53">
        <v>1</v>
      </c>
      <c r="E18212" s="39" t="s">
        <v>24</v>
      </c>
      <c r="F18212" s="46">
        <v>1400000</v>
      </c>
      <c r="G18212" s="41">
        <f t="shared" si="668"/>
        <v>1400000</v>
      </c>
      <c r="H18212" s="42" t="s">
        <v>13390</v>
      </c>
      <c r="I18212" s="577" t="s">
        <v>13387</v>
      </c>
    </row>
    <row r="18213" spans="1:9" x14ac:dyDescent="0.25">
      <c r="A18213" s="33" t="s">
        <v>7631</v>
      </c>
      <c r="B18213" s="36" t="s">
        <v>7236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68"/>
        <v>82500</v>
      </c>
      <c r="H18213" s="42" t="s">
        <v>13391</v>
      </c>
      <c r="I18213" s="43"/>
    </row>
    <row r="18214" spans="1:9" x14ac:dyDescent="0.25">
      <c r="A18214" s="33" t="s">
        <v>7631</v>
      </c>
      <c r="B18214" s="63" t="s">
        <v>7634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68"/>
        <v>117000</v>
      </c>
      <c r="H18214" s="294" t="s">
        <v>976</v>
      </c>
      <c r="I18214" s="43" t="s">
        <v>13392</v>
      </c>
    </row>
    <row r="18215" spans="1:9" x14ac:dyDescent="0.25">
      <c r="A18215" s="33" t="s">
        <v>7631</v>
      </c>
      <c r="B18215" s="68" t="s">
        <v>13393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68"/>
        <v>880000</v>
      </c>
      <c r="H18215" s="294" t="s">
        <v>976</v>
      </c>
      <c r="I18215" s="43" t="s">
        <v>13392</v>
      </c>
    </row>
    <row r="18216" spans="1:9" x14ac:dyDescent="0.25">
      <c r="A18216" s="33" t="s">
        <v>7631</v>
      </c>
      <c r="B18216" s="56" t="s">
        <v>4794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68"/>
        <v>250000</v>
      </c>
      <c r="H18216" s="42" t="s">
        <v>974</v>
      </c>
      <c r="I18216" s="43"/>
    </row>
    <row r="18217" spans="1:9" x14ac:dyDescent="0.25">
      <c r="A18217" s="33" t="s">
        <v>7643</v>
      </c>
      <c r="B18217" s="36" t="s">
        <v>7539</v>
      </c>
      <c r="C18217" s="56" t="s">
        <v>7537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7486</v>
      </c>
      <c r="I18217" s="43"/>
    </row>
    <row r="18218" spans="1:9" x14ac:dyDescent="0.25">
      <c r="A18218" s="33" t="s">
        <v>7643</v>
      </c>
      <c r="B18218" s="63" t="s">
        <v>5354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7486</v>
      </c>
      <c r="I18218" s="43"/>
    </row>
    <row r="18219" spans="1:9" x14ac:dyDescent="0.25">
      <c r="A18219" s="33" t="s">
        <v>7643</v>
      </c>
      <c r="B18219" s="33" t="s">
        <v>7582</v>
      </c>
      <c r="C18219" s="56" t="s">
        <v>7537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7486</v>
      </c>
      <c r="I18219" s="43"/>
    </row>
    <row r="18220" spans="1:9" x14ac:dyDescent="0.25">
      <c r="A18220" s="33" t="s">
        <v>7643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69">F18220*D18220</f>
        <v>350000</v>
      </c>
      <c r="H18220" s="42" t="s">
        <v>7486</v>
      </c>
      <c r="I18220" s="43"/>
    </row>
    <row r="18221" spans="1:9" x14ac:dyDescent="0.25">
      <c r="A18221" s="33" t="s">
        <v>7643</v>
      </c>
      <c r="B18221" s="68" t="s">
        <v>7645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69"/>
        <v>84000</v>
      </c>
      <c r="H18221" s="42" t="s">
        <v>7486</v>
      </c>
      <c r="I18221" s="43"/>
    </row>
    <row r="18222" spans="1:9" x14ac:dyDescent="0.25">
      <c r="A18222" s="33" t="s">
        <v>7643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69"/>
        <v>500000</v>
      </c>
      <c r="H18222" s="42" t="s">
        <v>7486</v>
      </c>
      <c r="I18222" s="43"/>
    </row>
    <row r="18223" spans="1:9" x14ac:dyDescent="0.25">
      <c r="A18223" s="33" t="s">
        <v>7643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69"/>
        <v>1700001</v>
      </c>
      <c r="H18223" s="42" t="s">
        <v>7486</v>
      </c>
      <c r="I18223" s="43"/>
    </row>
    <row r="18224" spans="1:9" x14ac:dyDescent="0.25">
      <c r="A18224" s="33" t="s">
        <v>7643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69"/>
        <v>600001</v>
      </c>
      <c r="H18224" s="42" t="s">
        <v>7486</v>
      </c>
      <c r="I18224" s="43"/>
    </row>
    <row r="18225" spans="1:9" x14ac:dyDescent="0.25">
      <c r="A18225" s="33" t="s">
        <v>7643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69"/>
        <v>1300000</v>
      </c>
      <c r="H18225" s="42" t="s">
        <v>7486</v>
      </c>
      <c r="I18225" s="43"/>
    </row>
    <row r="18226" spans="1:9" x14ac:dyDescent="0.25">
      <c r="A18226" s="33" t="s">
        <v>7643</v>
      </c>
      <c r="B18226" s="36" t="s">
        <v>5200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69"/>
        <v>550000</v>
      </c>
      <c r="H18226" s="42" t="s">
        <v>13044</v>
      </c>
      <c r="I18226" s="43"/>
    </row>
    <row r="18227" spans="1:9" x14ac:dyDescent="0.25">
      <c r="A18227" s="33" t="s">
        <v>7643</v>
      </c>
      <c r="B18227" s="36" t="s">
        <v>7502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69"/>
        <v>64000</v>
      </c>
      <c r="H18227" s="42" t="s">
        <v>1006</v>
      </c>
      <c r="I18227" s="43"/>
    </row>
    <row r="18228" spans="1:9" x14ac:dyDescent="0.25">
      <c r="A18228" s="33" t="s">
        <v>7643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69"/>
        <v>264000</v>
      </c>
      <c r="H18228" s="42" t="s">
        <v>1006</v>
      </c>
      <c r="I18228" s="43"/>
    </row>
    <row r="18229" spans="1:9" x14ac:dyDescent="0.25">
      <c r="A18229" s="33" t="s">
        <v>7643</v>
      </c>
      <c r="B18229" s="33" t="s">
        <v>3235</v>
      </c>
      <c r="C18229" s="33" t="s">
        <v>3596</v>
      </c>
      <c r="D18229" s="53">
        <v>1</v>
      </c>
      <c r="E18229" s="39" t="s">
        <v>24</v>
      </c>
      <c r="F18229" s="58">
        <v>93000</v>
      </c>
      <c r="G18229" s="41">
        <f t="shared" si="669"/>
        <v>93000</v>
      </c>
      <c r="H18229" s="42" t="s">
        <v>1006</v>
      </c>
      <c r="I18229" s="43"/>
    </row>
    <row r="18230" spans="1:9" x14ac:dyDescent="0.25">
      <c r="A18230" s="33" t="s">
        <v>7643</v>
      </c>
      <c r="B18230" s="33" t="s">
        <v>8241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69"/>
        <v>100000</v>
      </c>
      <c r="H18230" s="42" t="s">
        <v>2736</v>
      </c>
      <c r="I18230" s="43" t="s">
        <v>13394</v>
      </c>
    </row>
    <row r="18231" spans="1:9" x14ac:dyDescent="0.25">
      <c r="A18231" s="33" t="s">
        <v>7643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69"/>
        <v>264000</v>
      </c>
      <c r="H18231" s="42" t="s">
        <v>2736</v>
      </c>
      <c r="I18231" s="43" t="s">
        <v>13394</v>
      </c>
    </row>
    <row r="18232" spans="1:9" x14ac:dyDescent="0.25">
      <c r="A18232" s="33" t="s">
        <v>7643</v>
      </c>
      <c r="B18232" s="36" t="s">
        <v>12572</v>
      </c>
      <c r="C18232" s="56" t="s">
        <v>13395</v>
      </c>
      <c r="D18232" s="38">
        <v>1</v>
      </c>
      <c r="E18232" s="45" t="s">
        <v>24</v>
      </c>
      <c r="F18232" s="40">
        <v>1050000</v>
      </c>
      <c r="G18232" s="41">
        <f t="shared" si="669"/>
        <v>1050000</v>
      </c>
      <c r="H18232" s="42" t="s">
        <v>433</v>
      </c>
      <c r="I18232" s="43" t="s">
        <v>13396</v>
      </c>
    </row>
    <row r="18233" spans="1:9" x14ac:dyDescent="0.25">
      <c r="A18233" s="33" t="s">
        <v>7643</v>
      </c>
      <c r="B18233" s="36" t="s">
        <v>12572</v>
      </c>
      <c r="C18233" s="44" t="s">
        <v>13397</v>
      </c>
      <c r="D18233" s="38">
        <v>1</v>
      </c>
      <c r="E18233" s="51" t="s">
        <v>24</v>
      </c>
      <c r="F18233" s="40">
        <v>1050000</v>
      </c>
      <c r="G18233" s="41">
        <f t="shared" si="669"/>
        <v>1050000</v>
      </c>
      <c r="H18233" s="42" t="s">
        <v>433</v>
      </c>
      <c r="I18233" s="43" t="s">
        <v>13396</v>
      </c>
    </row>
    <row r="18234" spans="1:9" x14ac:dyDescent="0.25">
      <c r="A18234" s="33" t="s">
        <v>7643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69"/>
        <v>290000</v>
      </c>
      <c r="H18234" s="42" t="s">
        <v>433</v>
      </c>
      <c r="I18234" s="43" t="s">
        <v>13396</v>
      </c>
    </row>
    <row r="18235" spans="1:9" x14ac:dyDescent="0.25">
      <c r="A18235" s="33" t="s">
        <v>7643</v>
      </c>
      <c r="B18235" s="33" t="s">
        <v>7563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69"/>
        <v>287000</v>
      </c>
      <c r="H18235" s="42" t="s">
        <v>433</v>
      </c>
      <c r="I18235" s="43" t="s">
        <v>13396</v>
      </c>
    </row>
    <row r="18236" spans="1:9" x14ac:dyDescent="0.25">
      <c r="A18236" s="33" t="s">
        <v>7643</v>
      </c>
      <c r="B18236" s="36" t="s">
        <v>7644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69"/>
        <v>2750000</v>
      </c>
      <c r="H18236" s="42" t="s">
        <v>911</v>
      </c>
      <c r="I18236" s="43"/>
    </row>
    <row r="18237" spans="1:9" x14ac:dyDescent="0.25">
      <c r="A18237" s="33" t="s">
        <v>7643</v>
      </c>
      <c r="B18237" s="52" t="s">
        <v>7417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69"/>
        <v>325000</v>
      </c>
      <c r="H18237" s="42" t="s">
        <v>488</v>
      </c>
      <c r="I18237" s="43" t="s">
        <v>13398</v>
      </c>
    </row>
    <row r="18238" spans="1:9" x14ac:dyDescent="0.25">
      <c r="A18238" s="33" t="s">
        <v>7643</v>
      </c>
      <c r="B18238" s="33" t="s">
        <v>7484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69"/>
        <v>50000</v>
      </c>
      <c r="H18238" s="42" t="s">
        <v>7646</v>
      </c>
      <c r="I18238" s="43"/>
    </row>
    <row r="18239" spans="1:9" x14ac:dyDescent="0.25">
      <c r="A18239" s="33" t="s">
        <v>7643</v>
      </c>
      <c r="B18239" s="36" t="s">
        <v>7648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69"/>
        <v>170000</v>
      </c>
      <c r="H18239" s="42" t="s">
        <v>7646</v>
      </c>
      <c r="I18239" s="43"/>
    </row>
    <row r="18240" spans="1:9" x14ac:dyDescent="0.25">
      <c r="A18240" s="33" t="s">
        <v>7643</v>
      </c>
      <c r="B18240" s="52" t="s">
        <v>7649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69"/>
        <v>80000</v>
      </c>
      <c r="H18240" s="42" t="s">
        <v>7646</v>
      </c>
      <c r="I18240" s="43"/>
    </row>
    <row r="18241" spans="1:9" x14ac:dyDescent="0.25">
      <c r="A18241" s="33" t="s">
        <v>7643</v>
      </c>
      <c r="B18241" s="33" t="s">
        <v>7650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69"/>
        <v>100000</v>
      </c>
      <c r="H18241" s="42" t="s">
        <v>7646</v>
      </c>
      <c r="I18241" s="43"/>
    </row>
    <row r="18242" spans="1:9" x14ac:dyDescent="0.25">
      <c r="A18242" s="33" t="s">
        <v>7643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69"/>
        <v>297000</v>
      </c>
      <c r="H18242" s="42" t="s">
        <v>7669</v>
      </c>
      <c r="I18242" s="43"/>
    </row>
    <row r="18243" spans="1:9" x14ac:dyDescent="0.25">
      <c r="A18243" s="33" t="s">
        <v>7643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69"/>
        <v>35000</v>
      </c>
      <c r="H18243" s="42" t="s">
        <v>492</v>
      </c>
      <c r="I18243" s="43"/>
    </row>
    <row r="18244" spans="1:9" x14ac:dyDescent="0.25">
      <c r="A18244" s="33" t="s">
        <v>7643</v>
      </c>
      <c r="B18244" s="68" t="s">
        <v>7548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69"/>
        <v>112500</v>
      </c>
      <c r="H18244" s="42" t="s">
        <v>748</v>
      </c>
      <c r="I18244" s="43" t="s">
        <v>13399</v>
      </c>
    </row>
    <row r="18245" spans="1:9" x14ac:dyDescent="0.25">
      <c r="A18245" s="33" t="s">
        <v>7643</v>
      </c>
      <c r="B18245" s="63" t="s">
        <v>7475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69"/>
        <v>35000</v>
      </c>
      <c r="H18245" s="42" t="s">
        <v>748</v>
      </c>
      <c r="I18245" s="43" t="s">
        <v>13399</v>
      </c>
    </row>
    <row r="18246" spans="1:9" x14ac:dyDescent="0.25">
      <c r="A18246" s="33" t="s">
        <v>7643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69"/>
        <v>49300</v>
      </c>
      <c r="H18246" s="42" t="s">
        <v>28</v>
      </c>
      <c r="I18246" s="577"/>
    </row>
    <row r="18247" spans="1:9" x14ac:dyDescent="0.25">
      <c r="A18247" s="33" t="s">
        <v>7643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69"/>
        <v>62000</v>
      </c>
      <c r="H18247" s="42" t="s">
        <v>28</v>
      </c>
      <c r="I18247" s="577"/>
    </row>
    <row r="18248" spans="1:9" x14ac:dyDescent="0.25">
      <c r="A18248" s="33" t="s">
        <v>7643</v>
      </c>
      <c r="B18248" s="63" t="s">
        <v>7572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69"/>
        <v>30000</v>
      </c>
      <c r="H18248" s="42" t="s">
        <v>1006</v>
      </c>
      <c r="I18248" s="577"/>
    </row>
    <row r="18249" spans="1:9" x14ac:dyDescent="0.25">
      <c r="A18249" s="33" t="s">
        <v>7643</v>
      </c>
      <c r="B18249" s="33" t="s">
        <v>7326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69"/>
        <v>22500</v>
      </c>
      <c r="H18249" s="42" t="s">
        <v>1006</v>
      </c>
      <c r="I18249" s="577"/>
    </row>
    <row r="18250" spans="1:9" x14ac:dyDescent="0.25">
      <c r="A18250" s="33" t="s">
        <v>7662</v>
      </c>
      <c r="B18250" s="36" t="s">
        <v>3277</v>
      </c>
      <c r="C18250" s="56" t="s">
        <v>7370</v>
      </c>
      <c r="D18250" s="38">
        <v>1</v>
      </c>
      <c r="E18250" s="45" t="s">
        <v>24</v>
      </c>
      <c r="F18250" s="40">
        <v>115000</v>
      </c>
      <c r="G18250" s="41">
        <f t="shared" si="669"/>
        <v>115000</v>
      </c>
      <c r="H18250" s="42" t="s">
        <v>509</v>
      </c>
      <c r="I18250" s="43"/>
    </row>
    <row r="18251" spans="1:9" x14ac:dyDescent="0.25">
      <c r="A18251" s="33" t="s">
        <v>7662</v>
      </c>
      <c r="B18251" s="33" t="s">
        <v>68</v>
      </c>
      <c r="C18251" s="49" t="s">
        <v>13400</v>
      </c>
      <c r="D18251" s="38">
        <v>1</v>
      </c>
      <c r="E18251" s="78" t="s">
        <v>69</v>
      </c>
      <c r="F18251" s="46">
        <v>2100000</v>
      </c>
      <c r="G18251" s="41">
        <f t="shared" si="669"/>
        <v>2100000</v>
      </c>
      <c r="H18251" s="42" t="s">
        <v>1004</v>
      </c>
      <c r="I18251" s="43" t="s">
        <v>13401</v>
      </c>
    </row>
    <row r="18252" spans="1:9" x14ac:dyDescent="0.25">
      <c r="A18252" s="33" t="s">
        <v>7662</v>
      </c>
      <c r="B18252" s="33" t="s">
        <v>68</v>
      </c>
      <c r="C18252" s="49" t="s">
        <v>13402</v>
      </c>
      <c r="D18252" s="38">
        <v>1</v>
      </c>
      <c r="E18252" s="78" t="s">
        <v>69</v>
      </c>
      <c r="F18252" s="58">
        <v>2100000</v>
      </c>
      <c r="G18252" s="41">
        <f t="shared" si="669"/>
        <v>2100000</v>
      </c>
      <c r="H18252" s="42" t="s">
        <v>1004</v>
      </c>
      <c r="I18252" s="43" t="s">
        <v>13401</v>
      </c>
    </row>
    <row r="18253" spans="1:9" x14ac:dyDescent="0.25">
      <c r="A18253" s="33" t="s">
        <v>7662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69"/>
        <v>650000</v>
      </c>
      <c r="H18253" s="42" t="s">
        <v>433</v>
      </c>
      <c r="I18253" s="43" t="s">
        <v>13403</v>
      </c>
    </row>
    <row r="18254" spans="1:9" x14ac:dyDescent="0.25">
      <c r="A18254" s="33" t="s">
        <v>7662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69"/>
        <v>6350000</v>
      </c>
      <c r="H18254" s="42" t="s">
        <v>433</v>
      </c>
      <c r="I18254" s="43" t="s">
        <v>13403</v>
      </c>
    </row>
    <row r="18255" spans="1:9" x14ac:dyDescent="0.25">
      <c r="A18255" s="33" t="s">
        <v>7662</v>
      </c>
      <c r="B18255" s="68" t="s">
        <v>6290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69"/>
        <v>575000</v>
      </c>
      <c r="H18255" s="42" t="s">
        <v>433</v>
      </c>
      <c r="I18255" s="43" t="s">
        <v>13404</v>
      </c>
    </row>
    <row r="18256" spans="1:9" x14ac:dyDescent="0.25">
      <c r="A18256" s="33" t="s">
        <v>7662</v>
      </c>
      <c r="B18256" s="63" t="s">
        <v>5354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69"/>
        <v>13000</v>
      </c>
      <c r="H18256" s="42" t="s">
        <v>7486</v>
      </c>
      <c r="I18256" s="43"/>
    </row>
    <row r="18257" spans="1:9" x14ac:dyDescent="0.25">
      <c r="A18257" s="33" t="s">
        <v>7662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7486</v>
      </c>
      <c r="I18257" s="43"/>
    </row>
    <row r="18258" spans="1:9" x14ac:dyDescent="0.25">
      <c r="A18258" s="33" t="s">
        <v>7662</v>
      </c>
      <c r="B18258" s="36" t="s">
        <v>7666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7486</v>
      </c>
      <c r="I18258" s="43"/>
    </row>
    <row r="18259" spans="1:9" x14ac:dyDescent="0.25">
      <c r="A18259" s="33" t="s">
        <v>7662</v>
      </c>
      <c r="B18259" s="52" t="s">
        <v>7667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7486</v>
      </c>
      <c r="I18259" s="43"/>
    </row>
    <row r="18260" spans="1:9" x14ac:dyDescent="0.25">
      <c r="A18260" s="33" t="s">
        <v>7662</v>
      </c>
      <c r="B18260" s="63" t="s">
        <v>7476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7486</v>
      </c>
      <c r="I18260" s="43"/>
    </row>
    <row r="18261" spans="1:9" x14ac:dyDescent="0.25">
      <c r="A18261" s="33" t="s">
        <v>7662</v>
      </c>
      <c r="B18261" s="56" t="s">
        <v>13405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69"/>
        <v>7600</v>
      </c>
      <c r="H18261" s="42" t="s">
        <v>7486</v>
      </c>
      <c r="I18261" s="43"/>
    </row>
    <row r="18262" spans="1:9" x14ac:dyDescent="0.25">
      <c r="A18262" s="33" t="s">
        <v>7662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69"/>
        <v>675000</v>
      </c>
      <c r="H18262" s="42" t="s">
        <v>2701</v>
      </c>
      <c r="I18262" s="43"/>
    </row>
    <row r="18263" spans="1:9" x14ac:dyDescent="0.25">
      <c r="A18263" s="33" t="s">
        <v>7662</v>
      </c>
      <c r="B18263" s="33" t="s">
        <v>7668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69"/>
        <v>12500</v>
      </c>
      <c r="H18263" s="42" t="s">
        <v>7669</v>
      </c>
      <c r="I18263" s="43"/>
    </row>
    <row r="18264" spans="1:9" x14ac:dyDescent="0.25">
      <c r="A18264" s="33" t="s">
        <v>7662</v>
      </c>
      <c r="B18264" s="68" t="s">
        <v>7675</v>
      </c>
      <c r="C18264" s="56" t="s">
        <v>7006</v>
      </c>
      <c r="D18264" s="38">
        <v>1</v>
      </c>
      <c r="E18264" s="45" t="s">
        <v>24</v>
      </c>
      <c r="F18264" s="46">
        <v>95000</v>
      </c>
      <c r="G18264" s="41">
        <f t="shared" si="669"/>
        <v>95000</v>
      </c>
      <c r="H18264" s="42" t="s">
        <v>7669</v>
      </c>
      <c r="I18264" s="43"/>
    </row>
    <row r="18265" spans="1:9" x14ac:dyDescent="0.25">
      <c r="A18265" s="33" t="s">
        <v>7662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69"/>
        <v>165000</v>
      </c>
      <c r="H18265" s="42" t="s">
        <v>968</v>
      </c>
      <c r="I18265" s="357" t="s">
        <v>13406</v>
      </c>
    </row>
    <row r="18266" spans="1:9" x14ac:dyDescent="0.25">
      <c r="A18266" s="33" t="s">
        <v>7662</v>
      </c>
      <c r="B18266" s="33" t="s">
        <v>5392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69"/>
        <v>45000</v>
      </c>
      <c r="H18266" s="42" t="s">
        <v>968</v>
      </c>
      <c r="I18266" s="357" t="s">
        <v>13406</v>
      </c>
    </row>
    <row r="18267" spans="1:9" x14ac:dyDescent="0.25">
      <c r="A18267" s="33" t="s">
        <v>7662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69"/>
        <v>25875</v>
      </c>
      <c r="H18267" s="42" t="s">
        <v>868</v>
      </c>
      <c r="I18267" s="43"/>
    </row>
    <row r="18268" spans="1:9" x14ac:dyDescent="0.25">
      <c r="A18268" s="33" t="s">
        <v>7662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69"/>
        <v>51750</v>
      </c>
      <c r="H18268" s="42" t="s">
        <v>588</v>
      </c>
      <c r="I18268" s="43"/>
    </row>
    <row r="18269" spans="1:9" x14ac:dyDescent="0.25">
      <c r="A18269" s="33" t="s">
        <v>7662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69"/>
        <v>264000</v>
      </c>
      <c r="H18269" s="42" t="s">
        <v>1106</v>
      </c>
      <c r="I18269" s="43" t="s">
        <v>13407</v>
      </c>
    </row>
    <row r="18270" spans="1:9" x14ac:dyDescent="0.25">
      <c r="A18270" s="33" t="s">
        <v>7662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69"/>
        <v>108000</v>
      </c>
      <c r="H18270" s="42" t="s">
        <v>1106</v>
      </c>
      <c r="I18270" s="43" t="s">
        <v>13407</v>
      </c>
    </row>
    <row r="18271" spans="1:9" x14ac:dyDescent="0.25">
      <c r="A18271" s="33" t="s">
        <v>7662</v>
      </c>
      <c r="B18271" s="33" t="s">
        <v>7670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69"/>
        <v>16000</v>
      </c>
      <c r="H18271" s="42" t="s">
        <v>4156</v>
      </c>
      <c r="I18271" s="43"/>
    </row>
    <row r="18272" spans="1:9" x14ac:dyDescent="0.25">
      <c r="A18272" s="33" t="s">
        <v>7662</v>
      </c>
      <c r="B18272" s="52" t="s">
        <v>7671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69"/>
        <v>42500</v>
      </c>
      <c r="H18272" s="42" t="s">
        <v>4156</v>
      </c>
      <c r="I18272" s="43"/>
    </row>
    <row r="18273" spans="1:9" x14ac:dyDescent="0.25">
      <c r="A18273" s="33" t="s">
        <v>7676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x14ac:dyDescent="0.25">
      <c r="A18274" s="33" t="s">
        <v>7676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x14ac:dyDescent="0.25">
      <c r="A18275" s="33" t="s">
        <v>7676</v>
      </c>
      <c r="B18275" s="33" t="s">
        <v>13356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70">F18275*D18275</f>
        <v>23475</v>
      </c>
      <c r="H18275" s="42" t="s">
        <v>28</v>
      </c>
      <c r="I18275" s="43"/>
    </row>
    <row r="18276" spans="1:9" x14ac:dyDescent="0.25">
      <c r="A18276" s="33" t="s">
        <v>7676</v>
      </c>
      <c r="B18276" s="63" t="s">
        <v>11794</v>
      </c>
      <c r="C18276" s="49" t="s">
        <v>13408</v>
      </c>
      <c r="D18276" s="38">
        <v>1</v>
      </c>
      <c r="E18276" s="78" t="s">
        <v>23</v>
      </c>
      <c r="F18276" s="58">
        <v>1650000</v>
      </c>
      <c r="G18276" s="41">
        <f t="shared" si="670"/>
        <v>1650000</v>
      </c>
      <c r="H18276" s="42" t="s">
        <v>7486</v>
      </c>
      <c r="I18276" s="43"/>
    </row>
    <row r="18277" spans="1:9" x14ac:dyDescent="0.25">
      <c r="A18277" s="33" t="s">
        <v>7676</v>
      </c>
      <c r="B18277" s="63" t="s">
        <v>11794</v>
      </c>
      <c r="C18277" s="44" t="s">
        <v>13409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7486</v>
      </c>
      <c r="I18277" s="43"/>
    </row>
    <row r="18278" spans="1:9" x14ac:dyDescent="0.25">
      <c r="A18278" s="33" t="s">
        <v>7676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71">F18278*D18278</f>
        <v>120000</v>
      </c>
      <c r="H18278" s="42" t="s">
        <v>7486</v>
      </c>
      <c r="I18278" s="43"/>
    </row>
    <row r="18279" spans="1:9" x14ac:dyDescent="0.25">
      <c r="A18279" s="33" t="s">
        <v>7676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71"/>
        <v>33000</v>
      </c>
      <c r="H18279" s="42" t="s">
        <v>1006</v>
      </c>
      <c r="I18279" s="43"/>
    </row>
    <row r="18280" spans="1:9" x14ac:dyDescent="0.25">
      <c r="A18280" s="33" t="s">
        <v>7676</v>
      </c>
      <c r="B18280" s="33" t="s">
        <v>7137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13410</v>
      </c>
      <c r="I18280" s="43"/>
    </row>
    <row r="18281" spans="1:9" x14ac:dyDescent="0.25">
      <c r="A18281" s="33" t="s">
        <v>7676</v>
      </c>
      <c r="B18281" s="36" t="s">
        <v>4847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13410</v>
      </c>
      <c r="I18281" s="43"/>
    </row>
    <row r="18282" spans="1:9" x14ac:dyDescent="0.25">
      <c r="A18282" s="33" t="s">
        <v>7676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3101</v>
      </c>
      <c r="I18282" s="43"/>
    </row>
    <row r="18283" spans="1:9" x14ac:dyDescent="0.25">
      <c r="A18283" s="33" t="s">
        <v>7676</v>
      </c>
      <c r="B18283" s="36" t="s">
        <v>3751</v>
      </c>
      <c r="C18283" s="44" t="s">
        <v>7613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x14ac:dyDescent="0.25">
      <c r="A18284" s="33" t="s">
        <v>7676</v>
      </c>
      <c r="B18284" s="63" t="s">
        <v>7475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71"/>
        <v>35000</v>
      </c>
      <c r="H18284" s="42" t="s">
        <v>1753</v>
      </c>
      <c r="I18284" s="43" t="s">
        <v>13411</v>
      </c>
    </row>
    <row r="18285" spans="1:9" x14ac:dyDescent="0.25">
      <c r="A18285" s="33" t="s">
        <v>7676</v>
      </c>
      <c r="B18285" s="63" t="s">
        <v>116</v>
      </c>
      <c r="C18285" s="33" t="s">
        <v>2726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13412</v>
      </c>
    </row>
    <row r="18286" spans="1:9" x14ac:dyDescent="0.25">
      <c r="A18286" s="33" t="s">
        <v>7676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13412</v>
      </c>
    </row>
    <row r="18287" spans="1:9" x14ac:dyDescent="0.25">
      <c r="A18287" s="33" t="s">
        <v>7676</v>
      </c>
      <c r="B18287" s="36" t="s">
        <v>6940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13412</v>
      </c>
    </row>
    <row r="18288" spans="1:9" x14ac:dyDescent="0.25">
      <c r="A18288" s="33" t="s">
        <v>7676</v>
      </c>
      <c r="B18288" s="63" t="s">
        <v>5550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13412</v>
      </c>
    </row>
    <row r="18289" spans="1:9" x14ac:dyDescent="0.25">
      <c r="A18289" s="33" t="s">
        <v>7676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13412</v>
      </c>
    </row>
    <row r="18290" spans="1:9" x14ac:dyDescent="0.25">
      <c r="A18290" s="33" t="s">
        <v>7676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70"/>
        <v>155000</v>
      </c>
      <c r="H18290" s="42" t="s">
        <v>7277</v>
      </c>
      <c r="I18290" s="43"/>
    </row>
    <row r="18291" spans="1:9" x14ac:dyDescent="0.25">
      <c r="A18291" s="33" t="s">
        <v>7676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70"/>
        <v>264000</v>
      </c>
      <c r="H18291" s="42" t="s">
        <v>413</v>
      </c>
      <c r="I18291" s="43" t="s">
        <v>13413</v>
      </c>
    </row>
    <row r="18292" spans="1:9" x14ac:dyDescent="0.25">
      <c r="A18292" s="33" t="s">
        <v>7676</v>
      </c>
      <c r="B18292" s="33" t="s">
        <v>3235</v>
      </c>
      <c r="C18292" s="33" t="s">
        <v>3596</v>
      </c>
      <c r="D18292" s="53">
        <v>1</v>
      </c>
      <c r="E18292" s="39" t="s">
        <v>24</v>
      </c>
      <c r="F18292" s="58">
        <v>93000</v>
      </c>
      <c r="G18292" s="41">
        <f t="shared" si="670"/>
        <v>93000</v>
      </c>
      <c r="H18292" s="42" t="s">
        <v>413</v>
      </c>
      <c r="I18292" s="43" t="s">
        <v>13413</v>
      </c>
    </row>
    <row r="18293" spans="1:9" x14ac:dyDescent="0.25">
      <c r="A18293" s="33" t="s">
        <v>7676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70"/>
        <v>36000</v>
      </c>
      <c r="H18293" s="42" t="s">
        <v>413</v>
      </c>
      <c r="I18293" s="43" t="s">
        <v>13413</v>
      </c>
    </row>
    <row r="18294" spans="1:9" x14ac:dyDescent="0.25">
      <c r="A18294" s="33" t="s">
        <v>7676</v>
      </c>
      <c r="B18294" s="36" t="s">
        <v>1022</v>
      </c>
      <c r="C18294" s="56" t="s">
        <v>7391</v>
      </c>
      <c r="D18294" s="38">
        <v>8</v>
      </c>
      <c r="E18294" s="45" t="s">
        <v>96</v>
      </c>
      <c r="F18294" s="298">
        <v>12500</v>
      </c>
      <c r="G18294" s="41">
        <f t="shared" si="670"/>
        <v>100000</v>
      </c>
      <c r="H18294" s="42" t="s">
        <v>606</v>
      </c>
      <c r="I18294" s="43"/>
    </row>
    <row r="18295" spans="1:9" x14ac:dyDescent="0.25">
      <c r="A18295" s="33" t="s">
        <v>7676</v>
      </c>
      <c r="B18295" s="63" t="s">
        <v>7677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70"/>
        <v>30000</v>
      </c>
      <c r="H18295" s="42" t="s">
        <v>606</v>
      </c>
      <c r="I18295" s="43"/>
    </row>
    <row r="18296" spans="1:9" x14ac:dyDescent="0.25">
      <c r="A18296" s="33" t="s">
        <v>7676</v>
      </c>
      <c r="B18296" s="36" t="s">
        <v>6671</v>
      </c>
      <c r="C18296" s="33" t="s">
        <v>6672</v>
      </c>
      <c r="D18296" s="38">
        <v>1</v>
      </c>
      <c r="E18296" s="45" t="s">
        <v>24</v>
      </c>
      <c r="F18296" s="46">
        <v>1600000</v>
      </c>
      <c r="G18296" s="41">
        <f t="shared" si="670"/>
        <v>1600000</v>
      </c>
      <c r="H18296" s="42" t="s">
        <v>2240</v>
      </c>
      <c r="I18296" s="43"/>
    </row>
    <row r="18297" spans="1:9" x14ac:dyDescent="0.25">
      <c r="A18297" s="33" t="s">
        <v>7676</v>
      </c>
      <c r="B18297" s="33" t="s">
        <v>6673</v>
      </c>
      <c r="C18297" s="33" t="s">
        <v>6674</v>
      </c>
      <c r="D18297" s="50">
        <v>1</v>
      </c>
      <c r="E18297" s="51" t="s">
        <v>24</v>
      </c>
      <c r="F18297" s="291">
        <v>330000</v>
      </c>
      <c r="G18297" s="41">
        <f t="shared" si="670"/>
        <v>330000</v>
      </c>
      <c r="H18297" s="42" t="s">
        <v>2240</v>
      </c>
      <c r="I18297" s="43"/>
    </row>
    <row r="18298" spans="1:9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72">F18299*D18299</f>
        <v>93000</v>
      </c>
      <c r="H18299" s="42" t="s">
        <v>2240</v>
      </c>
      <c r="I18299" s="43"/>
    </row>
    <row r="18300" spans="1:9" x14ac:dyDescent="0.25">
      <c r="A18300" s="33" t="s">
        <v>197</v>
      </c>
      <c r="B18300" s="63" t="s">
        <v>13322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72"/>
        <v>30000</v>
      </c>
      <c r="H18300" s="42" t="s">
        <v>13414</v>
      </c>
      <c r="I18300" s="43"/>
    </row>
    <row r="18301" spans="1:9" x14ac:dyDescent="0.25">
      <c r="A18301" s="33" t="s">
        <v>197</v>
      </c>
      <c r="B18301" s="36" t="s">
        <v>4847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13414</v>
      </c>
      <c r="I18301" s="43"/>
    </row>
    <row r="18302" spans="1:9" x14ac:dyDescent="0.25">
      <c r="A18302" s="33" t="s">
        <v>197</v>
      </c>
      <c r="B18302" s="36" t="s">
        <v>7689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73">F18303*D18303</f>
        <v>340500</v>
      </c>
      <c r="H18303" s="42" t="s">
        <v>995</v>
      </c>
      <c r="I18303" s="43"/>
    </row>
    <row r="18304" spans="1:9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73"/>
        <v>60000</v>
      </c>
      <c r="H18304" s="42" t="s">
        <v>995</v>
      </c>
      <c r="I18304" s="43"/>
    </row>
    <row r="18305" spans="1:9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73"/>
        <v>34689</v>
      </c>
      <c r="H18305" s="42" t="s">
        <v>995</v>
      </c>
      <c r="I18305" s="43"/>
    </row>
    <row r="18306" spans="1:9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73"/>
        <v>48750</v>
      </c>
      <c r="H18306" s="42" t="s">
        <v>995</v>
      </c>
      <c r="I18306" s="43"/>
    </row>
    <row r="18307" spans="1:9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73"/>
        <v>82500</v>
      </c>
      <c r="H18307" s="42" t="s">
        <v>995</v>
      </c>
      <c r="I18307" s="43"/>
    </row>
    <row r="18308" spans="1:9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x14ac:dyDescent="0.25">
      <c r="A18309" s="33" t="s">
        <v>197</v>
      </c>
      <c r="B18309" s="56" t="s">
        <v>7679</v>
      </c>
      <c r="C18309" s="44" t="s">
        <v>7580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2701</v>
      </c>
      <c r="I18309" s="43"/>
    </row>
    <row r="18310" spans="1:9" x14ac:dyDescent="0.25">
      <c r="A18310" s="33" t="s">
        <v>197</v>
      </c>
      <c r="B18310" s="33" t="s">
        <v>7687</v>
      </c>
      <c r="C18310" s="56" t="s">
        <v>7391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13415</v>
      </c>
      <c r="I18310" s="43"/>
    </row>
    <row r="18311" spans="1:9" x14ac:dyDescent="0.25">
      <c r="A18311" s="33" t="s">
        <v>197</v>
      </c>
      <c r="B18311" s="68" t="s">
        <v>7690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73"/>
        <v>40000</v>
      </c>
      <c r="H18311" s="42" t="s">
        <v>13415</v>
      </c>
      <c r="I18311" s="43"/>
    </row>
    <row r="18312" spans="1:9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7277</v>
      </c>
      <c r="I18312" s="43"/>
    </row>
    <row r="18313" spans="1:9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x14ac:dyDescent="0.25">
      <c r="A18314" s="33" t="s">
        <v>197</v>
      </c>
      <c r="B18314" s="36" t="s">
        <v>7236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74">F18314*D18314</f>
        <v>82500</v>
      </c>
      <c r="H18314" s="42" t="s">
        <v>13416</v>
      </c>
      <c r="I18314" s="43"/>
    </row>
    <row r="18315" spans="1:9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4604</v>
      </c>
      <c r="F18315" s="46">
        <v>819000</v>
      </c>
      <c r="G18315" s="62">
        <f t="shared" si="674"/>
        <v>7371000</v>
      </c>
      <c r="H18315" s="42" t="s">
        <v>7694</v>
      </c>
      <c r="I18315" s="43"/>
    </row>
    <row r="18316" spans="1:9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4604</v>
      </c>
      <c r="F18316" s="46">
        <v>588500</v>
      </c>
      <c r="G18316" s="62">
        <f t="shared" si="674"/>
        <v>3531000</v>
      </c>
      <c r="H18316" s="42" t="s">
        <v>7694</v>
      </c>
      <c r="I18316" s="357"/>
    </row>
    <row r="18317" spans="1:9" x14ac:dyDescent="0.25">
      <c r="A18317" s="33" t="s">
        <v>197</v>
      </c>
      <c r="B18317" s="36" t="s">
        <v>7695</v>
      </c>
      <c r="C18317" s="44" t="s">
        <v>1152</v>
      </c>
      <c r="D18317" s="38">
        <v>4</v>
      </c>
      <c r="E18317" s="45" t="s">
        <v>4604</v>
      </c>
      <c r="F18317" s="46">
        <v>3364200</v>
      </c>
      <c r="G18317" s="41">
        <f t="shared" si="674"/>
        <v>13456800</v>
      </c>
      <c r="H18317" s="42" t="s">
        <v>7694</v>
      </c>
      <c r="I18317" s="43"/>
    </row>
    <row r="18318" spans="1:9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7696</v>
      </c>
      <c r="F18318" s="291">
        <v>1990000</v>
      </c>
      <c r="G18318" s="41">
        <f t="shared" si="674"/>
        <v>23880000</v>
      </c>
      <c r="H18318" s="42" t="s">
        <v>7694</v>
      </c>
      <c r="I18318" s="43"/>
    </row>
    <row r="18319" spans="1:9" x14ac:dyDescent="0.25">
      <c r="A18319" s="33" t="s">
        <v>197</v>
      </c>
      <c r="B18319" s="68" t="s">
        <v>7697</v>
      </c>
      <c r="C18319" s="44" t="s">
        <v>1152</v>
      </c>
      <c r="D18319" s="38">
        <v>6</v>
      </c>
      <c r="E18319" s="45" t="s">
        <v>4604</v>
      </c>
      <c r="F18319" s="40">
        <v>144500</v>
      </c>
      <c r="G18319" s="41">
        <f t="shared" si="674"/>
        <v>867000</v>
      </c>
      <c r="H18319" s="42" t="s">
        <v>7694</v>
      </c>
      <c r="I18319" s="43"/>
    </row>
    <row r="18320" spans="1:9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4604</v>
      </c>
      <c r="F18320" s="46">
        <v>301500</v>
      </c>
      <c r="G18320" s="41">
        <f t="shared" si="674"/>
        <v>1507500</v>
      </c>
      <c r="H18320" s="42" t="s">
        <v>7694</v>
      </c>
      <c r="I18320" s="43"/>
    </row>
    <row r="18321" spans="1:9" x14ac:dyDescent="0.25">
      <c r="A18321" s="33" t="s">
        <v>197</v>
      </c>
      <c r="B18321" s="36" t="s">
        <v>4769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74"/>
        <v>40000</v>
      </c>
      <c r="H18321" s="42" t="s">
        <v>7694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13417</v>
      </c>
      <c r="D18322" s="38">
        <v>1</v>
      </c>
      <c r="E18322" s="51" t="s">
        <v>24</v>
      </c>
      <c r="F18322" s="46">
        <v>1700000</v>
      </c>
      <c r="G18322" s="62">
        <f t="shared" si="672"/>
        <v>1700000</v>
      </c>
      <c r="H18322" s="42" t="s">
        <v>577</v>
      </c>
      <c r="I18322" s="43" t="s">
        <v>13418</v>
      </c>
    </row>
    <row r="18323" spans="1:9" x14ac:dyDescent="0.25">
      <c r="A18323" s="33" t="s">
        <v>197</v>
      </c>
      <c r="B18323" s="33" t="s">
        <v>356</v>
      </c>
      <c r="C18323" s="56" t="s">
        <v>13419</v>
      </c>
      <c r="D18323" s="38">
        <v>1</v>
      </c>
      <c r="E18323" s="45" t="s">
        <v>23</v>
      </c>
      <c r="F18323" s="298">
        <v>1700000</v>
      </c>
      <c r="G18323" s="41">
        <f t="shared" si="672"/>
        <v>1700000</v>
      </c>
      <c r="H18323" s="42" t="s">
        <v>577</v>
      </c>
      <c r="I18323" s="43" t="s">
        <v>13418</v>
      </c>
    </row>
    <row r="18324" spans="1:9" x14ac:dyDescent="0.25">
      <c r="A18324" s="33" t="s">
        <v>197</v>
      </c>
      <c r="B18324" s="33" t="s">
        <v>68</v>
      </c>
      <c r="C18324" s="56" t="s">
        <v>13420</v>
      </c>
      <c r="D18324" s="38">
        <v>1</v>
      </c>
      <c r="E18324" s="78" t="s">
        <v>24</v>
      </c>
      <c r="F18324" s="40">
        <v>2100000</v>
      </c>
      <c r="G18324" s="41">
        <f t="shared" si="672"/>
        <v>2100000</v>
      </c>
      <c r="H18324" s="42" t="s">
        <v>2237</v>
      </c>
      <c r="I18324" s="43" t="s">
        <v>13421</v>
      </c>
    </row>
    <row r="18325" spans="1:9" x14ac:dyDescent="0.25">
      <c r="A18325" s="33" t="s">
        <v>197</v>
      </c>
      <c r="B18325" s="33" t="s">
        <v>68</v>
      </c>
      <c r="C18325" s="33" t="s">
        <v>13422</v>
      </c>
      <c r="D18325" s="38">
        <v>1</v>
      </c>
      <c r="E18325" s="45" t="s">
        <v>24</v>
      </c>
      <c r="F18325" s="46">
        <v>2100000</v>
      </c>
      <c r="G18325" s="41">
        <f t="shared" si="672"/>
        <v>2100000</v>
      </c>
      <c r="H18325" s="42" t="s">
        <v>2237</v>
      </c>
      <c r="I18325" s="43" t="s">
        <v>13421</v>
      </c>
    </row>
    <row r="18326" spans="1:9" x14ac:dyDescent="0.25">
      <c r="A18326" s="33" t="s">
        <v>197</v>
      </c>
      <c r="B18326" s="68" t="s">
        <v>6721</v>
      </c>
      <c r="C18326" s="33" t="s">
        <v>6722</v>
      </c>
      <c r="D18326" s="38">
        <v>1</v>
      </c>
      <c r="E18326" s="45" t="s">
        <v>72</v>
      </c>
      <c r="F18326" s="46">
        <v>135000</v>
      </c>
      <c r="G18326" s="41">
        <f t="shared" si="672"/>
        <v>135000</v>
      </c>
      <c r="H18326" s="42" t="s">
        <v>868</v>
      </c>
      <c r="I18326" s="43" t="s">
        <v>13423</v>
      </c>
    </row>
    <row r="18327" spans="1:9" x14ac:dyDescent="0.25">
      <c r="A18327" s="33" t="s">
        <v>197</v>
      </c>
      <c r="B18327" s="33" t="s">
        <v>7214</v>
      </c>
      <c r="C18327" s="33" t="s">
        <v>7213</v>
      </c>
      <c r="D18327" s="38">
        <v>1</v>
      </c>
      <c r="E18327" s="45" t="s">
        <v>24</v>
      </c>
      <c r="F18327" s="35">
        <v>58000</v>
      </c>
      <c r="G18327" s="62">
        <f t="shared" si="672"/>
        <v>58000</v>
      </c>
      <c r="H18327" s="42" t="s">
        <v>868</v>
      </c>
      <c r="I18327" s="43" t="s">
        <v>13423</v>
      </c>
    </row>
    <row r="18328" spans="1:9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72"/>
        <v>51750</v>
      </c>
      <c r="H18328" s="42" t="s">
        <v>868</v>
      </c>
      <c r="I18328" s="43" t="s">
        <v>13423</v>
      </c>
    </row>
    <row r="18329" spans="1:9" x14ac:dyDescent="0.25">
      <c r="A18329" s="33" t="s">
        <v>197</v>
      </c>
      <c r="B18329" s="33" t="s">
        <v>7685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7683</v>
      </c>
      <c r="I18329" s="43" t="s">
        <v>13424</v>
      </c>
    </row>
    <row r="18330" spans="1:9" x14ac:dyDescent="0.25">
      <c r="A18330" s="33" t="s">
        <v>197</v>
      </c>
      <c r="B18330" s="36" t="s">
        <v>7682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7683</v>
      </c>
      <c r="I18330" s="43" t="s">
        <v>13424</v>
      </c>
    </row>
    <row r="18331" spans="1:9" x14ac:dyDescent="0.25">
      <c r="A18331" s="33" t="s">
        <v>197</v>
      </c>
      <c r="B18331" s="52" t="s">
        <v>7684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7683</v>
      </c>
      <c r="I18331" s="43" t="s">
        <v>13424</v>
      </c>
    </row>
    <row r="18332" spans="1:9" x14ac:dyDescent="0.25">
      <c r="A18332" s="33" t="s">
        <v>197</v>
      </c>
      <c r="B18332" s="63" t="s">
        <v>13425</v>
      </c>
      <c r="C18332" s="56" t="s">
        <v>13426</v>
      </c>
      <c r="D18332" s="38">
        <v>1</v>
      </c>
      <c r="E18332" s="39" t="s">
        <v>72</v>
      </c>
      <c r="F18332" s="40">
        <v>750000</v>
      </c>
      <c r="G18332" s="41">
        <f t="shared" si="672"/>
        <v>750000</v>
      </c>
      <c r="H18332" s="42" t="s">
        <v>7683</v>
      </c>
      <c r="I18332" s="43" t="s">
        <v>13424</v>
      </c>
    </row>
    <row r="18333" spans="1:9" x14ac:dyDescent="0.25">
      <c r="A18333" s="33" t="s">
        <v>197</v>
      </c>
      <c r="B18333" s="33" t="s">
        <v>7680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72"/>
        <v>40000</v>
      </c>
      <c r="H18333" s="42" t="s">
        <v>647</v>
      </c>
      <c r="I18333" s="43" t="s">
        <v>13424</v>
      </c>
    </row>
    <row r="18334" spans="1:9" x14ac:dyDescent="0.25">
      <c r="A18334" s="33" t="s">
        <v>197</v>
      </c>
      <c r="B18334" s="36" t="s">
        <v>7686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72"/>
        <v>1585000</v>
      </c>
      <c r="H18334" s="42" t="s">
        <v>647</v>
      </c>
      <c r="I18334" s="43" t="s">
        <v>13424</v>
      </c>
    </row>
    <row r="18335" spans="1:9" x14ac:dyDescent="0.25">
      <c r="A18335" s="33" t="s">
        <v>197</v>
      </c>
      <c r="B18335" s="56" t="s">
        <v>4794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72"/>
        <v>250000</v>
      </c>
      <c r="H18335" s="42" t="s">
        <v>647</v>
      </c>
      <c r="I18335" s="43" t="s">
        <v>13424</v>
      </c>
    </row>
    <row r="18336" spans="1:9" x14ac:dyDescent="0.25">
      <c r="A18336" s="33" t="s">
        <v>197</v>
      </c>
      <c r="B18336" s="68" t="s">
        <v>7678</v>
      </c>
      <c r="C18336" s="56" t="s">
        <v>7580</v>
      </c>
      <c r="D18336" s="38">
        <v>2</v>
      </c>
      <c r="E18336" s="78" t="s">
        <v>24</v>
      </c>
      <c r="F18336" s="40">
        <v>70000</v>
      </c>
      <c r="G18336" s="41">
        <f t="shared" si="672"/>
        <v>140000</v>
      </c>
      <c r="H18336" s="42" t="s">
        <v>647</v>
      </c>
      <c r="I18336" s="43" t="s">
        <v>13424</v>
      </c>
    </row>
    <row r="18337" spans="1:9" x14ac:dyDescent="0.25">
      <c r="A18337" s="33" t="s">
        <v>197</v>
      </c>
      <c r="B18337" s="36" t="s">
        <v>526</v>
      </c>
      <c r="C18337" s="56" t="s">
        <v>7580</v>
      </c>
      <c r="D18337" s="38">
        <v>2</v>
      </c>
      <c r="E18337" s="78" t="s">
        <v>24</v>
      </c>
      <c r="F18337" s="46">
        <v>245000</v>
      </c>
      <c r="G18337" s="41">
        <f t="shared" si="672"/>
        <v>490000</v>
      </c>
      <c r="H18337" s="42" t="s">
        <v>647</v>
      </c>
      <c r="I18337" s="43" t="s">
        <v>13424</v>
      </c>
    </row>
    <row r="18338" spans="1:9" x14ac:dyDescent="0.25">
      <c r="A18338" s="33" t="s">
        <v>197</v>
      </c>
      <c r="B18338" s="63" t="s">
        <v>11794</v>
      </c>
      <c r="C18338" s="49" t="s">
        <v>13427</v>
      </c>
      <c r="D18338" s="38">
        <v>1</v>
      </c>
      <c r="E18338" s="78" t="s">
        <v>24</v>
      </c>
      <c r="F18338" s="46">
        <v>1650000</v>
      </c>
      <c r="G18338" s="41">
        <f t="shared" si="672"/>
        <v>1650000</v>
      </c>
      <c r="H18338" s="42" t="s">
        <v>647</v>
      </c>
      <c r="I18338" s="43" t="s">
        <v>13424</v>
      </c>
    </row>
    <row r="18339" spans="1:9" x14ac:dyDescent="0.25">
      <c r="A18339" s="33" t="s">
        <v>197</v>
      </c>
      <c r="B18339" s="36" t="s">
        <v>12572</v>
      </c>
      <c r="C18339" s="167" t="s">
        <v>13428</v>
      </c>
      <c r="D18339" s="38">
        <v>1</v>
      </c>
      <c r="E18339" s="45" t="s">
        <v>24</v>
      </c>
      <c r="F18339" s="40">
        <v>825000</v>
      </c>
      <c r="G18339" s="41">
        <f t="shared" si="672"/>
        <v>825000</v>
      </c>
      <c r="H18339" s="42" t="s">
        <v>647</v>
      </c>
      <c r="I18339" s="43" t="s">
        <v>13424</v>
      </c>
    </row>
    <row r="18340" spans="1:9" x14ac:dyDescent="0.25">
      <c r="A18340" s="33" t="s">
        <v>197</v>
      </c>
      <c r="B18340" s="36" t="s">
        <v>7153</v>
      </c>
      <c r="C18340" s="44" t="s">
        <v>7154</v>
      </c>
      <c r="D18340" s="38">
        <v>1</v>
      </c>
      <c r="E18340" s="51" t="s">
        <v>1470</v>
      </c>
      <c r="F18340" s="40">
        <v>1580000</v>
      </c>
      <c r="G18340" s="41">
        <f t="shared" si="672"/>
        <v>1580000</v>
      </c>
      <c r="H18340" s="42" t="s">
        <v>647</v>
      </c>
      <c r="I18340" s="577" t="s">
        <v>13429</v>
      </c>
    </row>
    <row r="18341" spans="1:9" x14ac:dyDescent="0.25">
      <c r="A18341" s="33" t="s">
        <v>7698</v>
      </c>
      <c r="B18341" s="36" t="s">
        <v>5631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72"/>
        <v>143750</v>
      </c>
      <c r="H18341" s="42" t="s">
        <v>7694</v>
      </c>
      <c r="I18341" s="43"/>
    </row>
    <row r="18342" spans="1:9" x14ac:dyDescent="0.25">
      <c r="A18342" s="33" t="s">
        <v>7698</v>
      </c>
      <c r="B18342" s="52" t="s">
        <v>7598</v>
      </c>
      <c r="C18342" s="56" t="s">
        <v>5344</v>
      </c>
      <c r="D18342" s="38">
        <v>2</v>
      </c>
      <c r="E18342" s="51" t="s">
        <v>24</v>
      </c>
      <c r="F18342" s="46">
        <v>15000</v>
      </c>
      <c r="G18342" s="41">
        <f t="shared" si="672"/>
        <v>30000</v>
      </c>
      <c r="H18342" s="42" t="s">
        <v>7694</v>
      </c>
      <c r="I18342" s="43"/>
    </row>
    <row r="18343" spans="1:9" x14ac:dyDescent="0.25">
      <c r="A18343" s="33" t="s">
        <v>7698</v>
      </c>
      <c r="B18343" s="63" t="s">
        <v>7699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7694</v>
      </c>
      <c r="I18343" s="43"/>
    </row>
    <row r="18344" spans="1:9" x14ac:dyDescent="0.25">
      <c r="A18344" s="33" t="s">
        <v>7698</v>
      </c>
      <c r="B18344" s="68" t="s">
        <v>7700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7694</v>
      </c>
      <c r="I18344" s="43"/>
    </row>
    <row r="18345" spans="1:9" x14ac:dyDescent="0.25">
      <c r="A18345" s="33" t="s">
        <v>7698</v>
      </c>
      <c r="B18345" s="36" t="s">
        <v>7701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7694</v>
      </c>
      <c r="I18345" s="43"/>
    </row>
    <row r="18346" spans="1:9" x14ac:dyDescent="0.25">
      <c r="A18346" s="33" t="s">
        <v>7698</v>
      </c>
      <c r="B18346" s="56" t="s">
        <v>7702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7694</v>
      </c>
      <c r="I18346" s="43"/>
    </row>
    <row r="18347" spans="1:9" x14ac:dyDescent="0.25">
      <c r="A18347" s="33" t="s">
        <v>7698</v>
      </c>
      <c r="B18347" s="36" t="s">
        <v>5631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7694</v>
      </c>
      <c r="I18347" s="43"/>
    </row>
    <row r="18348" spans="1:9" x14ac:dyDescent="0.25">
      <c r="A18348" s="33" t="s">
        <v>7698</v>
      </c>
      <c r="B18348" s="36" t="s">
        <v>4847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75">F18348*D18348</f>
        <v>12500</v>
      </c>
      <c r="H18348" s="42" t="s">
        <v>7694</v>
      </c>
      <c r="I18348" s="43"/>
    </row>
    <row r="18349" spans="1:9" x14ac:dyDescent="0.25">
      <c r="A18349" s="33" t="s">
        <v>7698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75"/>
        <v>31300</v>
      </c>
      <c r="H18349" s="42" t="s">
        <v>7694</v>
      </c>
      <c r="I18349" s="43"/>
    </row>
    <row r="18350" spans="1:9" x14ac:dyDescent="0.25">
      <c r="A18350" s="33" t="s">
        <v>7698</v>
      </c>
      <c r="B18350" s="33" t="s">
        <v>7703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7704</v>
      </c>
      <c r="I18350" s="43"/>
    </row>
    <row r="18351" spans="1:9" x14ac:dyDescent="0.25">
      <c r="A18351" s="33" t="s">
        <v>7698</v>
      </c>
      <c r="B18351" s="63" t="s">
        <v>7572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x14ac:dyDescent="0.25">
      <c r="A18352" s="33" t="s">
        <v>7698</v>
      </c>
      <c r="B18352" s="56" t="s">
        <v>4733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13430</v>
      </c>
    </row>
    <row r="18353" spans="1:9" x14ac:dyDescent="0.25">
      <c r="A18353" s="33" t="s">
        <v>7698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13430</v>
      </c>
    </row>
    <row r="18354" spans="1:9" x14ac:dyDescent="0.25">
      <c r="A18354" s="33" t="s">
        <v>7698</v>
      </c>
      <c r="B18354" s="33" t="s">
        <v>8241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75"/>
        <v>100000</v>
      </c>
      <c r="H18354" s="42" t="s">
        <v>1065</v>
      </c>
      <c r="I18354" s="43" t="s">
        <v>13431</v>
      </c>
    </row>
    <row r="18355" spans="1:9" x14ac:dyDescent="0.25">
      <c r="A18355" s="33" t="s">
        <v>7698</v>
      </c>
      <c r="B18355" s="56" t="s">
        <v>4733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75"/>
        <v>90000</v>
      </c>
      <c r="H18355" s="42" t="s">
        <v>1065</v>
      </c>
      <c r="I18355" s="43" t="s">
        <v>13431</v>
      </c>
    </row>
    <row r="18356" spans="1:9" x14ac:dyDescent="0.25">
      <c r="A18356" s="33" t="s">
        <v>7698</v>
      </c>
      <c r="B18356" s="63" t="s">
        <v>7475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75"/>
        <v>35000</v>
      </c>
      <c r="H18356" s="42" t="s">
        <v>2736</v>
      </c>
      <c r="I18356" s="43" t="s">
        <v>13432</v>
      </c>
    </row>
    <row r="18357" spans="1:9" x14ac:dyDescent="0.25">
      <c r="A18357" s="33" t="s">
        <v>7698</v>
      </c>
      <c r="B18357" s="33" t="s">
        <v>7214</v>
      </c>
      <c r="C18357" s="33" t="s">
        <v>7213</v>
      </c>
      <c r="D18357" s="38">
        <v>1</v>
      </c>
      <c r="E18357" s="45" t="s">
        <v>24</v>
      </c>
      <c r="F18357" s="40">
        <v>58000</v>
      </c>
      <c r="G18357" s="41">
        <f t="shared" si="675"/>
        <v>58000</v>
      </c>
      <c r="H18357" s="42" t="s">
        <v>2736</v>
      </c>
      <c r="I18357" s="43" t="s">
        <v>13432</v>
      </c>
    </row>
    <row r="18358" spans="1:9" x14ac:dyDescent="0.25">
      <c r="A18358" s="33" t="s">
        <v>7698</v>
      </c>
      <c r="B18358" s="63" t="s">
        <v>5550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75"/>
        <v>500000</v>
      </c>
      <c r="H18358" s="42" t="s">
        <v>2018</v>
      </c>
      <c r="I18358" s="43" t="s">
        <v>13433</v>
      </c>
    </row>
    <row r="18359" spans="1:9" x14ac:dyDescent="0.25">
      <c r="A18359" s="33" t="s">
        <v>7698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75"/>
        <v>297000</v>
      </c>
      <c r="H18359" s="42" t="s">
        <v>468</v>
      </c>
      <c r="I18359" s="43" t="s">
        <v>13434</v>
      </c>
    </row>
    <row r="18360" spans="1:9" x14ac:dyDescent="0.25">
      <c r="A18360" s="33" t="s">
        <v>7698</v>
      </c>
      <c r="B18360" s="33" t="s">
        <v>8247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75"/>
        <v>83000</v>
      </c>
      <c r="H18360" s="42" t="s">
        <v>468</v>
      </c>
      <c r="I18360" s="43" t="s">
        <v>13434</v>
      </c>
    </row>
    <row r="18361" spans="1:9" x14ac:dyDescent="0.25">
      <c r="A18361" s="33" t="s">
        <v>7698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75"/>
        <v>39000</v>
      </c>
      <c r="H18361" s="42" t="s">
        <v>468</v>
      </c>
      <c r="I18361" s="43" t="s">
        <v>13434</v>
      </c>
    </row>
    <row r="18362" spans="1:9" x14ac:dyDescent="0.25">
      <c r="A18362" s="33" t="s">
        <v>7698</v>
      </c>
      <c r="B18362" s="33" t="s">
        <v>3235</v>
      </c>
      <c r="C18362" s="33" t="s">
        <v>3596</v>
      </c>
      <c r="D18362" s="38">
        <v>1</v>
      </c>
      <c r="E18362" s="45" t="s">
        <v>24</v>
      </c>
      <c r="F18362" s="46">
        <v>93000</v>
      </c>
      <c r="G18362" s="41">
        <f t="shared" si="675"/>
        <v>93000</v>
      </c>
      <c r="H18362" s="42" t="s">
        <v>468</v>
      </c>
      <c r="I18362" s="43" t="s">
        <v>13434</v>
      </c>
    </row>
    <row r="18363" spans="1:9" x14ac:dyDescent="0.25">
      <c r="A18363" s="33" t="s">
        <v>7698</v>
      </c>
      <c r="B18363" s="33" t="s">
        <v>68</v>
      </c>
      <c r="C18363" s="33" t="s">
        <v>13435</v>
      </c>
      <c r="D18363" s="38">
        <v>1</v>
      </c>
      <c r="E18363" s="51" t="s">
        <v>24</v>
      </c>
      <c r="F18363" s="46">
        <v>2100000</v>
      </c>
      <c r="G18363" s="62">
        <f t="shared" si="675"/>
        <v>2100000</v>
      </c>
      <c r="H18363" s="42" t="s">
        <v>1604</v>
      </c>
      <c r="I18363" s="43" t="s">
        <v>13436</v>
      </c>
    </row>
    <row r="18364" spans="1:9" x14ac:dyDescent="0.25">
      <c r="A18364" s="33" t="s">
        <v>7698</v>
      </c>
      <c r="B18364" s="33" t="s">
        <v>68</v>
      </c>
      <c r="C18364" s="33" t="s">
        <v>13437</v>
      </c>
      <c r="D18364" s="38">
        <v>1</v>
      </c>
      <c r="E18364" s="45" t="s">
        <v>24</v>
      </c>
      <c r="F18364" s="298">
        <v>2100000</v>
      </c>
      <c r="G18364" s="41">
        <f t="shared" si="675"/>
        <v>2100000</v>
      </c>
      <c r="H18364" s="42" t="s">
        <v>1604</v>
      </c>
      <c r="I18364" s="43" t="s">
        <v>13436</v>
      </c>
    </row>
    <row r="18365" spans="1:9" x14ac:dyDescent="0.25">
      <c r="A18365" s="33" t="s">
        <v>7698</v>
      </c>
      <c r="B18365" s="36" t="s">
        <v>7502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75"/>
        <v>64000</v>
      </c>
      <c r="H18365" s="42" t="s">
        <v>1604</v>
      </c>
      <c r="I18365" s="43" t="s">
        <v>13436</v>
      </c>
    </row>
    <row r="18366" spans="1:9" x14ac:dyDescent="0.25">
      <c r="A18366" s="33" t="s">
        <v>7698</v>
      </c>
      <c r="B18366" s="56" t="s">
        <v>7679</v>
      </c>
      <c r="C18366" s="44" t="s">
        <v>7580</v>
      </c>
      <c r="D18366" s="33">
        <v>1</v>
      </c>
      <c r="E18366" s="78" t="s">
        <v>24</v>
      </c>
      <c r="F18366" s="34">
        <v>75000</v>
      </c>
      <c r="G18366" s="41">
        <f t="shared" si="675"/>
        <v>75000</v>
      </c>
      <c r="H18366" s="42" t="s">
        <v>1604</v>
      </c>
      <c r="I18366" s="43" t="s">
        <v>13436</v>
      </c>
    </row>
    <row r="18367" spans="1:9" x14ac:dyDescent="0.25">
      <c r="A18367" s="33" t="s">
        <v>7698</v>
      </c>
      <c r="B18367" s="33" t="s">
        <v>12224</v>
      </c>
      <c r="C18367" s="33" t="s">
        <v>13438</v>
      </c>
      <c r="D18367" s="50">
        <v>1</v>
      </c>
      <c r="E18367" s="51" t="s">
        <v>24</v>
      </c>
      <c r="F18367" s="291">
        <v>1400000</v>
      </c>
      <c r="G18367" s="41">
        <f t="shared" si="675"/>
        <v>1400000</v>
      </c>
      <c r="H18367" s="42" t="s">
        <v>492</v>
      </c>
      <c r="I18367" s="43" t="s">
        <v>13439</v>
      </c>
    </row>
    <row r="18368" spans="1:9" x14ac:dyDescent="0.25">
      <c r="A18368" s="33" t="s">
        <v>7698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75"/>
        <v>93000</v>
      </c>
      <c r="H18368" s="42" t="s">
        <v>492</v>
      </c>
      <c r="I18368" s="43" t="s">
        <v>13439</v>
      </c>
    </row>
    <row r="18369" spans="1:9" x14ac:dyDescent="0.25">
      <c r="A18369" s="33" t="s">
        <v>7698</v>
      </c>
      <c r="B18369" s="36" t="s">
        <v>7561</v>
      </c>
      <c r="C18369" s="56" t="s">
        <v>7562</v>
      </c>
      <c r="D18369" s="38">
        <v>1</v>
      </c>
      <c r="E18369" s="78" t="s">
        <v>24</v>
      </c>
      <c r="F18369" s="41">
        <v>130000</v>
      </c>
      <c r="G18369" s="41">
        <f t="shared" si="675"/>
        <v>130000</v>
      </c>
      <c r="H18369" s="42" t="s">
        <v>492</v>
      </c>
      <c r="I18369" s="43" t="s">
        <v>13439</v>
      </c>
    </row>
    <row r="18370" spans="1:9" x14ac:dyDescent="0.25">
      <c r="A18370" s="33" t="s">
        <v>7698</v>
      </c>
      <c r="B18370" s="52" t="s">
        <v>7652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75"/>
        <v>1750000</v>
      </c>
      <c r="H18370" s="42" t="s">
        <v>520</v>
      </c>
      <c r="I18370" s="43" t="s">
        <v>13440</v>
      </c>
    </row>
    <row r="18371" spans="1:9" x14ac:dyDescent="0.25">
      <c r="A18371" s="33" t="s">
        <v>7698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13440</v>
      </c>
    </row>
    <row r="18372" spans="1:9" x14ac:dyDescent="0.25">
      <c r="A18372" s="33" t="s">
        <v>7698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13440</v>
      </c>
    </row>
    <row r="18373" spans="1:9" x14ac:dyDescent="0.25">
      <c r="A18373" s="33" t="s">
        <v>7698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75"/>
        <v>6750000</v>
      </c>
      <c r="H18373" s="42" t="s">
        <v>520</v>
      </c>
      <c r="I18373" s="43" t="s">
        <v>13440</v>
      </c>
    </row>
    <row r="18374" spans="1:9" x14ac:dyDescent="0.25">
      <c r="A18374" s="33" t="s">
        <v>7698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75"/>
        <v>1300000</v>
      </c>
      <c r="H18374" s="42" t="s">
        <v>520</v>
      </c>
      <c r="I18374" s="43" t="s">
        <v>13440</v>
      </c>
    </row>
    <row r="18375" spans="1:9" x14ac:dyDescent="0.25">
      <c r="A18375" s="33" t="s">
        <v>7698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75"/>
        <v>693780</v>
      </c>
      <c r="H18375" s="42" t="s">
        <v>520</v>
      </c>
      <c r="I18375" s="43" t="s">
        <v>13440</v>
      </c>
    </row>
    <row r="18376" spans="1:9" x14ac:dyDescent="0.25">
      <c r="A18376" s="33" t="s">
        <v>7698</v>
      </c>
      <c r="B18376" s="36" t="s">
        <v>12572</v>
      </c>
      <c r="C18376" s="44" t="s">
        <v>13441</v>
      </c>
      <c r="D18376" s="38">
        <v>1</v>
      </c>
      <c r="E18376" s="51" t="s">
        <v>24</v>
      </c>
      <c r="F18376" s="46">
        <v>1050000</v>
      </c>
      <c r="G18376" s="41">
        <f t="shared" si="675"/>
        <v>1050000</v>
      </c>
      <c r="H18376" s="42" t="s">
        <v>520</v>
      </c>
      <c r="I18376" s="43" t="s">
        <v>13440</v>
      </c>
    </row>
    <row r="18377" spans="1:9" x14ac:dyDescent="0.25">
      <c r="A18377" s="33" t="s">
        <v>7698</v>
      </c>
      <c r="B18377" s="36" t="s">
        <v>12572</v>
      </c>
      <c r="C18377" s="56" t="s">
        <v>13442</v>
      </c>
      <c r="D18377" s="38">
        <v>1</v>
      </c>
      <c r="E18377" s="51" t="s">
        <v>24</v>
      </c>
      <c r="F18377" s="46">
        <v>1050000</v>
      </c>
      <c r="G18377" s="41">
        <f t="shared" si="675"/>
        <v>1050000</v>
      </c>
      <c r="H18377" s="42" t="s">
        <v>520</v>
      </c>
      <c r="I18377" s="43" t="s">
        <v>13440</v>
      </c>
    </row>
    <row r="18378" spans="1:9" x14ac:dyDescent="0.25">
      <c r="A18378" s="33" t="s">
        <v>7698</v>
      </c>
      <c r="B18378" s="36" t="s">
        <v>12572</v>
      </c>
      <c r="C18378" s="56" t="s">
        <v>13443</v>
      </c>
      <c r="D18378" s="38">
        <v>1</v>
      </c>
      <c r="E18378" s="306" t="s">
        <v>24</v>
      </c>
      <c r="F18378" s="46">
        <v>1050000</v>
      </c>
      <c r="G18378" s="41">
        <f t="shared" si="675"/>
        <v>1050000</v>
      </c>
      <c r="H18378" s="42" t="s">
        <v>520</v>
      </c>
      <c r="I18378" s="43" t="s">
        <v>13440</v>
      </c>
    </row>
    <row r="18379" spans="1:9" x14ac:dyDescent="0.25">
      <c r="A18379" s="33" t="s">
        <v>7698</v>
      </c>
      <c r="B18379" s="36" t="s">
        <v>12572</v>
      </c>
      <c r="C18379" s="33" t="s">
        <v>13444</v>
      </c>
      <c r="D18379" s="38">
        <v>1</v>
      </c>
      <c r="E18379" s="78" t="s">
        <v>24</v>
      </c>
      <c r="F18379" s="46">
        <v>1050000</v>
      </c>
      <c r="G18379" s="41">
        <f t="shared" si="675"/>
        <v>1050000</v>
      </c>
      <c r="H18379" s="42" t="s">
        <v>520</v>
      </c>
      <c r="I18379" s="43" t="s">
        <v>13440</v>
      </c>
    </row>
    <row r="18380" spans="1:9" x14ac:dyDescent="0.25">
      <c r="A18380" s="33" t="s">
        <v>7698</v>
      </c>
      <c r="B18380" s="36" t="s">
        <v>12572</v>
      </c>
      <c r="C18380" s="167" t="s">
        <v>12662</v>
      </c>
      <c r="D18380" s="38">
        <v>1</v>
      </c>
      <c r="E18380" s="45" t="s">
        <v>24</v>
      </c>
      <c r="F18380" s="46">
        <v>1050000</v>
      </c>
      <c r="G18380" s="41">
        <f t="shared" si="675"/>
        <v>1050000</v>
      </c>
      <c r="H18380" s="42" t="s">
        <v>520</v>
      </c>
      <c r="I18380" s="43" t="s">
        <v>13440</v>
      </c>
    </row>
    <row r="18381" spans="1:9" x14ac:dyDescent="0.25">
      <c r="A18381" s="33" t="s">
        <v>7698</v>
      </c>
      <c r="B18381" s="36" t="s">
        <v>12572</v>
      </c>
      <c r="C18381" s="33" t="s">
        <v>13445</v>
      </c>
      <c r="D18381" s="38">
        <v>1</v>
      </c>
      <c r="E18381" s="45" t="s">
        <v>24</v>
      </c>
      <c r="F18381" s="46">
        <v>1050000</v>
      </c>
      <c r="G18381" s="41">
        <f t="shared" si="675"/>
        <v>1050000</v>
      </c>
      <c r="H18381" s="42" t="s">
        <v>520</v>
      </c>
      <c r="I18381" s="43" t="s">
        <v>13440</v>
      </c>
    </row>
    <row r="18382" spans="1:9" x14ac:dyDescent="0.25">
      <c r="A18382" s="33" t="s">
        <v>7698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75"/>
        <v>410000</v>
      </c>
      <c r="H18382" s="42" t="s">
        <v>577</v>
      </c>
      <c r="I18382" s="577"/>
    </row>
    <row r="18383" spans="1:9" x14ac:dyDescent="0.25">
      <c r="A18383" s="33" t="s">
        <v>7698</v>
      </c>
      <c r="B18383" s="33" t="s">
        <v>7712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75"/>
        <v>70000</v>
      </c>
      <c r="H18383" s="42" t="s">
        <v>577</v>
      </c>
      <c r="I18383" s="43"/>
    </row>
    <row r="18384" spans="1:9" x14ac:dyDescent="0.25">
      <c r="A18384" s="33" t="s">
        <v>7715</v>
      </c>
      <c r="B18384" s="33" t="s">
        <v>7214</v>
      </c>
      <c r="C18384" s="33" t="s">
        <v>7213</v>
      </c>
      <c r="D18384" s="38">
        <v>2</v>
      </c>
      <c r="E18384" s="45" t="s">
        <v>24</v>
      </c>
      <c r="F18384" s="40">
        <v>58000</v>
      </c>
      <c r="G18384" s="41">
        <f t="shared" si="675"/>
        <v>116000</v>
      </c>
      <c r="H18384" s="42" t="s">
        <v>3078</v>
      </c>
      <c r="I18384" s="43" t="s">
        <v>13446</v>
      </c>
    </row>
    <row r="18385" spans="1:9" x14ac:dyDescent="0.25">
      <c r="A18385" s="33" t="s">
        <v>7715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75"/>
        <v>20000</v>
      </c>
      <c r="H18385" s="42" t="s">
        <v>3078</v>
      </c>
      <c r="I18385" s="43" t="s">
        <v>13446</v>
      </c>
    </row>
    <row r="18386" spans="1:9" x14ac:dyDescent="0.25">
      <c r="A18386" s="33" t="s">
        <v>7715</v>
      </c>
      <c r="B18386" s="63" t="s">
        <v>8509</v>
      </c>
      <c r="C18386" s="56" t="s">
        <v>8339</v>
      </c>
      <c r="D18386" s="38">
        <v>0.6</v>
      </c>
      <c r="E18386" s="78" t="s">
        <v>217</v>
      </c>
      <c r="F18386" s="40">
        <v>82500</v>
      </c>
      <c r="G18386" s="41">
        <f t="shared" si="675"/>
        <v>49500</v>
      </c>
      <c r="H18386" s="42" t="s">
        <v>3078</v>
      </c>
      <c r="I18386" s="43" t="s">
        <v>13446</v>
      </c>
    </row>
    <row r="18387" spans="1:9" x14ac:dyDescent="0.25">
      <c r="A18387" s="33" t="s">
        <v>7715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75"/>
        <v>33000</v>
      </c>
      <c r="H18387" s="42" t="s">
        <v>1263</v>
      </c>
      <c r="I18387" s="43"/>
    </row>
    <row r="18388" spans="1:9" x14ac:dyDescent="0.25">
      <c r="A18388" s="33" t="s">
        <v>7715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75"/>
        <v>93000</v>
      </c>
      <c r="H18388" s="42" t="s">
        <v>28</v>
      </c>
      <c r="I18388" s="43"/>
    </row>
    <row r="18389" spans="1:9" x14ac:dyDescent="0.25">
      <c r="A18389" s="33" t="s">
        <v>7715</v>
      </c>
      <c r="B18389" s="36" t="s">
        <v>7719</v>
      </c>
      <c r="C18389" s="56" t="s">
        <v>5364</v>
      </c>
      <c r="D18389" s="38">
        <v>4</v>
      </c>
      <c r="E18389" s="45" t="s">
        <v>107</v>
      </c>
      <c r="F18389" s="185">
        <v>28000</v>
      </c>
      <c r="G18389" s="41">
        <f t="shared" si="675"/>
        <v>112000</v>
      </c>
      <c r="H18389" s="42" t="s">
        <v>1177</v>
      </c>
      <c r="I18389" s="43"/>
    </row>
    <row r="18390" spans="1:9" x14ac:dyDescent="0.25">
      <c r="A18390" s="33" t="s">
        <v>7715</v>
      </c>
      <c r="B18390" s="63" t="s">
        <v>7717</v>
      </c>
      <c r="C18390" s="56" t="s">
        <v>7718</v>
      </c>
      <c r="D18390" s="38">
        <v>1</v>
      </c>
      <c r="E18390" s="78" t="s">
        <v>24</v>
      </c>
      <c r="F18390" s="40">
        <v>5000</v>
      </c>
      <c r="G18390" s="41">
        <f t="shared" si="675"/>
        <v>5000</v>
      </c>
      <c r="H18390" s="42" t="s">
        <v>1006</v>
      </c>
      <c r="I18390" s="43"/>
    </row>
    <row r="18391" spans="1:9" x14ac:dyDescent="0.25">
      <c r="A18391" s="33" t="s">
        <v>7715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75"/>
        <v>75000</v>
      </c>
      <c r="H18391" s="42" t="s">
        <v>7694</v>
      </c>
      <c r="I18391" s="43"/>
    </row>
    <row r="18392" spans="1:9" x14ac:dyDescent="0.25">
      <c r="A18392" s="33" t="s">
        <v>7715</v>
      </c>
      <c r="B18392" s="36" t="s">
        <v>7716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75"/>
        <v>28000</v>
      </c>
      <c r="H18392" s="42" t="s">
        <v>7694</v>
      </c>
      <c r="I18392" s="43"/>
    </row>
    <row r="18393" spans="1:9" x14ac:dyDescent="0.25">
      <c r="A18393" s="33" t="s">
        <v>7715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75"/>
        <v>143750</v>
      </c>
      <c r="H18393" s="42" t="s">
        <v>7694</v>
      </c>
      <c r="I18393" s="43"/>
    </row>
    <row r="18394" spans="1:9" x14ac:dyDescent="0.25">
      <c r="A18394" s="33" t="s">
        <v>7715</v>
      </c>
      <c r="B18394" s="36" t="s">
        <v>3751</v>
      </c>
      <c r="C18394" s="44" t="s">
        <v>7613</v>
      </c>
      <c r="D18394" s="53">
        <v>3</v>
      </c>
      <c r="E18394" s="39" t="s">
        <v>23</v>
      </c>
      <c r="F18394" s="55">
        <v>12000</v>
      </c>
      <c r="G18394" s="62">
        <f t="shared" si="675"/>
        <v>36000</v>
      </c>
      <c r="H18394" s="42" t="s">
        <v>7694</v>
      </c>
      <c r="I18394" s="43"/>
    </row>
    <row r="18395" spans="1:9" x14ac:dyDescent="0.25">
      <c r="A18395" s="33" t="s">
        <v>7715</v>
      </c>
      <c r="B18395" s="36" t="s">
        <v>4847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75"/>
        <v>10000</v>
      </c>
      <c r="H18395" s="42" t="s">
        <v>7694</v>
      </c>
      <c r="I18395" s="43"/>
    </row>
    <row r="18396" spans="1:9" x14ac:dyDescent="0.25">
      <c r="A18396" s="33" t="s">
        <v>7715</v>
      </c>
      <c r="B18396" s="56" t="s">
        <v>7647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75"/>
        <v>675000</v>
      </c>
      <c r="H18396" s="42" t="s">
        <v>2096</v>
      </c>
      <c r="I18396" s="43" t="s">
        <v>13447</v>
      </c>
    </row>
    <row r="18397" spans="1:9" x14ac:dyDescent="0.25">
      <c r="A18397" s="33" t="s">
        <v>7715</v>
      </c>
      <c r="B18397" s="63" t="s">
        <v>8509</v>
      </c>
      <c r="C18397" s="56" t="s">
        <v>8339</v>
      </c>
      <c r="D18397" s="38">
        <v>0.6</v>
      </c>
      <c r="E18397" s="78" t="s">
        <v>217</v>
      </c>
      <c r="F18397" s="40">
        <v>82500</v>
      </c>
      <c r="G18397" s="41">
        <f t="shared" si="675"/>
        <v>49500</v>
      </c>
      <c r="H18397" s="42" t="s">
        <v>2096</v>
      </c>
      <c r="I18397" s="43" t="s">
        <v>13447</v>
      </c>
    </row>
    <row r="18398" spans="1:9" x14ac:dyDescent="0.25">
      <c r="A18398" s="33" t="s">
        <v>7715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75"/>
        <v>888079</v>
      </c>
      <c r="H18398" s="42" t="s">
        <v>465</v>
      </c>
      <c r="I18398" s="43"/>
    </row>
    <row r="18399" spans="1:9" x14ac:dyDescent="0.25">
      <c r="A18399" s="33" t="s">
        <v>7715</v>
      </c>
      <c r="B18399" s="36" t="s">
        <v>7726</v>
      </c>
      <c r="C18399" s="44" t="s">
        <v>5712</v>
      </c>
      <c r="D18399" s="53">
        <v>1</v>
      </c>
      <c r="E18399" s="39" t="s">
        <v>24</v>
      </c>
      <c r="F18399" s="55">
        <v>4414500</v>
      </c>
      <c r="G18399" s="62">
        <f t="shared" si="675"/>
        <v>4414500</v>
      </c>
      <c r="H18399" s="42" t="s">
        <v>1174</v>
      </c>
      <c r="I18399" s="43"/>
    </row>
    <row r="18400" spans="1:9" x14ac:dyDescent="0.25">
      <c r="A18400" s="33" t="s">
        <v>7715</v>
      </c>
      <c r="B18400" s="33" t="s">
        <v>7727</v>
      </c>
      <c r="C18400" s="44" t="s">
        <v>5712</v>
      </c>
      <c r="D18400" s="38">
        <v>10</v>
      </c>
      <c r="E18400" s="51" t="s">
        <v>96</v>
      </c>
      <c r="F18400" s="46">
        <v>64900</v>
      </c>
      <c r="G18400" s="62">
        <f t="shared" si="675"/>
        <v>649000</v>
      </c>
      <c r="H18400" s="42" t="s">
        <v>606</v>
      </c>
      <c r="I18400" s="43"/>
    </row>
    <row r="18401" spans="1:9" x14ac:dyDescent="0.25">
      <c r="A18401" s="33" t="s">
        <v>7715</v>
      </c>
      <c r="B18401" s="36" t="s">
        <v>7720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75"/>
        <v>65000</v>
      </c>
      <c r="H18401" s="42" t="s">
        <v>7721</v>
      </c>
      <c r="I18401" s="43" t="s">
        <v>13448</v>
      </c>
    </row>
    <row r="18402" spans="1:9" x14ac:dyDescent="0.25">
      <c r="A18402" s="33" t="s">
        <v>7715</v>
      </c>
      <c r="B18402" s="56" t="s">
        <v>7722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75"/>
        <v>350000</v>
      </c>
      <c r="H18402" s="42" t="s">
        <v>1157</v>
      </c>
      <c r="I18402" s="43" t="s">
        <v>13449</v>
      </c>
    </row>
    <row r="18403" spans="1:9" x14ac:dyDescent="0.25">
      <c r="A18403" s="33" t="s">
        <v>7715</v>
      </c>
      <c r="B18403" s="33" t="s">
        <v>7723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75"/>
        <v>14000</v>
      </c>
      <c r="H18403" s="42" t="s">
        <v>1157</v>
      </c>
      <c r="I18403" s="358" t="s">
        <v>13449</v>
      </c>
    </row>
    <row r="18404" spans="1:9" x14ac:dyDescent="0.25">
      <c r="A18404" s="33" t="s">
        <v>7715</v>
      </c>
      <c r="B18404" s="56" t="s">
        <v>7724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75"/>
        <v>100000</v>
      </c>
      <c r="H18404" s="42" t="s">
        <v>12045</v>
      </c>
      <c r="I18404" s="43" t="s">
        <v>13450</v>
      </c>
    </row>
    <row r="18405" spans="1:9" x14ac:dyDescent="0.25">
      <c r="A18405" s="33" t="s">
        <v>7715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75"/>
        <v>260000</v>
      </c>
      <c r="H18405" s="42" t="s">
        <v>7209</v>
      </c>
      <c r="I18405" s="43" t="s">
        <v>13450</v>
      </c>
    </row>
    <row r="18406" spans="1:9" x14ac:dyDescent="0.25">
      <c r="A18406" s="33" t="s">
        <v>7715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75"/>
        <v>190000</v>
      </c>
      <c r="H18406" s="42" t="s">
        <v>7209</v>
      </c>
      <c r="I18406" s="43" t="s">
        <v>13451</v>
      </c>
    </row>
    <row r="18407" spans="1:9" x14ac:dyDescent="0.25">
      <c r="A18407" s="33" t="s">
        <v>7715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75"/>
        <v>195000</v>
      </c>
      <c r="H18407" s="42" t="s">
        <v>7209</v>
      </c>
      <c r="I18407" s="43" t="s">
        <v>13451</v>
      </c>
    </row>
    <row r="18408" spans="1:9" x14ac:dyDescent="0.25">
      <c r="A18408" s="33" t="s">
        <v>7715</v>
      </c>
      <c r="B18408" s="33" t="s">
        <v>3098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75"/>
        <v>140000</v>
      </c>
      <c r="H18408" s="42" t="s">
        <v>7209</v>
      </c>
      <c r="I18408" s="43" t="s">
        <v>13451</v>
      </c>
    </row>
    <row r="18409" spans="1:9" x14ac:dyDescent="0.25">
      <c r="A18409" s="33" t="s">
        <v>7715</v>
      </c>
      <c r="B18409" s="36" t="s">
        <v>7707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75"/>
        <v>600000</v>
      </c>
      <c r="H18409" s="42" t="s">
        <v>433</v>
      </c>
      <c r="I18409" s="43" t="s">
        <v>13452</v>
      </c>
    </row>
    <row r="18410" spans="1:9" x14ac:dyDescent="0.25">
      <c r="A18410" s="33" t="s">
        <v>7715</v>
      </c>
      <c r="B18410" s="68" t="s">
        <v>7713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75"/>
        <v>70000</v>
      </c>
      <c r="H18410" s="42" t="s">
        <v>433</v>
      </c>
      <c r="I18410" s="43" t="s">
        <v>13452</v>
      </c>
    </row>
    <row r="18411" spans="1:9" x14ac:dyDescent="0.25">
      <c r="A18411" s="33" t="s">
        <v>7715</v>
      </c>
      <c r="B18411" s="33" t="s">
        <v>7708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75"/>
        <v>85000</v>
      </c>
      <c r="H18411" s="42" t="s">
        <v>433</v>
      </c>
      <c r="I18411" s="43" t="s">
        <v>13452</v>
      </c>
    </row>
    <row r="18412" spans="1:9" x14ac:dyDescent="0.25">
      <c r="A18412" s="33" t="s">
        <v>7715</v>
      </c>
      <c r="B18412" s="36" t="s">
        <v>7709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76">F18412*D18412</f>
        <v>95000</v>
      </c>
      <c r="H18412" s="42" t="s">
        <v>433</v>
      </c>
      <c r="I18412" s="43" t="s">
        <v>13452</v>
      </c>
    </row>
    <row r="18413" spans="1:9" x14ac:dyDescent="0.25">
      <c r="A18413" s="33" t="s">
        <v>7715</v>
      </c>
      <c r="B18413" s="33" t="s">
        <v>7710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76"/>
        <v>100000</v>
      </c>
      <c r="H18413" s="42" t="s">
        <v>433</v>
      </c>
      <c r="I18413" s="43" t="s">
        <v>13452</v>
      </c>
    </row>
    <row r="18414" spans="1:9" x14ac:dyDescent="0.25">
      <c r="A18414" s="33" t="s">
        <v>7715</v>
      </c>
      <c r="B18414" s="36" t="s">
        <v>7705</v>
      </c>
      <c r="C18414" s="44" t="s">
        <v>7706</v>
      </c>
      <c r="D18414" s="38">
        <v>2</v>
      </c>
      <c r="E18414" s="45" t="s">
        <v>24</v>
      </c>
      <c r="F18414" s="46">
        <v>80000</v>
      </c>
      <c r="G18414" s="62">
        <f t="shared" si="676"/>
        <v>160000</v>
      </c>
      <c r="H18414" s="42" t="s">
        <v>433</v>
      </c>
      <c r="I18414" s="43" t="s">
        <v>13452</v>
      </c>
    </row>
    <row r="18415" spans="1:9" x14ac:dyDescent="0.25">
      <c r="A18415" s="33" t="s">
        <v>7715</v>
      </c>
      <c r="B18415" s="36" t="s">
        <v>12572</v>
      </c>
      <c r="C18415" s="33" t="s">
        <v>13453</v>
      </c>
      <c r="D18415" s="53">
        <v>1</v>
      </c>
      <c r="E18415" s="45" t="s">
        <v>24</v>
      </c>
      <c r="F18415" s="46">
        <v>1050000</v>
      </c>
      <c r="G18415" s="41">
        <f t="shared" si="676"/>
        <v>1050000</v>
      </c>
      <c r="H18415" s="42" t="s">
        <v>433</v>
      </c>
      <c r="I18415" s="43" t="s">
        <v>13452</v>
      </c>
    </row>
    <row r="18416" spans="1:9" x14ac:dyDescent="0.25">
      <c r="A18416" s="33" t="s">
        <v>7715</v>
      </c>
      <c r="B18416" s="36" t="s">
        <v>12572</v>
      </c>
      <c r="C18416" s="52" t="s">
        <v>13454</v>
      </c>
      <c r="D18416" s="38">
        <v>1</v>
      </c>
      <c r="E18416" s="45" t="s">
        <v>24</v>
      </c>
      <c r="F18416" s="40">
        <v>1050000</v>
      </c>
      <c r="G18416" s="41">
        <f t="shared" si="676"/>
        <v>1050000</v>
      </c>
      <c r="H18416" s="42" t="s">
        <v>433</v>
      </c>
      <c r="I18416" s="43" t="s">
        <v>13452</v>
      </c>
    </row>
    <row r="18417" spans="1:9" x14ac:dyDescent="0.25">
      <c r="A18417" s="33" t="s">
        <v>7715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76"/>
        <v>637584</v>
      </c>
      <c r="H18417" s="42" t="s">
        <v>433</v>
      </c>
      <c r="I18417" s="43" t="s">
        <v>13452</v>
      </c>
    </row>
    <row r="18418" spans="1:9" x14ac:dyDescent="0.25">
      <c r="A18418" s="33" t="s">
        <v>7715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76"/>
        <v>440000</v>
      </c>
      <c r="H18418" s="42" t="s">
        <v>433</v>
      </c>
      <c r="I18418" s="43" t="s">
        <v>13452</v>
      </c>
    </row>
    <row r="18419" spans="1:9" x14ac:dyDescent="0.25">
      <c r="A18419" s="33" t="s">
        <v>7715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76"/>
        <v>650000</v>
      </c>
      <c r="H18419" s="42" t="s">
        <v>433</v>
      </c>
      <c r="I18419" s="43" t="s">
        <v>13452</v>
      </c>
    </row>
    <row r="18420" spans="1:9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7694</v>
      </c>
      <c r="I18420" s="43"/>
    </row>
    <row r="18421" spans="1:9" x14ac:dyDescent="0.25">
      <c r="A18421" s="33" t="s">
        <v>259</v>
      </c>
      <c r="B18421" s="63" t="s">
        <v>7729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7694</v>
      </c>
      <c r="I18421" s="43"/>
    </row>
    <row r="18422" spans="1:9" x14ac:dyDescent="0.25">
      <c r="A18422" s="33" t="s">
        <v>259</v>
      </c>
      <c r="B18422" s="36" t="s">
        <v>3751</v>
      </c>
      <c r="C18422" s="44" t="s">
        <v>7613</v>
      </c>
      <c r="D18422" s="53">
        <v>6</v>
      </c>
      <c r="E18422" s="39" t="s">
        <v>23</v>
      </c>
      <c r="F18422" s="55">
        <v>12000</v>
      </c>
      <c r="G18422" s="41">
        <f t="shared" ref="G18422:G18439" si="677">F18422*D18422</f>
        <v>72000</v>
      </c>
      <c r="H18422" s="42" t="s">
        <v>7694</v>
      </c>
      <c r="I18422" s="43"/>
    </row>
    <row r="18423" spans="1:9" x14ac:dyDescent="0.25">
      <c r="A18423" s="33" t="s">
        <v>259</v>
      </c>
      <c r="B18423" s="36" t="s">
        <v>4847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7694</v>
      </c>
      <c r="I18423" s="43"/>
    </row>
    <row r="18424" spans="1:9" x14ac:dyDescent="0.25">
      <c r="A18424" s="33" t="s">
        <v>259</v>
      </c>
      <c r="B18424" s="36" t="s">
        <v>5631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78">F18424*D18424</f>
        <v>143750</v>
      </c>
      <c r="H18424" s="42" t="s">
        <v>7694</v>
      </c>
      <c r="I18424" s="43"/>
    </row>
    <row r="18425" spans="1:9" x14ac:dyDescent="0.25">
      <c r="A18425" s="33" t="s">
        <v>259</v>
      </c>
      <c r="B18425" s="36" t="s">
        <v>7153</v>
      </c>
      <c r="C18425" s="44" t="s">
        <v>7154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x14ac:dyDescent="0.25">
      <c r="A18426" s="33" t="s">
        <v>259</v>
      </c>
      <c r="B18426" s="33" t="s">
        <v>7214</v>
      </c>
      <c r="C18426" s="33" t="s">
        <v>7213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13455</v>
      </c>
    </row>
    <row r="18427" spans="1:9" x14ac:dyDescent="0.25">
      <c r="A18427" s="33" t="s">
        <v>259</v>
      </c>
      <c r="B18427" s="80" t="s">
        <v>8457</v>
      </c>
      <c r="C18427" s="33" t="s">
        <v>7213</v>
      </c>
      <c r="D18427" s="38">
        <v>2</v>
      </c>
      <c r="E18427" s="51" t="s">
        <v>24</v>
      </c>
      <c r="F18427" s="46">
        <v>58000</v>
      </c>
      <c r="G18427" s="41">
        <f t="shared" si="677"/>
        <v>116000</v>
      </c>
      <c r="H18427" s="42" t="s">
        <v>413</v>
      </c>
      <c r="I18427" s="43" t="s">
        <v>13455</v>
      </c>
    </row>
    <row r="18428" spans="1:9" x14ac:dyDescent="0.25">
      <c r="A18428" s="33" t="s">
        <v>259</v>
      </c>
      <c r="B18428" s="63" t="s">
        <v>11794</v>
      </c>
      <c r="C18428" s="56" t="s">
        <v>13456</v>
      </c>
      <c r="D18428" s="38">
        <v>1</v>
      </c>
      <c r="E18428" s="45" t="s">
        <v>24</v>
      </c>
      <c r="F18428" s="40">
        <v>1650000</v>
      </c>
      <c r="G18428" s="41">
        <f t="shared" si="677"/>
        <v>1650000</v>
      </c>
      <c r="H18428" s="42" t="s">
        <v>647</v>
      </c>
      <c r="I18428" s="43" t="s">
        <v>13457</v>
      </c>
    </row>
    <row r="18429" spans="1:9" x14ac:dyDescent="0.25">
      <c r="A18429" s="33" t="s">
        <v>259</v>
      </c>
      <c r="B18429" s="63" t="s">
        <v>11794</v>
      </c>
      <c r="C18429" s="33" t="s">
        <v>13458</v>
      </c>
      <c r="D18429" s="38">
        <v>1</v>
      </c>
      <c r="E18429" s="45" t="s">
        <v>24</v>
      </c>
      <c r="F18429" s="46">
        <v>1650000</v>
      </c>
      <c r="G18429" s="41">
        <f t="shared" si="677"/>
        <v>1650000</v>
      </c>
      <c r="H18429" s="42" t="s">
        <v>647</v>
      </c>
      <c r="I18429" s="43" t="s">
        <v>13457</v>
      </c>
    </row>
    <row r="18430" spans="1:9" x14ac:dyDescent="0.25">
      <c r="A18430" s="33" t="s">
        <v>259</v>
      </c>
      <c r="B18430" s="63" t="s">
        <v>11794</v>
      </c>
      <c r="C18430" s="44" t="s">
        <v>13459</v>
      </c>
      <c r="D18430" s="38">
        <v>1</v>
      </c>
      <c r="E18430" s="45" t="s">
        <v>24</v>
      </c>
      <c r="F18430" s="46">
        <v>1650000</v>
      </c>
      <c r="G18430" s="62">
        <f t="shared" si="677"/>
        <v>1650000</v>
      </c>
      <c r="H18430" s="42" t="s">
        <v>647</v>
      </c>
      <c r="I18430" s="43" t="s">
        <v>13457</v>
      </c>
    </row>
    <row r="18431" spans="1:9" x14ac:dyDescent="0.25">
      <c r="A18431" s="33" t="s">
        <v>259</v>
      </c>
      <c r="B18431" s="36" t="s">
        <v>526</v>
      </c>
      <c r="C18431" s="56" t="s">
        <v>7580</v>
      </c>
      <c r="D18431" s="38">
        <v>3</v>
      </c>
      <c r="E18431" s="78" t="s">
        <v>24</v>
      </c>
      <c r="F18431" s="46">
        <v>245000</v>
      </c>
      <c r="G18431" s="41">
        <f t="shared" si="677"/>
        <v>735000</v>
      </c>
      <c r="H18431" s="42" t="s">
        <v>647</v>
      </c>
      <c r="I18431" s="43" t="s">
        <v>13457</v>
      </c>
    </row>
    <row r="18432" spans="1:9" x14ac:dyDescent="0.25">
      <c r="A18432" s="33" t="s">
        <v>259</v>
      </c>
      <c r="B18432" s="68" t="s">
        <v>7678</v>
      </c>
      <c r="C18432" s="56" t="s">
        <v>7580</v>
      </c>
      <c r="D18432" s="38">
        <v>3</v>
      </c>
      <c r="E18432" s="78" t="s">
        <v>24</v>
      </c>
      <c r="F18432" s="40">
        <v>70000</v>
      </c>
      <c r="G18432" s="41">
        <f t="shared" si="677"/>
        <v>210000</v>
      </c>
      <c r="H18432" s="42" t="s">
        <v>647</v>
      </c>
      <c r="I18432" s="43" t="s">
        <v>13457</v>
      </c>
    </row>
    <row r="18433" spans="1:9" x14ac:dyDescent="0.25">
      <c r="A18433" s="33" t="s">
        <v>259</v>
      </c>
      <c r="B18433" s="33" t="s">
        <v>120</v>
      </c>
      <c r="C18433" s="33" t="s">
        <v>10435</v>
      </c>
      <c r="D18433" s="53">
        <v>1</v>
      </c>
      <c r="E18433" s="39" t="s">
        <v>24</v>
      </c>
      <c r="F18433" s="46">
        <v>60000</v>
      </c>
      <c r="G18433" s="41">
        <f t="shared" si="677"/>
        <v>60000</v>
      </c>
      <c r="H18433" s="42" t="s">
        <v>1065</v>
      </c>
      <c r="I18433" s="43" t="s">
        <v>13460</v>
      </c>
    </row>
    <row r="18434" spans="1:9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77"/>
        <v>188000</v>
      </c>
      <c r="H18434" s="42" t="s">
        <v>1065</v>
      </c>
      <c r="I18434" s="43" t="s">
        <v>13460</v>
      </c>
    </row>
    <row r="18435" spans="1:9" x14ac:dyDescent="0.25">
      <c r="A18435" s="33" t="s">
        <v>259</v>
      </c>
      <c r="B18435" s="36" t="s">
        <v>4150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77"/>
        <v>42000</v>
      </c>
      <c r="H18435" s="42" t="s">
        <v>1065</v>
      </c>
      <c r="I18435" s="43" t="s">
        <v>13460</v>
      </c>
    </row>
    <row r="18436" spans="1:9" x14ac:dyDescent="0.25">
      <c r="A18436" s="33" t="s">
        <v>259</v>
      </c>
      <c r="B18436" s="36" t="s">
        <v>7731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77"/>
        <v>675000</v>
      </c>
      <c r="H18436" s="42" t="s">
        <v>1065</v>
      </c>
      <c r="I18436" s="43" t="s">
        <v>13460</v>
      </c>
    </row>
    <row r="18437" spans="1:9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77"/>
        <v>134500</v>
      </c>
      <c r="H18437" s="42" t="s">
        <v>1065</v>
      </c>
      <c r="I18437" s="43" t="s">
        <v>13460</v>
      </c>
    </row>
    <row r="18438" spans="1:9" x14ac:dyDescent="0.25">
      <c r="A18438" s="33" t="s">
        <v>259</v>
      </c>
      <c r="B18438" s="63" t="s">
        <v>8509</v>
      </c>
      <c r="C18438" s="56" t="s">
        <v>8339</v>
      </c>
      <c r="D18438" s="38">
        <v>0.6</v>
      </c>
      <c r="E18438" s="78" t="s">
        <v>217</v>
      </c>
      <c r="F18438" s="40">
        <v>82500</v>
      </c>
      <c r="G18438" s="41">
        <f t="shared" si="677"/>
        <v>49500</v>
      </c>
      <c r="H18438" s="42" t="s">
        <v>827</v>
      </c>
      <c r="I18438" s="43"/>
    </row>
    <row r="18439" spans="1:9" x14ac:dyDescent="0.25">
      <c r="A18439" s="33" t="s">
        <v>259</v>
      </c>
      <c r="B18439" s="36" t="s">
        <v>7730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77"/>
        <v>170000</v>
      </c>
      <c r="H18439" s="42" t="s">
        <v>1268</v>
      </c>
      <c r="I18439" s="43"/>
    </row>
    <row r="18440" spans="1:9" x14ac:dyDescent="0.25">
      <c r="A18440" s="33" t="s">
        <v>259</v>
      </c>
      <c r="B18440" s="33" t="s">
        <v>8241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13461</v>
      </c>
    </row>
    <row r="18441" spans="1:9" x14ac:dyDescent="0.25">
      <c r="A18441" s="33" t="s">
        <v>259</v>
      </c>
      <c r="B18441" s="33" t="s">
        <v>7733</v>
      </c>
      <c r="C18441" s="44" t="s">
        <v>7734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79">F18442*D18442</f>
        <v>120000</v>
      </c>
      <c r="H18442" s="42" t="s">
        <v>606</v>
      </c>
      <c r="I18442" s="43"/>
    </row>
    <row r="18443" spans="1:9" x14ac:dyDescent="0.25">
      <c r="A18443" s="33" t="s">
        <v>259</v>
      </c>
      <c r="B18443" s="52" t="s">
        <v>4245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79"/>
        <v>20000</v>
      </c>
      <c r="H18443" s="42" t="s">
        <v>606</v>
      </c>
      <c r="I18443" s="43"/>
    </row>
    <row r="18444" spans="1:9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13462</v>
      </c>
    </row>
    <row r="18445" spans="1:9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13462</v>
      </c>
    </row>
    <row r="18446" spans="1:9" x14ac:dyDescent="0.25">
      <c r="A18446" s="33" t="s">
        <v>7736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7694</v>
      </c>
      <c r="I18446" s="43"/>
    </row>
    <row r="18447" spans="1:9" x14ac:dyDescent="0.25">
      <c r="A18447" s="33" t="s">
        <v>7736</v>
      </c>
      <c r="B18447" s="36" t="s">
        <v>5631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7694</v>
      </c>
      <c r="I18447" s="43"/>
    </row>
    <row r="18448" spans="1:9" x14ac:dyDescent="0.25">
      <c r="A18448" s="33" t="s">
        <v>7736</v>
      </c>
      <c r="B18448" s="36" t="s">
        <v>7353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80">F18448*D18448</f>
        <v>15000</v>
      </c>
      <c r="H18448" s="42" t="s">
        <v>7694</v>
      </c>
      <c r="I18448" s="43"/>
    </row>
    <row r="18449" spans="1:9" x14ac:dyDescent="0.25">
      <c r="A18449" s="33" t="s">
        <v>7736</v>
      </c>
      <c r="B18449" s="36" t="s">
        <v>3751</v>
      </c>
      <c r="C18449" s="44" t="s">
        <v>7613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7694</v>
      </c>
      <c r="I18449" s="43"/>
    </row>
    <row r="18450" spans="1:9" x14ac:dyDescent="0.25">
      <c r="A18450" s="33" t="s">
        <v>7736</v>
      </c>
      <c r="B18450" s="36" t="s">
        <v>4847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7694</v>
      </c>
      <c r="I18450" s="43"/>
    </row>
    <row r="18451" spans="1:9" x14ac:dyDescent="0.25">
      <c r="A18451" s="33" t="s">
        <v>7736</v>
      </c>
      <c r="B18451" s="33" t="s">
        <v>7750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81">F18451*D18451</f>
        <v>70000</v>
      </c>
      <c r="H18451" s="42" t="s">
        <v>962</v>
      </c>
      <c r="I18451" s="43"/>
    </row>
    <row r="18452" spans="1:9" x14ac:dyDescent="0.25">
      <c r="A18452" s="33" t="s">
        <v>7736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81"/>
        <v>16000</v>
      </c>
      <c r="H18452" s="42" t="s">
        <v>962</v>
      </c>
      <c r="I18452" s="43"/>
    </row>
    <row r="18453" spans="1:9" x14ac:dyDescent="0.25">
      <c r="A18453" s="33" t="s">
        <v>7736</v>
      </c>
      <c r="B18453" s="63" t="s">
        <v>7753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81"/>
        <v>3149000</v>
      </c>
      <c r="H18453" s="42" t="s">
        <v>962</v>
      </c>
      <c r="I18453" s="43"/>
    </row>
    <row r="18454" spans="1:9" x14ac:dyDescent="0.25">
      <c r="A18454" s="33" t="s">
        <v>7736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81"/>
        <v>93000</v>
      </c>
      <c r="H18454" s="42" t="s">
        <v>28</v>
      </c>
      <c r="I18454" s="43"/>
    </row>
    <row r="18455" spans="1:9" x14ac:dyDescent="0.25">
      <c r="A18455" s="33" t="s">
        <v>7736</v>
      </c>
      <c r="B18455" s="36" t="s">
        <v>7737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x14ac:dyDescent="0.25">
      <c r="A18456" s="33" t="s">
        <v>7736</v>
      </c>
      <c r="B18456" s="63" t="s">
        <v>7738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x14ac:dyDescent="0.25">
      <c r="A18457" s="33" t="s">
        <v>7736</v>
      </c>
      <c r="B18457" s="36" t="s">
        <v>7741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82">F18457*D18457</f>
        <v>72100</v>
      </c>
      <c r="H18457" s="42" t="s">
        <v>606</v>
      </c>
      <c r="I18457" s="43"/>
    </row>
    <row r="18458" spans="1:9" x14ac:dyDescent="0.25">
      <c r="A18458" s="33" t="s">
        <v>7736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80"/>
        <v>46500</v>
      </c>
      <c r="H18458" s="42" t="s">
        <v>1263</v>
      </c>
      <c r="I18458" s="43"/>
    </row>
    <row r="18459" spans="1:9" x14ac:dyDescent="0.25">
      <c r="A18459" s="33" t="s">
        <v>7736</v>
      </c>
      <c r="B18459" s="33" t="s">
        <v>6938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7745</v>
      </c>
      <c r="I18459" s="43"/>
    </row>
    <row r="18460" spans="1:9" x14ac:dyDescent="0.25">
      <c r="A18460" s="33" t="s">
        <v>7736</v>
      </c>
      <c r="B18460" s="33" t="s">
        <v>7760</v>
      </c>
      <c r="C18460" s="56" t="s">
        <v>613</v>
      </c>
      <c r="D18460" s="38">
        <v>2</v>
      </c>
      <c r="E18460" s="51" t="s">
        <v>7761</v>
      </c>
      <c r="F18460" s="46">
        <v>10000</v>
      </c>
      <c r="G18460" s="41">
        <f t="shared" ref="G18460" si="683">F18460*D18460</f>
        <v>20000</v>
      </c>
      <c r="H18460" s="42" t="s">
        <v>7745</v>
      </c>
      <c r="I18460" s="43"/>
    </row>
    <row r="18461" spans="1:9" x14ac:dyDescent="0.25">
      <c r="A18461" s="33" t="s">
        <v>7736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80"/>
        <v>910000</v>
      </c>
      <c r="H18461" s="42" t="s">
        <v>631</v>
      </c>
      <c r="I18461" s="43" t="s">
        <v>13463</v>
      </c>
    </row>
    <row r="18462" spans="1:9" x14ac:dyDescent="0.25">
      <c r="A18462" s="33" t="s">
        <v>7736</v>
      </c>
      <c r="B18462" s="36" t="s">
        <v>7748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13464</v>
      </c>
    </row>
    <row r="18463" spans="1:9" x14ac:dyDescent="0.25">
      <c r="A18463" s="33" t="s">
        <v>7736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84">F18463*D18463</f>
        <v>22500</v>
      </c>
      <c r="H18463" s="42" t="s">
        <v>868</v>
      </c>
      <c r="I18463" s="43" t="s">
        <v>13464</v>
      </c>
    </row>
    <row r="18464" spans="1:9" x14ac:dyDescent="0.25">
      <c r="A18464" s="33" t="s">
        <v>7736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84"/>
        <v>40000</v>
      </c>
      <c r="H18464" s="42" t="s">
        <v>868</v>
      </c>
      <c r="I18464" s="43" t="s">
        <v>13464</v>
      </c>
    </row>
    <row r="18465" spans="1:9" x14ac:dyDescent="0.25">
      <c r="A18465" s="33" t="s">
        <v>7736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84"/>
        <v>264000</v>
      </c>
      <c r="H18465" s="42" t="s">
        <v>748</v>
      </c>
      <c r="I18465" s="43" t="s">
        <v>13465</v>
      </c>
    </row>
    <row r="18466" spans="1:9" x14ac:dyDescent="0.25">
      <c r="A18466" s="33" t="s">
        <v>7736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84"/>
        <v>34689</v>
      </c>
      <c r="H18466" s="42" t="s">
        <v>748</v>
      </c>
      <c r="I18466" s="43" t="s">
        <v>13465</v>
      </c>
    </row>
    <row r="18467" spans="1:9" x14ac:dyDescent="0.25">
      <c r="A18467" s="33" t="s">
        <v>7736</v>
      </c>
      <c r="B18467" s="36" t="s">
        <v>7602</v>
      </c>
      <c r="C18467" s="56" t="s">
        <v>7603</v>
      </c>
      <c r="D18467" s="38">
        <v>2</v>
      </c>
      <c r="E18467" s="45" t="s">
        <v>24</v>
      </c>
      <c r="F18467" s="46">
        <v>888079</v>
      </c>
      <c r="G18467" s="41">
        <f t="shared" si="684"/>
        <v>1776158</v>
      </c>
      <c r="H18467" s="42" t="s">
        <v>13466</v>
      </c>
      <c r="I18467" s="358" t="s">
        <v>13467</v>
      </c>
    </row>
    <row r="18468" spans="1:9" x14ac:dyDescent="0.25">
      <c r="A18468" s="33" t="s">
        <v>7736</v>
      </c>
      <c r="B18468" s="33" t="s">
        <v>4012</v>
      </c>
      <c r="C18468" s="56"/>
      <c r="D18468" s="38">
        <v>1</v>
      </c>
      <c r="E18468" s="39" t="s">
        <v>24</v>
      </c>
      <c r="F18468" s="40">
        <v>50000</v>
      </c>
      <c r="G18468" s="41">
        <f t="shared" si="684"/>
        <v>50000</v>
      </c>
      <c r="H18468" s="42" t="s">
        <v>13466</v>
      </c>
      <c r="I18468" s="358" t="s">
        <v>13467</v>
      </c>
    </row>
    <row r="18469" spans="1:9" x14ac:dyDescent="0.25">
      <c r="A18469" s="33" t="s">
        <v>7736</v>
      </c>
      <c r="B18469" s="33" t="s">
        <v>7214</v>
      </c>
      <c r="C18469" s="33" t="s">
        <v>7213</v>
      </c>
      <c r="D18469" s="38">
        <v>6</v>
      </c>
      <c r="E18469" s="45" t="s">
        <v>24</v>
      </c>
      <c r="F18469" s="35">
        <v>58000</v>
      </c>
      <c r="G18469" s="41">
        <f t="shared" si="684"/>
        <v>348000</v>
      </c>
      <c r="H18469" s="42" t="s">
        <v>1268</v>
      </c>
      <c r="I18469" s="43" t="s">
        <v>8493</v>
      </c>
    </row>
    <row r="18470" spans="1:9" x14ac:dyDescent="0.25">
      <c r="A18470" s="33" t="s">
        <v>7736</v>
      </c>
      <c r="B18470" s="63" t="s">
        <v>5550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84"/>
        <v>500000</v>
      </c>
      <c r="H18470" s="42" t="s">
        <v>588</v>
      </c>
      <c r="I18470" s="43" t="s">
        <v>13468</v>
      </c>
    </row>
    <row r="18471" spans="1:9" x14ac:dyDescent="0.25">
      <c r="A18471" s="33" t="s">
        <v>7736</v>
      </c>
      <c r="B18471" s="109" t="s">
        <v>3563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84"/>
        <v>300000</v>
      </c>
      <c r="H18471" s="42" t="s">
        <v>588</v>
      </c>
      <c r="I18471" s="43" t="s">
        <v>13468</v>
      </c>
    </row>
    <row r="18472" spans="1:9" x14ac:dyDescent="0.25">
      <c r="A18472" s="33" t="s">
        <v>7736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84"/>
        <v>36975</v>
      </c>
      <c r="H18472" s="42" t="s">
        <v>588</v>
      </c>
      <c r="I18472" s="43" t="s">
        <v>13468</v>
      </c>
    </row>
    <row r="18473" spans="1:9" x14ac:dyDescent="0.25">
      <c r="A18473" s="33" t="s">
        <v>7736</v>
      </c>
      <c r="B18473" s="36" t="s">
        <v>7749</v>
      </c>
      <c r="C18473" s="44" t="s">
        <v>3441</v>
      </c>
      <c r="D18473" s="38">
        <v>20</v>
      </c>
      <c r="E18473" s="45" t="s">
        <v>24</v>
      </c>
      <c r="F18473" s="46">
        <v>2600</v>
      </c>
      <c r="G18473" s="41">
        <f t="shared" si="684"/>
        <v>52000</v>
      </c>
      <c r="H18473" s="42" t="s">
        <v>565</v>
      </c>
      <c r="I18473" s="43"/>
    </row>
    <row r="18474" spans="1:9" x14ac:dyDescent="0.25">
      <c r="A18474" s="33" t="s">
        <v>7736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84"/>
        <v>10000</v>
      </c>
      <c r="H18474" s="42" t="s">
        <v>565</v>
      </c>
      <c r="I18474" s="43"/>
    </row>
    <row r="18475" spans="1:9" x14ac:dyDescent="0.25">
      <c r="A18475" s="33" t="s">
        <v>7736</v>
      </c>
      <c r="B18475" s="33" t="s">
        <v>7766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84"/>
        <v>37600</v>
      </c>
      <c r="H18475" s="42" t="s">
        <v>565</v>
      </c>
      <c r="I18475" s="43"/>
    </row>
    <row r="18476" spans="1:9" x14ac:dyDescent="0.25">
      <c r="A18476" s="33" t="s">
        <v>7736</v>
      </c>
      <c r="B18476" s="52" t="s">
        <v>7767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84"/>
        <v>3000</v>
      </c>
      <c r="H18476" s="42" t="s">
        <v>565</v>
      </c>
      <c r="I18476" s="43"/>
    </row>
    <row r="18477" spans="1:9" x14ac:dyDescent="0.25">
      <c r="A18477" s="33" t="s">
        <v>7736</v>
      </c>
      <c r="B18477" s="52" t="s">
        <v>7755</v>
      </c>
      <c r="C18477" s="33" t="s">
        <v>2926</v>
      </c>
      <c r="D18477" s="38">
        <v>1</v>
      </c>
      <c r="E18477" s="51" t="s">
        <v>24</v>
      </c>
      <c r="F18477" s="46">
        <v>248000</v>
      </c>
      <c r="G18477" s="62">
        <f t="shared" si="684"/>
        <v>248000</v>
      </c>
      <c r="H18477" s="42" t="s">
        <v>911</v>
      </c>
      <c r="I18477" s="43"/>
    </row>
    <row r="18478" spans="1:9" x14ac:dyDescent="0.25">
      <c r="A18478" s="33" t="s">
        <v>7736</v>
      </c>
      <c r="B18478" s="63" t="s">
        <v>63</v>
      </c>
      <c r="C18478" s="36" t="s">
        <v>13469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13470</v>
      </c>
    </row>
    <row r="18479" spans="1:9" x14ac:dyDescent="0.25">
      <c r="A18479" s="33" t="s">
        <v>7736</v>
      </c>
      <c r="B18479" s="63" t="s">
        <v>63</v>
      </c>
      <c r="C18479" s="44" t="s">
        <v>13471</v>
      </c>
      <c r="D18479" s="38">
        <v>1</v>
      </c>
      <c r="E18479" s="39" t="s">
        <v>24</v>
      </c>
      <c r="F18479" s="46">
        <v>3400000</v>
      </c>
      <c r="G18479" s="41">
        <f t="shared" ref="G18479:G18485" si="685">F18479*D18479</f>
        <v>3400000</v>
      </c>
      <c r="H18479" s="42" t="s">
        <v>1855</v>
      </c>
      <c r="I18479" s="577" t="s">
        <v>13470</v>
      </c>
    </row>
    <row r="18480" spans="1:9" x14ac:dyDescent="0.25">
      <c r="A18480" s="33" t="s">
        <v>7736</v>
      </c>
      <c r="B18480" s="33" t="s">
        <v>2735</v>
      </c>
      <c r="C18480" s="44" t="s">
        <v>13472</v>
      </c>
      <c r="D18480" s="38">
        <v>1</v>
      </c>
      <c r="E18480" s="51" t="s">
        <v>24</v>
      </c>
      <c r="F18480" s="46">
        <v>1650000</v>
      </c>
      <c r="G18480" s="62">
        <f t="shared" si="685"/>
        <v>1650000</v>
      </c>
      <c r="H18480" s="42" t="s">
        <v>1855</v>
      </c>
      <c r="I18480" s="577" t="s">
        <v>13470</v>
      </c>
    </row>
    <row r="18481" spans="1:9" x14ac:dyDescent="0.25">
      <c r="A18481" s="33" t="s">
        <v>7736</v>
      </c>
      <c r="B18481" s="33" t="s">
        <v>2735</v>
      </c>
      <c r="C18481" s="33" t="s">
        <v>13473</v>
      </c>
      <c r="D18481" s="38">
        <v>1</v>
      </c>
      <c r="E18481" s="51" t="s">
        <v>23</v>
      </c>
      <c r="F18481" s="46">
        <v>1650000</v>
      </c>
      <c r="G18481" s="62">
        <f t="shared" si="685"/>
        <v>1650000</v>
      </c>
      <c r="H18481" s="42" t="s">
        <v>1855</v>
      </c>
      <c r="I18481" s="577" t="s">
        <v>13470</v>
      </c>
    </row>
    <row r="18482" spans="1:9" x14ac:dyDescent="0.25">
      <c r="A18482" s="33" t="s">
        <v>7736</v>
      </c>
      <c r="B18482" s="33" t="s">
        <v>2735</v>
      </c>
      <c r="C18482" s="44" t="s">
        <v>13474</v>
      </c>
      <c r="D18482" s="38">
        <v>1</v>
      </c>
      <c r="E18482" s="45" t="s">
        <v>23</v>
      </c>
      <c r="F18482" s="40">
        <v>1650000</v>
      </c>
      <c r="G18482" s="41">
        <f t="shared" si="685"/>
        <v>1650000</v>
      </c>
      <c r="H18482" s="42" t="s">
        <v>1855</v>
      </c>
      <c r="I18482" s="577" t="s">
        <v>13470</v>
      </c>
    </row>
    <row r="18483" spans="1:9" x14ac:dyDescent="0.25">
      <c r="A18483" s="33" t="s">
        <v>7736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85"/>
        <v>693780</v>
      </c>
      <c r="H18483" s="42" t="s">
        <v>1855</v>
      </c>
      <c r="I18483" s="577" t="s">
        <v>13470</v>
      </c>
    </row>
    <row r="18484" spans="1:9" x14ac:dyDescent="0.25">
      <c r="A18484" s="33" t="s">
        <v>7736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85"/>
        <v>650000</v>
      </c>
      <c r="H18484" s="42" t="s">
        <v>1855</v>
      </c>
      <c r="I18484" s="577" t="s">
        <v>13470</v>
      </c>
    </row>
    <row r="18485" spans="1:9" x14ac:dyDescent="0.25">
      <c r="A18485" s="33" t="s">
        <v>7736</v>
      </c>
      <c r="B18485" s="68" t="s">
        <v>4159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85"/>
        <v>2000000</v>
      </c>
      <c r="H18485" s="42" t="s">
        <v>1855</v>
      </c>
      <c r="I18485" s="577" t="s">
        <v>13470</v>
      </c>
    </row>
    <row r="18486" spans="1:9" x14ac:dyDescent="0.25">
      <c r="A18486" s="33" t="s">
        <v>7736</v>
      </c>
      <c r="B18486" s="63" t="s">
        <v>7663</v>
      </c>
      <c r="C18486" s="56" t="s">
        <v>5695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13470</v>
      </c>
    </row>
    <row r="18487" spans="1:9" x14ac:dyDescent="0.25">
      <c r="A18487" s="33" t="s">
        <v>7736</v>
      </c>
      <c r="B18487" s="68" t="s">
        <v>7664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13470</v>
      </c>
    </row>
    <row r="18488" spans="1:9" x14ac:dyDescent="0.25">
      <c r="A18488" s="33" t="s">
        <v>7736</v>
      </c>
      <c r="B18488" s="33" t="s">
        <v>7672</v>
      </c>
      <c r="C18488" s="33" t="s">
        <v>5695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13470</v>
      </c>
    </row>
    <row r="18489" spans="1:9" x14ac:dyDescent="0.25">
      <c r="A18489" s="33" t="s">
        <v>7736</v>
      </c>
      <c r="B18489" s="33" t="s">
        <v>7573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86">F18489*D18489</f>
        <v>1500000</v>
      </c>
      <c r="H18489" s="42" t="s">
        <v>1855</v>
      </c>
      <c r="I18489" s="577" t="s">
        <v>13470</v>
      </c>
    </row>
    <row r="18490" spans="1:9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x14ac:dyDescent="0.25">
      <c r="A18492" s="180">
        <v>44573</v>
      </c>
      <c r="B18492" s="63" t="s">
        <v>7476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87">F18492*D18492</f>
        <v>25000</v>
      </c>
      <c r="H18492" s="42" t="s">
        <v>1106</v>
      </c>
      <c r="I18492" s="43"/>
    </row>
    <row r="18493" spans="1:9" x14ac:dyDescent="0.25">
      <c r="A18493" s="180">
        <v>44573</v>
      </c>
      <c r="B18493" s="33" t="s">
        <v>7757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13475</v>
      </c>
    </row>
    <row r="18494" spans="1:9" x14ac:dyDescent="0.25">
      <c r="A18494" s="180">
        <v>44573</v>
      </c>
      <c r="B18494" s="33" t="s">
        <v>7759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13475</v>
      </c>
    </row>
    <row r="18495" spans="1:9" x14ac:dyDescent="0.25">
      <c r="A18495" s="180">
        <v>44573</v>
      </c>
      <c r="B18495" s="36" t="s">
        <v>7757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88">F18495*D18495</f>
        <v>75000</v>
      </c>
      <c r="H18495" s="42" t="s">
        <v>1999</v>
      </c>
      <c r="I18495" s="43" t="s">
        <v>13475</v>
      </c>
    </row>
    <row r="18496" spans="1:9" x14ac:dyDescent="0.25">
      <c r="A18496" s="180">
        <v>44573</v>
      </c>
      <c r="B18496" s="33" t="s">
        <v>7760</v>
      </c>
      <c r="C18496" s="56" t="s">
        <v>613</v>
      </c>
      <c r="D18496" s="38">
        <v>2</v>
      </c>
      <c r="E18496" s="51" t="s">
        <v>7761</v>
      </c>
      <c r="F18496" s="46">
        <v>10000</v>
      </c>
      <c r="G18496" s="41">
        <f t="shared" si="688"/>
        <v>20000</v>
      </c>
      <c r="H18496" s="42" t="s">
        <v>3101</v>
      </c>
      <c r="I18496" s="43"/>
    </row>
    <row r="18497" spans="1:9" x14ac:dyDescent="0.25">
      <c r="A18497" s="180">
        <v>44573</v>
      </c>
      <c r="B18497" s="33" t="s">
        <v>7769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88"/>
        <v>15000</v>
      </c>
      <c r="H18497" s="42" t="s">
        <v>606</v>
      </c>
      <c r="I18497" s="43"/>
    </row>
    <row r="18498" spans="1:9" x14ac:dyDescent="0.25">
      <c r="A18498" s="180">
        <v>44573</v>
      </c>
      <c r="B18498" s="63" t="s">
        <v>7753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88"/>
        <v>1574500</v>
      </c>
      <c r="H18498" s="42" t="s">
        <v>7694</v>
      </c>
      <c r="I18498" s="43"/>
    </row>
    <row r="18499" spans="1:9" x14ac:dyDescent="0.25">
      <c r="A18499" s="180">
        <v>44573</v>
      </c>
      <c r="B18499" s="36" t="s">
        <v>3751</v>
      </c>
      <c r="C18499" s="44" t="s">
        <v>7613</v>
      </c>
      <c r="D18499" s="53">
        <v>2</v>
      </c>
      <c r="E18499" s="39" t="s">
        <v>23</v>
      </c>
      <c r="F18499" s="55">
        <v>12000</v>
      </c>
      <c r="G18499" s="41">
        <f t="shared" si="688"/>
        <v>24000</v>
      </c>
      <c r="H18499" s="42" t="s">
        <v>7694</v>
      </c>
      <c r="I18499" s="43"/>
    </row>
    <row r="18500" spans="1:9" x14ac:dyDescent="0.25">
      <c r="A18500" s="180">
        <v>44573</v>
      </c>
      <c r="B18500" s="36" t="s">
        <v>4847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88"/>
        <v>20000</v>
      </c>
      <c r="H18500" s="42" t="s">
        <v>7694</v>
      </c>
      <c r="I18500" s="43"/>
    </row>
    <row r="18501" spans="1:9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88"/>
        <v>143750</v>
      </c>
      <c r="H18501" s="42" t="s">
        <v>7694</v>
      </c>
      <c r="I18501" s="43"/>
    </row>
    <row r="18502" spans="1:9" x14ac:dyDescent="0.25">
      <c r="A18502" s="180">
        <v>44573</v>
      </c>
      <c r="B18502" s="33" t="s">
        <v>13476</v>
      </c>
      <c r="C18502" s="33" t="s">
        <v>13477</v>
      </c>
      <c r="D18502" s="38">
        <v>2</v>
      </c>
      <c r="E18502" s="78" t="s">
        <v>13478</v>
      </c>
      <c r="F18502" s="40">
        <v>75000</v>
      </c>
      <c r="G18502" s="41">
        <f t="shared" si="688"/>
        <v>150000</v>
      </c>
      <c r="H18502" s="42" t="s">
        <v>676</v>
      </c>
      <c r="I18502" s="43" t="s">
        <v>13479</v>
      </c>
    </row>
    <row r="18503" spans="1:9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88"/>
        <v>980000</v>
      </c>
      <c r="H18503" s="42" t="s">
        <v>676</v>
      </c>
      <c r="I18503" s="43" t="s">
        <v>13479</v>
      </c>
    </row>
    <row r="18504" spans="1:9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88"/>
        <v>69378</v>
      </c>
      <c r="H18504" s="42" t="s">
        <v>783</v>
      </c>
      <c r="I18504" s="358"/>
    </row>
    <row r="18505" spans="1:9" x14ac:dyDescent="0.25">
      <c r="A18505" s="180">
        <v>44573</v>
      </c>
      <c r="B18505" s="63" t="s">
        <v>7753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88"/>
        <v>1574500</v>
      </c>
      <c r="H18505" s="42" t="s">
        <v>647</v>
      </c>
      <c r="I18505" s="43" t="s">
        <v>13480</v>
      </c>
    </row>
    <row r="18506" spans="1:9" x14ac:dyDescent="0.25">
      <c r="A18506" s="180">
        <v>44573</v>
      </c>
      <c r="B18506" s="36" t="s">
        <v>7739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88"/>
        <v>80000</v>
      </c>
      <c r="H18506" s="42" t="s">
        <v>647</v>
      </c>
      <c r="I18506" s="43" t="s">
        <v>13480</v>
      </c>
    </row>
    <row r="18507" spans="1:9" x14ac:dyDescent="0.25">
      <c r="A18507" s="180">
        <v>44573</v>
      </c>
      <c r="B18507" s="36" t="s">
        <v>7740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88"/>
        <v>1300000</v>
      </c>
      <c r="H18507" s="42" t="s">
        <v>647</v>
      </c>
      <c r="I18507" s="43" t="s">
        <v>13480</v>
      </c>
    </row>
    <row r="18508" spans="1:9" x14ac:dyDescent="0.25">
      <c r="A18508" s="180">
        <v>44573</v>
      </c>
      <c r="B18508" s="56" t="s">
        <v>7742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88"/>
        <v>80000</v>
      </c>
      <c r="H18508" s="42" t="s">
        <v>647</v>
      </c>
      <c r="I18508" s="43" t="s">
        <v>13480</v>
      </c>
    </row>
    <row r="18509" spans="1:9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13480</v>
      </c>
    </row>
    <row r="18510" spans="1:9" x14ac:dyDescent="0.25">
      <c r="A18510" s="180">
        <v>44573</v>
      </c>
      <c r="B18510" s="56" t="s">
        <v>7743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13480</v>
      </c>
    </row>
    <row r="18511" spans="1:9" x14ac:dyDescent="0.25">
      <c r="A18511" s="180">
        <v>44573</v>
      </c>
      <c r="B18511" s="56" t="s">
        <v>7744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13480</v>
      </c>
    </row>
    <row r="18512" spans="1:9" x14ac:dyDescent="0.25">
      <c r="A18512" s="180">
        <v>44573</v>
      </c>
      <c r="B18512" s="56" t="s">
        <v>7768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89">F18512*D18512</f>
        <v>4999995</v>
      </c>
      <c r="H18512" s="42" t="s">
        <v>647</v>
      </c>
      <c r="I18512" s="43" t="s">
        <v>13480</v>
      </c>
    </row>
    <row r="18513" spans="1:9" x14ac:dyDescent="0.25">
      <c r="A18513" s="180">
        <v>44573</v>
      </c>
      <c r="B18513" s="33" t="s">
        <v>7764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7765</v>
      </c>
      <c r="I18513" s="43" t="s">
        <v>13480</v>
      </c>
    </row>
    <row r="18514" spans="1:9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88"/>
        <v>6350000</v>
      </c>
      <c r="H18514" s="42" t="s">
        <v>647</v>
      </c>
      <c r="I18514" s="43" t="s">
        <v>13480</v>
      </c>
    </row>
    <row r="18515" spans="1:9" x14ac:dyDescent="0.25">
      <c r="A18515" s="180">
        <v>44573</v>
      </c>
      <c r="B18515" s="36" t="s">
        <v>4847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88"/>
        <v>2500</v>
      </c>
      <c r="H18515" s="42" t="s">
        <v>930</v>
      </c>
      <c r="I18515" s="43"/>
    </row>
    <row r="18516" spans="1:9" x14ac:dyDescent="0.25">
      <c r="A18516" s="180">
        <v>44604</v>
      </c>
      <c r="B18516" s="33" t="s">
        <v>7781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88"/>
        <v>180000</v>
      </c>
      <c r="H18516" s="42" t="s">
        <v>7782</v>
      </c>
      <c r="I18516" s="43"/>
    </row>
    <row r="18517" spans="1:9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x14ac:dyDescent="0.25">
      <c r="A18518" s="180">
        <v>44604</v>
      </c>
      <c r="B18518" s="36" t="s">
        <v>7770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90">F18518*D18518</f>
        <v>775000</v>
      </c>
      <c r="H18518" s="42" t="s">
        <v>8638</v>
      </c>
      <c r="I18518" s="43" t="s">
        <v>13481</v>
      </c>
    </row>
    <row r="18519" spans="1:9" x14ac:dyDescent="0.25">
      <c r="A18519" s="180">
        <v>44604</v>
      </c>
      <c r="B18519" s="33" t="s">
        <v>7771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90"/>
        <v>170000</v>
      </c>
      <c r="H18519" s="42" t="s">
        <v>12454</v>
      </c>
      <c r="I18519" s="43" t="s">
        <v>13481</v>
      </c>
    </row>
    <row r="18520" spans="1:9" x14ac:dyDescent="0.25">
      <c r="A18520" s="180">
        <v>44604</v>
      </c>
      <c r="B18520" s="36" t="s">
        <v>13482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13282</v>
      </c>
      <c r="I18520" s="43" t="s">
        <v>13481</v>
      </c>
    </row>
    <row r="18521" spans="1:9" x14ac:dyDescent="0.25">
      <c r="A18521" s="180">
        <v>44604</v>
      </c>
      <c r="B18521" s="36" t="s">
        <v>7762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91">F18521*D18521</f>
        <v>3500000</v>
      </c>
      <c r="H18521" s="42" t="s">
        <v>5536</v>
      </c>
      <c r="I18521" s="43" t="s">
        <v>13481</v>
      </c>
    </row>
    <row r="18522" spans="1:9" x14ac:dyDescent="0.25">
      <c r="A18522" s="180">
        <v>44604</v>
      </c>
      <c r="B18522" s="49" t="s">
        <v>6657</v>
      </c>
      <c r="C18522" s="109" t="s">
        <v>5648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8255</v>
      </c>
      <c r="I18522" s="43" t="s">
        <v>13481</v>
      </c>
    </row>
    <row r="18523" spans="1:9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92">F18523*D18523</f>
        <v>750000</v>
      </c>
      <c r="H18523" s="42" t="s">
        <v>13282</v>
      </c>
      <c r="I18523" s="43" t="s">
        <v>13481</v>
      </c>
    </row>
    <row r="18524" spans="1:9" x14ac:dyDescent="0.25">
      <c r="A18524" s="180">
        <v>44604</v>
      </c>
      <c r="B18524" s="63" t="s">
        <v>63</v>
      </c>
      <c r="C18524" s="56" t="s">
        <v>13483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8638</v>
      </c>
      <c r="I18524" s="43" t="s">
        <v>13481</v>
      </c>
    </row>
    <row r="18525" spans="1:9" x14ac:dyDescent="0.25">
      <c r="A18525" s="180">
        <v>44604</v>
      </c>
      <c r="B18525" s="63" t="s">
        <v>63</v>
      </c>
      <c r="C18525" s="56" t="s">
        <v>13484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8638</v>
      </c>
      <c r="I18525" s="43" t="s">
        <v>13481</v>
      </c>
    </row>
    <row r="18526" spans="1:9" x14ac:dyDescent="0.25">
      <c r="A18526" s="180">
        <v>44604</v>
      </c>
      <c r="B18526" s="36" t="s">
        <v>7773</v>
      </c>
      <c r="C18526" s="44" t="s">
        <v>5224</v>
      </c>
      <c r="D18526" s="38">
        <v>1</v>
      </c>
      <c r="E18526" s="45" t="s">
        <v>72</v>
      </c>
      <c r="F18526" s="46">
        <v>2100000</v>
      </c>
      <c r="G18526" s="41">
        <f t="shared" ref="G18526:G18530" si="693">F18526*D18526</f>
        <v>2100000</v>
      </c>
      <c r="H18526" s="42" t="s">
        <v>7774</v>
      </c>
      <c r="I18526" s="43" t="s">
        <v>13485</v>
      </c>
    </row>
    <row r="18527" spans="1:9" x14ac:dyDescent="0.25">
      <c r="A18527" s="180">
        <v>44604</v>
      </c>
      <c r="B18527" s="33" t="s">
        <v>7775</v>
      </c>
      <c r="C18527" s="44" t="s">
        <v>5224</v>
      </c>
      <c r="D18527" s="50">
        <v>1</v>
      </c>
      <c r="E18527" s="51" t="s">
        <v>24</v>
      </c>
      <c r="F18527" s="291">
        <v>200000</v>
      </c>
      <c r="G18527" s="41">
        <f t="shared" si="693"/>
        <v>200000</v>
      </c>
      <c r="H18527" s="42" t="s">
        <v>7774</v>
      </c>
      <c r="I18527" s="43" t="s">
        <v>13485</v>
      </c>
    </row>
    <row r="18528" spans="1:9" x14ac:dyDescent="0.25">
      <c r="A18528" s="180">
        <v>44604</v>
      </c>
      <c r="B18528" s="68" t="s">
        <v>7776</v>
      </c>
      <c r="C18528" s="44" t="s">
        <v>5224</v>
      </c>
      <c r="D18528" s="38">
        <v>1</v>
      </c>
      <c r="E18528" s="45" t="s">
        <v>24</v>
      </c>
      <c r="F18528" s="40">
        <v>1500000</v>
      </c>
      <c r="G18528" s="41">
        <f t="shared" si="693"/>
        <v>1500000</v>
      </c>
      <c r="H18528" s="42" t="s">
        <v>7774</v>
      </c>
      <c r="I18528" s="43" t="s">
        <v>13485</v>
      </c>
    </row>
    <row r="18529" spans="1:9" x14ac:dyDescent="0.25">
      <c r="A18529" s="180">
        <v>44604</v>
      </c>
      <c r="B18529" s="68" t="s">
        <v>7777</v>
      </c>
      <c r="C18529" s="44" t="s">
        <v>5224</v>
      </c>
      <c r="D18529" s="38">
        <v>1</v>
      </c>
      <c r="E18529" s="45" t="s">
        <v>72</v>
      </c>
      <c r="F18529" s="46">
        <v>260000</v>
      </c>
      <c r="G18529" s="41">
        <f t="shared" si="693"/>
        <v>260000</v>
      </c>
      <c r="H18529" s="42" t="s">
        <v>7774</v>
      </c>
      <c r="I18529" s="43" t="s">
        <v>13485</v>
      </c>
    </row>
    <row r="18530" spans="1:9" x14ac:dyDescent="0.25">
      <c r="A18530" s="180">
        <v>44604</v>
      </c>
      <c r="B18530" s="36" t="s">
        <v>4815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93"/>
        <v>28000</v>
      </c>
      <c r="H18530" s="42" t="s">
        <v>7694</v>
      </c>
      <c r="I18530" s="43"/>
    </row>
    <row r="18531" spans="1:9" x14ac:dyDescent="0.25">
      <c r="A18531" s="180">
        <v>44604</v>
      </c>
      <c r="B18531" s="36" t="s">
        <v>4847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7694</v>
      </c>
      <c r="I18531" s="43"/>
    </row>
    <row r="18532" spans="1:9" x14ac:dyDescent="0.25">
      <c r="A18532" s="180">
        <v>44604</v>
      </c>
      <c r="B18532" s="49" t="s">
        <v>5716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94">F18532*D18532</f>
        <v>43000</v>
      </c>
      <c r="H18532" s="42" t="s">
        <v>7694</v>
      </c>
      <c r="I18532" s="43"/>
    </row>
    <row r="18533" spans="1:9" x14ac:dyDescent="0.25">
      <c r="A18533" s="180">
        <v>44604</v>
      </c>
      <c r="B18533" s="68" t="s">
        <v>7798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94"/>
        <v>140000</v>
      </c>
      <c r="H18533" s="42" t="s">
        <v>7694</v>
      </c>
      <c r="I18533" s="43"/>
    </row>
    <row r="18534" spans="1:9" x14ac:dyDescent="0.25">
      <c r="A18534" s="180">
        <v>44604</v>
      </c>
      <c r="B18534" s="68" t="s">
        <v>13486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94"/>
        <v>370000</v>
      </c>
      <c r="H18534" s="42" t="s">
        <v>7694</v>
      </c>
      <c r="I18534" s="43"/>
    </row>
    <row r="18535" spans="1:9" x14ac:dyDescent="0.25">
      <c r="A18535" s="180">
        <v>44604</v>
      </c>
      <c r="B18535" s="56" t="s">
        <v>13487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94"/>
        <v>360000</v>
      </c>
      <c r="H18535" s="42" t="s">
        <v>7694</v>
      </c>
      <c r="I18535" s="43"/>
    </row>
    <row r="18536" spans="1:9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94"/>
        <v>70000</v>
      </c>
      <c r="H18536" s="42" t="s">
        <v>7694</v>
      </c>
      <c r="I18536" s="43"/>
    </row>
    <row r="18537" spans="1:9" x14ac:dyDescent="0.25">
      <c r="A18537" s="180">
        <v>44604</v>
      </c>
      <c r="B18537" s="33" t="s">
        <v>13488</v>
      </c>
      <c r="C18537" s="56" t="s">
        <v>11674</v>
      </c>
      <c r="D18537" s="38">
        <v>1</v>
      </c>
      <c r="E18537" s="51" t="s">
        <v>72</v>
      </c>
      <c r="F18537" s="46">
        <v>2200000</v>
      </c>
      <c r="G18537" s="41">
        <f t="shared" si="694"/>
        <v>2200000</v>
      </c>
      <c r="H18537" s="42" t="s">
        <v>673</v>
      </c>
      <c r="I18537" s="43" t="s">
        <v>13489</v>
      </c>
    </row>
    <row r="18538" spans="1:9" x14ac:dyDescent="0.25">
      <c r="A18538" s="180">
        <v>44604</v>
      </c>
      <c r="B18538" s="33" t="s">
        <v>68</v>
      </c>
      <c r="C18538" s="156" t="s">
        <v>13490</v>
      </c>
      <c r="D18538" s="53">
        <v>1</v>
      </c>
      <c r="E18538" s="39" t="s">
        <v>72</v>
      </c>
      <c r="F18538" s="55">
        <v>2100000</v>
      </c>
      <c r="G18538" s="62">
        <f t="shared" si="694"/>
        <v>2100000</v>
      </c>
      <c r="H18538" s="42" t="s">
        <v>673</v>
      </c>
      <c r="I18538" s="43" t="s">
        <v>13489</v>
      </c>
    </row>
    <row r="18539" spans="1:9" x14ac:dyDescent="0.25">
      <c r="A18539" s="180">
        <v>44604</v>
      </c>
      <c r="B18539" s="33" t="s">
        <v>7214</v>
      </c>
      <c r="C18539" s="33" t="s">
        <v>7213</v>
      </c>
      <c r="D18539" s="38">
        <v>2</v>
      </c>
      <c r="E18539" s="45" t="s">
        <v>24</v>
      </c>
      <c r="F18539" s="35">
        <v>58000</v>
      </c>
      <c r="G18539" s="41">
        <f t="shared" si="694"/>
        <v>116000</v>
      </c>
      <c r="H18539" s="42" t="s">
        <v>2018</v>
      </c>
      <c r="I18539" s="358" t="s">
        <v>13491</v>
      </c>
    </row>
    <row r="18540" spans="1:9" x14ac:dyDescent="0.25">
      <c r="A18540" s="180">
        <v>44604</v>
      </c>
      <c r="B18540" s="36" t="s">
        <v>7784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94"/>
        <v>1180000</v>
      </c>
      <c r="H18540" s="42" t="s">
        <v>8638</v>
      </c>
      <c r="I18540" s="43" t="s">
        <v>13492</v>
      </c>
    </row>
    <row r="18541" spans="1:9" x14ac:dyDescent="0.25">
      <c r="A18541" s="180">
        <v>44604</v>
      </c>
      <c r="B18541" s="52" t="s">
        <v>7785</v>
      </c>
      <c r="C18541" s="56" t="s">
        <v>576</v>
      </c>
      <c r="D18541" s="38">
        <v>1</v>
      </c>
      <c r="E18541" s="51" t="s">
        <v>7786</v>
      </c>
      <c r="F18541" s="46">
        <v>100000</v>
      </c>
      <c r="G18541" s="62">
        <f t="shared" si="694"/>
        <v>100000</v>
      </c>
      <c r="H18541" s="42" t="s">
        <v>13493</v>
      </c>
      <c r="I18541" s="43" t="s">
        <v>13492</v>
      </c>
    </row>
    <row r="18542" spans="1:9" x14ac:dyDescent="0.25">
      <c r="A18542" s="180">
        <v>44604</v>
      </c>
      <c r="B18542" s="33" t="s">
        <v>7787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94"/>
        <v>70000</v>
      </c>
      <c r="H18542" s="42" t="s">
        <v>13494</v>
      </c>
      <c r="I18542" s="43" t="s">
        <v>13492</v>
      </c>
    </row>
    <row r="18543" spans="1:9" x14ac:dyDescent="0.25">
      <c r="A18543" s="180">
        <v>44604</v>
      </c>
      <c r="B18543" s="33" t="s">
        <v>7788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94"/>
        <v>39000</v>
      </c>
      <c r="H18543" s="42" t="s">
        <v>424</v>
      </c>
      <c r="I18543" s="43" t="s">
        <v>13492</v>
      </c>
    </row>
    <row r="18544" spans="1:9" x14ac:dyDescent="0.25">
      <c r="A18544" s="180">
        <v>44604</v>
      </c>
      <c r="B18544" s="52" t="s">
        <v>7789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94"/>
        <v>6000</v>
      </c>
      <c r="H18544" s="42" t="s">
        <v>424</v>
      </c>
      <c r="I18544" s="43" t="s">
        <v>13492</v>
      </c>
    </row>
    <row r="18545" spans="1:9" x14ac:dyDescent="0.25">
      <c r="A18545" s="180">
        <v>44604</v>
      </c>
      <c r="B18545" s="56" t="s">
        <v>7790</v>
      </c>
      <c r="C18545" s="56" t="s">
        <v>7791</v>
      </c>
      <c r="D18545" s="53">
        <v>1</v>
      </c>
      <c r="E18545" s="51" t="s">
        <v>24</v>
      </c>
      <c r="F18545" s="40">
        <v>1</v>
      </c>
      <c r="G18545" s="62">
        <f t="shared" si="694"/>
        <v>1</v>
      </c>
      <c r="H18545" s="42" t="s">
        <v>6058</v>
      </c>
      <c r="I18545" s="43" t="s">
        <v>13492</v>
      </c>
    </row>
    <row r="18546" spans="1:9" x14ac:dyDescent="0.25">
      <c r="A18546" s="180">
        <v>44604</v>
      </c>
      <c r="B18546" s="36" t="s">
        <v>7792</v>
      </c>
      <c r="C18546" s="44" t="s">
        <v>7791</v>
      </c>
      <c r="D18546" s="53">
        <v>1</v>
      </c>
      <c r="E18546" s="39" t="s">
        <v>72</v>
      </c>
      <c r="F18546" s="55">
        <v>1</v>
      </c>
      <c r="G18546" s="41">
        <f t="shared" si="694"/>
        <v>1</v>
      </c>
      <c r="H18546" s="42" t="s">
        <v>6058</v>
      </c>
      <c r="I18546" s="43" t="s">
        <v>13492</v>
      </c>
    </row>
    <row r="18547" spans="1:9" x14ac:dyDescent="0.25">
      <c r="A18547" s="180">
        <v>44604</v>
      </c>
      <c r="B18547" s="33" t="s">
        <v>7793</v>
      </c>
      <c r="C18547" s="44" t="s">
        <v>7791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6058</v>
      </c>
      <c r="I18547" s="43" t="s">
        <v>13492</v>
      </c>
    </row>
    <row r="18548" spans="1:9" x14ac:dyDescent="0.25">
      <c r="A18548" s="180">
        <v>44604</v>
      </c>
      <c r="B18548" s="36" t="s">
        <v>7794</v>
      </c>
      <c r="C18548" s="44" t="s">
        <v>7791</v>
      </c>
      <c r="D18548" s="53">
        <v>1</v>
      </c>
      <c r="E18548" s="39" t="s">
        <v>24</v>
      </c>
      <c r="F18548" s="55">
        <v>1</v>
      </c>
      <c r="G18548" s="62">
        <f t="shared" ref="G18548:G18549" si="695">F18548*D18548</f>
        <v>1</v>
      </c>
      <c r="H18548" s="42" t="s">
        <v>6058</v>
      </c>
      <c r="I18548" s="43" t="s">
        <v>13492</v>
      </c>
    </row>
    <row r="18549" spans="1:9" x14ac:dyDescent="0.25">
      <c r="A18549" s="180">
        <v>44604</v>
      </c>
      <c r="B18549" s="33" t="s">
        <v>7795</v>
      </c>
      <c r="C18549" s="44" t="s">
        <v>7791</v>
      </c>
      <c r="D18549" s="38">
        <v>2</v>
      </c>
      <c r="E18549" s="51" t="s">
        <v>24</v>
      </c>
      <c r="F18549" s="46">
        <v>1</v>
      </c>
      <c r="G18549" s="62">
        <f t="shared" si="695"/>
        <v>2</v>
      </c>
      <c r="H18549" s="42" t="s">
        <v>13495</v>
      </c>
      <c r="I18549" s="43" t="s">
        <v>13492</v>
      </c>
    </row>
    <row r="18550" spans="1:9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94"/>
        <v>33000</v>
      </c>
      <c r="H18550" s="42" t="s">
        <v>538</v>
      </c>
      <c r="I18550" s="577"/>
    </row>
    <row r="18551" spans="1:9" x14ac:dyDescent="0.25">
      <c r="A18551" s="346">
        <v>44604</v>
      </c>
      <c r="B18551" s="260" t="s">
        <v>7797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94"/>
        <v>825000</v>
      </c>
      <c r="H18551" s="262" t="s">
        <v>930</v>
      </c>
      <c r="I18551" s="577"/>
    </row>
    <row r="18552" spans="1:9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94"/>
        <v>138756</v>
      </c>
      <c r="H18552" s="42" t="s">
        <v>588</v>
      </c>
      <c r="I18552" s="43"/>
    </row>
    <row r="18553" spans="1:9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94"/>
        <v>56000</v>
      </c>
      <c r="H18553" s="42" t="s">
        <v>588</v>
      </c>
      <c r="I18553" s="43"/>
    </row>
    <row r="18554" spans="1:9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94"/>
        <v>20000</v>
      </c>
      <c r="H18554" s="42" t="s">
        <v>588</v>
      </c>
      <c r="I18554" s="43"/>
    </row>
    <row r="18555" spans="1:9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94"/>
        <v>52000</v>
      </c>
      <c r="H18555" s="42" t="s">
        <v>588</v>
      </c>
      <c r="I18555" s="43"/>
    </row>
    <row r="18556" spans="1:9" x14ac:dyDescent="0.25">
      <c r="A18556" s="180">
        <v>44604</v>
      </c>
      <c r="B18556" s="33" t="s">
        <v>1609</v>
      </c>
      <c r="C18556" s="109" t="s">
        <v>8315</v>
      </c>
      <c r="D18556" s="38">
        <v>1</v>
      </c>
      <c r="E18556" s="337" t="s">
        <v>24</v>
      </c>
      <c r="F18556" s="40">
        <v>790000</v>
      </c>
      <c r="G18556" s="41">
        <f t="shared" si="694"/>
        <v>790000</v>
      </c>
      <c r="H18556" s="42" t="s">
        <v>588</v>
      </c>
      <c r="I18556" s="294" t="s">
        <v>8493</v>
      </c>
    </row>
    <row r="18557" spans="1:9" x14ac:dyDescent="0.25">
      <c r="A18557" s="180">
        <v>44604</v>
      </c>
      <c r="B18557" s="33" t="s">
        <v>68</v>
      </c>
      <c r="C18557" s="33" t="s">
        <v>13496</v>
      </c>
      <c r="D18557" s="38">
        <v>1</v>
      </c>
      <c r="E18557" s="78" t="s">
        <v>72</v>
      </c>
      <c r="F18557" s="46">
        <v>2100000</v>
      </c>
      <c r="G18557" s="41">
        <f t="shared" si="694"/>
        <v>2100000</v>
      </c>
      <c r="H18557" s="42" t="s">
        <v>3078</v>
      </c>
      <c r="I18557" s="43" t="s">
        <v>13497</v>
      </c>
    </row>
    <row r="18558" spans="1:9" x14ac:dyDescent="0.25">
      <c r="A18558" s="180">
        <v>44604</v>
      </c>
      <c r="B18558" s="33" t="s">
        <v>68</v>
      </c>
      <c r="C18558" s="167" t="s">
        <v>13498</v>
      </c>
      <c r="D18558" s="38">
        <v>1</v>
      </c>
      <c r="E18558" s="45" t="s">
        <v>72</v>
      </c>
      <c r="F18558" s="40">
        <v>2100000</v>
      </c>
      <c r="G18558" s="41">
        <f t="shared" si="694"/>
        <v>2100000</v>
      </c>
      <c r="H18558" s="42" t="s">
        <v>3078</v>
      </c>
      <c r="I18558" s="33" t="s">
        <v>13497</v>
      </c>
    </row>
    <row r="18559" spans="1:9" x14ac:dyDescent="0.25">
      <c r="A18559" s="180">
        <v>44604</v>
      </c>
      <c r="B18559" s="33" t="s">
        <v>8241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94"/>
        <v>100000</v>
      </c>
      <c r="H18559" s="42" t="s">
        <v>3078</v>
      </c>
      <c r="I18559" s="33" t="s">
        <v>13497</v>
      </c>
    </row>
    <row r="18560" spans="1:9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94"/>
        <v>33000</v>
      </c>
      <c r="H18560" s="42" t="s">
        <v>3078</v>
      </c>
      <c r="I18560" s="33" t="s">
        <v>13497</v>
      </c>
    </row>
    <row r="18561" spans="1:9" x14ac:dyDescent="0.25">
      <c r="A18561" s="180">
        <v>44604</v>
      </c>
      <c r="B18561" s="33" t="s">
        <v>120</v>
      </c>
      <c r="C18561" s="33" t="s">
        <v>10435</v>
      </c>
      <c r="D18561" s="38">
        <v>1</v>
      </c>
      <c r="E18561" s="51" t="s">
        <v>24</v>
      </c>
      <c r="F18561" s="46">
        <v>60000</v>
      </c>
      <c r="G18561" s="41">
        <f t="shared" si="694"/>
        <v>60000</v>
      </c>
      <c r="H18561" s="42" t="s">
        <v>882</v>
      </c>
      <c r="I18561" s="33" t="s">
        <v>13499</v>
      </c>
    </row>
    <row r="18562" spans="1:9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94"/>
        <v>134500</v>
      </c>
      <c r="H18562" s="42" t="s">
        <v>882</v>
      </c>
      <c r="I18562" s="33" t="s">
        <v>13499</v>
      </c>
    </row>
    <row r="18563" spans="1:9" x14ac:dyDescent="0.25">
      <c r="A18563" s="180">
        <v>44604</v>
      </c>
      <c r="B18563" s="33" t="s">
        <v>12224</v>
      </c>
      <c r="C18563" s="33" t="s">
        <v>13500</v>
      </c>
      <c r="D18563" s="38">
        <v>1</v>
      </c>
      <c r="E18563" s="78" t="s">
        <v>24</v>
      </c>
      <c r="F18563" s="46">
        <v>1400000</v>
      </c>
      <c r="G18563" s="41">
        <f t="shared" si="694"/>
        <v>1400000</v>
      </c>
      <c r="H18563" s="42" t="s">
        <v>882</v>
      </c>
      <c r="I18563" s="33" t="s">
        <v>13499</v>
      </c>
    </row>
    <row r="18564" spans="1:9" x14ac:dyDescent="0.25">
      <c r="A18564" s="180">
        <v>44632</v>
      </c>
      <c r="B18564" s="33" t="s">
        <v>6293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94"/>
        <v>98000</v>
      </c>
      <c r="H18564" s="42" t="s">
        <v>8811</v>
      </c>
      <c r="I18564" s="43"/>
    </row>
    <row r="18565" spans="1:9" x14ac:dyDescent="0.25">
      <c r="A18565" s="180">
        <v>44632</v>
      </c>
      <c r="B18565" s="33" t="s">
        <v>11266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9393</v>
      </c>
      <c r="I18565" s="43"/>
    </row>
    <row r="18566" spans="1:9" x14ac:dyDescent="0.25">
      <c r="A18566" s="180">
        <v>44632</v>
      </c>
      <c r="B18566" s="36" t="s">
        <v>7746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96">F18566*D18566</f>
        <v>35000</v>
      </c>
      <c r="H18566" s="42" t="s">
        <v>468</v>
      </c>
      <c r="I18566" s="43"/>
    </row>
    <row r="18567" spans="1:9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13501</v>
      </c>
    </row>
    <row r="18568" spans="1:9" x14ac:dyDescent="0.25">
      <c r="A18568" s="180">
        <v>44632</v>
      </c>
      <c r="B18568" s="33" t="s">
        <v>8247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97">F18568*D18568</f>
        <v>83000</v>
      </c>
      <c r="H18568" s="42" t="s">
        <v>1753</v>
      </c>
      <c r="I18568" s="43" t="s">
        <v>13501</v>
      </c>
    </row>
    <row r="18569" spans="1:9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697"/>
        <v>39000</v>
      </c>
      <c r="H18569" s="42" t="s">
        <v>1753</v>
      </c>
      <c r="I18569" s="43" t="s">
        <v>13501</v>
      </c>
    </row>
    <row r="18570" spans="1:9" x14ac:dyDescent="0.25">
      <c r="A18570" s="180">
        <v>44632</v>
      </c>
      <c r="B18570" s="33" t="s">
        <v>3235</v>
      </c>
      <c r="C18570" s="33" t="s">
        <v>3596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13501</v>
      </c>
    </row>
    <row r="18571" spans="1:9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98">F18571*D18571</f>
        <v>210000</v>
      </c>
      <c r="H18571" s="42" t="s">
        <v>1753</v>
      </c>
      <c r="I18571" s="43" t="s">
        <v>13501</v>
      </c>
    </row>
    <row r="18572" spans="1:9" x14ac:dyDescent="0.25">
      <c r="A18572" s="180">
        <v>44632</v>
      </c>
      <c r="B18572" s="36" t="s">
        <v>7502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98"/>
        <v>64000</v>
      </c>
      <c r="H18572" s="42" t="s">
        <v>1753</v>
      </c>
      <c r="I18572" s="43" t="s">
        <v>13501</v>
      </c>
    </row>
    <row r="18573" spans="1:9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698"/>
        <v>39000</v>
      </c>
      <c r="H18573" s="42" t="s">
        <v>1604</v>
      </c>
      <c r="I18573" s="43" t="s">
        <v>13502</v>
      </c>
    </row>
    <row r="18574" spans="1:9" x14ac:dyDescent="0.25">
      <c r="A18574" s="180">
        <v>44632</v>
      </c>
      <c r="B18574" s="33" t="s">
        <v>3235</v>
      </c>
      <c r="C18574" s="33" t="s">
        <v>3596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13502</v>
      </c>
    </row>
    <row r="18575" spans="1:9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13503</v>
      </c>
    </row>
    <row r="18576" spans="1:9" x14ac:dyDescent="0.25">
      <c r="A18576" s="180">
        <v>44632</v>
      </c>
      <c r="B18576" s="33" t="s">
        <v>8247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99">F18576*D18576</f>
        <v>83000</v>
      </c>
      <c r="H18576" s="42" t="s">
        <v>492</v>
      </c>
      <c r="I18576" s="43" t="s">
        <v>13503</v>
      </c>
    </row>
    <row r="18577" spans="1:9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99"/>
        <v>210000</v>
      </c>
      <c r="H18577" s="42" t="s">
        <v>492</v>
      </c>
      <c r="I18577" s="43" t="s">
        <v>13503</v>
      </c>
    </row>
    <row r="18578" spans="1:9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99"/>
        <v>6350000</v>
      </c>
      <c r="H18578" s="42" t="s">
        <v>433</v>
      </c>
      <c r="I18578" s="43" t="s">
        <v>13504</v>
      </c>
    </row>
    <row r="18579" spans="1:9" x14ac:dyDescent="0.25">
      <c r="A18579" s="180">
        <v>44632</v>
      </c>
      <c r="B18579" s="33" t="s">
        <v>13505</v>
      </c>
      <c r="C18579" s="336" t="s">
        <v>13506</v>
      </c>
      <c r="D18579" s="38">
        <v>1</v>
      </c>
      <c r="E18579" s="45" t="s">
        <v>24</v>
      </c>
      <c r="F18579" s="40">
        <v>800000</v>
      </c>
      <c r="G18579" s="41">
        <f t="shared" si="699"/>
        <v>800000</v>
      </c>
      <c r="H18579" s="42" t="s">
        <v>433</v>
      </c>
      <c r="I18579" s="43" t="s">
        <v>13504</v>
      </c>
    </row>
    <row r="18580" spans="1:9" x14ac:dyDescent="0.25">
      <c r="A18580" s="180">
        <v>44632</v>
      </c>
      <c r="B18580" s="33" t="s">
        <v>13505</v>
      </c>
      <c r="C18580" s="336" t="s">
        <v>13507</v>
      </c>
      <c r="D18580" s="38">
        <v>1</v>
      </c>
      <c r="E18580" s="51" t="s">
        <v>24</v>
      </c>
      <c r="F18580" s="46">
        <v>800000</v>
      </c>
      <c r="G18580" s="41">
        <f t="shared" si="699"/>
        <v>800000</v>
      </c>
      <c r="H18580" s="42" t="s">
        <v>433</v>
      </c>
      <c r="I18580" s="43" t="s">
        <v>13504</v>
      </c>
    </row>
    <row r="18581" spans="1:9" x14ac:dyDescent="0.25">
      <c r="A18581" s="180">
        <v>44632</v>
      </c>
      <c r="B18581" s="33" t="s">
        <v>13505</v>
      </c>
      <c r="C18581" s="336" t="s">
        <v>13508</v>
      </c>
      <c r="D18581" s="38">
        <v>1</v>
      </c>
      <c r="E18581" s="51" t="s">
        <v>24</v>
      </c>
      <c r="F18581" s="46">
        <v>800000</v>
      </c>
      <c r="G18581" s="41">
        <f t="shared" si="699"/>
        <v>800000</v>
      </c>
      <c r="H18581" s="42" t="s">
        <v>433</v>
      </c>
      <c r="I18581" s="43" t="s">
        <v>13504</v>
      </c>
    </row>
    <row r="18582" spans="1:9" x14ac:dyDescent="0.25">
      <c r="A18582" s="180">
        <v>44632</v>
      </c>
      <c r="B18582" s="33" t="s">
        <v>13509</v>
      </c>
      <c r="C18582" s="33" t="s">
        <v>13510</v>
      </c>
      <c r="D18582" s="33">
        <v>1</v>
      </c>
      <c r="E18582" s="51" t="s">
        <v>24</v>
      </c>
      <c r="F18582" s="34">
        <v>1650000</v>
      </c>
      <c r="G18582" s="41">
        <f t="shared" si="699"/>
        <v>1650000</v>
      </c>
      <c r="H18582" s="42" t="s">
        <v>433</v>
      </c>
      <c r="I18582" s="358" t="s">
        <v>13511</v>
      </c>
    </row>
    <row r="18583" spans="1:9" x14ac:dyDescent="0.25">
      <c r="A18583" s="180">
        <v>44632</v>
      </c>
      <c r="B18583" s="33" t="s">
        <v>13509</v>
      </c>
      <c r="C18583" s="33" t="s">
        <v>13512</v>
      </c>
      <c r="D18583" s="33">
        <v>1</v>
      </c>
      <c r="E18583" s="51" t="s">
        <v>24</v>
      </c>
      <c r="F18583" s="34">
        <v>1650000</v>
      </c>
      <c r="G18583" s="46">
        <f t="shared" si="699"/>
        <v>1650000</v>
      </c>
      <c r="H18583" s="42" t="s">
        <v>433</v>
      </c>
      <c r="I18583" s="358" t="s">
        <v>13511</v>
      </c>
    </row>
    <row r="18584" spans="1:9" x14ac:dyDescent="0.25">
      <c r="A18584" s="180">
        <v>44632</v>
      </c>
      <c r="B18584" s="33" t="s">
        <v>13509</v>
      </c>
      <c r="C18584" s="33" t="s">
        <v>13513</v>
      </c>
      <c r="D18584" s="33">
        <v>1</v>
      </c>
      <c r="E18584" s="51" t="s">
        <v>24</v>
      </c>
      <c r="F18584" s="34">
        <v>1650000</v>
      </c>
      <c r="G18584" s="62">
        <f t="shared" si="699"/>
        <v>1650000</v>
      </c>
      <c r="H18584" s="42" t="s">
        <v>433</v>
      </c>
      <c r="I18584" s="358" t="s">
        <v>13511</v>
      </c>
    </row>
    <row r="18585" spans="1:9" x14ac:dyDescent="0.25">
      <c r="A18585" s="180">
        <v>44632</v>
      </c>
      <c r="B18585" s="33" t="s">
        <v>13509</v>
      </c>
      <c r="C18585" s="33" t="s">
        <v>13514</v>
      </c>
      <c r="D18585" s="33">
        <v>1</v>
      </c>
      <c r="E18585" s="51" t="s">
        <v>24</v>
      </c>
      <c r="F18585" s="34">
        <v>1650000</v>
      </c>
      <c r="G18585" s="62">
        <f t="shared" si="699"/>
        <v>1650000</v>
      </c>
      <c r="H18585" s="42" t="s">
        <v>433</v>
      </c>
      <c r="I18585" s="358" t="s">
        <v>13511</v>
      </c>
    </row>
    <row r="18586" spans="1:9" x14ac:dyDescent="0.25">
      <c r="A18586" s="180">
        <v>44632</v>
      </c>
      <c r="B18586" s="68" t="s">
        <v>7678</v>
      </c>
      <c r="C18586" s="56" t="s">
        <v>7580</v>
      </c>
      <c r="D18586" s="38">
        <v>1</v>
      </c>
      <c r="E18586" s="78" t="s">
        <v>24</v>
      </c>
      <c r="F18586" s="40">
        <v>70000</v>
      </c>
      <c r="G18586" s="62">
        <f t="shared" si="699"/>
        <v>70000</v>
      </c>
      <c r="H18586" s="42" t="s">
        <v>433</v>
      </c>
      <c r="I18586" s="358" t="s">
        <v>13511</v>
      </c>
    </row>
    <row r="18587" spans="1:9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99"/>
        <v>46950</v>
      </c>
      <c r="H18587" s="42" t="s">
        <v>7694</v>
      </c>
      <c r="I18587" s="43"/>
    </row>
    <row r="18588" spans="1:9" x14ac:dyDescent="0.25">
      <c r="A18588" s="180">
        <v>44632</v>
      </c>
      <c r="B18588" s="33" t="s">
        <v>13515</v>
      </c>
      <c r="C18588" s="44" t="s">
        <v>13516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13517</v>
      </c>
      <c r="I18588" s="43" t="s">
        <v>13518</v>
      </c>
    </row>
    <row r="18589" spans="1:9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700">F18589*D18589</f>
        <v>970000</v>
      </c>
      <c r="H18589" s="42" t="s">
        <v>13517</v>
      </c>
      <c r="I18589" s="43" t="s">
        <v>13518</v>
      </c>
    </row>
    <row r="18590" spans="1:9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700"/>
        <v>193500</v>
      </c>
      <c r="H18590" s="42" t="s">
        <v>13517</v>
      </c>
      <c r="I18590" s="43" t="s">
        <v>13518</v>
      </c>
    </row>
    <row r="18591" spans="1:9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99"/>
        <v>40000</v>
      </c>
      <c r="H18591" s="42" t="s">
        <v>13517</v>
      </c>
      <c r="I18591" s="43" t="s">
        <v>13518</v>
      </c>
    </row>
    <row r="18592" spans="1:9" x14ac:dyDescent="0.25">
      <c r="A18592" s="180">
        <v>44632</v>
      </c>
      <c r="B18592" s="36" t="s">
        <v>4149</v>
      </c>
      <c r="C18592" s="33" t="s">
        <v>2752</v>
      </c>
      <c r="D18592" s="38">
        <v>1</v>
      </c>
      <c r="E18592" s="45" t="s">
        <v>24</v>
      </c>
      <c r="F18592" s="46">
        <v>31000</v>
      </c>
      <c r="G18592" s="41">
        <f t="shared" si="699"/>
        <v>31000</v>
      </c>
      <c r="H18592" s="42" t="s">
        <v>13517</v>
      </c>
      <c r="I18592" s="43" t="s">
        <v>13518</v>
      </c>
    </row>
    <row r="18593" spans="1:10" x14ac:dyDescent="0.25">
      <c r="A18593" s="180">
        <v>44632</v>
      </c>
      <c r="B18593" s="36" t="s">
        <v>7597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99"/>
        <v>12500</v>
      </c>
      <c r="H18593" s="42" t="s">
        <v>13517</v>
      </c>
      <c r="I18593" s="43" t="s">
        <v>13518</v>
      </c>
    </row>
    <row r="18594" spans="1:10" x14ac:dyDescent="0.25">
      <c r="A18594" s="180">
        <v>44632</v>
      </c>
      <c r="B18594" s="63" t="s">
        <v>7572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99"/>
        <v>30000</v>
      </c>
      <c r="H18594" s="42" t="s">
        <v>13517</v>
      </c>
      <c r="I18594" s="43" t="s">
        <v>13518</v>
      </c>
    </row>
    <row r="18595" spans="1:10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99"/>
        <v>264000</v>
      </c>
      <c r="H18595" s="42" t="s">
        <v>13517</v>
      </c>
      <c r="I18595" s="43" t="s">
        <v>13518</v>
      </c>
    </row>
    <row r="18596" spans="1:10" x14ac:dyDescent="0.25">
      <c r="A18596" s="180">
        <v>44632</v>
      </c>
      <c r="B18596" s="33" t="s">
        <v>7802</v>
      </c>
      <c r="C18596" s="56" t="s">
        <v>560</v>
      </c>
      <c r="D18596" s="38">
        <v>7</v>
      </c>
      <c r="E18596" s="51" t="s">
        <v>7786</v>
      </c>
      <c r="F18596" s="46">
        <v>40000</v>
      </c>
      <c r="G18596" s="41">
        <f t="shared" si="699"/>
        <v>280000</v>
      </c>
      <c r="H18596" s="42" t="s">
        <v>2938</v>
      </c>
      <c r="I18596" s="33" t="s">
        <v>13519</v>
      </c>
    </row>
    <row r="18597" spans="1:10" x14ac:dyDescent="0.25">
      <c r="A18597" s="180">
        <v>44632</v>
      </c>
      <c r="B18597" s="33" t="s">
        <v>7803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99"/>
        <v>55000</v>
      </c>
      <c r="H18597" s="42" t="s">
        <v>2938</v>
      </c>
      <c r="I18597" s="33" t="s">
        <v>13519</v>
      </c>
    </row>
    <row r="18598" spans="1:10" x14ac:dyDescent="0.25">
      <c r="A18598" s="180">
        <v>44632</v>
      </c>
      <c r="B18598" s="36" t="s">
        <v>7804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99"/>
        <v>55000</v>
      </c>
      <c r="H18598" s="42" t="s">
        <v>2938</v>
      </c>
      <c r="I18598" s="33" t="s">
        <v>13519</v>
      </c>
    </row>
    <row r="18599" spans="1:10" x14ac:dyDescent="0.25">
      <c r="A18599" s="180">
        <v>44632</v>
      </c>
      <c r="B18599" s="52" t="s">
        <v>7805</v>
      </c>
      <c r="C18599" s="56" t="s">
        <v>576</v>
      </c>
      <c r="D18599" s="38">
        <v>1</v>
      </c>
      <c r="E18599" s="51" t="s">
        <v>7786</v>
      </c>
      <c r="F18599" s="46">
        <v>85000</v>
      </c>
      <c r="G18599" s="62">
        <f t="shared" si="699"/>
        <v>85000</v>
      </c>
      <c r="H18599" s="42" t="s">
        <v>13520</v>
      </c>
      <c r="I18599" s="33"/>
    </row>
    <row r="18600" spans="1:10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99"/>
        <v>208134</v>
      </c>
      <c r="H18600" s="42" t="s">
        <v>13521</v>
      </c>
      <c r="I18600" s="33" t="s">
        <v>13519</v>
      </c>
    </row>
    <row r="18601" spans="1:10" x14ac:dyDescent="0.25">
      <c r="A18601" s="180">
        <v>44632</v>
      </c>
      <c r="B18601" s="33" t="s">
        <v>13522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99"/>
        <v>790000</v>
      </c>
      <c r="H18601" s="42" t="s">
        <v>13521</v>
      </c>
      <c r="I18601" s="33" t="s">
        <v>13519</v>
      </c>
    </row>
    <row r="18602" spans="1:10" x14ac:dyDescent="0.25">
      <c r="A18602" s="180">
        <v>44632</v>
      </c>
      <c r="B18602" s="36" t="s">
        <v>7597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99"/>
        <v>12500</v>
      </c>
      <c r="H18602" s="42" t="s">
        <v>13521</v>
      </c>
      <c r="I18602" s="33" t="s">
        <v>13519</v>
      </c>
    </row>
    <row r="18603" spans="1:10" x14ac:dyDescent="0.25">
      <c r="A18603" s="180">
        <v>44632</v>
      </c>
      <c r="B18603" s="33" t="s">
        <v>7418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99"/>
        <v>16000</v>
      </c>
      <c r="H18603" s="42" t="s">
        <v>2938</v>
      </c>
      <c r="I18603" s="33" t="s">
        <v>13519</v>
      </c>
    </row>
    <row r="18604" spans="1:10" x14ac:dyDescent="0.25">
      <c r="A18604" s="180">
        <v>44632</v>
      </c>
      <c r="B18604" s="56" t="s">
        <v>7419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99"/>
        <v>8000</v>
      </c>
      <c r="H18604" s="42" t="s">
        <v>2938</v>
      </c>
      <c r="I18604" s="33" t="s">
        <v>13519</v>
      </c>
    </row>
    <row r="18605" spans="1:10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2938</v>
      </c>
      <c r="I18605" s="114" t="s">
        <v>13523</v>
      </c>
    </row>
    <row r="18606" spans="1:10" x14ac:dyDescent="0.25">
      <c r="A18606" s="180">
        <v>44632</v>
      </c>
      <c r="B18606" s="36" t="s">
        <v>4693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701">F18606*D18606</f>
        <v>120000</v>
      </c>
      <c r="H18606" s="42" t="s">
        <v>7810</v>
      </c>
      <c r="I18606" s="33" t="s">
        <v>13210</v>
      </c>
    </row>
    <row r="18607" spans="1:10" x14ac:dyDescent="0.25">
      <c r="A18607" s="180">
        <v>44632</v>
      </c>
      <c r="B18607" s="68" t="s">
        <v>13524</v>
      </c>
      <c r="C18607" s="513" t="s">
        <v>13525</v>
      </c>
      <c r="D18607" s="38">
        <v>1</v>
      </c>
      <c r="E18607" s="45" t="s">
        <v>24</v>
      </c>
      <c r="F18607" s="46">
        <v>1700000</v>
      </c>
      <c r="G18607" s="41">
        <f t="shared" si="701"/>
        <v>1700000</v>
      </c>
      <c r="H18607" s="84" t="s">
        <v>13074</v>
      </c>
      <c r="I18607" s="33" t="s">
        <v>13526</v>
      </c>
      <c r="J18607" s="4">
        <v>1</v>
      </c>
    </row>
    <row r="18608" spans="1:10" x14ac:dyDescent="0.25">
      <c r="A18608" s="180">
        <v>44632</v>
      </c>
      <c r="B18608" s="33" t="s">
        <v>68</v>
      </c>
      <c r="C18608" s="270" t="s">
        <v>13527</v>
      </c>
      <c r="D18608" s="33">
        <v>1</v>
      </c>
      <c r="E18608" s="33" t="s">
        <v>72</v>
      </c>
      <c r="F18608" s="34">
        <v>2100000</v>
      </c>
      <c r="G18608" s="41">
        <f t="shared" si="701"/>
        <v>2100000</v>
      </c>
      <c r="H18608" s="84" t="s">
        <v>13528</v>
      </c>
      <c r="I18608" s="33" t="s">
        <v>13526</v>
      </c>
      <c r="J18608" s="4">
        <v>1</v>
      </c>
    </row>
    <row r="18609" spans="1:10" x14ac:dyDescent="0.25">
      <c r="A18609" s="180">
        <v>44632</v>
      </c>
      <c r="B18609" s="33" t="s">
        <v>68</v>
      </c>
      <c r="C18609" s="270" t="s">
        <v>13529</v>
      </c>
      <c r="D18609" s="33">
        <v>1</v>
      </c>
      <c r="E18609" s="33" t="s">
        <v>72</v>
      </c>
      <c r="F18609" s="34">
        <v>2100000</v>
      </c>
      <c r="G18609" s="41">
        <f t="shared" si="701"/>
        <v>2100000</v>
      </c>
      <c r="H18609" s="84" t="s">
        <v>13528</v>
      </c>
      <c r="I18609" s="33" t="s">
        <v>13526</v>
      </c>
      <c r="J18609" s="4">
        <v>1</v>
      </c>
    </row>
    <row r="18610" spans="1:10" x14ac:dyDescent="0.25">
      <c r="A18610" s="180">
        <v>44632</v>
      </c>
      <c r="B18610" s="33" t="s">
        <v>11794</v>
      </c>
      <c r="C18610" s="33" t="s">
        <v>13530</v>
      </c>
      <c r="D18610" s="33">
        <v>1</v>
      </c>
      <c r="E18610" s="33" t="s">
        <v>24</v>
      </c>
      <c r="F18610" s="34">
        <v>1650000</v>
      </c>
      <c r="G18610" s="41">
        <f t="shared" si="701"/>
        <v>1650000</v>
      </c>
      <c r="H18610" s="84" t="s">
        <v>520</v>
      </c>
      <c r="I18610" s="33" t="s">
        <v>13526</v>
      </c>
    </row>
    <row r="18611" spans="1:10" x14ac:dyDescent="0.25">
      <c r="A18611" s="180">
        <v>44632</v>
      </c>
      <c r="B18611" s="33" t="s">
        <v>11794</v>
      </c>
      <c r="C18611" s="33" t="s">
        <v>13531</v>
      </c>
      <c r="D18611" s="33">
        <v>1</v>
      </c>
      <c r="E18611" s="33" t="s">
        <v>24</v>
      </c>
      <c r="F18611" s="34">
        <v>1650000</v>
      </c>
      <c r="G18611" s="41">
        <f t="shared" si="701"/>
        <v>1650000</v>
      </c>
      <c r="H18611" s="84" t="s">
        <v>520</v>
      </c>
      <c r="I18611" s="33" t="s">
        <v>13526</v>
      </c>
    </row>
    <row r="18612" spans="1:10" x14ac:dyDescent="0.25">
      <c r="A18612" s="180">
        <v>44632</v>
      </c>
      <c r="B18612" s="33" t="s">
        <v>13532</v>
      </c>
      <c r="C18612" s="33" t="s">
        <v>13533</v>
      </c>
      <c r="D18612" s="33">
        <v>1</v>
      </c>
      <c r="E18612" s="51" t="s">
        <v>24</v>
      </c>
      <c r="F18612" s="34">
        <v>1050000</v>
      </c>
      <c r="G18612" s="41">
        <f t="shared" si="701"/>
        <v>1050000</v>
      </c>
      <c r="H18612" s="84" t="s">
        <v>520</v>
      </c>
      <c r="I18612" s="33" t="s">
        <v>13526</v>
      </c>
    </row>
    <row r="18613" spans="1:10" x14ac:dyDescent="0.25">
      <c r="A18613" s="180">
        <v>44632</v>
      </c>
      <c r="B18613" s="33" t="s">
        <v>13532</v>
      </c>
      <c r="C18613" s="33" t="s">
        <v>13534</v>
      </c>
      <c r="D18613" s="33">
        <v>1</v>
      </c>
      <c r="E18613" s="51" t="s">
        <v>24</v>
      </c>
      <c r="F18613" s="33">
        <v>787500</v>
      </c>
      <c r="G18613" s="41">
        <f t="shared" si="701"/>
        <v>787500</v>
      </c>
      <c r="H18613" s="84" t="s">
        <v>520</v>
      </c>
      <c r="I18613" s="33" t="s">
        <v>13526</v>
      </c>
    </row>
    <row r="18614" spans="1:10" x14ac:dyDescent="0.25">
      <c r="A18614" s="180">
        <v>44632</v>
      </c>
      <c r="B18614" s="33" t="s">
        <v>13532</v>
      </c>
      <c r="C18614" s="33" t="s">
        <v>13535</v>
      </c>
      <c r="D18614" s="33">
        <v>1</v>
      </c>
      <c r="E18614" s="51" t="s">
        <v>24</v>
      </c>
      <c r="F18614" s="34">
        <v>1050000</v>
      </c>
      <c r="G18614" s="41">
        <f t="shared" si="701"/>
        <v>1050000</v>
      </c>
      <c r="H18614" s="84" t="s">
        <v>520</v>
      </c>
      <c r="I18614" s="33" t="s">
        <v>13526</v>
      </c>
    </row>
    <row r="18615" spans="1:10" x14ac:dyDescent="0.25">
      <c r="A18615" s="180">
        <v>44632</v>
      </c>
      <c r="B18615" s="33" t="s">
        <v>13532</v>
      </c>
      <c r="C18615" s="33" t="s">
        <v>13536</v>
      </c>
      <c r="D18615" s="33">
        <v>1</v>
      </c>
      <c r="E18615" s="51" t="s">
        <v>24</v>
      </c>
      <c r="F18615" s="34">
        <v>1050000</v>
      </c>
      <c r="G18615" s="41">
        <f t="shared" si="701"/>
        <v>1050000</v>
      </c>
      <c r="H18615" s="84" t="s">
        <v>520</v>
      </c>
      <c r="I18615" s="33" t="s">
        <v>13526</v>
      </c>
    </row>
    <row r="18616" spans="1:10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701"/>
        <v>820000</v>
      </c>
      <c r="H18616" s="42" t="s">
        <v>1855</v>
      </c>
      <c r="I18616" s="33" t="s">
        <v>13537</v>
      </c>
    </row>
    <row r="18617" spans="1:10" x14ac:dyDescent="0.25">
      <c r="A18617" s="180">
        <v>44632</v>
      </c>
      <c r="B18617" s="63" t="s">
        <v>7673</v>
      </c>
      <c r="C18617" s="33" t="s">
        <v>5695</v>
      </c>
      <c r="D18617" s="38">
        <v>1</v>
      </c>
      <c r="E18617" s="306" t="s">
        <v>24</v>
      </c>
      <c r="F18617" s="40">
        <v>55000</v>
      </c>
      <c r="G18617" s="41">
        <f t="shared" si="701"/>
        <v>55000</v>
      </c>
      <c r="H18617" s="42" t="s">
        <v>1855</v>
      </c>
      <c r="I18617" s="33" t="s">
        <v>13537</v>
      </c>
    </row>
    <row r="18618" spans="1:10" x14ac:dyDescent="0.25">
      <c r="A18618" s="180">
        <v>44632</v>
      </c>
      <c r="B18618" s="68" t="s">
        <v>7674</v>
      </c>
      <c r="C18618" s="33" t="s">
        <v>5695</v>
      </c>
      <c r="D18618" s="38">
        <v>1</v>
      </c>
      <c r="E18618" s="45" t="s">
        <v>24</v>
      </c>
      <c r="F18618" s="40">
        <v>45000</v>
      </c>
      <c r="G18618" s="41">
        <f t="shared" si="701"/>
        <v>45000</v>
      </c>
      <c r="H18618" s="42" t="s">
        <v>1855</v>
      </c>
      <c r="I18618" s="33" t="s">
        <v>13537</v>
      </c>
    </row>
    <row r="18619" spans="1:10" x14ac:dyDescent="0.25">
      <c r="A18619" s="180">
        <v>44632</v>
      </c>
      <c r="B18619" s="36" t="s">
        <v>7653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701"/>
        <v>60000</v>
      </c>
      <c r="H18619" s="42" t="s">
        <v>1855</v>
      </c>
      <c r="I18619" s="33" t="s">
        <v>13537</v>
      </c>
    </row>
    <row r="18620" spans="1:10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701"/>
        <v>66000</v>
      </c>
      <c r="H18620" s="42" t="s">
        <v>2240</v>
      </c>
      <c r="I18620" s="43"/>
    </row>
    <row r="18621" spans="1:10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13538</v>
      </c>
    </row>
    <row r="18623" spans="1:10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702">F18623*D18623</f>
        <v>40000</v>
      </c>
      <c r="H18623" s="42" t="s">
        <v>551</v>
      </c>
      <c r="I18623" s="43" t="s">
        <v>13538</v>
      </c>
    </row>
    <row r="18624" spans="1:10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702"/>
        <v>25875</v>
      </c>
      <c r="H18624" s="42" t="s">
        <v>551</v>
      </c>
      <c r="I18624" s="43" t="s">
        <v>13538</v>
      </c>
    </row>
    <row r="18625" spans="1:9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13538</v>
      </c>
    </row>
    <row r="18626" spans="1:9" x14ac:dyDescent="0.25">
      <c r="A18626" s="180">
        <v>44693</v>
      </c>
      <c r="B18626" s="33" t="s">
        <v>7806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7807</v>
      </c>
      <c r="I18626" s="43" t="s">
        <v>13539</v>
      </c>
    </row>
    <row r="18627" spans="1:9" x14ac:dyDescent="0.25">
      <c r="A18627" s="180">
        <v>44693</v>
      </c>
      <c r="B18627" s="52" t="s">
        <v>7808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7807</v>
      </c>
      <c r="I18627" s="43" t="s">
        <v>13539</v>
      </c>
    </row>
    <row r="18628" spans="1:9" x14ac:dyDescent="0.25">
      <c r="A18628" s="180">
        <v>44693</v>
      </c>
      <c r="B18628" s="56" t="s">
        <v>7809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7807</v>
      </c>
      <c r="I18628" s="43" t="s">
        <v>13539</v>
      </c>
    </row>
    <row r="18629" spans="1:9" x14ac:dyDescent="0.25">
      <c r="A18629" s="180">
        <v>44693</v>
      </c>
      <c r="B18629" s="33" t="s">
        <v>7811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703">F18629*D18629</f>
        <v>1750000</v>
      </c>
      <c r="H18629" s="42" t="s">
        <v>7812</v>
      </c>
      <c r="I18629" s="43" t="s">
        <v>13540</v>
      </c>
    </row>
    <row r="18630" spans="1:9" x14ac:dyDescent="0.25">
      <c r="A18630" s="180">
        <v>44693</v>
      </c>
      <c r="B18630" s="33" t="s">
        <v>7814</v>
      </c>
      <c r="C18630" s="56" t="s">
        <v>7815</v>
      </c>
      <c r="D18630" s="38">
        <v>1</v>
      </c>
      <c r="E18630" s="51" t="s">
        <v>24</v>
      </c>
      <c r="F18630" s="46">
        <v>105000</v>
      </c>
      <c r="G18630" s="41">
        <f t="shared" si="703"/>
        <v>105000</v>
      </c>
      <c r="H18630" s="42" t="s">
        <v>7812</v>
      </c>
      <c r="I18630" s="43" t="s">
        <v>13540</v>
      </c>
    </row>
    <row r="18631" spans="1:9" x14ac:dyDescent="0.25">
      <c r="A18631" s="180">
        <v>44693</v>
      </c>
      <c r="B18631" s="36" t="s">
        <v>7816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703"/>
        <v>175000</v>
      </c>
      <c r="H18631" s="42" t="s">
        <v>7812</v>
      </c>
      <c r="I18631" s="43" t="s">
        <v>13540</v>
      </c>
    </row>
    <row r="18632" spans="1:9" x14ac:dyDescent="0.25">
      <c r="A18632" s="180">
        <v>44693</v>
      </c>
      <c r="B18632" s="52" t="s">
        <v>7817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703"/>
        <v>8000</v>
      </c>
      <c r="H18632" s="42" t="s">
        <v>1006</v>
      </c>
      <c r="I18632" s="43"/>
    </row>
    <row r="18633" spans="1:9" x14ac:dyDescent="0.25">
      <c r="A18633" s="180">
        <v>44693</v>
      </c>
      <c r="B18633" s="33" t="s">
        <v>7818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703"/>
        <v>2496</v>
      </c>
      <c r="H18633" s="42" t="s">
        <v>1006</v>
      </c>
      <c r="I18633" s="43"/>
    </row>
    <row r="18634" spans="1:9" x14ac:dyDescent="0.25">
      <c r="A18634" s="180">
        <v>44693</v>
      </c>
      <c r="B18634" s="33" t="s">
        <v>7819</v>
      </c>
      <c r="C18634" s="56" t="s">
        <v>6310</v>
      </c>
      <c r="D18634" s="38">
        <v>1</v>
      </c>
      <c r="E18634" s="62" t="s">
        <v>24</v>
      </c>
      <c r="F18634" s="191">
        <v>90000</v>
      </c>
      <c r="G18634" s="62">
        <f t="shared" si="703"/>
        <v>90000</v>
      </c>
      <c r="H18634" s="42" t="s">
        <v>1006</v>
      </c>
      <c r="I18634" s="43"/>
    </row>
    <row r="18635" spans="1:9" x14ac:dyDescent="0.25">
      <c r="A18635" s="180">
        <v>44693</v>
      </c>
      <c r="B18635" s="36" t="s">
        <v>7827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703"/>
        <v>529000</v>
      </c>
      <c r="H18635" s="42" t="s">
        <v>7694</v>
      </c>
      <c r="I18635" s="43"/>
    </row>
    <row r="18636" spans="1:9" x14ac:dyDescent="0.25">
      <c r="A18636" s="180">
        <v>44693</v>
      </c>
      <c r="B18636" s="68" t="s">
        <v>7828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703"/>
        <v>210000</v>
      </c>
      <c r="H18636" s="42" t="s">
        <v>7694</v>
      </c>
      <c r="I18636" s="43"/>
    </row>
    <row r="18637" spans="1:9" x14ac:dyDescent="0.25">
      <c r="A18637" s="180">
        <v>44693</v>
      </c>
      <c r="B18637" s="33" t="s">
        <v>3803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7694</v>
      </c>
      <c r="I18637" s="43"/>
    </row>
    <row r="18638" spans="1:9" x14ac:dyDescent="0.25">
      <c r="A18638" s="180">
        <v>44693</v>
      </c>
      <c r="B18638" s="36" t="s">
        <v>7825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704">F18638*D18638</f>
        <v>12000</v>
      </c>
      <c r="H18638" s="42" t="s">
        <v>7694</v>
      </c>
      <c r="I18638" s="358"/>
    </row>
    <row r="18639" spans="1:9" x14ac:dyDescent="0.25">
      <c r="A18639" s="180">
        <v>44693</v>
      </c>
      <c r="B18639" s="36" t="s">
        <v>3751</v>
      </c>
      <c r="C18639" s="44" t="s">
        <v>7613</v>
      </c>
      <c r="D18639" s="53">
        <v>4</v>
      </c>
      <c r="E18639" s="39" t="s">
        <v>23</v>
      </c>
      <c r="F18639" s="55">
        <v>12000</v>
      </c>
      <c r="G18639" s="41">
        <f t="shared" si="704"/>
        <v>48000</v>
      </c>
      <c r="H18639" s="42" t="s">
        <v>7694</v>
      </c>
      <c r="I18639" s="358"/>
    </row>
    <row r="18640" spans="1:9" x14ac:dyDescent="0.25">
      <c r="A18640" s="180">
        <v>44693</v>
      </c>
      <c r="B18640" s="68" t="s">
        <v>13476</v>
      </c>
      <c r="C18640" s="56"/>
      <c r="D18640" s="38">
        <v>2</v>
      </c>
      <c r="E18640" s="78" t="s">
        <v>13478</v>
      </c>
      <c r="F18640" s="40">
        <v>75000</v>
      </c>
      <c r="G18640" s="62">
        <f t="shared" si="704"/>
        <v>150000</v>
      </c>
      <c r="H18640" s="42" t="s">
        <v>7694</v>
      </c>
      <c r="I18640" s="358"/>
    </row>
    <row r="18641" spans="1:9" x14ac:dyDescent="0.25">
      <c r="A18641" s="180">
        <v>44693</v>
      </c>
      <c r="B18641" s="52" t="s">
        <v>7820</v>
      </c>
      <c r="C18641" s="56" t="s">
        <v>5364</v>
      </c>
      <c r="D18641" s="38">
        <v>1</v>
      </c>
      <c r="E18641" s="51" t="s">
        <v>24</v>
      </c>
      <c r="F18641" s="46">
        <v>10000</v>
      </c>
      <c r="G18641" s="62">
        <f t="shared" si="704"/>
        <v>10000</v>
      </c>
      <c r="H18641" s="42" t="s">
        <v>606</v>
      </c>
      <c r="I18641" s="358"/>
    </row>
    <row r="18642" spans="1:9" x14ac:dyDescent="0.25">
      <c r="A18642" s="180">
        <v>44693</v>
      </c>
      <c r="B18642" s="56" t="s">
        <v>7821</v>
      </c>
      <c r="C18642" s="56" t="s">
        <v>5364</v>
      </c>
      <c r="D18642" s="53">
        <v>10</v>
      </c>
      <c r="E18642" s="51" t="s">
        <v>107</v>
      </c>
      <c r="F18642" s="40">
        <v>15000</v>
      </c>
      <c r="G18642" s="62">
        <f t="shared" si="704"/>
        <v>150000</v>
      </c>
      <c r="H18642" s="42" t="s">
        <v>5461</v>
      </c>
      <c r="I18642" s="358"/>
    </row>
    <row r="18643" spans="1:9" x14ac:dyDescent="0.25">
      <c r="A18643" s="180">
        <v>44693</v>
      </c>
      <c r="B18643" s="36" t="s">
        <v>7822</v>
      </c>
      <c r="C18643" s="56" t="s">
        <v>5364</v>
      </c>
      <c r="D18643" s="53">
        <v>1</v>
      </c>
      <c r="E18643" s="39" t="s">
        <v>24</v>
      </c>
      <c r="F18643" s="55">
        <v>30000</v>
      </c>
      <c r="G18643" s="41">
        <f t="shared" si="704"/>
        <v>30000</v>
      </c>
      <c r="H18643" s="42" t="s">
        <v>5461</v>
      </c>
      <c r="I18643" s="43"/>
    </row>
    <row r="18644" spans="1:9" x14ac:dyDescent="0.25">
      <c r="A18644" s="180">
        <v>44693</v>
      </c>
      <c r="B18644" s="33" t="s">
        <v>1338</v>
      </c>
      <c r="C18644" s="44" t="s">
        <v>5364</v>
      </c>
      <c r="D18644" s="38">
        <v>1</v>
      </c>
      <c r="E18644" s="39" t="s">
        <v>24</v>
      </c>
      <c r="F18644" s="40">
        <v>15000</v>
      </c>
      <c r="G18644" s="41">
        <f t="shared" si="704"/>
        <v>15000</v>
      </c>
      <c r="H18644" s="42" t="s">
        <v>5461</v>
      </c>
      <c r="I18644" s="43"/>
    </row>
    <row r="18645" spans="1:9" x14ac:dyDescent="0.25">
      <c r="A18645" s="180">
        <v>44693</v>
      </c>
      <c r="B18645" s="36" t="s">
        <v>7823</v>
      </c>
      <c r="C18645" s="44" t="s">
        <v>6768</v>
      </c>
      <c r="D18645" s="53">
        <v>1</v>
      </c>
      <c r="E18645" s="39" t="s">
        <v>24</v>
      </c>
      <c r="F18645" s="55">
        <v>140000</v>
      </c>
      <c r="G18645" s="62">
        <f t="shared" si="704"/>
        <v>140000</v>
      </c>
      <c r="H18645" s="42" t="s">
        <v>620</v>
      </c>
      <c r="I18645" s="43"/>
    </row>
    <row r="18646" spans="1:9" x14ac:dyDescent="0.25">
      <c r="A18646" s="180">
        <v>44693</v>
      </c>
      <c r="B18646" s="33" t="s">
        <v>7824</v>
      </c>
      <c r="C18646" s="44" t="s">
        <v>6768</v>
      </c>
      <c r="D18646" s="38">
        <v>1</v>
      </c>
      <c r="E18646" s="51" t="s">
        <v>24</v>
      </c>
      <c r="F18646" s="46">
        <v>65000</v>
      </c>
      <c r="G18646" s="62">
        <f t="shared" si="704"/>
        <v>65000</v>
      </c>
      <c r="H18646" s="42" t="s">
        <v>620</v>
      </c>
      <c r="I18646" s="43"/>
    </row>
    <row r="18647" spans="1:9" x14ac:dyDescent="0.25">
      <c r="A18647" s="180">
        <v>44693</v>
      </c>
      <c r="B18647" s="33" t="s">
        <v>7326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704"/>
        <v>30000</v>
      </c>
      <c r="H18647" s="42" t="s">
        <v>8894</v>
      </c>
      <c r="I18647" s="43"/>
    </row>
    <row r="18648" spans="1:9" x14ac:dyDescent="0.25">
      <c r="A18648" s="180">
        <v>44693</v>
      </c>
      <c r="B18648" s="36" t="s">
        <v>7829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704"/>
        <v>3754500</v>
      </c>
      <c r="H18648" s="42" t="s">
        <v>1263</v>
      </c>
      <c r="I18648" s="43"/>
    </row>
    <row r="18649" spans="1:9" x14ac:dyDescent="0.25">
      <c r="A18649" s="180">
        <v>44693</v>
      </c>
      <c r="B18649" s="68" t="s">
        <v>7831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704"/>
        <v>125000</v>
      </c>
      <c r="H18649" s="42" t="s">
        <v>13541</v>
      </c>
      <c r="I18649" s="33" t="s">
        <v>13542</v>
      </c>
    </row>
    <row r="18650" spans="1:9" x14ac:dyDescent="0.25">
      <c r="A18650" s="180">
        <v>44693</v>
      </c>
      <c r="B18650" s="63" t="s">
        <v>5550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704"/>
        <v>500000</v>
      </c>
      <c r="H18650" s="42" t="s">
        <v>868</v>
      </c>
      <c r="I18650" s="33" t="s">
        <v>13543</v>
      </c>
    </row>
    <row r="18651" spans="1:9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704"/>
        <v>51750</v>
      </c>
      <c r="H18651" s="42" t="s">
        <v>868</v>
      </c>
      <c r="I18651" s="33" t="s">
        <v>13543</v>
      </c>
    </row>
    <row r="18652" spans="1:9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704"/>
        <v>49500</v>
      </c>
      <c r="H18652" s="42" t="s">
        <v>509</v>
      </c>
      <c r="I18652" s="33"/>
    </row>
    <row r="18653" spans="1:9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704"/>
        <v>52033.5</v>
      </c>
      <c r="H18653" s="42" t="s">
        <v>509</v>
      </c>
      <c r="I18653" s="33"/>
    </row>
    <row r="18654" spans="1:9" x14ac:dyDescent="0.25">
      <c r="A18654" s="180">
        <v>44693</v>
      </c>
      <c r="B18654" s="33" t="s">
        <v>12224</v>
      </c>
      <c r="C18654" s="33" t="s">
        <v>13544</v>
      </c>
      <c r="D18654" s="38">
        <v>1</v>
      </c>
      <c r="E18654" s="51" t="s">
        <v>24</v>
      </c>
      <c r="F18654" s="46">
        <v>1400000</v>
      </c>
      <c r="G18654" s="41">
        <f t="shared" si="704"/>
        <v>1400000</v>
      </c>
      <c r="H18654" s="42" t="s">
        <v>1756</v>
      </c>
      <c r="I18654" s="33" t="s">
        <v>13545</v>
      </c>
    </row>
    <row r="18655" spans="1:9" x14ac:dyDescent="0.25">
      <c r="A18655" s="180">
        <v>44693</v>
      </c>
      <c r="B18655" s="36" t="s">
        <v>7561</v>
      </c>
      <c r="C18655" s="56" t="s">
        <v>7562</v>
      </c>
      <c r="D18655" s="38">
        <v>1</v>
      </c>
      <c r="E18655" s="78" t="s">
        <v>24</v>
      </c>
      <c r="F18655" s="41">
        <v>130000</v>
      </c>
      <c r="G18655" s="41">
        <f t="shared" si="704"/>
        <v>130000</v>
      </c>
      <c r="H18655" s="42" t="s">
        <v>1756</v>
      </c>
      <c r="I18655" s="33" t="s">
        <v>13545</v>
      </c>
    </row>
    <row r="18656" spans="1:9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704"/>
        <v>1500000</v>
      </c>
      <c r="H18656" s="42" t="s">
        <v>930</v>
      </c>
      <c r="I18656" s="33"/>
    </row>
    <row r="18657" spans="1:9" x14ac:dyDescent="0.25">
      <c r="A18657" s="180">
        <v>44693</v>
      </c>
      <c r="B18657" s="33" t="s">
        <v>7155</v>
      </c>
      <c r="C18657" s="56" t="s">
        <v>7156</v>
      </c>
      <c r="D18657" s="38">
        <v>0.25</v>
      </c>
      <c r="E18657" s="45" t="s">
        <v>83</v>
      </c>
      <c r="F18657" s="46">
        <v>300000</v>
      </c>
      <c r="G18657" s="51">
        <f t="shared" si="704"/>
        <v>75000</v>
      </c>
      <c r="H18657" s="42" t="s">
        <v>1268</v>
      </c>
      <c r="I18657" s="33"/>
    </row>
    <row r="18658" spans="1:9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704"/>
        <v>1500000</v>
      </c>
      <c r="H18658" s="311" t="s">
        <v>606</v>
      </c>
      <c r="I18658" s="33"/>
    </row>
    <row r="18659" spans="1:9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704"/>
        <v>93000</v>
      </c>
      <c r="H18659" s="42" t="s">
        <v>2240</v>
      </c>
      <c r="I18659" s="43"/>
    </row>
    <row r="18660" spans="1:9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704"/>
        <v>52033.5</v>
      </c>
      <c r="H18660" s="42" t="s">
        <v>509</v>
      </c>
      <c r="I18660" s="43"/>
    </row>
    <row r="18661" spans="1:9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704"/>
        <v>900000</v>
      </c>
      <c r="H18661" s="42" t="s">
        <v>2736</v>
      </c>
      <c r="I18661" s="43" t="s">
        <v>13546</v>
      </c>
    </row>
    <row r="18662" spans="1:9" x14ac:dyDescent="0.25">
      <c r="A18662" s="180">
        <v>44724</v>
      </c>
      <c r="B18662" s="80" t="s">
        <v>8457</v>
      </c>
      <c r="C18662" s="33" t="s">
        <v>7213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2736</v>
      </c>
      <c r="I18662" s="43" t="s">
        <v>13546</v>
      </c>
    </row>
    <row r="18663" spans="1:9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705">F18663*D18663</f>
        <v>1092000</v>
      </c>
      <c r="H18663" s="42" t="s">
        <v>930</v>
      </c>
      <c r="I18663" s="43"/>
    </row>
    <row r="18664" spans="1:9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705"/>
        <v>210000</v>
      </c>
      <c r="H18664" s="42" t="s">
        <v>1263</v>
      </c>
      <c r="I18664" s="43"/>
    </row>
    <row r="18665" spans="1:9" x14ac:dyDescent="0.25">
      <c r="A18665" s="180">
        <v>44724</v>
      </c>
      <c r="B18665" s="36" t="s">
        <v>7846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705"/>
        <v>184050</v>
      </c>
      <c r="H18665" s="42" t="s">
        <v>7694</v>
      </c>
      <c r="I18665" s="43"/>
    </row>
    <row r="18666" spans="1:9" x14ac:dyDescent="0.25">
      <c r="A18666" s="180">
        <v>44724</v>
      </c>
      <c r="B18666" s="68" t="s">
        <v>7847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705"/>
        <v>15000</v>
      </c>
      <c r="H18666" s="42" t="s">
        <v>7694</v>
      </c>
      <c r="I18666" s="43"/>
    </row>
    <row r="18667" spans="1:9" x14ac:dyDescent="0.25">
      <c r="A18667" s="180">
        <v>44724</v>
      </c>
      <c r="B18667" s="36" t="s">
        <v>7848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705"/>
        <v>30000</v>
      </c>
      <c r="H18667" s="42" t="s">
        <v>7694</v>
      </c>
      <c r="I18667" s="43"/>
    </row>
    <row r="18668" spans="1:9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5870</v>
      </c>
      <c r="F18668" s="41">
        <v>50000</v>
      </c>
      <c r="G18668" s="41">
        <f t="shared" si="705"/>
        <v>50000</v>
      </c>
      <c r="H18668" s="42" t="s">
        <v>7694</v>
      </c>
      <c r="I18668" s="43"/>
    </row>
    <row r="18669" spans="1:9" x14ac:dyDescent="0.25">
      <c r="A18669" s="180">
        <v>44724</v>
      </c>
      <c r="B18669" s="36" t="s">
        <v>3751</v>
      </c>
      <c r="C18669" s="44" t="s">
        <v>7613</v>
      </c>
      <c r="D18669" s="38">
        <v>4</v>
      </c>
      <c r="E18669" s="39" t="s">
        <v>24</v>
      </c>
      <c r="F18669" s="40">
        <v>11000</v>
      </c>
      <c r="G18669" s="41">
        <f t="shared" si="705"/>
        <v>44000</v>
      </c>
      <c r="H18669" s="42" t="s">
        <v>962</v>
      </c>
      <c r="I18669" s="43"/>
    </row>
    <row r="18670" spans="1:9" x14ac:dyDescent="0.25">
      <c r="A18670" s="180">
        <v>44724</v>
      </c>
      <c r="B18670" s="63" t="s">
        <v>7699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705"/>
        <v>55000</v>
      </c>
      <c r="H18670" s="42" t="s">
        <v>962</v>
      </c>
      <c r="I18670" s="43"/>
    </row>
    <row r="18671" spans="1:9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705"/>
        <v>31300</v>
      </c>
      <c r="H18671" s="42" t="s">
        <v>962</v>
      </c>
      <c r="I18671" s="358"/>
    </row>
    <row r="18672" spans="1:9" x14ac:dyDescent="0.25">
      <c r="A18672" s="180">
        <v>44724</v>
      </c>
      <c r="B18672" s="33" t="s">
        <v>7752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705"/>
        <v>175000</v>
      </c>
      <c r="H18672" s="42" t="s">
        <v>962</v>
      </c>
      <c r="I18672" s="43"/>
    </row>
    <row r="18673" spans="1:9" x14ac:dyDescent="0.25">
      <c r="A18673" s="180">
        <v>44724</v>
      </c>
      <c r="B18673" s="33" t="s">
        <v>3451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705"/>
        <v>205000</v>
      </c>
      <c r="H18673" s="84" t="s">
        <v>7694</v>
      </c>
      <c r="I18673" s="43"/>
    </row>
    <row r="18674" spans="1:9" x14ac:dyDescent="0.25">
      <c r="A18674" s="180">
        <v>44724</v>
      </c>
      <c r="B18674" s="33" t="s">
        <v>7854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705"/>
        <v>55000</v>
      </c>
      <c r="H18674" s="84" t="s">
        <v>7694</v>
      </c>
      <c r="I18674" s="43"/>
    </row>
    <row r="18675" spans="1:9" x14ac:dyDescent="0.25">
      <c r="A18675" s="180">
        <v>44724</v>
      </c>
      <c r="B18675" s="33" t="s">
        <v>3451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705"/>
        <v>214000</v>
      </c>
      <c r="H18675" s="84" t="s">
        <v>7694</v>
      </c>
      <c r="I18675" s="43"/>
    </row>
    <row r="18676" spans="1:9" x14ac:dyDescent="0.25">
      <c r="A18676" s="180">
        <v>44724</v>
      </c>
      <c r="B18676" s="52" t="s">
        <v>3452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705"/>
        <v>186000</v>
      </c>
      <c r="H18676" s="42" t="s">
        <v>7694</v>
      </c>
      <c r="I18676" s="43"/>
    </row>
    <row r="18677" spans="1:9" x14ac:dyDescent="0.25">
      <c r="A18677" s="180">
        <v>44724</v>
      </c>
      <c r="B18677" s="63" t="s">
        <v>7852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705"/>
        <v>65000</v>
      </c>
      <c r="H18677" s="42" t="s">
        <v>7277</v>
      </c>
      <c r="I18677" s="43"/>
    </row>
    <row r="18678" spans="1:9" x14ac:dyDescent="0.25">
      <c r="A18678" s="180">
        <v>44724</v>
      </c>
      <c r="B18678" s="33" t="s">
        <v>7853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705"/>
        <v>150000</v>
      </c>
      <c r="H18678" s="84" t="s">
        <v>7277</v>
      </c>
      <c r="I18678" s="43"/>
    </row>
    <row r="18679" spans="1:9" x14ac:dyDescent="0.25">
      <c r="A18679" s="180">
        <v>44724</v>
      </c>
      <c r="B18679" s="33" t="s">
        <v>7214</v>
      </c>
      <c r="C18679" s="33" t="s">
        <v>7213</v>
      </c>
      <c r="D18679" s="38">
        <v>2</v>
      </c>
      <c r="E18679" s="45" t="s">
        <v>24</v>
      </c>
      <c r="F18679" s="35">
        <v>58000</v>
      </c>
      <c r="G18679" s="62">
        <f t="shared" si="705"/>
        <v>116000</v>
      </c>
      <c r="H18679" s="42" t="s">
        <v>2237</v>
      </c>
      <c r="I18679" s="43"/>
    </row>
    <row r="18680" spans="1:9" x14ac:dyDescent="0.25">
      <c r="A18680" s="180">
        <v>44724</v>
      </c>
      <c r="B18680" s="56" t="s">
        <v>7832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705"/>
        <v>1</v>
      </c>
      <c r="H18680" s="42" t="s">
        <v>12045</v>
      </c>
      <c r="I18680" s="43" t="s">
        <v>13547</v>
      </c>
    </row>
    <row r="18681" spans="1:9" x14ac:dyDescent="0.25">
      <c r="A18681" s="180">
        <v>44724</v>
      </c>
      <c r="B18681" s="36" t="s">
        <v>7833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705"/>
        <v>2</v>
      </c>
      <c r="H18681" s="42" t="s">
        <v>8638</v>
      </c>
      <c r="I18681" s="43" t="s">
        <v>13547</v>
      </c>
    </row>
    <row r="18682" spans="1:9" x14ac:dyDescent="0.25">
      <c r="A18682" s="180">
        <v>44724</v>
      </c>
      <c r="B18682" s="63" t="s">
        <v>7834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705"/>
        <v>2</v>
      </c>
      <c r="H18682" s="42" t="s">
        <v>13282</v>
      </c>
      <c r="I18682" s="43" t="s">
        <v>13547</v>
      </c>
    </row>
    <row r="18683" spans="1:9" x14ac:dyDescent="0.25">
      <c r="A18683" s="180">
        <v>44724</v>
      </c>
      <c r="B18683" s="33" t="s">
        <v>7835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705"/>
        <v>2</v>
      </c>
      <c r="H18683" s="42" t="s">
        <v>8638</v>
      </c>
      <c r="I18683" s="43" t="s">
        <v>13547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705"/>
        <v>264000</v>
      </c>
      <c r="H18684" s="42" t="s">
        <v>577</v>
      </c>
      <c r="I18684" s="43" t="s">
        <v>13548</v>
      </c>
    </row>
    <row r="18685" spans="1:9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705"/>
        <v>62000</v>
      </c>
      <c r="H18685" s="42" t="s">
        <v>507</v>
      </c>
      <c r="I18685" s="43" t="s">
        <v>10097</v>
      </c>
    </row>
    <row r="18686" spans="1:9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705"/>
        <v>264000</v>
      </c>
      <c r="H18686" s="42" t="s">
        <v>507</v>
      </c>
      <c r="I18686" s="43" t="s">
        <v>10097</v>
      </c>
    </row>
    <row r="18687" spans="1:9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705"/>
        <v>34689</v>
      </c>
      <c r="H18687" s="42" t="s">
        <v>507</v>
      </c>
      <c r="I18687" s="43" t="s">
        <v>10097</v>
      </c>
    </row>
    <row r="18688" spans="1:9" x14ac:dyDescent="0.25">
      <c r="A18688" s="180">
        <v>44724</v>
      </c>
      <c r="B18688" s="68" t="s">
        <v>7849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705"/>
        <v>45000</v>
      </c>
      <c r="H18688" s="42" t="s">
        <v>620</v>
      </c>
      <c r="I18688" s="43"/>
    </row>
    <row r="18689" spans="1:9" x14ac:dyDescent="0.25">
      <c r="A18689" s="180">
        <v>44724</v>
      </c>
      <c r="B18689" s="33" t="s">
        <v>68</v>
      </c>
      <c r="C18689" s="44" t="s">
        <v>13549</v>
      </c>
      <c r="D18689" s="50">
        <v>1</v>
      </c>
      <c r="E18689" s="45" t="s">
        <v>72</v>
      </c>
      <c r="F18689" s="46">
        <v>2100000</v>
      </c>
      <c r="G18689" s="41">
        <f t="shared" si="705"/>
        <v>2100000</v>
      </c>
      <c r="H18689" s="42" t="s">
        <v>783</v>
      </c>
      <c r="I18689" s="43" t="s">
        <v>13550</v>
      </c>
    </row>
    <row r="18690" spans="1:9" x14ac:dyDescent="0.25">
      <c r="A18690" s="180">
        <v>44724</v>
      </c>
      <c r="B18690" s="33" t="s">
        <v>68</v>
      </c>
      <c r="C18690" s="44" t="s">
        <v>13551</v>
      </c>
      <c r="D18690" s="38">
        <v>1</v>
      </c>
      <c r="E18690" s="45" t="s">
        <v>72</v>
      </c>
      <c r="F18690" s="46">
        <v>2100000</v>
      </c>
      <c r="G18690" s="41">
        <f t="shared" si="705"/>
        <v>2100000</v>
      </c>
      <c r="H18690" s="42" t="s">
        <v>783</v>
      </c>
      <c r="I18690" s="43" t="s">
        <v>13550</v>
      </c>
    </row>
    <row r="18691" spans="1:9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705"/>
        <v>1387560</v>
      </c>
      <c r="H18691" s="42" t="s">
        <v>8638</v>
      </c>
      <c r="I18691" s="358" t="s">
        <v>13552</v>
      </c>
    </row>
    <row r="18692" spans="1:9" x14ac:dyDescent="0.25">
      <c r="A18692" s="180">
        <v>44724</v>
      </c>
      <c r="B18692" s="33" t="s">
        <v>7855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705"/>
        <v>80000</v>
      </c>
      <c r="H18692" s="84" t="s">
        <v>7856</v>
      </c>
      <c r="I18692" s="358"/>
    </row>
    <row r="18693" spans="1:9" x14ac:dyDescent="0.25">
      <c r="A18693" s="180">
        <v>44724</v>
      </c>
      <c r="B18693" s="33" t="s">
        <v>7116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705"/>
        <v>170000</v>
      </c>
      <c r="H18693" s="42" t="s">
        <v>1263</v>
      </c>
      <c r="I18693" s="358"/>
    </row>
    <row r="18694" spans="1:9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705"/>
        <v>75000</v>
      </c>
      <c r="H18694" s="42" t="s">
        <v>1263</v>
      </c>
      <c r="I18694" s="358"/>
    </row>
    <row r="18695" spans="1:9" x14ac:dyDescent="0.25">
      <c r="A18695" s="180">
        <v>44724</v>
      </c>
      <c r="B18695" s="80" t="s">
        <v>7387</v>
      </c>
      <c r="C18695" s="336"/>
      <c r="D18695" s="38">
        <v>1</v>
      </c>
      <c r="E18695" s="51" t="s">
        <v>24</v>
      </c>
      <c r="F18695" s="46">
        <v>35000</v>
      </c>
      <c r="G18695" s="41">
        <f t="shared" si="705"/>
        <v>35000</v>
      </c>
      <c r="H18695" s="42" t="s">
        <v>1004</v>
      </c>
      <c r="I18695" s="358" t="s">
        <v>13553</v>
      </c>
    </row>
    <row r="18696" spans="1:9" x14ac:dyDescent="0.25">
      <c r="A18696" s="180">
        <v>44724</v>
      </c>
      <c r="B18696" s="68" t="s">
        <v>6290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705"/>
        <v>1150000</v>
      </c>
      <c r="H18696" s="42" t="s">
        <v>647</v>
      </c>
      <c r="I18696" s="358" t="s">
        <v>13554</v>
      </c>
    </row>
    <row r="18697" spans="1:9" x14ac:dyDescent="0.25">
      <c r="A18697" s="180">
        <v>44724</v>
      </c>
      <c r="B18697" s="33" t="s">
        <v>7826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705"/>
        <v>325000</v>
      </c>
      <c r="H18697" s="42" t="s">
        <v>647</v>
      </c>
      <c r="I18697" s="358" t="s">
        <v>13554</v>
      </c>
    </row>
    <row r="18698" spans="1:9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705"/>
        <v>93000</v>
      </c>
      <c r="H18698" s="42" t="s">
        <v>28</v>
      </c>
      <c r="I18698" s="43"/>
    </row>
    <row r="18699" spans="1:9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705"/>
        <v>480000</v>
      </c>
      <c r="H18699" s="84" t="s">
        <v>647</v>
      </c>
      <c r="I18699" s="43" t="s">
        <v>13555</v>
      </c>
    </row>
    <row r="18700" spans="1:9" x14ac:dyDescent="0.25">
      <c r="A18700" s="180">
        <v>44754</v>
      </c>
      <c r="B18700" s="33" t="s">
        <v>7857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705"/>
        <v>210000</v>
      </c>
      <c r="H18700" s="84" t="s">
        <v>647</v>
      </c>
      <c r="I18700" s="43" t="s">
        <v>13555</v>
      </c>
    </row>
    <row r="18701" spans="1:9" x14ac:dyDescent="0.25">
      <c r="A18701" s="180">
        <v>44754</v>
      </c>
      <c r="B18701" s="68" t="s">
        <v>7850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705"/>
        <v>70500</v>
      </c>
      <c r="H18701" s="42" t="s">
        <v>647</v>
      </c>
      <c r="I18701" s="43" t="s">
        <v>13555</v>
      </c>
    </row>
    <row r="18702" spans="1:9" x14ac:dyDescent="0.25">
      <c r="A18702" s="180">
        <v>44754</v>
      </c>
      <c r="B18702" s="56" t="s">
        <v>7851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705"/>
        <v>850000</v>
      </c>
      <c r="H18702" s="42" t="s">
        <v>647</v>
      </c>
      <c r="I18702" s="43" t="s">
        <v>13555</v>
      </c>
    </row>
    <row r="18703" spans="1:9" x14ac:dyDescent="0.25">
      <c r="A18703" s="180">
        <v>44754</v>
      </c>
      <c r="B18703" s="56" t="s">
        <v>7681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13556</v>
      </c>
      <c r="I18703" s="43" t="s">
        <v>13555</v>
      </c>
    </row>
    <row r="18704" spans="1:9" x14ac:dyDescent="0.25">
      <c r="A18704" s="180">
        <v>44754</v>
      </c>
      <c r="B18704" s="33" t="s">
        <v>13509</v>
      </c>
      <c r="C18704" s="33" t="s">
        <v>13557</v>
      </c>
      <c r="D18704" s="38">
        <v>1</v>
      </c>
      <c r="E18704" s="45" t="s">
        <v>24</v>
      </c>
      <c r="F18704" s="34">
        <v>1650000</v>
      </c>
      <c r="G18704" s="41">
        <f t="shared" ref="G18704:G18736" si="706">F18704*D18704</f>
        <v>1650000</v>
      </c>
      <c r="H18704" s="42" t="s">
        <v>647</v>
      </c>
      <c r="I18704" s="43" t="s">
        <v>13555</v>
      </c>
    </row>
    <row r="18705" spans="1:9" x14ac:dyDescent="0.25">
      <c r="A18705" s="180">
        <v>44754</v>
      </c>
      <c r="B18705" s="33" t="s">
        <v>13509</v>
      </c>
      <c r="C18705" s="33" t="s">
        <v>13558</v>
      </c>
      <c r="D18705" s="38">
        <v>1</v>
      </c>
      <c r="E18705" s="45" t="s">
        <v>24</v>
      </c>
      <c r="F18705" s="34">
        <v>1650000</v>
      </c>
      <c r="G18705" s="41">
        <f t="shared" si="706"/>
        <v>1650000</v>
      </c>
      <c r="H18705" s="42" t="s">
        <v>647</v>
      </c>
      <c r="I18705" s="43" t="s">
        <v>13555</v>
      </c>
    </row>
    <row r="18706" spans="1:9" x14ac:dyDescent="0.25">
      <c r="A18706" s="180">
        <v>44754</v>
      </c>
      <c r="B18706" s="33" t="s">
        <v>13509</v>
      </c>
      <c r="C18706" s="33" t="s">
        <v>13559</v>
      </c>
      <c r="D18706" s="38">
        <v>1</v>
      </c>
      <c r="E18706" s="45" t="s">
        <v>24</v>
      </c>
      <c r="F18706" s="34">
        <v>1650000</v>
      </c>
      <c r="G18706" s="41">
        <f t="shared" si="706"/>
        <v>1650000</v>
      </c>
      <c r="H18706" s="42" t="s">
        <v>647</v>
      </c>
      <c r="I18706" s="43" t="s">
        <v>13555</v>
      </c>
    </row>
    <row r="18707" spans="1:9" x14ac:dyDescent="0.25">
      <c r="A18707" s="180">
        <v>44754</v>
      </c>
      <c r="B18707" s="33" t="s">
        <v>13509</v>
      </c>
      <c r="C18707" s="33" t="s">
        <v>13560</v>
      </c>
      <c r="D18707" s="38">
        <v>1</v>
      </c>
      <c r="E18707" s="39" t="s">
        <v>24</v>
      </c>
      <c r="F18707" s="34">
        <v>1650000</v>
      </c>
      <c r="G18707" s="41">
        <f t="shared" si="706"/>
        <v>1650000</v>
      </c>
      <c r="H18707" s="42" t="s">
        <v>647</v>
      </c>
      <c r="I18707" s="43" t="s">
        <v>13555</v>
      </c>
    </row>
    <row r="18708" spans="1:9" x14ac:dyDescent="0.25">
      <c r="A18708" s="180">
        <v>44754</v>
      </c>
      <c r="B18708" s="33" t="s">
        <v>13322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706"/>
        <v>40000</v>
      </c>
      <c r="H18708" s="42" t="s">
        <v>1263</v>
      </c>
      <c r="I18708" s="358"/>
    </row>
    <row r="18709" spans="1:9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706"/>
        <v>99000</v>
      </c>
      <c r="H18709" s="42" t="s">
        <v>827</v>
      </c>
      <c r="I18709" s="43"/>
    </row>
    <row r="18710" spans="1:9" x14ac:dyDescent="0.25">
      <c r="A18710" s="180">
        <v>44754</v>
      </c>
      <c r="B18710" s="80" t="s">
        <v>6966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706"/>
        <v>15000</v>
      </c>
      <c r="H18710" s="84" t="s">
        <v>1268</v>
      </c>
      <c r="I18710" s="43"/>
    </row>
    <row r="18711" spans="1:9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706"/>
        <v>108000</v>
      </c>
      <c r="H18711" s="84" t="s">
        <v>1268</v>
      </c>
      <c r="I18711" s="43"/>
    </row>
    <row r="18712" spans="1:9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706"/>
        <v>250000</v>
      </c>
      <c r="H18712" s="84" t="s">
        <v>1268</v>
      </c>
      <c r="I18712" s="43"/>
    </row>
    <row r="18713" spans="1:9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706"/>
        <v>220000</v>
      </c>
      <c r="H18713" s="84" t="s">
        <v>1268</v>
      </c>
      <c r="I18713" s="43"/>
    </row>
    <row r="18714" spans="1:9" x14ac:dyDescent="0.25">
      <c r="A18714" s="180">
        <v>44754</v>
      </c>
      <c r="B18714" s="33" t="s">
        <v>13561</v>
      </c>
      <c r="C18714" s="33" t="s">
        <v>3597</v>
      </c>
      <c r="D18714" s="38">
        <v>1</v>
      </c>
      <c r="E18714" s="51" t="s">
        <v>24</v>
      </c>
      <c r="F18714" s="46">
        <v>60000</v>
      </c>
      <c r="G18714" s="62">
        <f t="shared" si="706"/>
        <v>60000</v>
      </c>
      <c r="H18714" s="42" t="s">
        <v>748</v>
      </c>
      <c r="I18714" s="43" t="s">
        <v>13562</v>
      </c>
    </row>
    <row r="18715" spans="1:9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706"/>
        <v>10000</v>
      </c>
      <c r="H18715" s="42" t="s">
        <v>748</v>
      </c>
      <c r="I18715" s="43" t="s">
        <v>13562</v>
      </c>
    </row>
    <row r="18716" spans="1:9" x14ac:dyDescent="0.25">
      <c r="A18716" s="180">
        <v>44754</v>
      </c>
      <c r="B18716" s="33" t="s">
        <v>7858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706"/>
        <v>225000</v>
      </c>
      <c r="H18716" s="42" t="s">
        <v>748</v>
      </c>
      <c r="I18716" s="43" t="s">
        <v>13562</v>
      </c>
    </row>
    <row r="18717" spans="1:9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706"/>
        <v>22000</v>
      </c>
      <c r="H18717" s="42" t="s">
        <v>962</v>
      </c>
      <c r="I18717" s="43"/>
    </row>
    <row r="18718" spans="1:9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706"/>
        <v>62600</v>
      </c>
      <c r="H18718" s="42" t="s">
        <v>962</v>
      </c>
      <c r="I18718" s="43"/>
    </row>
    <row r="18719" spans="1:9" x14ac:dyDescent="0.25">
      <c r="A18719" s="180">
        <v>44754</v>
      </c>
      <c r="B18719" s="33" t="s">
        <v>2847</v>
      </c>
      <c r="C18719" s="33"/>
      <c r="D18719" s="53">
        <v>20</v>
      </c>
      <c r="E18719" s="39" t="s">
        <v>24</v>
      </c>
      <c r="F18719" s="46">
        <v>750</v>
      </c>
      <c r="G18719" s="62">
        <f t="shared" si="706"/>
        <v>15000</v>
      </c>
      <c r="H18719" s="42" t="s">
        <v>962</v>
      </c>
      <c r="I18719" s="43"/>
    </row>
    <row r="18720" spans="1:9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706"/>
        <v>75000</v>
      </c>
      <c r="H18720" s="42" t="s">
        <v>962</v>
      </c>
      <c r="I18720" s="43"/>
    </row>
    <row r="18721" spans="1:9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706"/>
        <v>297000</v>
      </c>
      <c r="H18721" s="42" t="s">
        <v>911</v>
      </c>
      <c r="I18721" s="43" t="s">
        <v>13563</v>
      </c>
    </row>
    <row r="18722" spans="1:9" x14ac:dyDescent="0.25">
      <c r="A18722" s="180">
        <v>44754</v>
      </c>
      <c r="B18722" s="33" t="s">
        <v>8247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706"/>
        <v>83000</v>
      </c>
      <c r="H18722" s="42" t="s">
        <v>911</v>
      </c>
      <c r="I18722" s="43" t="s">
        <v>13563</v>
      </c>
    </row>
    <row r="18723" spans="1:9" x14ac:dyDescent="0.25">
      <c r="A18723" s="180">
        <v>44754</v>
      </c>
      <c r="B18723" s="33" t="s">
        <v>9281</v>
      </c>
      <c r="C18723" s="33" t="s">
        <v>13564</v>
      </c>
      <c r="D18723" s="53">
        <v>1</v>
      </c>
      <c r="E18723" s="51" t="s">
        <v>24</v>
      </c>
      <c r="F18723" s="55">
        <v>725000</v>
      </c>
      <c r="G18723" s="41">
        <f t="shared" si="706"/>
        <v>725000</v>
      </c>
      <c r="H18723" s="42" t="s">
        <v>911</v>
      </c>
      <c r="I18723" s="43" t="s">
        <v>9327</v>
      </c>
    </row>
    <row r="18724" spans="1:9" x14ac:dyDescent="0.25">
      <c r="A18724" s="180">
        <v>44754</v>
      </c>
      <c r="B18724" s="33" t="s">
        <v>9281</v>
      </c>
      <c r="C18724" s="44" t="s">
        <v>13565</v>
      </c>
      <c r="D18724" s="53">
        <v>1</v>
      </c>
      <c r="E18724" s="51" t="s">
        <v>24</v>
      </c>
      <c r="F18724" s="55">
        <v>725000</v>
      </c>
      <c r="G18724" s="62">
        <f t="shared" si="706"/>
        <v>725000</v>
      </c>
      <c r="H18724" s="42" t="s">
        <v>911</v>
      </c>
      <c r="I18724" s="43" t="s">
        <v>9327</v>
      </c>
    </row>
    <row r="18725" spans="1:9" x14ac:dyDescent="0.25">
      <c r="A18725" s="180">
        <v>44754</v>
      </c>
      <c r="B18725" s="33" t="s">
        <v>9281</v>
      </c>
      <c r="C18725" s="33" t="s">
        <v>13566</v>
      </c>
      <c r="D18725" s="53">
        <v>1</v>
      </c>
      <c r="E18725" s="51" t="s">
        <v>24</v>
      </c>
      <c r="F18725" s="55">
        <v>500000</v>
      </c>
      <c r="G18725" s="62">
        <f t="shared" si="706"/>
        <v>500000</v>
      </c>
      <c r="H18725" s="42" t="s">
        <v>911</v>
      </c>
      <c r="I18725" s="43" t="s">
        <v>9327</v>
      </c>
    </row>
    <row r="18726" spans="1:9" x14ac:dyDescent="0.25">
      <c r="A18726" s="180">
        <v>44754</v>
      </c>
      <c r="B18726" s="33" t="s">
        <v>9281</v>
      </c>
      <c r="C18726" s="156" t="s">
        <v>13567</v>
      </c>
      <c r="D18726" s="38">
        <v>1</v>
      </c>
      <c r="E18726" s="51" t="s">
        <v>24</v>
      </c>
      <c r="F18726" s="46">
        <v>500000</v>
      </c>
      <c r="G18726" s="62">
        <f t="shared" si="706"/>
        <v>500000</v>
      </c>
      <c r="H18726" s="42" t="s">
        <v>911</v>
      </c>
      <c r="I18726" s="43" t="s">
        <v>9327</v>
      </c>
    </row>
    <row r="18727" spans="1:9" x14ac:dyDescent="0.25">
      <c r="A18727" s="180">
        <v>44754</v>
      </c>
      <c r="B18727" s="33" t="s">
        <v>9281</v>
      </c>
      <c r="C18727" s="56" t="s">
        <v>13568</v>
      </c>
      <c r="D18727" s="38">
        <v>1</v>
      </c>
      <c r="E18727" s="45" t="s">
        <v>24</v>
      </c>
      <c r="F18727" s="40">
        <v>725000</v>
      </c>
      <c r="G18727" s="41">
        <f t="shared" si="706"/>
        <v>725000</v>
      </c>
      <c r="H18727" s="42" t="s">
        <v>911</v>
      </c>
      <c r="I18727" s="43" t="s">
        <v>9327</v>
      </c>
    </row>
    <row r="18728" spans="1:9" x14ac:dyDescent="0.25">
      <c r="A18728" s="180">
        <v>44754</v>
      </c>
      <c r="B18728" s="33" t="s">
        <v>9281</v>
      </c>
      <c r="C18728" s="33" t="s">
        <v>13569</v>
      </c>
      <c r="D18728" s="53">
        <v>1</v>
      </c>
      <c r="E18728" s="51" t="s">
        <v>24</v>
      </c>
      <c r="F18728" s="55">
        <v>725000</v>
      </c>
      <c r="G18728" s="41">
        <f t="shared" si="706"/>
        <v>725000</v>
      </c>
      <c r="H18728" s="42" t="s">
        <v>538</v>
      </c>
      <c r="I18728" s="43" t="s">
        <v>13570</v>
      </c>
    </row>
    <row r="18729" spans="1:9" x14ac:dyDescent="0.25">
      <c r="A18729" s="180">
        <v>44754</v>
      </c>
      <c r="B18729" s="33" t="s">
        <v>9281</v>
      </c>
      <c r="C18729" s="44" t="s">
        <v>13571</v>
      </c>
      <c r="D18729" s="53">
        <v>1</v>
      </c>
      <c r="E18729" s="51" t="s">
        <v>24</v>
      </c>
      <c r="F18729" s="55">
        <v>725000</v>
      </c>
      <c r="G18729" s="62">
        <f t="shared" si="706"/>
        <v>725000</v>
      </c>
      <c r="H18729" s="42" t="s">
        <v>538</v>
      </c>
      <c r="I18729" s="43" t="s">
        <v>13570</v>
      </c>
    </row>
    <row r="18730" spans="1:9" x14ac:dyDescent="0.25">
      <c r="A18730" s="180">
        <v>44754</v>
      </c>
      <c r="B18730" s="33" t="s">
        <v>7315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706"/>
        <v>390000</v>
      </c>
      <c r="H18730" s="42" t="s">
        <v>783</v>
      </c>
      <c r="I18730" s="358" t="s">
        <v>8493</v>
      </c>
    </row>
    <row r="18731" spans="1:9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706"/>
        <v>93000</v>
      </c>
      <c r="H18731" s="42" t="s">
        <v>28</v>
      </c>
      <c r="I18731" s="43"/>
    </row>
    <row r="18732" spans="1:9" x14ac:dyDescent="0.25">
      <c r="A18732" s="180">
        <v>44785</v>
      </c>
      <c r="B18732" s="52" t="s">
        <v>7898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706"/>
        <v>20000</v>
      </c>
      <c r="H18732" s="42" t="s">
        <v>7899</v>
      </c>
      <c r="I18732" s="43"/>
    </row>
    <row r="18733" spans="1:9" x14ac:dyDescent="0.25">
      <c r="A18733" s="180">
        <v>44785</v>
      </c>
      <c r="B18733" s="33" t="s">
        <v>13572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706"/>
        <v>8000</v>
      </c>
      <c r="H18733" s="84" t="s">
        <v>1268</v>
      </c>
      <c r="I18733" s="43"/>
    </row>
    <row r="18734" spans="1:9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706"/>
        <v>62600</v>
      </c>
      <c r="H18734" s="84" t="s">
        <v>1263</v>
      </c>
      <c r="I18734" s="43"/>
    </row>
    <row r="18735" spans="1:9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706"/>
        <v>11000</v>
      </c>
      <c r="H18735" s="84" t="s">
        <v>1263</v>
      </c>
      <c r="I18735" s="43"/>
    </row>
    <row r="18736" spans="1:9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706"/>
        <v>260000</v>
      </c>
      <c r="H18736" s="42" t="s">
        <v>551</v>
      </c>
      <c r="I18736" s="43" t="s">
        <v>13573</v>
      </c>
    </row>
    <row r="18737" spans="1:9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13573</v>
      </c>
    </row>
    <row r="18738" spans="1:9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707">F18738*D18738</f>
        <v>264000</v>
      </c>
      <c r="H18738" s="42" t="s">
        <v>1604</v>
      </c>
      <c r="I18738" s="43" t="s">
        <v>13574</v>
      </c>
    </row>
    <row r="18739" spans="1:9" x14ac:dyDescent="0.25">
      <c r="A18739" s="180">
        <v>44785</v>
      </c>
      <c r="B18739" s="33" t="s">
        <v>8241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707"/>
        <v>100000</v>
      </c>
      <c r="H18739" s="42" t="s">
        <v>1604</v>
      </c>
      <c r="I18739" s="43" t="s">
        <v>13574</v>
      </c>
    </row>
    <row r="18740" spans="1:9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707"/>
        <v>35000</v>
      </c>
      <c r="H18740" s="42" t="s">
        <v>1604</v>
      </c>
      <c r="I18740" s="43" t="s">
        <v>13574</v>
      </c>
    </row>
    <row r="18741" spans="1:9" x14ac:dyDescent="0.25">
      <c r="A18741" s="180">
        <v>44785</v>
      </c>
      <c r="B18741" s="68" t="s">
        <v>7862</v>
      </c>
      <c r="C18741" s="33" t="s">
        <v>7863</v>
      </c>
      <c r="D18741" s="38">
        <v>1</v>
      </c>
      <c r="E18741" s="45" t="s">
        <v>24</v>
      </c>
      <c r="F18741" s="40">
        <v>15000</v>
      </c>
      <c r="G18741" s="46">
        <f t="shared" si="707"/>
        <v>15000</v>
      </c>
      <c r="H18741" s="42" t="s">
        <v>731</v>
      </c>
      <c r="I18741" s="43"/>
    </row>
    <row r="18742" spans="1:9" x14ac:dyDescent="0.25">
      <c r="A18742" s="180">
        <v>44785</v>
      </c>
      <c r="B18742" s="109" t="s">
        <v>7864</v>
      </c>
      <c r="C18742" s="33" t="s">
        <v>7863</v>
      </c>
      <c r="D18742" s="38">
        <v>2</v>
      </c>
      <c r="E18742" s="51" t="s">
        <v>24</v>
      </c>
      <c r="F18742" s="46">
        <v>5000</v>
      </c>
      <c r="G18742" s="62">
        <f t="shared" si="707"/>
        <v>10000</v>
      </c>
      <c r="H18742" s="42" t="s">
        <v>625</v>
      </c>
      <c r="I18742" s="43"/>
    </row>
    <row r="18743" spans="1:9" x14ac:dyDescent="0.25">
      <c r="A18743" s="180">
        <v>44785</v>
      </c>
      <c r="B18743" s="33" t="s">
        <v>7865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707"/>
        <v>22000</v>
      </c>
      <c r="H18743" s="42" t="s">
        <v>625</v>
      </c>
      <c r="I18743" s="43"/>
    </row>
    <row r="18744" spans="1:9" x14ac:dyDescent="0.25">
      <c r="A18744" s="180">
        <v>44785</v>
      </c>
      <c r="B18744" s="33" t="s">
        <v>7864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707"/>
        <v>15000</v>
      </c>
      <c r="H18744" s="42" t="s">
        <v>625</v>
      </c>
      <c r="I18744" s="43"/>
    </row>
    <row r="18745" spans="1:9" x14ac:dyDescent="0.25">
      <c r="A18745" s="180">
        <v>44785</v>
      </c>
      <c r="B18745" s="33" t="s">
        <v>7888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707"/>
        <v>350000</v>
      </c>
      <c r="H18745" s="42" t="s">
        <v>676</v>
      </c>
      <c r="I18745" s="43" t="s">
        <v>13575</v>
      </c>
    </row>
    <row r="18746" spans="1:9" x14ac:dyDescent="0.25">
      <c r="A18746" s="180">
        <v>44785</v>
      </c>
      <c r="B18746" s="33" t="s">
        <v>7888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707"/>
        <v>350000</v>
      </c>
      <c r="H18746" s="42" t="s">
        <v>676</v>
      </c>
      <c r="I18746" s="43" t="s">
        <v>13575</v>
      </c>
    </row>
    <row r="18747" spans="1:9" x14ac:dyDescent="0.25">
      <c r="A18747" s="180">
        <v>44785</v>
      </c>
      <c r="B18747" s="68" t="s">
        <v>13576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707"/>
        <v>865000</v>
      </c>
      <c r="H18747" s="42" t="s">
        <v>7879</v>
      </c>
      <c r="I18747" s="43" t="s">
        <v>13577</v>
      </c>
    </row>
    <row r="18748" spans="1:9" x14ac:dyDescent="0.25">
      <c r="A18748" s="180">
        <v>44785</v>
      </c>
      <c r="B18748" s="36" t="s">
        <v>7876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707"/>
        <v>864500</v>
      </c>
      <c r="H18748" s="42" t="s">
        <v>13578</v>
      </c>
      <c r="I18748" s="43" t="s">
        <v>13577</v>
      </c>
    </row>
    <row r="18749" spans="1:9" x14ac:dyDescent="0.25">
      <c r="A18749" s="180">
        <v>44785</v>
      </c>
      <c r="B18749" s="36" t="s">
        <v>7880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707"/>
        <v>588500</v>
      </c>
      <c r="H18749" s="42" t="s">
        <v>13578</v>
      </c>
      <c r="I18749" s="43" t="s">
        <v>13577</v>
      </c>
    </row>
    <row r="18750" spans="1:9" x14ac:dyDescent="0.25">
      <c r="A18750" s="180">
        <v>44785</v>
      </c>
      <c r="B18750" s="33" t="s">
        <v>7892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707"/>
        <v>150000</v>
      </c>
      <c r="H18750" s="42" t="s">
        <v>509</v>
      </c>
      <c r="I18750" s="43"/>
    </row>
    <row r="18751" spans="1:9" x14ac:dyDescent="0.25">
      <c r="A18751" s="180">
        <v>44785</v>
      </c>
      <c r="B18751" s="63" t="s">
        <v>7893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707"/>
        <v>75000</v>
      </c>
      <c r="H18751" s="42" t="s">
        <v>509</v>
      </c>
      <c r="I18751" s="43"/>
    </row>
    <row r="18752" spans="1:9" x14ac:dyDescent="0.25">
      <c r="A18752" s="180">
        <v>44785</v>
      </c>
      <c r="B18752" s="36" t="s">
        <v>7894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x14ac:dyDescent="0.25">
      <c r="A18753" s="180">
        <v>44785</v>
      </c>
      <c r="B18753" s="36" t="s">
        <v>7895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707"/>
        <v>45000</v>
      </c>
      <c r="H18753" s="42" t="s">
        <v>509</v>
      </c>
      <c r="I18753" s="43"/>
    </row>
    <row r="18754" spans="1:9" x14ac:dyDescent="0.25">
      <c r="A18754" s="180">
        <v>44785</v>
      </c>
      <c r="B18754" s="33" t="s">
        <v>7896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707"/>
        <v>55000</v>
      </c>
      <c r="H18754" s="42" t="s">
        <v>509</v>
      </c>
      <c r="I18754" s="43"/>
    </row>
    <row r="18755" spans="1:9" x14ac:dyDescent="0.25">
      <c r="A18755" s="180">
        <v>44785</v>
      </c>
      <c r="B18755" s="33" t="s">
        <v>7897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707"/>
        <v>10000</v>
      </c>
      <c r="H18755" s="42" t="s">
        <v>509</v>
      </c>
      <c r="I18755" s="43"/>
    </row>
    <row r="18756" spans="1:9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3788</v>
      </c>
      <c r="F18756" s="34">
        <v>1500000</v>
      </c>
      <c r="G18756" s="46">
        <f t="shared" si="707"/>
        <v>3000000</v>
      </c>
      <c r="H18756" s="42" t="s">
        <v>2938</v>
      </c>
      <c r="I18756" s="43" t="s">
        <v>13579</v>
      </c>
    </row>
    <row r="18757" spans="1:9" x14ac:dyDescent="0.25">
      <c r="A18757" s="180">
        <v>44785</v>
      </c>
      <c r="B18757" s="33" t="s">
        <v>13580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707"/>
        <v>270000</v>
      </c>
      <c r="H18757" s="42" t="s">
        <v>2938</v>
      </c>
      <c r="I18757" s="43" t="s">
        <v>13579</v>
      </c>
    </row>
    <row r="18758" spans="1:9" x14ac:dyDescent="0.25">
      <c r="A18758" s="180">
        <v>44785</v>
      </c>
      <c r="B18758" s="52" t="s">
        <v>7872</v>
      </c>
      <c r="C18758" s="33" t="s">
        <v>7873</v>
      </c>
      <c r="D18758" s="38">
        <v>1</v>
      </c>
      <c r="E18758" s="51" t="s">
        <v>24</v>
      </c>
      <c r="F18758" s="46">
        <v>60000</v>
      </c>
      <c r="G18758" s="41">
        <f t="shared" si="707"/>
        <v>60000</v>
      </c>
      <c r="H18758" s="42" t="s">
        <v>7874</v>
      </c>
      <c r="I18758" s="43"/>
    </row>
    <row r="18759" spans="1:9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707"/>
        <v>62600</v>
      </c>
      <c r="H18759" s="84" t="s">
        <v>7694</v>
      </c>
      <c r="I18759" s="358"/>
    </row>
    <row r="18760" spans="1:9" x14ac:dyDescent="0.25">
      <c r="A18760" s="180">
        <v>44785</v>
      </c>
      <c r="B18760" s="33" t="s">
        <v>7875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707"/>
        <v>549000</v>
      </c>
      <c r="H18760" s="42" t="s">
        <v>962</v>
      </c>
      <c r="I18760" s="43"/>
    </row>
    <row r="18761" spans="1:9" x14ac:dyDescent="0.25">
      <c r="A18761" s="180">
        <v>44785</v>
      </c>
      <c r="B18761" s="52" t="s">
        <v>7860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707"/>
        <v>242000</v>
      </c>
      <c r="H18761" s="42" t="s">
        <v>962</v>
      </c>
      <c r="I18761" s="43"/>
    </row>
    <row r="18762" spans="1:9" x14ac:dyDescent="0.25">
      <c r="A18762" s="180">
        <v>44785</v>
      </c>
      <c r="B18762" s="33" t="s">
        <v>7861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707"/>
        <v>326000</v>
      </c>
      <c r="H18762" s="42" t="s">
        <v>962</v>
      </c>
      <c r="I18762" s="43"/>
    </row>
    <row r="18763" spans="1:9" x14ac:dyDescent="0.25">
      <c r="A18763" s="180">
        <v>44785</v>
      </c>
      <c r="B18763" s="36" t="s">
        <v>5631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707"/>
        <v>143750</v>
      </c>
      <c r="H18763" s="42" t="s">
        <v>962</v>
      </c>
      <c r="I18763" s="43"/>
    </row>
    <row r="18764" spans="1:9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707"/>
        <v>93000</v>
      </c>
      <c r="H18764" s="42" t="s">
        <v>28</v>
      </c>
      <c r="I18764" s="43"/>
    </row>
    <row r="18765" spans="1:9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707"/>
        <v>49300</v>
      </c>
      <c r="H18765" s="42" t="s">
        <v>28</v>
      </c>
      <c r="I18765" s="43"/>
    </row>
    <row r="18766" spans="1:9" x14ac:dyDescent="0.25">
      <c r="A18766" s="180">
        <v>44816</v>
      </c>
      <c r="B18766" s="33" t="s">
        <v>7910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707"/>
        <v>400000</v>
      </c>
      <c r="H18766" s="42" t="s">
        <v>708</v>
      </c>
      <c r="I18766" s="43"/>
    </row>
    <row r="18767" spans="1:9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707"/>
        <v>297000</v>
      </c>
      <c r="H18767" s="84" t="s">
        <v>2237</v>
      </c>
      <c r="I18767" s="43" t="s">
        <v>13581</v>
      </c>
    </row>
    <row r="18768" spans="1:9" x14ac:dyDescent="0.25">
      <c r="A18768" s="180">
        <v>44816</v>
      </c>
      <c r="B18768" s="33" t="s">
        <v>8247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707"/>
        <v>83000</v>
      </c>
      <c r="H18768" s="84" t="s">
        <v>2237</v>
      </c>
      <c r="I18768" s="43" t="s">
        <v>13581</v>
      </c>
    </row>
    <row r="18769" spans="1:9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707"/>
        <v>25875</v>
      </c>
      <c r="H18769" s="84" t="s">
        <v>2237</v>
      </c>
      <c r="I18769" s="43" t="s">
        <v>13581</v>
      </c>
    </row>
    <row r="18770" spans="1:9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708">F18771*D18771</f>
        <v>93000</v>
      </c>
      <c r="H18771" s="42" t="s">
        <v>2240</v>
      </c>
      <c r="I18771" s="43"/>
    </row>
    <row r="18772" spans="1:9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708"/>
        <v>33000</v>
      </c>
      <c r="H18772" s="84" t="s">
        <v>962</v>
      </c>
      <c r="I18772" s="43"/>
    </row>
    <row r="18773" spans="1:9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708"/>
        <v>75000</v>
      </c>
      <c r="H18773" s="84" t="s">
        <v>962</v>
      </c>
      <c r="I18773" s="43"/>
    </row>
    <row r="18774" spans="1:9" x14ac:dyDescent="0.25">
      <c r="A18774" s="180">
        <v>44816</v>
      </c>
      <c r="B18774" s="68" t="s">
        <v>6290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708"/>
        <v>575000</v>
      </c>
      <c r="H18774" s="42" t="s">
        <v>433</v>
      </c>
      <c r="I18774" s="43" t="s">
        <v>13582</v>
      </c>
    </row>
    <row r="18775" spans="1:9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708"/>
        <v>820000</v>
      </c>
      <c r="H18775" s="42" t="s">
        <v>433</v>
      </c>
      <c r="I18775" s="43" t="s">
        <v>13582</v>
      </c>
    </row>
    <row r="18776" spans="1:9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708"/>
        <v>75000</v>
      </c>
      <c r="H18776" s="42" t="s">
        <v>433</v>
      </c>
      <c r="I18776" s="43" t="s">
        <v>13583</v>
      </c>
    </row>
    <row r="18777" spans="1:9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708"/>
        <v>75000</v>
      </c>
      <c r="H18777" s="42" t="s">
        <v>433</v>
      </c>
      <c r="I18777" s="43" t="s">
        <v>13583</v>
      </c>
    </row>
    <row r="18778" spans="1:9" x14ac:dyDescent="0.25">
      <c r="A18778" s="180">
        <v>44816</v>
      </c>
      <c r="B18778" s="33" t="s">
        <v>68</v>
      </c>
      <c r="C18778" s="44" t="s">
        <v>13584</v>
      </c>
      <c r="D18778" s="50">
        <v>1</v>
      </c>
      <c r="E18778" s="45" t="s">
        <v>72</v>
      </c>
      <c r="F18778" s="46">
        <v>2100000</v>
      </c>
      <c r="G18778" s="41">
        <f t="shared" si="708"/>
        <v>2100000</v>
      </c>
      <c r="H18778" s="42" t="s">
        <v>468</v>
      </c>
      <c r="I18778" s="43" t="s">
        <v>9335</v>
      </c>
    </row>
    <row r="18779" spans="1:9" x14ac:dyDescent="0.25">
      <c r="A18779" s="180">
        <v>44816</v>
      </c>
      <c r="B18779" s="33" t="s">
        <v>68</v>
      </c>
      <c r="C18779" s="44" t="s">
        <v>13585</v>
      </c>
      <c r="D18779" s="38">
        <v>1</v>
      </c>
      <c r="E18779" s="45" t="s">
        <v>72</v>
      </c>
      <c r="F18779" s="46">
        <v>2100000</v>
      </c>
      <c r="G18779" s="41">
        <f t="shared" si="708"/>
        <v>2100000</v>
      </c>
      <c r="H18779" s="42" t="s">
        <v>468</v>
      </c>
      <c r="I18779" s="43" t="s">
        <v>9335</v>
      </c>
    </row>
    <row r="18780" spans="1:9" x14ac:dyDescent="0.25">
      <c r="A18780" s="180">
        <v>44816</v>
      </c>
      <c r="B18780" s="33" t="s">
        <v>6293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708"/>
        <v>49000</v>
      </c>
      <c r="H18780" s="42" t="s">
        <v>742</v>
      </c>
      <c r="I18780" s="43"/>
    </row>
    <row r="18781" spans="1:9" x14ac:dyDescent="0.25">
      <c r="A18781" s="180">
        <v>44816</v>
      </c>
      <c r="B18781" s="33" t="s">
        <v>12224</v>
      </c>
      <c r="C18781" s="33" t="s">
        <v>13586</v>
      </c>
      <c r="D18781" s="53">
        <v>1</v>
      </c>
      <c r="E18781" s="39" t="s">
        <v>24</v>
      </c>
      <c r="F18781" s="46">
        <v>1400000</v>
      </c>
      <c r="G18781" s="62">
        <f t="shared" si="708"/>
        <v>1400000</v>
      </c>
      <c r="H18781" s="42" t="s">
        <v>2237</v>
      </c>
      <c r="I18781" s="43" t="s">
        <v>9330</v>
      </c>
    </row>
    <row r="18782" spans="1:9" x14ac:dyDescent="0.25">
      <c r="A18782" s="180">
        <v>44816</v>
      </c>
      <c r="B18782" s="36" t="s">
        <v>7561</v>
      </c>
      <c r="C18782" s="56" t="s">
        <v>7562</v>
      </c>
      <c r="D18782" s="38">
        <v>1</v>
      </c>
      <c r="E18782" s="78" t="s">
        <v>24</v>
      </c>
      <c r="F18782" s="41">
        <v>130000</v>
      </c>
      <c r="G18782" s="46">
        <f t="shared" si="708"/>
        <v>130000</v>
      </c>
      <c r="H18782" s="42" t="s">
        <v>2237</v>
      </c>
      <c r="I18782" s="43" t="s">
        <v>9330</v>
      </c>
    </row>
    <row r="18783" spans="1:9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708"/>
        <v>264000</v>
      </c>
      <c r="H18783" s="42" t="s">
        <v>551</v>
      </c>
      <c r="I18783" s="43" t="s">
        <v>13587</v>
      </c>
    </row>
    <row r="18784" spans="1:9" x14ac:dyDescent="0.25">
      <c r="A18784" s="180">
        <v>44816</v>
      </c>
      <c r="B18784" s="33" t="s">
        <v>7214</v>
      </c>
      <c r="C18784" s="33" t="s">
        <v>7213</v>
      </c>
      <c r="D18784" s="38">
        <v>1</v>
      </c>
      <c r="E18784" s="45" t="s">
        <v>24</v>
      </c>
      <c r="F18784" s="35">
        <v>58000</v>
      </c>
      <c r="G18784" s="41">
        <f t="shared" si="708"/>
        <v>58000</v>
      </c>
      <c r="H18784" s="42" t="s">
        <v>551</v>
      </c>
      <c r="I18784" s="43" t="s">
        <v>13587</v>
      </c>
    </row>
    <row r="18785" spans="1:9" x14ac:dyDescent="0.25">
      <c r="A18785" s="180">
        <v>44816</v>
      </c>
      <c r="B18785" s="36" t="s">
        <v>526</v>
      </c>
      <c r="C18785" s="56" t="s">
        <v>7580</v>
      </c>
      <c r="D18785" s="53">
        <v>10</v>
      </c>
      <c r="E18785" s="51" t="s">
        <v>24</v>
      </c>
      <c r="F18785" s="40">
        <v>235000</v>
      </c>
      <c r="G18785" s="62">
        <f t="shared" si="708"/>
        <v>2350000</v>
      </c>
      <c r="H18785" s="42" t="s">
        <v>2938</v>
      </c>
      <c r="I18785" s="43" t="s">
        <v>13588</v>
      </c>
    </row>
    <row r="18786" spans="1:9" x14ac:dyDescent="0.25">
      <c r="A18786" s="180">
        <v>44816</v>
      </c>
      <c r="B18786" s="68" t="s">
        <v>7678</v>
      </c>
      <c r="C18786" s="56" t="s">
        <v>7580</v>
      </c>
      <c r="D18786" s="53">
        <v>10</v>
      </c>
      <c r="E18786" s="39" t="s">
        <v>24</v>
      </c>
      <c r="F18786" s="55">
        <v>65000</v>
      </c>
      <c r="G18786" s="41">
        <f t="shared" si="708"/>
        <v>650000</v>
      </c>
      <c r="H18786" s="42" t="s">
        <v>2938</v>
      </c>
      <c r="I18786" s="43" t="s">
        <v>13588</v>
      </c>
    </row>
    <row r="18787" spans="1:9" x14ac:dyDescent="0.25">
      <c r="A18787" s="180">
        <v>44816</v>
      </c>
      <c r="B18787" s="63" t="s">
        <v>63</v>
      </c>
      <c r="C18787" s="33" t="s">
        <v>13589</v>
      </c>
      <c r="D18787" s="38">
        <v>1</v>
      </c>
      <c r="E18787" s="51" t="s">
        <v>24</v>
      </c>
      <c r="F18787" s="46">
        <v>3400000</v>
      </c>
      <c r="G18787" s="41">
        <f t="shared" si="708"/>
        <v>3400000</v>
      </c>
      <c r="H18787" s="42" t="s">
        <v>2938</v>
      </c>
      <c r="I18787" s="43" t="s">
        <v>13588</v>
      </c>
    </row>
    <row r="18788" spans="1:9" x14ac:dyDescent="0.25">
      <c r="A18788" s="180">
        <v>44816</v>
      </c>
      <c r="B18788" s="36" t="s">
        <v>13590</v>
      </c>
      <c r="C18788" s="44" t="s">
        <v>13591</v>
      </c>
      <c r="D18788" s="53">
        <v>1</v>
      </c>
      <c r="E18788" s="39" t="s">
        <v>24</v>
      </c>
      <c r="F18788" s="55">
        <v>1650000</v>
      </c>
      <c r="G18788" s="62">
        <f t="shared" si="708"/>
        <v>1650000</v>
      </c>
      <c r="H18788" s="42" t="s">
        <v>2938</v>
      </c>
      <c r="I18788" s="43" t="s">
        <v>13588</v>
      </c>
    </row>
    <row r="18789" spans="1:9" x14ac:dyDescent="0.25">
      <c r="A18789" s="180">
        <v>44816</v>
      </c>
      <c r="B18789" s="36" t="s">
        <v>13590</v>
      </c>
      <c r="C18789" s="44" t="s">
        <v>13592</v>
      </c>
      <c r="D18789" s="38">
        <v>1</v>
      </c>
      <c r="E18789" s="51" t="s">
        <v>24</v>
      </c>
      <c r="F18789" s="55">
        <v>1650000</v>
      </c>
      <c r="G18789" s="62">
        <f t="shared" si="708"/>
        <v>1650000</v>
      </c>
      <c r="H18789" s="42" t="s">
        <v>2938</v>
      </c>
      <c r="I18789" s="43" t="s">
        <v>13588</v>
      </c>
    </row>
    <row r="18790" spans="1:9" x14ac:dyDescent="0.25">
      <c r="A18790" s="180">
        <v>44816</v>
      </c>
      <c r="B18790" s="36" t="s">
        <v>13590</v>
      </c>
      <c r="C18790" s="44" t="s">
        <v>13593</v>
      </c>
      <c r="D18790" s="53">
        <v>1</v>
      </c>
      <c r="E18790" s="39" t="s">
        <v>24</v>
      </c>
      <c r="F18790" s="55">
        <v>1650000</v>
      </c>
      <c r="G18790" s="62">
        <f t="shared" si="708"/>
        <v>1650000</v>
      </c>
      <c r="H18790" s="42" t="s">
        <v>2938</v>
      </c>
      <c r="I18790" s="43" t="s">
        <v>13588</v>
      </c>
    </row>
    <row r="18791" spans="1:9" x14ac:dyDescent="0.25">
      <c r="A18791" s="180">
        <v>44816</v>
      </c>
      <c r="B18791" s="36" t="s">
        <v>13590</v>
      </c>
      <c r="C18791" s="44" t="s">
        <v>13594</v>
      </c>
      <c r="D18791" s="38">
        <v>1</v>
      </c>
      <c r="E18791" s="51" t="s">
        <v>24</v>
      </c>
      <c r="F18791" s="55">
        <v>1650000</v>
      </c>
      <c r="G18791" s="41">
        <f t="shared" si="708"/>
        <v>1650000</v>
      </c>
      <c r="H18791" s="42" t="s">
        <v>2938</v>
      </c>
      <c r="I18791" s="43" t="s">
        <v>13588</v>
      </c>
    </row>
    <row r="18792" spans="1:9" x14ac:dyDescent="0.25">
      <c r="A18792" s="180">
        <v>44816</v>
      </c>
      <c r="B18792" s="36" t="s">
        <v>13590</v>
      </c>
      <c r="C18792" s="44" t="s">
        <v>13595</v>
      </c>
      <c r="D18792" s="53">
        <v>1</v>
      </c>
      <c r="E18792" s="39" t="s">
        <v>23</v>
      </c>
      <c r="F18792" s="55">
        <v>1650000</v>
      </c>
      <c r="G18792" s="62">
        <f t="shared" si="708"/>
        <v>1650000</v>
      </c>
      <c r="H18792" s="42" t="s">
        <v>2938</v>
      </c>
      <c r="I18792" s="43" t="s">
        <v>13588</v>
      </c>
    </row>
    <row r="18793" spans="1:9" x14ac:dyDescent="0.25">
      <c r="A18793" s="180">
        <v>44816</v>
      </c>
      <c r="B18793" s="36" t="s">
        <v>13590</v>
      </c>
      <c r="C18793" s="44" t="s">
        <v>13596</v>
      </c>
      <c r="D18793" s="38">
        <v>1</v>
      </c>
      <c r="E18793" s="45" t="s">
        <v>24</v>
      </c>
      <c r="F18793" s="55">
        <v>1650000</v>
      </c>
      <c r="G18793" s="41">
        <f t="shared" si="708"/>
        <v>1650000</v>
      </c>
      <c r="H18793" s="42" t="s">
        <v>2938</v>
      </c>
      <c r="I18793" s="43" t="s">
        <v>13588</v>
      </c>
    </row>
    <row r="18794" spans="1:9" x14ac:dyDescent="0.25">
      <c r="A18794" s="180">
        <v>44816</v>
      </c>
      <c r="B18794" s="68" t="s">
        <v>13597</v>
      </c>
      <c r="C18794" s="56" t="s">
        <v>13598</v>
      </c>
      <c r="D18794" s="38">
        <v>1</v>
      </c>
      <c r="E18794" s="45" t="s">
        <v>24</v>
      </c>
      <c r="F18794" s="40">
        <v>1050000</v>
      </c>
      <c r="G18794" s="41">
        <f t="shared" si="708"/>
        <v>1050000</v>
      </c>
      <c r="H18794" s="42" t="s">
        <v>2938</v>
      </c>
      <c r="I18794" s="43" t="s">
        <v>13588</v>
      </c>
    </row>
    <row r="18795" spans="1:9" x14ac:dyDescent="0.25">
      <c r="A18795" s="180">
        <v>44816</v>
      </c>
      <c r="B18795" s="68" t="s">
        <v>13597</v>
      </c>
      <c r="C18795" s="33" t="s">
        <v>13599</v>
      </c>
      <c r="D18795" s="38">
        <v>1</v>
      </c>
      <c r="E18795" s="45" t="s">
        <v>24</v>
      </c>
      <c r="F18795" s="40">
        <v>1050000</v>
      </c>
      <c r="G18795" s="41">
        <f t="shared" si="708"/>
        <v>1050000</v>
      </c>
      <c r="H18795" s="42" t="s">
        <v>2938</v>
      </c>
      <c r="I18795" s="43" t="s">
        <v>13588</v>
      </c>
    </row>
    <row r="18796" spans="1:9" x14ac:dyDescent="0.25">
      <c r="A18796" s="180">
        <v>44816</v>
      </c>
      <c r="B18796" s="33" t="s">
        <v>7912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8308</v>
      </c>
      <c r="I18796" s="43" t="s">
        <v>13600</v>
      </c>
    </row>
    <row r="18797" spans="1:9" x14ac:dyDescent="0.25">
      <c r="A18797" s="180">
        <v>44816</v>
      </c>
      <c r="B18797" s="36" t="s">
        <v>2785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8308</v>
      </c>
      <c r="I18797" s="43" t="s">
        <v>13600</v>
      </c>
    </row>
    <row r="18798" spans="1:9" x14ac:dyDescent="0.25">
      <c r="A18798" s="180">
        <v>44816</v>
      </c>
      <c r="B18798" s="33" t="s">
        <v>7907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13601</v>
      </c>
      <c r="I18798" s="43" t="s">
        <v>13600</v>
      </c>
    </row>
    <row r="18799" spans="1:9" x14ac:dyDescent="0.25">
      <c r="A18799" s="180">
        <v>44816</v>
      </c>
      <c r="B18799" s="68" t="s">
        <v>7913</v>
      </c>
      <c r="C18799" s="44" t="s">
        <v>7914</v>
      </c>
      <c r="D18799" s="38">
        <v>2</v>
      </c>
      <c r="E18799" s="45" t="s">
        <v>24</v>
      </c>
      <c r="F18799" s="46">
        <v>12500</v>
      </c>
      <c r="G18799" s="41">
        <f t="shared" ref="G18799:G18801" si="709">F18799*D18799</f>
        <v>25000</v>
      </c>
      <c r="H18799" s="42" t="s">
        <v>1263</v>
      </c>
      <c r="I18799" s="43"/>
    </row>
    <row r="18800" spans="1:9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709"/>
        <v>225000</v>
      </c>
      <c r="H18800" s="42" t="s">
        <v>1268</v>
      </c>
      <c r="I18800" s="43"/>
    </row>
    <row r="18801" spans="1:9" x14ac:dyDescent="0.25">
      <c r="A18801" s="180">
        <v>44816</v>
      </c>
      <c r="B18801" s="33" t="s">
        <v>7472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709"/>
        <v>80000</v>
      </c>
      <c r="H18801" s="42" t="s">
        <v>588</v>
      </c>
      <c r="I18801" s="33"/>
    </row>
    <row r="18802" spans="1:9" x14ac:dyDescent="0.25">
      <c r="A18802" s="180">
        <v>44816</v>
      </c>
      <c r="B18802" s="63" t="s">
        <v>6730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x14ac:dyDescent="0.25">
      <c r="A18803" s="180">
        <v>44816</v>
      </c>
      <c r="B18803" s="52" t="s">
        <v>7911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710">F18803*D18803</f>
        <v>800000</v>
      </c>
      <c r="H18803" s="42" t="s">
        <v>588</v>
      </c>
      <c r="I18803" s="33"/>
    </row>
    <row r="18804" spans="1:9" x14ac:dyDescent="0.25">
      <c r="A18804" s="180">
        <v>44816</v>
      </c>
      <c r="B18804" s="68" t="s">
        <v>7633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x14ac:dyDescent="0.25">
      <c r="A18805" s="180">
        <v>44816</v>
      </c>
      <c r="B18805" s="33" t="s">
        <v>68</v>
      </c>
      <c r="C18805" s="33" t="s">
        <v>13602</v>
      </c>
      <c r="D18805" s="38">
        <v>1</v>
      </c>
      <c r="E18805" s="45" t="s">
        <v>72</v>
      </c>
      <c r="F18805" s="34">
        <v>2100000</v>
      </c>
      <c r="G18805" s="41">
        <f t="shared" ref="G18805:G18868" si="711">F18805*D18805</f>
        <v>2100000</v>
      </c>
      <c r="H18805" s="84" t="s">
        <v>511</v>
      </c>
      <c r="I18805" s="33" t="s">
        <v>13603</v>
      </c>
    </row>
    <row r="18806" spans="1:9" x14ac:dyDescent="0.25">
      <c r="A18806" s="180">
        <v>44816</v>
      </c>
      <c r="B18806" s="33" t="s">
        <v>68</v>
      </c>
      <c r="C18806" s="33" t="s">
        <v>13604</v>
      </c>
      <c r="D18806" s="38">
        <v>1</v>
      </c>
      <c r="E18806" s="45" t="s">
        <v>72</v>
      </c>
      <c r="F18806" s="34">
        <v>2100000</v>
      </c>
      <c r="G18806" s="41">
        <f t="shared" si="711"/>
        <v>2100000</v>
      </c>
      <c r="H18806" s="84" t="s">
        <v>511</v>
      </c>
      <c r="I18806" s="33" t="s">
        <v>13603</v>
      </c>
    </row>
    <row r="18807" spans="1:9" x14ac:dyDescent="0.25">
      <c r="A18807" s="180">
        <v>44816</v>
      </c>
      <c r="B18807" s="33" t="s">
        <v>68</v>
      </c>
      <c r="C18807" s="33" t="s">
        <v>13605</v>
      </c>
      <c r="D18807" s="38">
        <v>1</v>
      </c>
      <c r="E18807" s="45" t="s">
        <v>72</v>
      </c>
      <c r="F18807" s="34">
        <v>2100000</v>
      </c>
      <c r="G18807" s="41">
        <f t="shared" si="711"/>
        <v>2100000</v>
      </c>
      <c r="H18807" s="84" t="s">
        <v>511</v>
      </c>
      <c r="I18807" s="33" t="s">
        <v>13603</v>
      </c>
    </row>
    <row r="18808" spans="1:9" x14ac:dyDescent="0.25">
      <c r="A18808" s="180">
        <v>44816</v>
      </c>
      <c r="B18808" s="33" t="s">
        <v>68</v>
      </c>
      <c r="C18808" s="33" t="s">
        <v>13606</v>
      </c>
      <c r="D18808" s="38">
        <v>1</v>
      </c>
      <c r="E18808" s="45" t="s">
        <v>72</v>
      </c>
      <c r="F18808" s="34">
        <v>2100000</v>
      </c>
      <c r="G18808" s="41">
        <f t="shared" si="711"/>
        <v>2100000</v>
      </c>
      <c r="H18808" s="84" t="s">
        <v>511</v>
      </c>
      <c r="I18808" s="33" t="s">
        <v>13603</v>
      </c>
    </row>
    <row r="18809" spans="1:9" x14ac:dyDescent="0.25">
      <c r="A18809" s="180">
        <v>44816</v>
      </c>
      <c r="B18809" s="68" t="s">
        <v>1051</v>
      </c>
      <c r="C18809" s="49" t="s">
        <v>13607</v>
      </c>
      <c r="D18809" s="38">
        <v>1</v>
      </c>
      <c r="E18809" s="45" t="s">
        <v>24</v>
      </c>
      <c r="F18809" s="34">
        <v>1050000</v>
      </c>
      <c r="G18809" s="41">
        <f t="shared" si="711"/>
        <v>1050000</v>
      </c>
      <c r="H18809" s="84" t="s">
        <v>511</v>
      </c>
      <c r="I18809" s="33" t="s">
        <v>13608</v>
      </c>
    </row>
    <row r="18810" spans="1:9" x14ac:dyDescent="0.25">
      <c r="A18810" s="180">
        <v>44816</v>
      </c>
      <c r="B18810" s="68" t="s">
        <v>1051</v>
      </c>
      <c r="C18810" s="49" t="s">
        <v>13609</v>
      </c>
      <c r="D18810" s="38">
        <v>1</v>
      </c>
      <c r="E18810" s="45" t="s">
        <v>24</v>
      </c>
      <c r="F18810" s="34">
        <v>1050000</v>
      </c>
      <c r="G18810" s="41">
        <f t="shared" si="711"/>
        <v>1050000</v>
      </c>
      <c r="H18810" s="84" t="s">
        <v>511</v>
      </c>
      <c r="I18810" s="33" t="s">
        <v>13608</v>
      </c>
    </row>
    <row r="18811" spans="1:9" x14ac:dyDescent="0.25">
      <c r="A18811" s="180">
        <v>44816</v>
      </c>
      <c r="B18811" s="68" t="s">
        <v>7926</v>
      </c>
      <c r="C18811" s="49" t="s">
        <v>13610</v>
      </c>
      <c r="D18811" s="38">
        <v>1</v>
      </c>
      <c r="E18811" s="45" t="s">
        <v>24</v>
      </c>
      <c r="F18811" s="34">
        <v>1050000</v>
      </c>
      <c r="G18811" s="41">
        <f t="shared" si="711"/>
        <v>1050000</v>
      </c>
      <c r="H18811" s="84" t="s">
        <v>511</v>
      </c>
      <c r="I18811" s="33" t="s">
        <v>13608</v>
      </c>
    </row>
    <row r="18812" spans="1:9" x14ac:dyDescent="0.25">
      <c r="A18812" s="180">
        <v>44816</v>
      </c>
      <c r="B18812" s="68" t="s">
        <v>13611</v>
      </c>
      <c r="C18812" s="49" t="s">
        <v>13612</v>
      </c>
      <c r="D18812" s="38">
        <v>1</v>
      </c>
      <c r="E18812" s="45" t="s">
        <v>24</v>
      </c>
      <c r="F18812" s="34">
        <v>1050000</v>
      </c>
      <c r="G18812" s="41">
        <f t="shared" si="711"/>
        <v>1050000</v>
      </c>
      <c r="H18812" s="84" t="s">
        <v>511</v>
      </c>
      <c r="I18812" s="33" t="s">
        <v>13608</v>
      </c>
    </row>
    <row r="18813" spans="1:9" x14ac:dyDescent="0.25">
      <c r="A18813" s="180">
        <v>44816</v>
      </c>
      <c r="B18813" s="68" t="s">
        <v>13613</v>
      </c>
      <c r="C18813" s="49" t="s">
        <v>13614</v>
      </c>
      <c r="D18813" s="38">
        <v>1</v>
      </c>
      <c r="E18813" s="45" t="s">
        <v>24</v>
      </c>
      <c r="F18813" s="34">
        <v>1050000</v>
      </c>
      <c r="G18813" s="41">
        <f t="shared" si="711"/>
        <v>1050000</v>
      </c>
      <c r="H18813" s="84" t="s">
        <v>511</v>
      </c>
      <c r="I18813" s="33" t="s">
        <v>13608</v>
      </c>
    </row>
    <row r="18814" spans="1:9" x14ac:dyDescent="0.25">
      <c r="A18814" s="180">
        <v>44816</v>
      </c>
      <c r="B18814" s="68" t="s">
        <v>13615</v>
      </c>
      <c r="C18814" s="49" t="s">
        <v>13616</v>
      </c>
      <c r="D18814" s="38">
        <v>1</v>
      </c>
      <c r="E18814" s="45" t="s">
        <v>24</v>
      </c>
      <c r="F18814" s="34">
        <v>1050000</v>
      </c>
      <c r="G18814" s="41">
        <f t="shared" si="711"/>
        <v>1050000</v>
      </c>
      <c r="H18814" s="84" t="s">
        <v>511</v>
      </c>
      <c r="I18814" s="33" t="s">
        <v>13608</v>
      </c>
    </row>
    <row r="18815" spans="1:9" x14ac:dyDescent="0.25">
      <c r="A18815" s="180">
        <v>44816</v>
      </c>
      <c r="B18815" s="68" t="s">
        <v>13617</v>
      </c>
      <c r="C18815" s="49" t="s">
        <v>13618</v>
      </c>
      <c r="D18815" s="38">
        <v>1</v>
      </c>
      <c r="E18815" s="45" t="s">
        <v>24</v>
      </c>
      <c r="F18815" s="34">
        <v>1050000</v>
      </c>
      <c r="G18815" s="41">
        <f t="shared" si="711"/>
        <v>1050000</v>
      </c>
      <c r="H18815" s="84" t="s">
        <v>511</v>
      </c>
      <c r="I18815" s="33" t="s">
        <v>13608</v>
      </c>
    </row>
    <row r="18816" spans="1:9" x14ac:dyDescent="0.25">
      <c r="A18816" s="180">
        <v>44816</v>
      </c>
      <c r="B18816" s="68" t="s">
        <v>13619</v>
      </c>
      <c r="C18816" s="49" t="s">
        <v>13620</v>
      </c>
      <c r="D18816" s="38">
        <v>1</v>
      </c>
      <c r="E18816" s="45" t="s">
        <v>24</v>
      </c>
      <c r="F18816" s="34">
        <v>1050000</v>
      </c>
      <c r="G18816" s="41">
        <f t="shared" si="711"/>
        <v>1050000</v>
      </c>
      <c r="H18816" s="84" t="s">
        <v>511</v>
      </c>
      <c r="I18816" s="33" t="s">
        <v>13608</v>
      </c>
    </row>
    <row r="18817" spans="1:9" x14ac:dyDescent="0.25">
      <c r="A18817" s="180">
        <v>44816</v>
      </c>
      <c r="B18817" s="68" t="s">
        <v>13621</v>
      </c>
      <c r="C18817" s="49" t="s">
        <v>13622</v>
      </c>
      <c r="D18817" s="38">
        <v>1</v>
      </c>
      <c r="E18817" s="45" t="s">
        <v>24</v>
      </c>
      <c r="F18817" s="34">
        <v>1050000</v>
      </c>
      <c r="G18817" s="41">
        <f t="shared" si="711"/>
        <v>1050000</v>
      </c>
      <c r="H18817" s="84" t="s">
        <v>511</v>
      </c>
      <c r="I18817" s="33" t="s">
        <v>13608</v>
      </c>
    </row>
    <row r="18818" spans="1:9" x14ac:dyDescent="0.25">
      <c r="A18818" s="180">
        <v>44816</v>
      </c>
      <c r="B18818" s="68" t="s">
        <v>13623</v>
      </c>
      <c r="C18818" s="49" t="s">
        <v>13624</v>
      </c>
      <c r="D18818" s="38">
        <v>1</v>
      </c>
      <c r="E18818" s="45" t="s">
        <v>24</v>
      </c>
      <c r="F18818" s="34">
        <v>1050000</v>
      </c>
      <c r="G18818" s="41">
        <f t="shared" si="711"/>
        <v>1050000</v>
      </c>
      <c r="H18818" s="84" t="s">
        <v>511</v>
      </c>
      <c r="I18818" s="33" t="s">
        <v>13608</v>
      </c>
    </row>
    <row r="18819" spans="1:9" x14ac:dyDescent="0.25">
      <c r="A18819" s="180">
        <v>44816</v>
      </c>
      <c r="B18819" s="36" t="s">
        <v>526</v>
      </c>
      <c r="C18819" s="56" t="s">
        <v>7580</v>
      </c>
      <c r="D18819" s="53">
        <v>10</v>
      </c>
      <c r="E18819" s="51" t="s">
        <v>24</v>
      </c>
      <c r="F18819" s="40">
        <v>235000</v>
      </c>
      <c r="G18819" s="41">
        <f t="shared" si="711"/>
        <v>2350000</v>
      </c>
      <c r="H18819" s="84" t="s">
        <v>511</v>
      </c>
      <c r="I18819" s="33" t="s">
        <v>13608</v>
      </c>
    </row>
    <row r="18820" spans="1:9" x14ac:dyDescent="0.25">
      <c r="A18820" s="180">
        <v>44816</v>
      </c>
      <c r="B18820" s="68" t="s">
        <v>7678</v>
      </c>
      <c r="C18820" s="56" t="s">
        <v>7580</v>
      </c>
      <c r="D18820" s="53">
        <v>10</v>
      </c>
      <c r="E18820" s="39" t="s">
        <v>24</v>
      </c>
      <c r="F18820" s="55">
        <v>65000</v>
      </c>
      <c r="G18820" s="41">
        <f t="shared" si="711"/>
        <v>650000</v>
      </c>
      <c r="H18820" s="84" t="s">
        <v>511</v>
      </c>
      <c r="I18820" s="33" t="s">
        <v>13608</v>
      </c>
    </row>
    <row r="18821" spans="1:9" x14ac:dyDescent="0.25">
      <c r="A18821" s="180">
        <v>44846</v>
      </c>
      <c r="B18821" s="68" t="s">
        <v>7915</v>
      </c>
      <c r="C18821" s="33" t="s">
        <v>7603</v>
      </c>
      <c r="D18821" s="38">
        <v>1</v>
      </c>
      <c r="E18821" s="45" t="s">
        <v>24</v>
      </c>
      <c r="F18821" s="40">
        <v>1</v>
      </c>
      <c r="G18821" s="41">
        <f t="shared" si="711"/>
        <v>1</v>
      </c>
      <c r="H18821" s="42" t="s">
        <v>708</v>
      </c>
      <c r="I18821" s="43"/>
    </row>
    <row r="18822" spans="1:9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11"/>
        <v>33000</v>
      </c>
      <c r="H18822" s="42" t="s">
        <v>7694</v>
      </c>
      <c r="I18822" s="43"/>
    </row>
    <row r="18823" spans="1:9" x14ac:dyDescent="0.25">
      <c r="A18823" s="180">
        <v>44846</v>
      </c>
      <c r="B18823" s="52" t="s">
        <v>7916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11"/>
        <v>40000</v>
      </c>
      <c r="H18823" s="42" t="s">
        <v>7694</v>
      </c>
      <c r="I18823" s="43"/>
    </row>
    <row r="18824" spans="1:9" x14ac:dyDescent="0.25">
      <c r="A18824" s="180">
        <v>44846</v>
      </c>
      <c r="B18824" s="52" t="s">
        <v>7920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11"/>
        <v>38500</v>
      </c>
      <c r="H18824" s="42" t="s">
        <v>7694</v>
      </c>
      <c r="I18824" s="43"/>
    </row>
    <row r="18825" spans="1:9" x14ac:dyDescent="0.25">
      <c r="A18825" s="180">
        <v>44846</v>
      </c>
      <c r="B18825" s="33" t="s">
        <v>7917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11"/>
        <v>15000</v>
      </c>
      <c r="H18825" s="42" t="s">
        <v>7694</v>
      </c>
      <c r="I18825" s="43"/>
    </row>
    <row r="18826" spans="1:9" x14ac:dyDescent="0.25">
      <c r="A18826" s="180">
        <v>44846</v>
      </c>
      <c r="B18826" s="68" t="s">
        <v>3571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11"/>
        <v>6000</v>
      </c>
      <c r="H18826" s="42" t="s">
        <v>7694</v>
      </c>
      <c r="I18826" s="43"/>
    </row>
    <row r="18827" spans="1:9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11"/>
        <v>7500</v>
      </c>
      <c r="H18827" s="84" t="s">
        <v>7694</v>
      </c>
      <c r="I18827" s="43"/>
    </row>
    <row r="18828" spans="1:9" x14ac:dyDescent="0.25">
      <c r="A18828" s="180">
        <v>44846</v>
      </c>
      <c r="B18828" s="33" t="s">
        <v>13322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11"/>
        <v>44000</v>
      </c>
      <c r="H18828" s="84" t="s">
        <v>7694</v>
      </c>
      <c r="I18828" s="43"/>
    </row>
    <row r="18829" spans="1:9" x14ac:dyDescent="0.25">
      <c r="A18829" s="180">
        <v>44846</v>
      </c>
      <c r="B18829" s="33" t="s">
        <v>2847</v>
      </c>
      <c r="C18829" s="33"/>
      <c r="D18829" s="53">
        <v>70</v>
      </c>
      <c r="E18829" s="39" t="s">
        <v>24</v>
      </c>
      <c r="F18829" s="46">
        <v>750</v>
      </c>
      <c r="G18829" s="41">
        <f t="shared" si="711"/>
        <v>52500</v>
      </c>
      <c r="H18829" s="84" t="s">
        <v>7694</v>
      </c>
      <c r="I18829" s="43"/>
    </row>
    <row r="18830" spans="1:9" x14ac:dyDescent="0.25">
      <c r="A18830" s="180">
        <v>44846</v>
      </c>
      <c r="B18830" s="109" t="s">
        <v>7918</v>
      </c>
      <c r="C18830" s="44" t="s">
        <v>3441</v>
      </c>
      <c r="D18830" s="38">
        <v>1</v>
      </c>
      <c r="E18830" s="51" t="s">
        <v>24</v>
      </c>
      <c r="F18830" s="46">
        <v>57000</v>
      </c>
      <c r="G18830" s="62">
        <f t="shared" si="711"/>
        <v>57000</v>
      </c>
      <c r="H18830" s="42" t="s">
        <v>492</v>
      </c>
      <c r="I18830" s="43"/>
    </row>
    <row r="18831" spans="1:9" x14ac:dyDescent="0.25">
      <c r="A18831" s="180">
        <v>44846</v>
      </c>
      <c r="B18831" s="33" t="s">
        <v>7919</v>
      </c>
      <c r="C18831" s="44" t="s">
        <v>3441</v>
      </c>
      <c r="D18831" s="38">
        <v>4</v>
      </c>
      <c r="E18831" s="51" t="s">
        <v>24</v>
      </c>
      <c r="F18831" s="41">
        <v>3000</v>
      </c>
      <c r="G18831" s="62">
        <f t="shared" si="711"/>
        <v>12000</v>
      </c>
      <c r="H18831" s="42" t="s">
        <v>492</v>
      </c>
      <c r="I18831" s="43"/>
    </row>
    <row r="18832" spans="1:9" x14ac:dyDescent="0.25">
      <c r="A18832" s="180">
        <v>44846</v>
      </c>
      <c r="B18832" s="33" t="s">
        <v>3459</v>
      </c>
      <c r="C18832" s="33" t="s">
        <v>13625</v>
      </c>
      <c r="D18832" s="38">
        <v>1</v>
      </c>
      <c r="E18832" s="45" t="s">
        <v>72</v>
      </c>
      <c r="F18832" s="40">
        <v>2100000</v>
      </c>
      <c r="G18832" s="62">
        <f t="shared" si="711"/>
        <v>2100000</v>
      </c>
      <c r="H18832" s="42" t="s">
        <v>2672</v>
      </c>
      <c r="I18832" s="43" t="s">
        <v>13626</v>
      </c>
    </row>
    <row r="18833" spans="1:9" x14ac:dyDescent="0.25">
      <c r="A18833" s="180">
        <v>44846</v>
      </c>
      <c r="B18833" s="33" t="s">
        <v>3459</v>
      </c>
      <c r="C18833" s="33" t="s">
        <v>13627</v>
      </c>
      <c r="D18833" s="38">
        <v>1</v>
      </c>
      <c r="E18833" s="62" t="s">
        <v>72</v>
      </c>
      <c r="F18833" s="191">
        <v>2100000</v>
      </c>
      <c r="G18833" s="62">
        <f t="shared" si="711"/>
        <v>2100000</v>
      </c>
      <c r="H18833" s="42" t="s">
        <v>2672</v>
      </c>
      <c r="I18833" s="43" t="s">
        <v>13626</v>
      </c>
    </row>
    <row r="18834" spans="1:9" x14ac:dyDescent="0.25">
      <c r="A18834" s="180">
        <v>44846</v>
      </c>
      <c r="B18834" s="36" t="s">
        <v>7561</v>
      </c>
      <c r="C18834" s="56" t="s">
        <v>7562</v>
      </c>
      <c r="D18834" s="38">
        <v>3</v>
      </c>
      <c r="E18834" s="78" t="s">
        <v>24</v>
      </c>
      <c r="F18834" s="41">
        <v>130000</v>
      </c>
      <c r="G18834" s="62">
        <f t="shared" si="711"/>
        <v>390000</v>
      </c>
      <c r="H18834" s="42" t="s">
        <v>2672</v>
      </c>
      <c r="I18834" s="43" t="s">
        <v>13626</v>
      </c>
    </row>
    <row r="18835" spans="1:9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11"/>
        <v>888079</v>
      </c>
      <c r="H18835" s="42" t="s">
        <v>2672</v>
      </c>
      <c r="I18835" s="43" t="s">
        <v>13626</v>
      </c>
    </row>
    <row r="18836" spans="1:9" x14ac:dyDescent="0.25">
      <c r="A18836" s="180">
        <v>44846</v>
      </c>
      <c r="B18836" s="36" t="s">
        <v>7561</v>
      </c>
      <c r="C18836" s="56" t="s">
        <v>7562</v>
      </c>
      <c r="D18836" s="38">
        <v>1</v>
      </c>
      <c r="E18836" s="78" t="s">
        <v>24</v>
      </c>
      <c r="F18836" s="41">
        <v>130000</v>
      </c>
      <c r="G18836" s="41">
        <f t="shared" si="711"/>
        <v>130000</v>
      </c>
      <c r="H18836" s="42" t="s">
        <v>492</v>
      </c>
      <c r="I18836" s="43" t="s">
        <v>9333</v>
      </c>
    </row>
    <row r="18837" spans="1:9" x14ac:dyDescent="0.25">
      <c r="A18837" s="180">
        <v>44846</v>
      </c>
      <c r="B18837" s="63" t="s">
        <v>116</v>
      </c>
      <c r="C18837" s="33" t="s">
        <v>13628</v>
      </c>
      <c r="D18837" s="38">
        <v>1</v>
      </c>
      <c r="E18837" s="45" t="s">
        <v>24</v>
      </c>
      <c r="F18837" s="40">
        <v>184000</v>
      </c>
      <c r="G18837" s="41">
        <f t="shared" si="711"/>
        <v>184000</v>
      </c>
      <c r="H18837" s="42" t="s">
        <v>507</v>
      </c>
      <c r="I18837" s="43" t="s">
        <v>13629</v>
      </c>
    </row>
    <row r="18838" spans="1:9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11"/>
        <v>193500</v>
      </c>
      <c r="H18838" s="42" t="s">
        <v>507</v>
      </c>
      <c r="I18838" s="43" t="s">
        <v>13629</v>
      </c>
    </row>
    <row r="18839" spans="1:9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11"/>
        <v>40000</v>
      </c>
      <c r="H18839" s="42" t="s">
        <v>507</v>
      </c>
      <c r="I18839" s="43" t="s">
        <v>13629</v>
      </c>
    </row>
    <row r="18840" spans="1:9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11"/>
        <v>75000</v>
      </c>
      <c r="H18840" s="42" t="s">
        <v>507</v>
      </c>
      <c r="I18840" s="43" t="s">
        <v>13629</v>
      </c>
    </row>
    <row r="18841" spans="1:9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11"/>
        <v>28000</v>
      </c>
      <c r="H18841" s="42" t="s">
        <v>507</v>
      </c>
      <c r="I18841" s="43" t="s">
        <v>13629</v>
      </c>
    </row>
    <row r="18842" spans="1:9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11"/>
        <v>10000</v>
      </c>
      <c r="H18842" s="42" t="s">
        <v>507</v>
      </c>
      <c r="I18842" s="43" t="s">
        <v>13629</v>
      </c>
    </row>
    <row r="18843" spans="1:9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11"/>
        <v>26000</v>
      </c>
      <c r="H18843" s="42" t="s">
        <v>507</v>
      </c>
      <c r="I18843" s="43" t="s">
        <v>13629</v>
      </c>
    </row>
    <row r="18844" spans="1:9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11"/>
        <v>224000</v>
      </c>
      <c r="H18844" s="42" t="s">
        <v>2177</v>
      </c>
      <c r="I18844" s="43" t="s">
        <v>13630</v>
      </c>
    </row>
    <row r="18845" spans="1:9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11"/>
        <v>80000</v>
      </c>
      <c r="H18845" s="42" t="s">
        <v>2177</v>
      </c>
      <c r="I18845" s="43" t="s">
        <v>13630</v>
      </c>
    </row>
    <row r="18846" spans="1:9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11"/>
        <v>208000</v>
      </c>
      <c r="H18846" s="42" t="s">
        <v>2177</v>
      </c>
      <c r="I18846" s="43" t="s">
        <v>13630</v>
      </c>
    </row>
    <row r="18847" spans="1:9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11"/>
        <v>80000</v>
      </c>
      <c r="H18847" s="42" t="s">
        <v>2177</v>
      </c>
      <c r="I18847" s="43" t="s">
        <v>13630</v>
      </c>
    </row>
    <row r="18848" spans="1:9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11"/>
        <v>25875</v>
      </c>
      <c r="H18848" s="42" t="s">
        <v>2177</v>
      </c>
      <c r="I18848" s="43" t="s">
        <v>13630</v>
      </c>
    </row>
    <row r="18849" spans="1:9" x14ac:dyDescent="0.25">
      <c r="A18849" s="180">
        <v>44846</v>
      </c>
      <c r="B18849" s="52" t="s">
        <v>7429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11"/>
        <v>210000</v>
      </c>
      <c r="H18849" s="42" t="s">
        <v>2177</v>
      </c>
      <c r="I18849" s="43" t="s">
        <v>13630</v>
      </c>
    </row>
    <row r="18850" spans="1:9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11"/>
        <v>25000</v>
      </c>
      <c r="H18850" s="42" t="s">
        <v>488</v>
      </c>
      <c r="I18850" s="43" t="s">
        <v>13631</v>
      </c>
    </row>
    <row r="18851" spans="1:9" x14ac:dyDescent="0.25">
      <c r="A18851" s="180">
        <v>44846</v>
      </c>
      <c r="B18851" s="33" t="s">
        <v>6864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11"/>
        <v>1305804</v>
      </c>
      <c r="H18851" s="42" t="s">
        <v>13632</v>
      </c>
      <c r="I18851" s="33" t="s">
        <v>13633</v>
      </c>
    </row>
    <row r="18852" spans="1:9" x14ac:dyDescent="0.25">
      <c r="A18852" s="180">
        <v>44846</v>
      </c>
      <c r="B18852" s="56" t="s">
        <v>6867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11"/>
        <v>940224</v>
      </c>
      <c r="H18852" s="42" t="s">
        <v>13632</v>
      </c>
      <c r="I18852" s="33" t="s">
        <v>13633</v>
      </c>
    </row>
    <row r="18853" spans="1:9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11"/>
        <v>2538200</v>
      </c>
      <c r="H18853" s="42" t="s">
        <v>13632</v>
      </c>
      <c r="I18853" s="33" t="s">
        <v>13633</v>
      </c>
    </row>
    <row r="18854" spans="1:9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11"/>
        <v>613164</v>
      </c>
      <c r="H18854" s="42" t="s">
        <v>13632</v>
      </c>
      <c r="I18854" s="33" t="s">
        <v>13633</v>
      </c>
    </row>
    <row r="18855" spans="1:9" x14ac:dyDescent="0.25">
      <c r="A18855" s="180">
        <v>44846</v>
      </c>
      <c r="B18855" s="269" t="s">
        <v>6868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11"/>
        <v>248936</v>
      </c>
      <c r="H18855" s="42" t="s">
        <v>13632</v>
      </c>
      <c r="I18855" s="33" t="s">
        <v>13633</v>
      </c>
    </row>
    <row r="18856" spans="1:9" x14ac:dyDescent="0.25">
      <c r="A18856" s="180">
        <v>44846</v>
      </c>
      <c r="B18856" s="36" t="s">
        <v>6865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11"/>
        <v>576608</v>
      </c>
      <c r="H18856" s="42" t="s">
        <v>13632</v>
      </c>
      <c r="I18856" s="33" t="s">
        <v>13633</v>
      </c>
    </row>
    <row r="18857" spans="1:9" x14ac:dyDescent="0.25">
      <c r="A18857" s="180">
        <v>44846</v>
      </c>
      <c r="B18857" s="33" t="s">
        <v>6866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11"/>
        <v>222296</v>
      </c>
      <c r="H18857" s="42" t="s">
        <v>13632</v>
      </c>
      <c r="I18857" s="33" t="s">
        <v>13633</v>
      </c>
    </row>
    <row r="18858" spans="1:9" x14ac:dyDescent="0.25">
      <c r="A18858" s="180">
        <v>44846</v>
      </c>
      <c r="B18858" s="36" t="s">
        <v>6863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11"/>
        <v>7641536</v>
      </c>
      <c r="H18858" s="42" t="s">
        <v>13632</v>
      </c>
      <c r="I18858" s="33" t="s">
        <v>13633</v>
      </c>
    </row>
    <row r="18859" spans="1:9" x14ac:dyDescent="0.25">
      <c r="A18859" s="180">
        <v>44846</v>
      </c>
      <c r="B18859" s="269" t="s">
        <v>6869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11"/>
        <v>632256</v>
      </c>
      <c r="H18859" s="42" t="s">
        <v>13632</v>
      </c>
      <c r="I18859" s="33" t="s">
        <v>13633</v>
      </c>
    </row>
    <row r="18860" spans="1:9" x14ac:dyDescent="0.25">
      <c r="A18860" s="180">
        <v>44846</v>
      </c>
      <c r="B18860" s="33" t="s">
        <v>6862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11"/>
        <v>846142</v>
      </c>
      <c r="H18860" s="42" t="s">
        <v>13632</v>
      </c>
      <c r="I18860" s="33" t="s">
        <v>13633</v>
      </c>
    </row>
    <row r="18861" spans="1:9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11"/>
        <v>860768</v>
      </c>
      <c r="H18861" s="42" t="s">
        <v>13632</v>
      </c>
      <c r="I18861" s="33" t="s">
        <v>13633</v>
      </c>
    </row>
    <row r="18862" spans="1:9" x14ac:dyDescent="0.25">
      <c r="A18862" s="180">
        <v>44846</v>
      </c>
      <c r="B18862" s="52" t="s">
        <v>7900</v>
      </c>
      <c r="C18862" s="44" t="s">
        <v>7901</v>
      </c>
      <c r="D18862" s="38">
        <v>8</v>
      </c>
      <c r="E18862" s="51" t="s">
        <v>24</v>
      </c>
      <c r="F18862" s="46">
        <v>60680</v>
      </c>
      <c r="G18862" s="41">
        <f t="shared" si="711"/>
        <v>485440</v>
      </c>
      <c r="H18862" s="42" t="s">
        <v>7902</v>
      </c>
      <c r="I18862" s="33" t="s">
        <v>13634</v>
      </c>
    </row>
    <row r="18863" spans="1:9" x14ac:dyDescent="0.25">
      <c r="A18863" s="180">
        <v>44846</v>
      </c>
      <c r="B18863" s="33" t="s">
        <v>7903</v>
      </c>
      <c r="C18863" s="44" t="s">
        <v>7901</v>
      </c>
      <c r="D18863" s="38">
        <v>4</v>
      </c>
      <c r="E18863" s="51" t="s">
        <v>24</v>
      </c>
      <c r="F18863" s="46">
        <v>1</v>
      </c>
      <c r="G18863" s="41">
        <f t="shared" si="711"/>
        <v>4</v>
      </c>
      <c r="H18863" s="42" t="s">
        <v>7902</v>
      </c>
      <c r="I18863" s="33" t="s">
        <v>13634</v>
      </c>
    </row>
    <row r="18864" spans="1:9" x14ac:dyDescent="0.25">
      <c r="A18864" s="180">
        <v>44846</v>
      </c>
      <c r="B18864" s="68" t="s">
        <v>7904</v>
      </c>
      <c r="C18864" s="44" t="s">
        <v>7901</v>
      </c>
      <c r="D18864" s="38">
        <v>4</v>
      </c>
      <c r="E18864" s="45" t="s">
        <v>24</v>
      </c>
      <c r="F18864" s="40">
        <v>1</v>
      </c>
      <c r="G18864" s="46">
        <f t="shared" si="711"/>
        <v>4</v>
      </c>
      <c r="H18864" s="42" t="s">
        <v>7902</v>
      </c>
      <c r="I18864" s="33" t="s">
        <v>13634</v>
      </c>
    </row>
    <row r="18865" spans="1:9" x14ac:dyDescent="0.25">
      <c r="A18865" s="180">
        <v>44846</v>
      </c>
      <c r="B18865" s="109" t="s">
        <v>7905</v>
      </c>
      <c r="C18865" s="44" t="s">
        <v>7901</v>
      </c>
      <c r="D18865" s="38">
        <v>4</v>
      </c>
      <c r="E18865" s="51" t="s">
        <v>24</v>
      </c>
      <c r="F18865" s="46">
        <v>1</v>
      </c>
      <c r="G18865" s="62">
        <f t="shared" si="711"/>
        <v>4</v>
      </c>
      <c r="H18865" s="42" t="s">
        <v>7902</v>
      </c>
      <c r="I18865" s="33" t="s">
        <v>13634</v>
      </c>
    </row>
    <row r="18866" spans="1:9" x14ac:dyDescent="0.25">
      <c r="A18866" s="180">
        <v>44846</v>
      </c>
      <c r="B18866" s="33" t="s">
        <v>7906</v>
      </c>
      <c r="C18866" s="44" t="s">
        <v>7901</v>
      </c>
      <c r="D18866" s="38">
        <v>4</v>
      </c>
      <c r="E18866" s="51" t="s">
        <v>24</v>
      </c>
      <c r="F18866" s="41">
        <v>1</v>
      </c>
      <c r="G18866" s="62">
        <f t="shared" si="711"/>
        <v>4</v>
      </c>
      <c r="H18866" s="42" t="s">
        <v>7902</v>
      </c>
      <c r="I18866" s="33" t="s">
        <v>13634</v>
      </c>
    </row>
    <row r="18867" spans="1:9" x14ac:dyDescent="0.25">
      <c r="A18867" s="180">
        <v>44846</v>
      </c>
      <c r="B18867" s="68" t="s">
        <v>1051</v>
      </c>
      <c r="C18867" s="33" t="s">
        <v>13635</v>
      </c>
      <c r="D18867" s="33">
        <v>1</v>
      </c>
      <c r="E18867" s="33" t="s">
        <v>24</v>
      </c>
      <c r="F18867" s="34">
        <v>787500</v>
      </c>
      <c r="G18867" s="41">
        <f t="shared" si="711"/>
        <v>787500</v>
      </c>
      <c r="H18867" s="84" t="s">
        <v>520</v>
      </c>
      <c r="I18867" s="33" t="s">
        <v>13636</v>
      </c>
    </row>
    <row r="18868" spans="1:9" x14ac:dyDescent="0.25">
      <c r="A18868" s="180">
        <v>44846</v>
      </c>
      <c r="B18868" s="68" t="s">
        <v>7926</v>
      </c>
      <c r="C18868" s="33" t="s">
        <v>13637</v>
      </c>
      <c r="D18868" s="33">
        <v>1</v>
      </c>
      <c r="E18868" s="33" t="s">
        <v>24</v>
      </c>
      <c r="F18868" s="34">
        <v>1050000</v>
      </c>
      <c r="G18868" s="41">
        <f t="shared" si="711"/>
        <v>1050000</v>
      </c>
      <c r="H18868" s="84" t="s">
        <v>520</v>
      </c>
      <c r="I18868" s="33" t="s">
        <v>13636</v>
      </c>
    </row>
    <row r="18869" spans="1:9" x14ac:dyDescent="0.25">
      <c r="A18869" s="180">
        <v>44846</v>
      </c>
      <c r="B18869" s="68" t="s">
        <v>7926</v>
      </c>
      <c r="C18869" s="33" t="s">
        <v>13638</v>
      </c>
      <c r="D18869" s="33">
        <v>1</v>
      </c>
      <c r="E18869" s="33" t="s">
        <v>24</v>
      </c>
      <c r="F18869" s="34">
        <v>1050000</v>
      </c>
      <c r="G18869" s="41">
        <f t="shared" ref="G18869:G18891" si="712">F18869*D18869</f>
        <v>1050000</v>
      </c>
      <c r="H18869" s="84" t="s">
        <v>520</v>
      </c>
      <c r="I18869" s="33" t="s">
        <v>13636</v>
      </c>
    </row>
    <row r="18870" spans="1:9" x14ac:dyDescent="0.25">
      <c r="A18870" s="180">
        <v>44846</v>
      </c>
      <c r="B18870" s="68" t="s">
        <v>7926</v>
      </c>
      <c r="C18870" s="33" t="s">
        <v>13639</v>
      </c>
      <c r="D18870" s="33">
        <v>1</v>
      </c>
      <c r="E18870" s="33" t="s">
        <v>24</v>
      </c>
      <c r="F18870" s="34">
        <v>1050000</v>
      </c>
      <c r="G18870" s="41">
        <f t="shared" si="712"/>
        <v>1050000</v>
      </c>
      <c r="H18870" s="84" t="s">
        <v>520</v>
      </c>
      <c r="I18870" s="33" t="s">
        <v>13636</v>
      </c>
    </row>
    <row r="18871" spans="1:9" x14ac:dyDescent="0.25">
      <c r="A18871" s="180">
        <v>44846</v>
      </c>
      <c r="B18871" s="33" t="s">
        <v>9281</v>
      </c>
      <c r="C18871" s="33" t="s">
        <v>13640</v>
      </c>
      <c r="D18871" s="33">
        <v>1</v>
      </c>
      <c r="E18871" s="33" t="s">
        <v>24</v>
      </c>
      <c r="F18871" s="34">
        <v>500000</v>
      </c>
      <c r="G18871" s="41">
        <f t="shared" si="712"/>
        <v>500000</v>
      </c>
      <c r="H18871" s="84" t="s">
        <v>520</v>
      </c>
      <c r="I18871" s="33" t="s">
        <v>13636</v>
      </c>
    </row>
    <row r="18872" spans="1:9" x14ac:dyDescent="0.25">
      <c r="A18872" s="180">
        <v>44846</v>
      </c>
      <c r="B18872" s="33" t="s">
        <v>9281</v>
      </c>
      <c r="C18872" s="33" t="s">
        <v>13641</v>
      </c>
      <c r="D18872" s="33">
        <v>1</v>
      </c>
      <c r="E18872" s="33" t="s">
        <v>24</v>
      </c>
      <c r="F18872" s="34">
        <v>500000</v>
      </c>
      <c r="G18872" s="41">
        <f t="shared" si="712"/>
        <v>500000</v>
      </c>
      <c r="H18872" s="84" t="s">
        <v>520</v>
      </c>
      <c r="I18872" s="33" t="s">
        <v>13636</v>
      </c>
    </row>
    <row r="18873" spans="1:9" x14ac:dyDescent="0.25">
      <c r="A18873" s="180">
        <v>44846</v>
      </c>
      <c r="B18873" s="33" t="s">
        <v>9281</v>
      </c>
      <c r="C18873" s="33" t="s">
        <v>9282</v>
      </c>
      <c r="D18873" s="33">
        <v>1</v>
      </c>
      <c r="E18873" s="33" t="s">
        <v>24</v>
      </c>
      <c r="F18873" s="34">
        <v>500000</v>
      </c>
      <c r="G18873" s="41">
        <f t="shared" si="712"/>
        <v>500000</v>
      </c>
      <c r="H18873" s="84" t="s">
        <v>520</v>
      </c>
      <c r="I18873" s="33" t="s">
        <v>13636</v>
      </c>
    </row>
    <row r="18874" spans="1:9" x14ac:dyDescent="0.25">
      <c r="A18874" s="180">
        <v>44846</v>
      </c>
      <c r="B18874" s="33" t="s">
        <v>9281</v>
      </c>
      <c r="C18874" s="33" t="s">
        <v>13642</v>
      </c>
      <c r="D18874" s="33">
        <v>1</v>
      </c>
      <c r="E18874" s="33" t="s">
        <v>24</v>
      </c>
      <c r="F18874" s="34">
        <v>500000</v>
      </c>
      <c r="G18874" s="41">
        <f t="shared" si="712"/>
        <v>500000</v>
      </c>
      <c r="H18874" s="84" t="s">
        <v>520</v>
      </c>
      <c r="I18874" s="33" t="s">
        <v>13636</v>
      </c>
    </row>
    <row r="18875" spans="1:9" x14ac:dyDescent="0.25">
      <c r="A18875" s="180">
        <v>44846</v>
      </c>
      <c r="B18875" s="33" t="s">
        <v>13643</v>
      </c>
      <c r="C18875" s="33" t="s">
        <v>13644</v>
      </c>
      <c r="D18875" s="33">
        <v>1</v>
      </c>
      <c r="E18875" s="33" t="s">
        <v>24</v>
      </c>
      <c r="F18875" s="34">
        <v>1000000</v>
      </c>
      <c r="G18875" s="41">
        <f t="shared" si="712"/>
        <v>1000000</v>
      </c>
      <c r="H18875" s="84" t="s">
        <v>520</v>
      </c>
      <c r="I18875" s="33" t="s">
        <v>13645</v>
      </c>
    </row>
    <row r="18876" spans="1:9" x14ac:dyDescent="0.25">
      <c r="A18876" s="180">
        <v>44846</v>
      </c>
      <c r="B18876" s="33" t="s">
        <v>13646</v>
      </c>
      <c r="C18876" s="33" t="s">
        <v>13644</v>
      </c>
      <c r="D18876" s="33">
        <v>1</v>
      </c>
      <c r="E18876" s="33" t="s">
        <v>24</v>
      </c>
      <c r="F18876" s="34">
        <v>1000000</v>
      </c>
      <c r="G18876" s="41">
        <f t="shared" si="712"/>
        <v>1000000</v>
      </c>
      <c r="H18876" s="84" t="s">
        <v>520</v>
      </c>
      <c r="I18876" s="33" t="s">
        <v>13645</v>
      </c>
    </row>
    <row r="18877" spans="1:9" x14ac:dyDescent="0.25">
      <c r="A18877" s="180">
        <v>44846</v>
      </c>
      <c r="B18877" s="63" t="s">
        <v>5550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12"/>
        <v>500000</v>
      </c>
      <c r="H18877" s="84" t="s">
        <v>520</v>
      </c>
      <c r="I18877" s="33" t="s">
        <v>13645</v>
      </c>
    </row>
    <row r="18878" spans="1:9" x14ac:dyDescent="0.25">
      <c r="A18878" s="180">
        <v>44846</v>
      </c>
      <c r="B18878" s="33" t="s">
        <v>13647</v>
      </c>
      <c r="C18878" s="33" t="s">
        <v>13648</v>
      </c>
      <c r="D18878" s="33">
        <v>1</v>
      </c>
      <c r="E18878" s="33" t="s">
        <v>396</v>
      </c>
      <c r="F18878" s="33">
        <v>1</v>
      </c>
      <c r="G18878" s="41">
        <f t="shared" si="712"/>
        <v>1</v>
      </c>
      <c r="H18878" s="84" t="s">
        <v>520</v>
      </c>
      <c r="I18878" s="33" t="s">
        <v>13645</v>
      </c>
    </row>
    <row r="18879" spans="1:9" x14ac:dyDescent="0.25">
      <c r="A18879" s="180">
        <v>44846</v>
      </c>
      <c r="B18879" s="33" t="s">
        <v>7921</v>
      </c>
      <c r="C18879" s="33" t="s">
        <v>7922</v>
      </c>
      <c r="D18879" s="38">
        <v>1</v>
      </c>
      <c r="E18879" s="39" t="s">
        <v>83</v>
      </c>
      <c r="F18879" s="40">
        <v>350000</v>
      </c>
      <c r="G18879" s="41">
        <f t="shared" si="712"/>
        <v>350000</v>
      </c>
      <c r="H18879" s="42" t="s">
        <v>7923</v>
      </c>
      <c r="I18879" s="33"/>
    </row>
    <row r="18880" spans="1:9" x14ac:dyDescent="0.25">
      <c r="A18880" s="180">
        <v>44846</v>
      </c>
      <c r="B18880" s="33" t="s">
        <v>7924</v>
      </c>
      <c r="C18880" s="33" t="s">
        <v>7922</v>
      </c>
      <c r="D18880" s="53">
        <v>1</v>
      </c>
      <c r="E18880" s="39" t="s">
        <v>83</v>
      </c>
      <c r="F18880" s="55">
        <v>270000</v>
      </c>
      <c r="G18880" s="62">
        <f t="shared" si="712"/>
        <v>270000</v>
      </c>
      <c r="H18880" s="42" t="s">
        <v>7923</v>
      </c>
      <c r="I18880" s="33"/>
    </row>
    <row r="18881" spans="1:9" x14ac:dyDescent="0.25">
      <c r="A18881" s="180">
        <v>44846</v>
      </c>
      <c r="B18881" s="33" t="s">
        <v>7925</v>
      </c>
      <c r="C18881" s="44" t="s">
        <v>7922</v>
      </c>
      <c r="D18881" s="38">
        <v>1</v>
      </c>
      <c r="E18881" s="51" t="s">
        <v>83</v>
      </c>
      <c r="F18881" s="46">
        <v>130000</v>
      </c>
      <c r="G18881" s="62">
        <f t="shared" si="712"/>
        <v>130000</v>
      </c>
      <c r="H18881" s="42" t="s">
        <v>7923</v>
      </c>
      <c r="I18881" s="33"/>
    </row>
    <row r="18882" spans="1:9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12"/>
        <v>7825</v>
      </c>
      <c r="H18882" s="42" t="s">
        <v>930</v>
      </c>
      <c r="I18882" s="43"/>
    </row>
    <row r="18883" spans="1:9" x14ac:dyDescent="0.25">
      <c r="A18883" s="180">
        <v>44907</v>
      </c>
      <c r="B18883" s="33" t="s">
        <v>13322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12"/>
        <v>70000</v>
      </c>
      <c r="H18883" s="42" t="s">
        <v>7694</v>
      </c>
      <c r="I18883" s="43"/>
    </row>
    <row r="18884" spans="1:9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12"/>
        <v>54775</v>
      </c>
      <c r="H18884" s="42" t="s">
        <v>962</v>
      </c>
      <c r="I18884" s="43"/>
    </row>
    <row r="18885" spans="1:9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7694</v>
      </c>
      <c r="I18885" s="43"/>
    </row>
    <row r="18886" spans="1:9" x14ac:dyDescent="0.25">
      <c r="A18886" s="180">
        <v>44907</v>
      </c>
      <c r="B18886" s="68" t="s">
        <v>7928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13">F18886*D18886</f>
        <v>45000</v>
      </c>
      <c r="H18886" s="42" t="s">
        <v>932</v>
      </c>
      <c r="I18886" s="294"/>
    </row>
    <row r="18887" spans="1:9" x14ac:dyDescent="0.25">
      <c r="A18887" s="180">
        <v>44907</v>
      </c>
      <c r="B18887" s="52" t="s">
        <v>7929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13"/>
        <v>10000</v>
      </c>
      <c r="H18887" s="42" t="s">
        <v>932</v>
      </c>
      <c r="I18887" s="43"/>
    </row>
    <row r="18888" spans="1:9" x14ac:dyDescent="0.25">
      <c r="A18888" s="180">
        <v>44907</v>
      </c>
      <c r="B18888" s="109" t="s">
        <v>7930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13"/>
        <v>50000</v>
      </c>
      <c r="H18888" s="42" t="s">
        <v>932</v>
      </c>
      <c r="I18888" s="43"/>
    </row>
    <row r="18889" spans="1:9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13"/>
        <v>22000</v>
      </c>
      <c r="H18889" s="42" t="s">
        <v>7694</v>
      </c>
      <c r="I18889" s="43"/>
    </row>
    <row r="18890" spans="1:9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12"/>
        <v>33000</v>
      </c>
      <c r="H18890" s="84" t="s">
        <v>538</v>
      </c>
      <c r="I18890" s="43"/>
    </row>
    <row r="18891" spans="1:9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12"/>
        <v>93000</v>
      </c>
      <c r="H18891" s="42" t="s">
        <v>28</v>
      </c>
      <c r="I18891" s="43"/>
    </row>
    <row r="18892" spans="1:9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x14ac:dyDescent="0.25">
      <c r="A18893" s="180">
        <v>44907</v>
      </c>
      <c r="B18893" s="33" t="s">
        <v>68</v>
      </c>
      <c r="C18893" s="44" t="s">
        <v>13649</v>
      </c>
      <c r="D18893" s="38">
        <v>1</v>
      </c>
      <c r="E18893" s="51" t="s">
        <v>24</v>
      </c>
      <c r="F18893" s="41">
        <v>2100000</v>
      </c>
      <c r="G18893" s="62">
        <f t="shared" ref="G18893:G18908" si="714">F18893*D18893</f>
        <v>2100000</v>
      </c>
      <c r="H18893" s="42" t="s">
        <v>2736</v>
      </c>
      <c r="I18893" s="43" t="s">
        <v>9332</v>
      </c>
    </row>
    <row r="18894" spans="1:9" x14ac:dyDescent="0.25">
      <c r="A18894" s="180">
        <v>44907</v>
      </c>
      <c r="B18894" s="33" t="s">
        <v>7214</v>
      </c>
      <c r="C18894" s="33" t="s">
        <v>7213</v>
      </c>
      <c r="D18894" s="38">
        <v>2</v>
      </c>
      <c r="E18894" s="39" t="s">
        <v>24</v>
      </c>
      <c r="F18894" s="40">
        <v>58000</v>
      </c>
      <c r="G18894" s="41">
        <f t="shared" si="714"/>
        <v>116000</v>
      </c>
      <c r="H18894" s="42" t="s">
        <v>2736</v>
      </c>
      <c r="I18894" s="43" t="s">
        <v>13650</v>
      </c>
    </row>
    <row r="18895" spans="1:9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14"/>
        <v>43125</v>
      </c>
      <c r="H18895" s="42" t="s">
        <v>2736</v>
      </c>
      <c r="I18895" s="43" t="s">
        <v>13650</v>
      </c>
    </row>
    <row r="18896" spans="1:9" x14ac:dyDescent="0.25">
      <c r="A18896" s="180">
        <v>44907</v>
      </c>
      <c r="B18896" s="33" t="s">
        <v>7932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14"/>
        <v>35000</v>
      </c>
      <c r="H18896" s="42" t="s">
        <v>911</v>
      </c>
      <c r="I18896" s="43"/>
    </row>
    <row r="18897" spans="1:9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14"/>
        <v>62000</v>
      </c>
      <c r="H18898" s="42" t="s">
        <v>1268</v>
      </c>
      <c r="I18898" s="43"/>
    </row>
    <row r="18899" spans="1:9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14"/>
        <v>43125</v>
      </c>
      <c r="H18899" s="42" t="s">
        <v>1753</v>
      </c>
      <c r="I18899" s="43"/>
    </row>
    <row r="18900" spans="1:9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14"/>
        <v>73950</v>
      </c>
      <c r="H18900" s="42" t="s">
        <v>588</v>
      </c>
      <c r="I18900" s="43"/>
    </row>
    <row r="18901" spans="1:9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14"/>
        <v>297000</v>
      </c>
      <c r="H18901" s="42" t="s">
        <v>465</v>
      </c>
      <c r="I18901" s="43" t="s">
        <v>13651</v>
      </c>
    </row>
    <row r="18902" spans="1:9" x14ac:dyDescent="0.25">
      <c r="A18902" s="180">
        <v>44907</v>
      </c>
      <c r="B18902" s="33" t="s">
        <v>8247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14"/>
        <v>83000</v>
      </c>
      <c r="H18902" s="42" t="s">
        <v>465</v>
      </c>
      <c r="I18902" s="43" t="s">
        <v>13651</v>
      </c>
    </row>
    <row r="18903" spans="1:9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14"/>
        <v>39000</v>
      </c>
      <c r="H18903" s="42" t="s">
        <v>465</v>
      </c>
      <c r="I18903" s="43" t="s">
        <v>13651</v>
      </c>
    </row>
    <row r="18904" spans="1:9" x14ac:dyDescent="0.25">
      <c r="A18904" s="180">
        <v>44907</v>
      </c>
      <c r="B18904" s="33" t="s">
        <v>3235</v>
      </c>
      <c r="C18904" s="33" t="s">
        <v>3596</v>
      </c>
      <c r="D18904" s="38">
        <v>1</v>
      </c>
      <c r="E18904" s="51" t="s">
        <v>24</v>
      </c>
      <c r="F18904" s="46">
        <v>93000</v>
      </c>
      <c r="G18904" s="41">
        <f t="shared" si="714"/>
        <v>93000</v>
      </c>
      <c r="H18904" s="42" t="s">
        <v>465</v>
      </c>
      <c r="I18904" s="43" t="s">
        <v>13651</v>
      </c>
    </row>
    <row r="18905" spans="1:9" x14ac:dyDescent="0.25">
      <c r="A18905" s="180">
        <v>44907</v>
      </c>
      <c r="B18905" s="52" t="s">
        <v>3775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14"/>
        <v>900000</v>
      </c>
      <c r="H18905" s="42" t="s">
        <v>465</v>
      </c>
      <c r="I18905" s="43" t="s">
        <v>13651</v>
      </c>
    </row>
    <row r="18906" spans="1:9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14"/>
        <v>94000</v>
      </c>
      <c r="H18906" s="42" t="s">
        <v>465</v>
      </c>
      <c r="I18906" s="43" t="s">
        <v>13651</v>
      </c>
    </row>
    <row r="18907" spans="1:9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14"/>
        <v>108000</v>
      </c>
      <c r="H18907" s="42" t="s">
        <v>882</v>
      </c>
      <c r="I18907" s="43" t="s">
        <v>13652</v>
      </c>
    </row>
    <row r="18908" spans="1:9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14"/>
        <v>297000</v>
      </c>
      <c r="H18908" s="42" t="s">
        <v>882</v>
      </c>
      <c r="I18908" s="43" t="s">
        <v>13652</v>
      </c>
    </row>
    <row r="18909" spans="1:9" x14ac:dyDescent="0.25">
      <c r="A18909" s="180">
        <v>44907</v>
      </c>
      <c r="B18909" s="33" t="s">
        <v>8247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13652</v>
      </c>
    </row>
    <row r="18910" spans="1:9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13653</v>
      </c>
    </row>
    <row r="18911" spans="1:9" x14ac:dyDescent="0.25">
      <c r="A18911" s="180">
        <v>44907</v>
      </c>
      <c r="B18911" s="33" t="s">
        <v>7047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13654</v>
      </c>
    </row>
    <row r="18912" spans="1:9" x14ac:dyDescent="0.25">
      <c r="A18912" s="180">
        <v>44907</v>
      </c>
      <c r="B18912" s="33" t="s">
        <v>7312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13654</v>
      </c>
    </row>
    <row r="18913" spans="1:9" x14ac:dyDescent="0.25">
      <c r="A18913" s="180">
        <v>44907</v>
      </c>
      <c r="B18913" s="33" t="s">
        <v>7939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15">F18913*D18913</f>
        <v>3054000</v>
      </c>
      <c r="H18913" s="42" t="s">
        <v>7940</v>
      </c>
      <c r="I18913" s="33" t="s">
        <v>13655</v>
      </c>
    </row>
    <row r="18914" spans="1:9" x14ac:dyDescent="0.25">
      <c r="A18914" s="180">
        <v>44907</v>
      </c>
      <c r="B18914" s="52" t="s">
        <v>7933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15"/>
        <v>1500000</v>
      </c>
      <c r="H18914" s="42" t="s">
        <v>13656</v>
      </c>
      <c r="I18914" s="33" t="s">
        <v>13655</v>
      </c>
    </row>
    <row r="18915" spans="1:9" x14ac:dyDescent="0.25">
      <c r="A18915" s="180">
        <v>44907</v>
      </c>
      <c r="B18915" s="52" t="s">
        <v>7934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15"/>
        <v>65000</v>
      </c>
      <c r="H18915" s="42" t="s">
        <v>13390</v>
      </c>
      <c r="I18915" s="33" t="s">
        <v>13655</v>
      </c>
    </row>
    <row r="18916" spans="1:9" x14ac:dyDescent="0.25">
      <c r="A18916" s="180">
        <v>44907</v>
      </c>
      <c r="B18916" s="33" t="s">
        <v>7935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15"/>
        <v>110000</v>
      </c>
      <c r="H18916" s="42" t="s">
        <v>13390</v>
      </c>
      <c r="I18916" s="33" t="s">
        <v>13655</v>
      </c>
    </row>
    <row r="18917" spans="1:9" x14ac:dyDescent="0.25">
      <c r="A18917" s="180">
        <v>44907</v>
      </c>
      <c r="B18917" s="52" t="s">
        <v>7711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15"/>
        <v>20000</v>
      </c>
      <c r="H18917" s="42" t="s">
        <v>1268</v>
      </c>
      <c r="I18917" s="33"/>
    </row>
    <row r="18918" spans="1:9" x14ac:dyDescent="0.25">
      <c r="A18918" s="33" t="s">
        <v>7942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15"/>
        <v>66000</v>
      </c>
      <c r="H18918" s="42" t="s">
        <v>1263</v>
      </c>
      <c r="I18918" s="43"/>
    </row>
    <row r="18919" spans="1:9" x14ac:dyDescent="0.25">
      <c r="A18919" s="33" t="s">
        <v>7942</v>
      </c>
      <c r="B18919" s="175" t="s">
        <v>5631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15"/>
        <v>143750</v>
      </c>
      <c r="H18919" s="347" t="s">
        <v>433</v>
      </c>
      <c r="I18919" s="43" t="s">
        <v>13657</v>
      </c>
    </row>
    <row r="18920" spans="1:9" x14ac:dyDescent="0.25">
      <c r="A18920" s="33" t="s">
        <v>7942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15"/>
        <v>75000</v>
      </c>
      <c r="H18920" s="42" t="s">
        <v>433</v>
      </c>
      <c r="I18920" s="43" t="s">
        <v>13657</v>
      </c>
    </row>
    <row r="18921" spans="1:9" x14ac:dyDescent="0.25">
      <c r="A18921" s="33" t="s">
        <v>7942</v>
      </c>
      <c r="B18921" s="36" t="s">
        <v>7548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15"/>
        <v>112500</v>
      </c>
      <c r="H18921" s="42" t="s">
        <v>631</v>
      </c>
      <c r="I18921" s="43"/>
    </row>
    <row r="18922" spans="1:9" x14ac:dyDescent="0.25">
      <c r="A18922" s="33" t="s">
        <v>7942</v>
      </c>
      <c r="B18922" s="68" t="s">
        <v>7951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15"/>
        <v>75000</v>
      </c>
      <c r="H18922" s="42" t="s">
        <v>932</v>
      </c>
      <c r="I18922" s="43"/>
    </row>
    <row r="18923" spans="1:9" x14ac:dyDescent="0.25">
      <c r="A18923" s="33" t="s">
        <v>7942</v>
      </c>
      <c r="B18923" s="56" t="s">
        <v>7952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15"/>
        <v>85000</v>
      </c>
      <c r="H18923" s="42" t="s">
        <v>932</v>
      </c>
      <c r="I18923" s="43"/>
    </row>
    <row r="18924" spans="1:9" x14ac:dyDescent="0.25">
      <c r="A18924" s="33" t="s">
        <v>7942</v>
      </c>
      <c r="B18924" s="36" t="s">
        <v>7953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15"/>
        <v>45000</v>
      </c>
      <c r="H18924" s="42" t="s">
        <v>932</v>
      </c>
      <c r="I18924" s="43"/>
    </row>
    <row r="18925" spans="1:9" x14ac:dyDescent="0.25">
      <c r="A18925" s="33" t="s">
        <v>7942</v>
      </c>
      <c r="B18925" s="63" t="s">
        <v>7954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15"/>
        <v>85000</v>
      </c>
      <c r="H18925" s="42" t="s">
        <v>932</v>
      </c>
      <c r="I18925" s="43"/>
    </row>
    <row r="18926" spans="1:9" x14ac:dyDescent="0.25">
      <c r="A18926" s="33" t="s">
        <v>7942</v>
      </c>
      <c r="B18926" s="109" t="s">
        <v>7930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15"/>
        <v>200000</v>
      </c>
      <c r="H18926" s="84" t="s">
        <v>932</v>
      </c>
      <c r="I18926" s="294"/>
    </row>
    <row r="18927" spans="1:9" x14ac:dyDescent="0.25">
      <c r="A18927" s="33" t="s">
        <v>7942</v>
      </c>
      <c r="B18927" s="68" t="s">
        <v>4330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x14ac:dyDescent="0.25">
      <c r="A18928" s="33" t="s">
        <v>7942</v>
      </c>
      <c r="B18928" s="68" t="s">
        <v>5846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16">F18928*D18928</f>
        <v>219000</v>
      </c>
      <c r="H18928" s="42" t="s">
        <v>932</v>
      </c>
      <c r="I18928" s="43"/>
    </row>
    <row r="18929" spans="1:9" x14ac:dyDescent="0.25">
      <c r="A18929" s="33" t="s">
        <v>7942</v>
      </c>
      <c r="B18929" s="33" t="s">
        <v>13322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16"/>
        <v>40000</v>
      </c>
      <c r="H18929" s="42" t="s">
        <v>932</v>
      </c>
      <c r="I18929" s="43"/>
    </row>
    <row r="18930" spans="1:9" x14ac:dyDescent="0.25">
      <c r="A18930" s="33" t="s">
        <v>7942</v>
      </c>
      <c r="B18930" s="52" t="s">
        <v>7943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16"/>
        <v>100000</v>
      </c>
      <c r="H18930" s="42" t="s">
        <v>932</v>
      </c>
      <c r="I18930" s="43"/>
    </row>
    <row r="18931" spans="1:9" x14ac:dyDescent="0.25">
      <c r="A18931" s="33" t="s">
        <v>7942</v>
      </c>
      <c r="B18931" s="109" t="s">
        <v>7930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16"/>
        <v>100000</v>
      </c>
      <c r="H18931" s="42" t="s">
        <v>932</v>
      </c>
      <c r="I18931" s="43"/>
    </row>
    <row r="18932" spans="1:9" x14ac:dyDescent="0.25">
      <c r="A18932" s="33" t="s">
        <v>7942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x14ac:dyDescent="0.25">
      <c r="A18933" s="33" t="s">
        <v>7942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17">F18933*D18933</f>
        <v>75000</v>
      </c>
      <c r="H18933" s="42" t="s">
        <v>932</v>
      </c>
      <c r="I18933" s="43"/>
    </row>
    <row r="18934" spans="1:9" x14ac:dyDescent="0.25">
      <c r="A18934" s="33" t="s">
        <v>7942</v>
      </c>
      <c r="B18934" s="68" t="s">
        <v>7955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17"/>
        <v>40000</v>
      </c>
      <c r="H18934" s="84" t="s">
        <v>932</v>
      </c>
      <c r="I18934" s="43"/>
    </row>
    <row r="18935" spans="1:9" x14ac:dyDescent="0.25">
      <c r="A18935" s="33" t="s">
        <v>7942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17"/>
        <v>297000</v>
      </c>
      <c r="H18935" s="42" t="s">
        <v>2240</v>
      </c>
      <c r="I18935" s="43" t="s">
        <v>13658</v>
      </c>
    </row>
    <row r="18936" spans="1:9" x14ac:dyDescent="0.25">
      <c r="A18936" s="33" t="s">
        <v>7942</v>
      </c>
      <c r="B18936" s="33" t="s">
        <v>8247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13658</v>
      </c>
    </row>
    <row r="18937" spans="1:9" x14ac:dyDescent="0.25">
      <c r="A18937" s="33" t="s">
        <v>7942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17"/>
        <v>39000</v>
      </c>
      <c r="H18937" s="42" t="s">
        <v>2240</v>
      </c>
      <c r="I18937" s="43" t="s">
        <v>13658</v>
      </c>
    </row>
    <row r="18938" spans="1:9" x14ac:dyDescent="0.25">
      <c r="A18938" s="33" t="s">
        <v>7942</v>
      </c>
      <c r="B18938" s="33" t="s">
        <v>3235</v>
      </c>
      <c r="C18938" s="33" t="s">
        <v>3596</v>
      </c>
      <c r="D18938" s="584">
        <v>1</v>
      </c>
      <c r="E18938" s="585" t="s">
        <v>24</v>
      </c>
      <c r="F18938" s="290">
        <v>93000</v>
      </c>
      <c r="G18938" s="62">
        <f t="shared" si="717"/>
        <v>93000</v>
      </c>
      <c r="H18938" s="42" t="s">
        <v>2240</v>
      </c>
      <c r="I18938" s="43" t="s">
        <v>13658</v>
      </c>
    </row>
    <row r="18939" spans="1:9" x14ac:dyDescent="0.25">
      <c r="A18939" s="33" t="s">
        <v>7942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17"/>
        <v>220000</v>
      </c>
      <c r="H18939" s="42" t="s">
        <v>2240</v>
      </c>
      <c r="I18939" s="43" t="s">
        <v>13658</v>
      </c>
    </row>
    <row r="18940" spans="1:9" x14ac:dyDescent="0.25">
      <c r="A18940" s="33" t="s">
        <v>7942</v>
      </c>
      <c r="B18940" s="36" t="s">
        <v>7885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17"/>
        <v>390000</v>
      </c>
      <c r="H18940" s="42" t="s">
        <v>1268</v>
      </c>
      <c r="I18940" s="43"/>
    </row>
    <row r="18941" spans="1:9" x14ac:dyDescent="0.25">
      <c r="A18941" s="33" t="s">
        <v>7942</v>
      </c>
      <c r="B18941" s="33" t="s">
        <v>7944</v>
      </c>
      <c r="C18941" s="44" t="s">
        <v>3441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x14ac:dyDescent="0.25">
      <c r="A18942" s="33" t="s">
        <v>7942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17"/>
        <v>100000</v>
      </c>
      <c r="H18942" s="42" t="s">
        <v>606</v>
      </c>
      <c r="I18942" s="43"/>
    </row>
    <row r="18943" spans="1:9" x14ac:dyDescent="0.25">
      <c r="A18943" s="33" t="s">
        <v>7942</v>
      </c>
      <c r="B18943" s="33" t="s">
        <v>7845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17"/>
        <v>115000</v>
      </c>
      <c r="H18943" s="42" t="s">
        <v>413</v>
      </c>
      <c r="I18943" s="43" t="s">
        <v>13659</v>
      </c>
    </row>
    <row r="18944" spans="1:9" x14ac:dyDescent="0.25">
      <c r="A18944" s="33" t="s">
        <v>7964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17"/>
        <v>33000</v>
      </c>
      <c r="H18944" s="42" t="s">
        <v>827</v>
      </c>
      <c r="I18944" s="43"/>
    </row>
    <row r="18945" spans="1:9" x14ac:dyDescent="0.25">
      <c r="A18945" s="33" t="s">
        <v>7964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17"/>
        <v>24650</v>
      </c>
      <c r="H18945" s="42" t="s">
        <v>827</v>
      </c>
      <c r="I18945" s="43"/>
    </row>
    <row r="18946" spans="1:9" x14ac:dyDescent="0.25">
      <c r="A18946" s="33" t="s">
        <v>7964</v>
      </c>
      <c r="B18946" s="68" t="s">
        <v>4733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17"/>
        <v>90000</v>
      </c>
      <c r="H18946" s="42" t="s">
        <v>2240</v>
      </c>
      <c r="I18946" s="43"/>
    </row>
    <row r="18947" spans="1:9" x14ac:dyDescent="0.25">
      <c r="A18947" s="33" t="s">
        <v>7964</v>
      </c>
      <c r="B18947" s="33" t="s">
        <v>68</v>
      </c>
      <c r="C18947" s="44" t="s">
        <v>13660</v>
      </c>
      <c r="D18947" s="38">
        <v>1</v>
      </c>
      <c r="E18947" s="51" t="s">
        <v>24</v>
      </c>
      <c r="F18947" s="46">
        <v>2100000</v>
      </c>
      <c r="G18947" s="41">
        <f t="shared" si="717"/>
        <v>2100000</v>
      </c>
      <c r="H18947" s="84" t="s">
        <v>465</v>
      </c>
      <c r="I18947" s="294" t="s">
        <v>9334</v>
      </c>
    </row>
    <row r="18948" spans="1:9" x14ac:dyDescent="0.25">
      <c r="A18948" s="33" t="s">
        <v>7964</v>
      </c>
      <c r="B18948" s="33" t="s">
        <v>68</v>
      </c>
      <c r="C18948" s="33" t="s">
        <v>13661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9334</v>
      </c>
    </row>
    <row r="18949" spans="1:9" x14ac:dyDescent="0.25">
      <c r="A18949" s="33" t="s">
        <v>7964</v>
      </c>
      <c r="B18949" s="63" t="s">
        <v>63</v>
      </c>
      <c r="C18949" s="33" t="s">
        <v>13662</v>
      </c>
      <c r="D18949" s="38">
        <v>1</v>
      </c>
      <c r="E18949" s="306" t="s">
        <v>24</v>
      </c>
      <c r="F18949" s="40">
        <v>3400000</v>
      </c>
      <c r="G18949" s="41">
        <f t="shared" ref="G18949:G18951" si="718">F18949*D18949</f>
        <v>3400000</v>
      </c>
      <c r="H18949" s="42" t="s">
        <v>12454</v>
      </c>
      <c r="I18949" s="43" t="s">
        <v>13663</v>
      </c>
    </row>
    <row r="18950" spans="1:9" x14ac:dyDescent="0.25">
      <c r="A18950" s="33" t="s">
        <v>7964</v>
      </c>
      <c r="B18950" s="63" t="s">
        <v>63</v>
      </c>
      <c r="C18950" s="33" t="s">
        <v>13664</v>
      </c>
      <c r="D18950" s="38">
        <v>1</v>
      </c>
      <c r="E18950" s="51" t="s">
        <v>24</v>
      </c>
      <c r="F18950" s="40">
        <v>3400000</v>
      </c>
      <c r="G18950" s="41">
        <f t="shared" si="718"/>
        <v>3400000</v>
      </c>
      <c r="H18950" s="42" t="s">
        <v>12454</v>
      </c>
      <c r="I18950" s="43" t="s">
        <v>13663</v>
      </c>
    </row>
    <row r="18951" spans="1:9" x14ac:dyDescent="0.25">
      <c r="A18951" s="33" t="s">
        <v>7964</v>
      </c>
      <c r="B18951" s="63" t="s">
        <v>63</v>
      </c>
      <c r="C18951" s="33" t="s">
        <v>13665</v>
      </c>
      <c r="D18951" s="38">
        <v>1</v>
      </c>
      <c r="E18951" s="51" t="s">
        <v>24</v>
      </c>
      <c r="F18951" s="40">
        <v>3400000</v>
      </c>
      <c r="G18951" s="62">
        <f t="shared" si="718"/>
        <v>3400000</v>
      </c>
      <c r="H18951" s="42" t="s">
        <v>433</v>
      </c>
      <c r="I18951" s="43" t="s">
        <v>13663</v>
      </c>
    </row>
    <row r="18952" spans="1:9" x14ac:dyDescent="0.25">
      <c r="A18952" s="33" t="s">
        <v>7964</v>
      </c>
      <c r="B18952" s="63" t="s">
        <v>63</v>
      </c>
      <c r="C18952" s="33" t="s">
        <v>13666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13663</v>
      </c>
    </row>
    <row r="18953" spans="1:9" x14ac:dyDescent="0.25">
      <c r="A18953" s="33" t="s">
        <v>7964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19">F18953*D18953</f>
        <v>763158</v>
      </c>
      <c r="H18953" s="42" t="s">
        <v>433</v>
      </c>
      <c r="I18953" s="43" t="s">
        <v>13667</v>
      </c>
    </row>
    <row r="18954" spans="1:9" x14ac:dyDescent="0.25">
      <c r="A18954" s="33" t="s">
        <v>7964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19"/>
        <v>650000</v>
      </c>
      <c r="H18954" s="42" t="s">
        <v>433</v>
      </c>
      <c r="I18954" s="43" t="s">
        <v>13667</v>
      </c>
    </row>
    <row r="18955" spans="1:9" x14ac:dyDescent="0.25">
      <c r="A18955" s="33" t="s">
        <v>7964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3078</v>
      </c>
      <c r="I18955" s="43" t="s">
        <v>13668</v>
      </c>
    </row>
    <row r="18956" spans="1:9" x14ac:dyDescent="0.25">
      <c r="A18956" s="33" t="s">
        <v>7964</v>
      </c>
      <c r="B18956" s="33" t="s">
        <v>3235</v>
      </c>
      <c r="C18956" s="33" t="s">
        <v>3596</v>
      </c>
      <c r="D18956" s="584">
        <v>1</v>
      </c>
      <c r="E18956" s="585" t="s">
        <v>24</v>
      </c>
      <c r="F18956" s="290">
        <v>93000</v>
      </c>
      <c r="G18956" s="62">
        <f t="shared" si="719"/>
        <v>93000</v>
      </c>
      <c r="H18956" s="84" t="s">
        <v>3078</v>
      </c>
      <c r="I18956" s="43" t="s">
        <v>13668</v>
      </c>
    </row>
    <row r="18957" spans="1:9" x14ac:dyDescent="0.25">
      <c r="A18957" s="33" t="s">
        <v>7964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19"/>
        <v>39000</v>
      </c>
      <c r="H18957" s="84" t="s">
        <v>3078</v>
      </c>
      <c r="I18957" s="43" t="s">
        <v>13668</v>
      </c>
    </row>
    <row r="18958" spans="1:9" x14ac:dyDescent="0.25">
      <c r="A18958" s="33" t="s">
        <v>7964</v>
      </c>
      <c r="B18958" s="80" t="s">
        <v>8457</v>
      </c>
      <c r="C18958" s="33" t="s">
        <v>7213</v>
      </c>
      <c r="D18958" s="38">
        <v>2</v>
      </c>
      <c r="E18958" s="51" t="s">
        <v>24</v>
      </c>
      <c r="F18958" s="46">
        <v>58000</v>
      </c>
      <c r="G18958" s="62">
        <f t="shared" si="719"/>
        <v>116000</v>
      </c>
      <c r="H18958" s="84" t="s">
        <v>3078</v>
      </c>
      <c r="I18958" s="43" t="s">
        <v>13668</v>
      </c>
    </row>
    <row r="18959" spans="1:9" x14ac:dyDescent="0.25">
      <c r="A18959" s="33" t="s">
        <v>7964</v>
      </c>
      <c r="B18959" s="52" t="s">
        <v>6762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x14ac:dyDescent="0.25">
      <c r="A18960" s="33" t="s">
        <v>7964</v>
      </c>
      <c r="B18960" s="109" t="s">
        <v>7965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x14ac:dyDescent="0.25">
      <c r="A18961" s="33" t="s">
        <v>7964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19"/>
        <v>693780</v>
      </c>
      <c r="H18961" s="42" t="s">
        <v>647</v>
      </c>
      <c r="I18961" s="43" t="s">
        <v>13669</v>
      </c>
    </row>
    <row r="18962" spans="1:9" x14ac:dyDescent="0.25">
      <c r="A18962" s="33" t="s">
        <v>7964</v>
      </c>
      <c r="B18962" s="36" t="s">
        <v>7927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19"/>
        <v>7700000</v>
      </c>
      <c r="H18962" s="42" t="s">
        <v>647</v>
      </c>
      <c r="I18962" s="43" t="s">
        <v>13669</v>
      </c>
    </row>
    <row r="18963" spans="1:9" x14ac:dyDescent="0.25">
      <c r="A18963" s="33" t="s">
        <v>7964</v>
      </c>
      <c r="B18963" s="33" t="s">
        <v>7966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7209</v>
      </c>
      <c r="I18963" s="43" t="s">
        <v>13670</v>
      </c>
    </row>
    <row r="18964" spans="1:9" x14ac:dyDescent="0.25">
      <c r="A18964" s="33" t="s">
        <v>7964</v>
      </c>
      <c r="B18964" s="52" t="s">
        <v>7967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7968</v>
      </c>
      <c r="I18964" s="43" t="s">
        <v>13670</v>
      </c>
    </row>
    <row r="18965" spans="1:9" x14ac:dyDescent="0.25">
      <c r="A18965" s="33" t="s">
        <v>7964</v>
      </c>
      <c r="B18965" s="33" t="s">
        <v>7868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12454</v>
      </c>
      <c r="I18965" s="43" t="s">
        <v>13670</v>
      </c>
    </row>
    <row r="18966" spans="1:9" x14ac:dyDescent="0.25">
      <c r="A18966" s="33" t="s">
        <v>7964</v>
      </c>
      <c r="B18966" s="33" t="s">
        <v>7969</v>
      </c>
      <c r="C18966" s="33" t="s">
        <v>3536</v>
      </c>
      <c r="D18966" s="38">
        <v>1</v>
      </c>
      <c r="E18966" s="51" t="s">
        <v>24</v>
      </c>
      <c r="F18966" s="46">
        <v>1900000</v>
      </c>
      <c r="G18966" s="62">
        <f t="shared" ref="G18966:G18978" si="720">F18966*D18966</f>
        <v>1900000</v>
      </c>
      <c r="H18966" s="42" t="s">
        <v>7970</v>
      </c>
      <c r="I18966" s="43" t="s">
        <v>13670</v>
      </c>
    </row>
    <row r="18967" spans="1:9" x14ac:dyDescent="0.25">
      <c r="A18967" s="33" t="s">
        <v>7964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20"/>
        <v>693780</v>
      </c>
      <c r="H18967" s="42" t="s">
        <v>1268</v>
      </c>
      <c r="I18967" s="33"/>
    </row>
    <row r="18968" spans="1:9" x14ac:dyDescent="0.25">
      <c r="A18968" s="33" t="s">
        <v>7964</v>
      </c>
      <c r="B18968" s="33" t="s">
        <v>68</v>
      </c>
      <c r="C18968" s="33" t="s">
        <v>13671</v>
      </c>
      <c r="D18968" s="33">
        <v>1</v>
      </c>
      <c r="E18968" s="33" t="s">
        <v>7761</v>
      </c>
      <c r="F18968" s="46">
        <v>2100000</v>
      </c>
      <c r="G18968" s="41">
        <f t="shared" si="720"/>
        <v>2100000</v>
      </c>
      <c r="H18968" s="233" t="s">
        <v>492</v>
      </c>
      <c r="I18968" s="33" t="s">
        <v>13672</v>
      </c>
    </row>
    <row r="18969" spans="1:9" x14ac:dyDescent="0.25">
      <c r="A18969" s="33" t="s">
        <v>7964</v>
      </c>
      <c r="B18969" s="33" t="s">
        <v>68</v>
      </c>
      <c r="C18969" s="33" t="s">
        <v>13673</v>
      </c>
      <c r="D18969" s="33">
        <v>1</v>
      </c>
      <c r="E18969" s="33" t="s">
        <v>7761</v>
      </c>
      <c r="F18969" s="40">
        <v>2100000</v>
      </c>
      <c r="G18969" s="41">
        <f t="shared" si="720"/>
        <v>2100000</v>
      </c>
      <c r="H18969" s="233" t="s">
        <v>492</v>
      </c>
      <c r="I18969" s="33" t="s">
        <v>13672</v>
      </c>
    </row>
    <row r="18970" spans="1:9" x14ac:dyDescent="0.25">
      <c r="A18970" s="33" t="s">
        <v>7964</v>
      </c>
      <c r="B18970" s="33" t="s">
        <v>7948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20"/>
        <v>150000</v>
      </c>
      <c r="H18970" s="233" t="s">
        <v>492</v>
      </c>
      <c r="I18970" s="33" t="s">
        <v>13672</v>
      </c>
    </row>
    <row r="18971" spans="1:9" x14ac:dyDescent="0.25">
      <c r="A18971" s="33" t="s">
        <v>7964</v>
      </c>
      <c r="B18971" s="52" t="s">
        <v>3775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20"/>
        <v>900000</v>
      </c>
      <c r="H18971" s="233" t="s">
        <v>492</v>
      </c>
      <c r="I18971" s="33" t="s">
        <v>13672</v>
      </c>
    </row>
    <row r="18972" spans="1:9" x14ac:dyDescent="0.25">
      <c r="A18972" s="33" t="s">
        <v>7964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20"/>
        <v>140000</v>
      </c>
      <c r="H18972" s="42" t="s">
        <v>2177</v>
      </c>
      <c r="I18972" s="43" t="s">
        <v>8493</v>
      </c>
    </row>
    <row r="18973" spans="1:9" x14ac:dyDescent="0.25">
      <c r="A18973" s="33" t="s">
        <v>7964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20"/>
        <v>50000</v>
      </c>
      <c r="H18973" s="42" t="s">
        <v>2177</v>
      </c>
      <c r="I18973" s="43" t="s">
        <v>8493</v>
      </c>
    </row>
    <row r="18974" spans="1:9" x14ac:dyDescent="0.25">
      <c r="A18974" s="33" t="s">
        <v>7964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20"/>
        <v>130000</v>
      </c>
      <c r="H18974" s="42" t="s">
        <v>2177</v>
      </c>
      <c r="I18974" s="43" t="s">
        <v>8493</v>
      </c>
    </row>
    <row r="18975" spans="1:9" x14ac:dyDescent="0.25">
      <c r="A18975" s="33" t="s">
        <v>7964</v>
      </c>
      <c r="B18975" s="33" t="s">
        <v>7845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20"/>
        <v>345000</v>
      </c>
      <c r="H18975" s="42" t="s">
        <v>2177</v>
      </c>
      <c r="I18975" s="43" t="s">
        <v>8493</v>
      </c>
    </row>
    <row r="18976" spans="1:9" x14ac:dyDescent="0.25">
      <c r="A18976" s="33" t="s">
        <v>7964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20"/>
        <v>193500</v>
      </c>
      <c r="H18976" s="42" t="s">
        <v>2177</v>
      </c>
      <c r="I18976" s="43" t="s">
        <v>8493</v>
      </c>
    </row>
    <row r="18977" spans="1:9" x14ac:dyDescent="0.25">
      <c r="A18977" s="33" t="s">
        <v>7964</v>
      </c>
      <c r="B18977" s="63" t="s">
        <v>116</v>
      </c>
      <c r="C18977" s="33" t="s">
        <v>13628</v>
      </c>
      <c r="D18977" s="38">
        <v>1</v>
      </c>
      <c r="E18977" s="51" t="s">
        <v>24</v>
      </c>
      <c r="F18977" s="46">
        <v>184000</v>
      </c>
      <c r="G18977" s="41">
        <f t="shared" si="720"/>
        <v>184000</v>
      </c>
      <c r="H18977" s="42" t="s">
        <v>2177</v>
      </c>
      <c r="I18977" s="43" t="s">
        <v>8493</v>
      </c>
    </row>
    <row r="18978" spans="1:9" x14ac:dyDescent="0.25">
      <c r="A18978" s="33" t="s">
        <v>7964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20"/>
        <v>40000</v>
      </c>
      <c r="H18978" s="42" t="s">
        <v>2177</v>
      </c>
      <c r="I18978" s="43" t="s">
        <v>8493</v>
      </c>
    </row>
    <row r="18979" spans="1:9" x14ac:dyDescent="0.25">
      <c r="A18979" s="33" t="s">
        <v>7964</v>
      </c>
      <c r="B18979" s="33" t="s">
        <v>7945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7694</v>
      </c>
      <c r="I18979" s="43"/>
    </row>
    <row r="18980" spans="1:9" x14ac:dyDescent="0.25">
      <c r="A18980" s="33" t="s">
        <v>7964</v>
      </c>
      <c r="B18980" s="33" t="s">
        <v>13322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7694</v>
      </c>
      <c r="I18980" s="43"/>
    </row>
    <row r="18981" spans="1:9" x14ac:dyDescent="0.25">
      <c r="A18981" s="33" t="s">
        <v>7964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7694</v>
      </c>
      <c r="I18981" s="43"/>
    </row>
    <row r="18982" spans="1:9" x14ac:dyDescent="0.25">
      <c r="A18982" s="33" t="s">
        <v>7964</v>
      </c>
      <c r="B18982" s="56" t="s">
        <v>7952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21">F18982*D18982</f>
        <v>425000</v>
      </c>
      <c r="H18982" s="42" t="s">
        <v>7694</v>
      </c>
      <c r="I18982" s="43"/>
    </row>
    <row r="18983" spans="1:9" x14ac:dyDescent="0.25">
      <c r="A18983" s="33" t="s">
        <v>7964</v>
      </c>
      <c r="B18983" s="36" t="s">
        <v>7953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21"/>
        <v>225000</v>
      </c>
      <c r="H18983" s="42" t="s">
        <v>7694</v>
      </c>
      <c r="I18983" s="33"/>
    </row>
    <row r="18984" spans="1:9" x14ac:dyDescent="0.25">
      <c r="A18984" s="33" t="s">
        <v>7964</v>
      </c>
      <c r="B18984" s="63" t="s">
        <v>7954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7694</v>
      </c>
      <c r="I18984" s="33"/>
    </row>
    <row r="18985" spans="1:9" x14ac:dyDescent="0.25">
      <c r="A18985" s="33" t="s">
        <v>7964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7694</v>
      </c>
      <c r="I18985" s="33"/>
    </row>
    <row r="18986" spans="1:9" x14ac:dyDescent="0.25">
      <c r="A18986" s="33" t="s">
        <v>7964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x14ac:dyDescent="0.25">
      <c r="A18987" s="33" t="s">
        <v>7964</v>
      </c>
      <c r="B18987" s="36" t="s">
        <v>7597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22">F18988*D18988</f>
        <v>155000</v>
      </c>
      <c r="H18988" s="42" t="s">
        <v>28</v>
      </c>
      <c r="I18988" s="43"/>
    </row>
    <row r="18989" spans="1:9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22"/>
        <v>98600</v>
      </c>
      <c r="H18989" s="42" t="s">
        <v>28</v>
      </c>
      <c r="I18989" s="43"/>
    </row>
    <row r="18990" spans="1:9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22"/>
        <v>11000</v>
      </c>
      <c r="H18990" s="84" t="s">
        <v>565</v>
      </c>
      <c r="I18990" s="294"/>
    </row>
    <row r="18991" spans="1:9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x14ac:dyDescent="0.25">
      <c r="A18992" s="33" t="s">
        <v>223</v>
      </c>
      <c r="B18992" s="56" t="s">
        <v>7980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23">F18992*D18992</f>
        <v>21000</v>
      </c>
      <c r="H18992" s="42" t="s">
        <v>930</v>
      </c>
      <c r="I18992" s="43"/>
    </row>
    <row r="18993" spans="1:9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23"/>
        <v>6750</v>
      </c>
      <c r="H18993" s="42" t="s">
        <v>930</v>
      </c>
      <c r="I18993" s="43"/>
    </row>
    <row r="18994" spans="1:9" x14ac:dyDescent="0.25">
      <c r="A18994" s="33" t="s">
        <v>223</v>
      </c>
      <c r="B18994" s="63" t="s">
        <v>7981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x14ac:dyDescent="0.25">
      <c r="A18995" s="33" t="s">
        <v>223</v>
      </c>
      <c r="B18995" s="33" t="s">
        <v>7937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24">F18995*D18995</f>
        <v>600000</v>
      </c>
      <c r="H18995" s="42" t="s">
        <v>647</v>
      </c>
      <c r="I18995" s="43" t="s">
        <v>12790</v>
      </c>
    </row>
    <row r="18996" spans="1:9" x14ac:dyDescent="0.25">
      <c r="A18996" s="33" t="s">
        <v>223</v>
      </c>
      <c r="B18996" s="33" t="s">
        <v>7973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24"/>
        <v>1155000</v>
      </c>
      <c r="H18996" s="42" t="s">
        <v>647</v>
      </c>
      <c r="I18996" s="43" t="s">
        <v>12790</v>
      </c>
    </row>
    <row r="18997" spans="1:9" x14ac:dyDescent="0.25">
      <c r="A18997" s="33" t="s">
        <v>223</v>
      </c>
      <c r="B18997" s="63" t="s">
        <v>7983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7975</v>
      </c>
      <c r="I18997" s="43" t="s">
        <v>13674</v>
      </c>
    </row>
    <row r="18998" spans="1:9" x14ac:dyDescent="0.25">
      <c r="A18998" s="33" t="s">
        <v>223</v>
      </c>
      <c r="B18998" s="33" t="s">
        <v>68</v>
      </c>
      <c r="C18998" s="33" t="s">
        <v>13675</v>
      </c>
      <c r="D18998" s="33">
        <v>1</v>
      </c>
      <c r="E18998" s="51" t="s">
        <v>72</v>
      </c>
      <c r="F18998" s="34">
        <v>2100000</v>
      </c>
      <c r="G18998" s="41">
        <f t="shared" ref="G18998:G19003" si="725">F18998*D18998</f>
        <v>2100000</v>
      </c>
      <c r="H18998" s="42" t="s">
        <v>7975</v>
      </c>
      <c r="I18998" s="43" t="s">
        <v>13674</v>
      </c>
    </row>
    <row r="18999" spans="1:9" x14ac:dyDescent="0.25">
      <c r="A18999" s="33" t="s">
        <v>223</v>
      </c>
      <c r="B18999" s="33" t="s">
        <v>68</v>
      </c>
      <c r="C18999" s="33" t="s">
        <v>13676</v>
      </c>
      <c r="D18999" s="38">
        <v>1</v>
      </c>
      <c r="E18999" s="51" t="s">
        <v>72</v>
      </c>
      <c r="F18999" s="34">
        <v>2100000</v>
      </c>
      <c r="G18999" s="62">
        <f t="shared" si="725"/>
        <v>2100000</v>
      </c>
      <c r="H18999" s="42" t="s">
        <v>7975</v>
      </c>
      <c r="I18999" s="43" t="s">
        <v>13674</v>
      </c>
    </row>
    <row r="19000" spans="1:9" x14ac:dyDescent="0.25">
      <c r="A19000" s="33" t="s">
        <v>223</v>
      </c>
      <c r="B19000" s="33" t="s">
        <v>8059</v>
      </c>
      <c r="C19000" s="33" t="s">
        <v>12124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7975</v>
      </c>
      <c r="I19000" s="43" t="s">
        <v>13674</v>
      </c>
    </row>
    <row r="19001" spans="1:9" x14ac:dyDescent="0.25">
      <c r="A19001" s="33" t="s">
        <v>223</v>
      </c>
      <c r="B19001" s="33" t="s">
        <v>8059</v>
      </c>
      <c r="C19001" s="33" t="s">
        <v>12124</v>
      </c>
      <c r="D19001" s="584">
        <v>1</v>
      </c>
      <c r="E19001" s="51" t="s">
        <v>72</v>
      </c>
      <c r="F19001" s="290">
        <v>2200000</v>
      </c>
      <c r="G19001" s="62">
        <f t="shared" si="725"/>
        <v>2200000</v>
      </c>
      <c r="H19001" s="42" t="s">
        <v>7975</v>
      </c>
      <c r="I19001" s="43" t="s">
        <v>13674</v>
      </c>
    </row>
    <row r="19002" spans="1:9" x14ac:dyDescent="0.25">
      <c r="A19002" s="33" t="s">
        <v>223</v>
      </c>
      <c r="B19002" s="33" t="s">
        <v>12224</v>
      </c>
      <c r="C19002" s="228" t="s">
        <v>13677</v>
      </c>
      <c r="D19002" s="53">
        <v>1</v>
      </c>
      <c r="E19002" s="39" t="s">
        <v>24</v>
      </c>
      <c r="F19002" s="46">
        <v>1400000</v>
      </c>
      <c r="G19002" s="41">
        <f t="shared" si="725"/>
        <v>1400000</v>
      </c>
      <c r="H19002" s="42" t="s">
        <v>7975</v>
      </c>
      <c r="I19002" s="43" t="s">
        <v>13674</v>
      </c>
    </row>
    <row r="19003" spans="1:9" x14ac:dyDescent="0.25">
      <c r="A19003" s="33" t="s">
        <v>223</v>
      </c>
      <c r="B19003" s="33" t="s">
        <v>12224</v>
      </c>
      <c r="C19003" s="336" t="s">
        <v>13678</v>
      </c>
      <c r="D19003" s="38">
        <v>1</v>
      </c>
      <c r="E19003" s="51" t="s">
        <v>24</v>
      </c>
      <c r="F19003" s="46">
        <v>1400000</v>
      </c>
      <c r="G19003" s="62">
        <f t="shared" si="725"/>
        <v>1400000</v>
      </c>
      <c r="H19003" s="42" t="s">
        <v>7975</v>
      </c>
      <c r="I19003" s="43" t="s">
        <v>13674</v>
      </c>
    </row>
    <row r="19004" spans="1:9" x14ac:dyDescent="0.25">
      <c r="A19004" s="33" t="s">
        <v>223</v>
      </c>
      <c r="B19004" s="36" t="s">
        <v>7561</v>
      </c>
      <c r="C19004" s="56" t="s">
        <v>7562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7975</v>
      </c>
      <c r="I19004" s="43" t="s">
        <v>13674</v>
      </c>
    </row>
    <row r="19005" spans="1:9" x14ac:dyDescent="0.25">
      <c r="A19005" s="33" t="s">
        <v>223</v>
      </c>
      <c r="B19005" s="36" t="s">
        <v>5200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7975</v>
      </c>
      <c r="I19005" s="43" t="s">
        <v>13674</v>
      </c>
    </row>
    <row r="19006" spans="1:9" x14ac:dyDescent="0.25">
      <c r="A19006" s="33" t="s">
        <v>223</v>
      </c>
      <c r="B19006" s="52" t="s">
        <v>7977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x14ac:dyDescent="0.25">
      <c r="A19007" s="33" t="s">
        <v>223</v>
      </c>
      <c r="B19007" s="33" t="s">
        <v>7978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26">F19007*D19007</f>
        <v>35000</v>
      </c>
      <c r="H19007" s="42" t="s">
        <v>932</v>
      </c>
      <c r="I19007" s="43"/>
    </row>
    <row r="19008" spans="1:9" x14ac:dyDescent="0.25">
      <c r="A19008" s="33" t="s">
        <v>223</v>
      </c>
      <c r="B19008" s="33" t="s">
        <v>7979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26"/>
        <v>19500</v>
      </c>
      <c r="H19008" s="42" t="s">
        <v>932</v>
      </c>
      <c r="I19008" s="43"/>
    </row>
    <row r="19009" spans="1:9" x14ac:dyDescent="0.25">
      <c r="A19009" s="33" t="s">
        <v>223</v>
      </c>
      <c r="B19009" s="33" t="s">
        <v>7491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26"/>
        <v>4500</v>
      </c>
      <c r="H19009" s="42" t="s">
        <v>932</v>
      </c>
      <c r="I19009" s="43"/>
    </row>
    <row r="19010" spans="1:9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26"/>
        <v>11000</v>
      </c>
      <c r="H19010" s="42" t="s">
        <v>932</v>
      </c>
      <c r="I19010" s="43"/>
    </row>
    <row r="19011" spans="1:9" x14ac:dyDescent="0.25">
      <c r="A19011" s="33" t="s">
        <v>223</v>
      </c>
      <c r="B19011" s="68" t="s">
        <v>5846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26"/>
        <v>146000</v>
      </c>
      <c r="H19011" s="42" t="s">
        <v>932</v>
      </c>
      <c r="I19011" s="43"/>
    </row>
    <row r="19012" spans="1:9" x14ac:dyDescent="0.25">
      <c r="A19012" s="33" t="s">
        <v>223</v>
      </c>
      <c r="B19012" s="33" t="s">
        <v>7117</v>
      </c>
      <c r="C19012" s="33" t="s">
        <v>5364</v>
      </c>
      <c r="D19012" s="53">
        <v>2</v>
      </c>
      <c r="E19012" s="39" t="s">
        <v>24</v>
      </c>
      <c r="F19012" s="55">
        <v>13000</v>
      </c>
      <c r="G19012" s="62">
        <f t="shared" si="726"/>
        <v>26000</v>
      </c>
      <c r="H19012" s="42" t="s">
        <v>932</v>
      </c>
      <c r="I19012" s="43"/>
    </row>
    <row r="19013" spans="1:9" x14ac:dyDescent="0.25">
      <c r="A19013" s="33" t="s">
        <v>223</v>
      </c>
      <c r="B19013" s="109" t="s">
        <v>6886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26"/>
        <v>35000</v>
      </c>
      <c r="H19013" s="42" t="s">
        <v>1037</v>
      </c>
      <c r="I19013" s="43"/>
    </row>
    <row r="19014" spans="1:9" x14ac:dyDescent="0.25">
      <c r="A19014" s="33" t="s">
        <v>223</v>
      </c>
      <c r="B19014" s="52" t="s">
        <v>3775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26"/>
        <v>900000</v>
      </c>
      <c r="H19014" s="42" t="s">
        <v>868</v>
      </c>
      <c r="I19014" s="33" t="s">
        <v>13679</v>
      </c>
    </row>
    <row r="19015" spans="1:9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x14ac:dyDescent="0.25">
      <c r="A19016" s="33" t="s">
        <v>223</v>
      </c>
      <c r="B19016" s="33" t="s">
        <v>7976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x14ac:dyDescent="0.25">
      <c r="A19018" s="33" t="s">
        <v>223</v>
      </c>
      <c r="B19018" s="36" t="s">
        <v>7597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x14ac:dyDescent="0.25">
      <c r="A19019" s="33" t="s">
        <v>223</v>
      </c>
      <c r="B19019" s="33" t="s">
        <v>7982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26"/>
        <v>250000</v>
      </c>
      <c r="H19019" s="42" t="s">
        <v>2177</v>
      </c>
      <c r="I19019" s="43"/>
    </row>
    <row r="19020" spans="1:9" x14ac:dyDescent="0.25">
      <c r="A19020" s="33" t="s">
        <v>223</v>
      </c>
      <c r="B19020" s="33" t="s">
        <v>7963</v>
      </c>
      <c r="C19020" s="33" t="s">
        <v>3747</v>
      </c>
      <c r="D19020" s="53">
        <v>3</v>
      </c>
      <c r="E19020" s="39" t="s">
        <v>83</v>
      </c>
      <c r="F19020" s="40">
        <v>512000</v>
      </c>
      <c r="G19020" s="41">
        <f t="shared" si="726"/>
        <v>1536000</v>
      </c>
      <c r="H19020" s="42" t="s">
        <v>7957</v>
      </c>
      <c r="I19020" s="43" t="s">
        <v>13680</v>
      </c>
    </row>
    <row r="19021" spans="1:9" x14ac:dyDescent="0.25">
      <c r="A19021" s="33" t="s">
        <v>223</v>
      </c>
      <c r="B19021" s="36" t="s">
        <v>6311</v>
      </c>
      <c r="C19021" s="33" t="s">
        <v>3747</v>
      </c>
      <c r="D19021" s="50">
        <v>3</v>
      </c>
      <c r="E19021" s="45" t="s">
        <v>773</v>
      </c>
      <c r="F19021" s="46">
        <v>966500</v>
      </c>
      <c r="G19021" s="41">
        <f t="shared" si="726"/>
        <v>2899500</v>
      </c>
      <c r="H19021" s="42" t="s">
        <v>7957</v>
      </c>
      <c r="I19021" s="43" t="s">
        <v>13680</v>
      </c>
    </row>
    <row r="19022" spans="1:9" x14ac:dyDescent="0.25">
      <c r="A19022" s="33" t="s">
        <v>223</v>
      </c>
      <c r="B19022" s="49" t="s">
        <v>7956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26"/>
        <v>240000</v>
      </c>
      <c r="H19022" s="84" t="s">
        <v>7957</v>
      </c>
      <c r="I19022" s="43" t="s">
        <v>13681</v>
      </c>
    </row>
    <row r="19023" spans="1:9" x14ac:dyDescent="0.25">
      <c r="A19023" s="33" t="s">
        <v>223</v>
      </c>
      <c r="B19023" s="33" t="s">
        <v>6311</v>
      </c>
      <c r="C19023" s="33" t="s">
        <v>3747</v>
      </c>
      <c r="D19023" s="38">
        <v>2</v>
      </c>
      <c r="E19023" s="51" t="s">
        <v>773</v>
      </c>
      <c r="F19023" s="46">
        <v>966500</v>
      </c>
      <c r="G19023" s="41">
        <f t="shared" si="726"/>
        <v>1933000</v>
      </c>
      <c r="H19023" s="42" t="s">
        <v>7957</v>
      </c>
      <c r="I19023" s="43" t="s">
        <v>13681</v>
      </c>
    </row>
    <row r="19024" spans="1:9" x14ac:dyDescent="0.25">
      <c r="A19024" s="33" t="s">
        <v>223</v>
      </c>
      <c r="B19024" s="63" t="s">
        <v>7958</v>
      </c>
      <c r="C19024" s="33" t="s">
        <v>3747</v>
      </c>
      <c r="D19024" s="38">
        <v>12</v>
      </c>
      <c r="E19024" s="51" t="s">
        <v>83</v>
      </c>
      <c r="F19024" s="46">
        <v>213500</v>
      </c>
      <c r="G19024" s="41">
        <f t="shared" si="726"/>
        <v>2562000</v>
      </c>
      <c r="H19024" s="42" t="s">
        <v>7957</v>
      </c>
      <c r="I19024" s="43" t="s">
        <v>13681</v>
      </c>
    </row>
    <row r="19025" spans="1:9" x14ac:dyDescent="0.25">
      <c r="A19025" s="33" t="s">
        <v>223</v>
      </c>
      <c r="B19025" s="36" t="s">
        <v>2267</v>
      </c>
      <c r="C19025" s="33" t="s">
        <v>3747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7957</v>
      </c>
      <c r="I19025" s="43" t="s">
        <v>13681</v>
      </c>
    </row>
    <row r="19026" spans="1:9" x14ac:dyDescent="0.25">
      <c r="A19026" s="33" t="s">
        <v>223</v>
      </c>
      <c r="B19026" s="36" t="s">
        <v>7959</v>
      </c>
      <c r="C19026" s="33" t="s">
        <v>3747</v>
      </c>
      <c r="D19026" s="38">
        <v>1</v>
      </c>
      <c r="E19026" s="39" t="s">
        <v>83</v>
      </c>
      <c r="F19026" s="40">
        <v>271500</v>
      </c>
      <c r="G19026" s="41">
        <f t="shared" ref="G19026:G19028" si="727">F19026*D19026</f>
        <v>271500</v>
      </c>
      <c r="H19026" s="42" t="s">
        <v>7957</v>
      </c>
      <c r="I19026" s="43" t="s">
        <v>13681</v>
      </c>
    </row>
    <row r="19027" spans="1:9" x14ac:dyDescent="0.25">
      <c r="A19027" s="33" t="s">
        <v>223</v>
      </c>
      <c r="B19027" s="33" t="s">
        <v>7960</v>
      </c>
      <c r="C19027" s="33" t="s">
        <v>3747</v>
      </c>
      <c r="D19027" s="38">
        <v>14</v>
      </c>
      <c r="E19027" s="45" t="s">
        <v>83</v>
      </c>
      <c r="F19027" s="40">
        <v>57000</v>
      </c>
      <c r="G19027" s="62">
        <f t="shared" si="727"/>
        <v>798000</v>
      </c>
      <c r="H19027" s="42" t="s">
        <v>7957</v>
      </c>
      <c r="I19027" s="43" t="s">
        <v>13681</v>
      </c>
    </row>
    <row r="19028" spans="1:9" x14ac:dyDescent="0.25">
      <c r="A19028" s="33" t="s">
        <v>223</v>
      </c>
      <c r="B19028" s="33" t="s">
        <v>7961</v>
      </c>
      <c r="C19028" s="33" t="s">
        <v>3747</v>
      </c>
      <c r="D19028" s="53">
        <v>2</v>
      </c>
      <c r="E19028" s="39" t="s">
        <v>773</v>
      </c>
      <c r="F19028" s="46">
        <v>3100500</v>
      </c>
      <c r="G19028" s="62">
        <f t="shared" si="727"/>
        <v>6201000</v>
      </c>
      <c r="H19028" s="42" t="s">
        <v>7957</v>
      </c>
      <c r="I19028" s="43" t="s">
        <v>13681</v>
      </c>
    </row>
    <row r="19029" spans="1:9" x14ac:dyDescent="0.25">
      <c r="A19029" s="33" t="s">
        <v>223</v>
      </c>
      <c r="B19029" s="52" t="s">
        <v>7962</v>
      </c>
      <c r="C19029" s="33" t="s">
        <v>3747</v>
      </c>
      <c r="D19029" s="38">
        <v>2</v>
      </c>
      <c r="E19029" s="51" t="s">
        <v>83</v>
      </c>
      <c r="F19029" s="46">
        <v>675500</v>
      </c>
      <c r="G19029" s="62">
        <f t="shared" si="726"/>
        <v>1351000</v>
      </c>
      <c r="H19029" s="42" t="s">
        <v>7957</v>
      </c>
      <c r="I19029" s="43" t="s">
        <v>13681</v>
      </c>
    </row>
    <row r="19030" spans="1:9" x14ac:dyDescent="0.25">
      <c r="A19030" s="33" t="s">
        <v>223</v>
      </c>
      <c r="B19030" s="52" t="s">
        <v>7963</v>
      </c>
      <c r="C19030" s="33" t="s">
        <v>3747</v>
      </c>
      <c r="D19030" s="38">
        <v>2</v>
      </c>
      <c r="E19030" s="51" t="s">
        <v>83</v>
      </c>
      <c r="F19030" s="46">
        <v>512000</v>
      </c>
      <c r="G19030" s="62">
        <f t="shared" si="726"/>
        <v>1024000</v>
      </c>
      <c r="H19030" s="42" t="s">
        <v>7957</v>
      </c>
      <c r="I19030" s="43" t="s">
        <v>13681</v>
      </c>
    </row>
    <row r="19031" spans="1:9" x14ac:dyDescent="0.25">
      <c r="A19031" s="33" t="s">
        <v>223</v>
      </c>
      <c r="B19031" s="52" t="s">
        <v>841</v>
      </c>
      <c r="C19031" s="33" t="s">
        <v>3747</v>
      </c>
      <c r="D19031" s="38">
        <v>8</v>
      </c>
      <c r="E19031" s="51" t="s">
        <v>83</v>
      </c>
      <c r="F19031" s="46">
        <v>583500</v>
      </c>
      <c r="G19031" s="62">
        <f t="shared" si="726"/>
        <v>4668000</v>
      </c>
      <c r="H19031" s="42" t="s">
        <v>7957</v>
      </c>
      <c r="I19031" s="43" t="s">
        <v>13681</v>
      </c>
    </row>
    <row r="19032" spans="1:9" x14ac:dyDescent="0.25">
      <c r="A19032" s="33" t="s">
        <v>223</v>
      </c>
      <c r="B19032" s="33" t="s">
        <v>7845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26"/>
        <v>57500</v>
      </c>
      <c r="H19032" s="84" t="s">
        <v>1106</v>
      </c>
      <c r="I19032" s="33" t="s">
        <v>13682</v>
      </c>
    </row>
    <row r="19033" spans="1:9" x14ac:dyDescent="0.25">
      <c r="A19033" s="33" t="s">
        <v>223</v>
      </c>
      <c r="B19033" s="52" t="s">
        <v>3775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26"/>
        <v>900000</v>
      </c>
      <c r="H19033" s="84" t="s">
        <v>1106</v>
      </c>
      <c r="I19033" s="33" t="s">
        <v>13682</v>
      </c>
    </row>
    <row r="19034" spans="1:9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26"/>
        <v>10000</v>
      </c>
      <c r="H19034" s="84" t="s">
        <v>1106</v>
      </c>
      <c r="I19034" s="33" t="s">
        <v>13682</v>
      </c>
    </row>
    <row r="19035" spans="1:9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26"/>
        <v>210000</v>
      </c>
      <c r="H19035" s="84" t="s">
        <v>631</v>
      </c>
      <c r="I19035" s="33" t="s">
        <v>13683</v>
      </c>
    </row>
    <row r="19036" spans="1:9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26"/>
        <v>264000</v>
      </c>
      <c r="H19036" s="84" t="s">
        <v>631</v>
      </c>
      <c r="I19036" s="33" t="s">
        <v>13683</v>
      </c>
    </row>
    <row r="19037" spans="1:9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26"/>
        <v>1655242</v>
      </c>
      <c r="H19037" s="84" t="s">
        <v>647</v>
      </c>
      <c r="I19037" s="33" t="s">
        <v>13684</v>
      </c>
    </row>
    <row r="19038" spans="1:9" x14ac:dyDescent="0.25">
      <c r="A19038" s="33" t="s">
        <v>7986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26"/>
        <v>155000</v>
      </c>
      <c r="H19038" s="42" t="s">
        <v>28</v>
      </c>
      <c r="I19038" s="43"/>
    </row>
    <row r="19039" spans="1:9" x14ac:dyDescent="0.25">
      <c r="A19039" s="33" t="s">
        <v>7986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26"/>
        <v>98600</v>
      </c>
      <c r="H19039" s="42" t="s">
        <v>28</v>
      </c>
      <c r="I19039" s="43"/>
    </row>
    <row r="19040" spans="1:9" x14ac:dyDescent="0.25">
      <c r="A19040" s="33" t="s">
        <v>7986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26"/>
        <v>93000</v>
      </c>
      <c r="H19040" s="84" t="s">
        <v>2240</v>
      </c>
      <c r="I19040" s="294"/>
    </row>
    <row r="19041" spans="1:9" x14ac:dyDescent="0.25">
      <c r="A19041" s="33" t="s">
        <v>7986</v>
      </c>
      <c r="B19041" s="36" t="s">
        <v>7991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26"/>
        <v>72500</v>
      </c>
      <c r="H19041" s="42" t="s">
        <v>7694</v>
      </c>
      <c r="I19041" s="43"/>
    </row>
    <row r="19042" spans="1:9" x14ac:dyDescent="0.25">
      <c r="A19042" s="33" t="s">
        <v>7986</v>
      </c>
      <c r="B19042" s="63" t="s">
        <v>7992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7694</v>
      </c>
      <c r="I19042" s="43"/>
    </row>
    <row r="19043" spans="1:9" x14ac:dyDescent="0.25">
      <c r="A19043" s="33" t="s">
        <v>7986</v>
      </c>
      <c r="B19043" s="68" t="s">
        <v>5846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28">F19043*D19043</f>
        <v>219000</v>
      </c>
      <c r="H19043" s="42" t="s">
        <v>7694</v>
      </c>
      <c r="I19043" s="43"/>
    </row>
    <row r="19044" spans="1:9" x14ac:dyDescent="0.25">
      <c r="A19044" s="33" t="s">
        <v>7986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28"/>
        <v>350000</v>
      </c>
      <c r="H19044" s="42" t="s">
        <v>7694</v>
      </c>
      <c r="I19044" s="43"/>
    </row>
    <row r="19045" spans="1:9" x14ac:dyDescent="0.25">
      <c r="A19045" s="33" t="s">
        <v>7986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28"/>
        <v>22000</v>
      </c>
      <c r="H19045" s="42" t="s">
        <v>7694</v>
      </c>
      <c r="I19045" s="43"/>
    </row>
    <row r="19046" spans="1:9" x14ac:dyDescent="0.25">
      <c r="A19046" s="33" t="s">
        <v>7986</v>
      </c>
      <c r="B19046" s="33" t="s">
        <v>7989</v>
      </c>
      <c r="C19046" s="33" t="s">
        <v>7990</v>
      </c>
      <c r="D19046" s="38">
        <v>1</v>
      </c>
      <c r="E19046" s="51" t="s">
        <v>24</v>
      </c>
      <c r="F19046" s="46">
        <v>50000</v>
      </c>
      <c r="G19046" s="62">
        <f t="shared" si="728"/>
        <v>50000</v>
      </c>
      <c r="H19046" s="42" t="s">
        <v>7694</v>
      </c>
      <c r="I19046" s="43"/>
    </row>
    <row r="19047" spans="1:9" x14ac:dyDescent="0.25">
      <c r="A19047" s="33" t="s">
        <v>7986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28"/>
        <v>310000</v>
      </c>
      <c r="H19047" s="42" t="s">
        <v>7694</v>
      </c>
      <c r="I19047" s="43"/>
    </row>
    <row r="19048" spans="1:9" x14ac:dyDescent="0.25">
      <c r="A19048" s="33" t="s">
        <v>7986</v>
      </c>
      <c r="B19048" s="33" t="s">
        <v>13685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28"/>
        <v>75000</v>
      </c>
      <c r="H19048" s="42" t="s">
        <v>7694</v>
      </c>
      <c r="I19048" s="43"/>
    </row>
    <row r="19049" spans="1:9" x14ac:dyDescent="0.25">
      <c r="A19049" s="33" t="s">
        <v>7986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28"/>
        <v>225600</v>
      </c>
      <c r="H19049" s="84" t="s">
        <v>1633</v>
      </c>
      <c r="I19049" s="43"/>
    </row>
    <row r="19050" spans="1:9" x14ac:dyDescent="0.25">
      <c r="A19050" s="33" t="s">
        <v>7986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28"/>
        <v>72000</v>
      </c>
      <c r="H19050" s="84" t="s">
        <v>1633</v>
      </c>
      <c r="I19050" s="43"/>
    </row>
    <row r="19051" spans="1:9" x14ac:dyDescent="0.25">
      <c r="A19051" s="33" t="s">
        <v>7986</v>
      </c>
      <c r="B19051" s="33" t="s">
        <v>7971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28"/>
        <v>280000</v>
      </c>
      <c r="H19051" s="42" t="s">
        <v>7968</v>
      </c>
      <c r="I19051" s="43" t="s">
        <v>13686</v>
      </c>
    </row>
    <row r="19052" spans="1:9" x14ac:dyDescent="0.25">
      <c r="A19052" s="33" t="s">
        <v>7986</v>
      </c>
      <c r="B19052" s="33" t="s">
        <v>7972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28"/>
        <v>100000</v>
      </c>
      <c r="H19052" s="42" t="s">
        <v>7968</v>
      </c>
      <c r="I19052" s="43" t="s">
        <v>13686</v>
      </c>
    </row>
    <row r="19053" spans="1:9" x14ac:dyDescent="0.25">
      <c r="A19053" s="33" t="s">
        <v>7986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28"/>
        <v>15650</v>
      </c>
      <c r="H19053" s="42" t="s">
        <v>827</v>
      </c>
      <c r="I19053" s="43"/>
    </row>
    <row r="19054" spans="1:9" x14ac:dyDescent="0.25">
      <c r="A19054" s="33" t="s">
        <v>7986</v>
      </c>
      <c r="B19054" s="63" t="s">
        <v>3338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8493</v>
      </c>
    </row>
    <row r="19055" spans="1:9" x14ac:dyDescent="0.25">
      <c r="A19055" s="33" t="s">
        <v>7986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29">F19055*D19055</f>
        <v>8000</v>
      </c>
      <c r="H19055" s="42" t="s">
        <v>606</v>
      </c>
      <c r="I19055" s="43"/>
    </row>
    <row r="19056" spans="1:9" x14ac:dyDescent="0.25">
      <c r="A19056" s="33" t="s">
        <v>7986</v>
      </c>
      <c r="B19056" s="33" t="s">
        <v>7989</v>
      </c>
      <c r="C19056" s="33" t="s">
        <v>7990</v>
      </c>
      <c r="D19056" s="38">
        <v>1</v>
      </c>
      <c r="E19056" s="51" t="s">
        <v>24</v>
      </c>
      <c r="F19056" s="46">
        <v>50000</v>
      </c>
      <c r="G19056" s="62">
        <f t="shared" si="729"/>
        <v>50000</v>
      </c>
      <c r="H19056" s="42" t="s">
        <v>565</v>
      </c>
      <c r="I19056" s="43"/>
    </row>
    <row r="19057" spans="1:9" x14ac:dyDescent="0.25">
      <c r="A19057" s="33" t="s">
        <v>7986</v>
      </c>
      <c r="B19057" s="33" t="s">
        <v>7994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29"/>
        <v>2300000</v>
      </c>
      <c r="H19057" s="42" t="s">
        <v>1268</v>
      </c>
      <c r="I19057" s="43"/>
    </row>
    <row r="19058" spans="1:9" x14ac:dyDescent="0.25">
      <c r="A19058" s="33" t="s">
        <v>7986</v>
      </c>
      <c r="B19058" s="63" t="s">
        <v>7995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7996</v>
      </c>
      <c r="I19058" s="33"/>
    </row>
    <row r="19059" spans="1:9" x14ac:dyDescent="0.25">
      <c r="A19059" s="33" t="s">
        <v>7986</v>
      </c>
      <c r="B19059" s="52" t="s">
        <v>7997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30">F19059*D19059</f>
        <v>100000</v>
      </c>
      <c r="H19059" s="42" t="s">
        <v>7996</v>
      </c>
      <c r="I19059" s="33"/>
    </row>
    <row r="19060" spans="1:9" x14ac:dyDescent="0.25">
      <c r="A19060" s="33" t="s">
        <v>7986</v>
      </c>
      <c r="B19060" s="33" t="s">
        <v>7675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30"/>
        <v>165000</v>
      </c>
      <c r="H19060" s="42" t="s">
        <v>7996</v>
      </c>
      <c r="I19060" s="33"/>
    </row>
    <row r="19061" spans="1:9" x14ac:dyDescent="0.25">
      <c r="A19061" s="33" t="s">
        <v>7986</v>
      </c>
      <c r="B19061" s="63" t="s">
        <v>116</v>
      </c>
      <c r="C19061" s="33" t="s">
        <v>13628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13687</v>
      </c>
    </row>
    <row r="19062" spans="1:9" x14ac:dyDescent="0.25">
      <c r="A19062" s="33" t="s">
        <v>7986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29"/>
        <v>193500</v>
      </c>
      <c r="H19062" s="42" t="s">
        <v>748</v>
      </c>
      <c r="I19062" s="43" t="s">
        <v>13687</v>
      </c>
    </row>
    <row r="19063" spans="1:9" x14ac:dyDescent="0.25">
      <c r="A19063" s="33" t="s">
        <v>7986</v>
      </c>
      <c r="B19063" s="33" t="s">
        <v>362</v>
      </c>
      <c r="C19063" s="33" t="s">
        <v>13688</v>
      </c>
      <c r="D19063" s="50">
        <v>1</v>
      </c>
      <c r="E19063" s="45" t="s">
        <v>24</v>
      </c>
      <c r="F19063" s="46">
        <v>3700000</v>
      </c>
      <c r="G19063" s="41">
        <f t="shared" si="729"/>
        <v>3700000</v>
      </c>
      <c r="H19063" s="42" t="s">
        <v>13689</v>
      </c>
      <c r="I19063" s="43" t="s">
        <v>13690</v>
      </c>
    </row>
    <row r="19064" spans="1:9" x14ac:dyDescent="0.25">
      <c r="A19064" s="33" t="s">
        <v>7986</v>
      </c>
      <c r="B19064" s="33" t="s">
        <v>362</v>
      </c>
      <c r="C19064" s="33" t="s">
        <v>13691</v>
      </c>
      <c r="D19064" s="33">
        <v>1</v>
      </c>
      <c r="E19064" s="51" t="s">
        <v>24</v>
      </c>
      <c r="F19064" s="34">
        <v>3700000</v>
      </c>
      <c r="G19064" s="41">
        <f t="shared" si="729"/>
        <v>3700000</v>
      </c>
      <c r="H19064" s="42" t="s">
        <v>13689</v>
      </c>
      <c r="I19064" s="43" t="s">
        <v>13690</v>
      </c>
    </row>
    <row r="19065" spans="1:9" x14ac:dyDescent="0.25">
      <c r="A19065" s="33" t="s">
        <v>7986</v>
      </c>
      <c r="B19065" s="52" t="s">
        <v>6201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29"/>
        <v>800000</v>
      </c>
      <c r="H19065" s="42" t="s">
        <v>4922</v>
      </c>
      <c r="I19065" s="43" t="s">
        <v>13690</v>
      </c>
    </row>
    <row r="19066" spans="1:9" x14ac:dyDescent="0.25">
      <c r="A19066" s="33" t="s">
        <v>7986</v>
      </c>
      <c r="B19066" s="33" t="s">
        <v>7950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29"/>
        <v>575000</v>
      </c>
      <c r="H19066" s="42" t="s">
        <v>4922</v>
      </c>
      <c r="I19066" s="43" t="s">
        <v>13690</v>
      </c>
    </row>
    <row r="19067" spans="1:9" x14ac:dyDescent="0.25">
      <c r="A19067" s="33" t="s">
        <v>7986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29"/>
        <v>1400000</v>
      </c>
      <c r="H19067" s="42" t="s">
        <v>4922</v>
      </c>
      <c r="I19067" s="43" t="s">
        <v>13690</v>
      </c>
    </row>
    <row r="19068" spans="1:9" x14ac:dyDescent="0.25">
      <c r="A19068" s="33" t="s">
        <v>7986</v>
      </c>
      <c r="B19068" s="68" t="s">
        <v>13692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29"/>
        <v>920000</v>
      </c>
      <c r="H19068" s="42" t="s">
        <v>4922</v>
      </c>
      <c r="I19068" s="43" t="s">
        <v>13690</v>
      </c>
    </row>
    <row r="19069" spans="1:9" x14ac:dyDescent="0.25">
      <c r="A19069" s="33" t="s">
        <v>7986</v>
      </c>
      <c r="B19069" s="33" t="s">
        <v>7946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29"/>
        <v>215000</v>
      </c>
      <c r="H19069" s="42" t="s">
        <v>4922</v>
      </c>
      <c r="I19069" s="43" t="s">
        <v>13690</v>
      </c>
    </row>
    <row r="19070" spans="1:9" x14ac:dyDescent="0.25">
      <c r="A19070" s="33" t="s">
        <v>7986</v>
      </c>
      <c r="B19070" s="33" t="s">
        <v>7947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29"/>
        <v>300000</v>
      </c>
      <c r="H19070" s="42" t="s">
        <v>4922</v>
      </c>
      <c r="I19070" s="43" t="s">
        <v>13690</v>
      </c>
    </row>
    <row r="19071" spans="1:9" x14ac:dyDescent="0.25">
      <c r="A19071" s="33" t="s">
        <v>7986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29"/>
        <v>839900</v>
      </c>
      <c r="H19071" s="42" t="s">
        <v>7902</v>
      </c>
      <c r="I19071" s="43" t="s">
        <v>13690</v>
      </c>
    </row>
    <row r="19072" spans="1:9" x14ac:dyDescent="0.25">
      <c r="A19072" s="33" t="s">
        <v>7986</v>
      </c>
      <c r="B19072" s="52" t="s">
        <v>7988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7902</v>
      </c>
      <c r="I19072" s="43" t="s">
        <v>13690</v>
      </c>
    </row>
    <row r="19073" spans="1:9" x14ac:dyDescent="0.25">
      <c r="A19073" s="33" t="s">
        <v>7986</v>
      </c>
      <c r="B19073" s="52" t="s">
        <v>11113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29"/>
        <v>1</v>
      </c>
      <c r="H19073" s="42" t="s">
        <v>9162</v>
      </c>
      <c r="I19073" s="43" t="s">
        <v>13690</v>
      </c>
    </row>
    <row r="19074" spans="1:9" x14ac:dyDescent="0.25">
      <c r="A19074" s="33" t="s">
        <v>7986</v>
      </c>
      <c r="B19074" s="33" t="s">
        <v>8000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29"/>
        <v>20000</v>
      </c>
      <c r="H19074" s="42" t="s">
        <v>7996</v>
      </c>
      <c r="I19074" s="43"/>
    </row>
    <row r="19075" spans="1:9" x14ac:dyDescent="0.25">
      <c r="A19075" s="33" t="s">
        <v>7986</v>
      </c>
      <c r="B19075" s="68" t="s">
        <v>8001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29"/>
        <v>55000</v>
      </c>
      <c r="H19075" s="42" t="s">
        <v>7996</v>
      </c>
      <c r="I19075" s="43"/>
    </row>
    <row r="19076" spans="1:9" x14ac:dyDescent="0.25">
      <c r="A19076" s="33" t="s">
        <v>7986</v>
      </c>
      <c r="B19076" s="68" t="s">
        <v>7930</v>
      </c>
      <c r="C19076" s="44" t="s">
        <v>7990</v>
      </c>
      <c r="D19076" s="38">
        <v>10</v>
      </c>
      <c r="E19076" s="45" t="s">
        <v>24</v>
      </c>
      <c r="F19076" s="46">
        <v>25000</v>
      </c>
      <c r="G19076" s="41">
        <f t="shared" si="729"/>
        <v>250000</v>
      </c>
      <c r="H19076" s="42" t="s">
        <v>7694</v>
      </c>
      <c r="I19076" s="33"/>
    </row>
    <row r="19077" spans="1:9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29"/>
        <v>62000</v>
      </c>
      <c r="H19077" s="42" t="s">
        <v>28</v>
      </c>
      <c r="I19077" s="43"/>
    </row>
    <row r="19078" spans="1:9" x14ac:dyDescent="0.25">
      <c r="A19078" s="33" t="s">
        <v>341</v>
      </c>
      <c r="B19078" s="56" t="s">
        <v>8002</v>
      </c>
      <c r="C19078" s="56" t="s">
        <v>8003</v>
      </c>
      <c r="D19078" s="38">
        <v>1</v>
      </c>
      <c r="E19078" s="45" t="s">
        <v>24</v>
      </c>
      <c r="F19078" s="40">
        <v>431500</v>
      </c>
      <c r="G19078" s="41">
        <f t="shared" si="729"/>
        <v>431500</v>
      </c>
      <c r="H19078" s="42" t="s">
        <v>8004</v>
      </c>
      <c r="I19078" s="43"/>
    </row>
    <row r="19079" spans="1:9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29"/>
        <v>264000</v>
      </c>
      <c r="H19079" s="84" t="s">
        <v>995</v>
      </c>
      <c r="I19079" s="294" t="s">
        <v>13693</v>
      </c>
    </row>
    <row r="19080" spans="1:9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29"/>
        <v>66000</v>
      </c>
      <c r="H19080" s="42" t="s">
        <v>509</v>
      </c>
      <c r="I19080" s="43" t="s">
        <v>8493</v>
      </c>
    </row>
    <row r="19081" spans="1:9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13694</v>
      </c>
    </row>
    <row r="19082" spans="1:9" x14ac:dyDescent="0.25">
      <c r="A19082" s="33" t="s">
        <v>341</v>
      </c>
      <c r="B19082" s="33" t="s">
        <v>3235</v>
      </c>
      <c r="C19082" s="33" t="s">
        <v>3596</v>
      </c>
      <c r="D19082" s="38">
        <v>1</v>
      </c>
      <c r="E19082" s="78" t="s">
        <v>24</v>
      </c>
      <c r="F19082" s="46">
        <v>93000</v>
      </c>
      <c r="G19082" s="62">
        <f t="shared" ref="G19082:G19108" si="731">F19082*D19082</f>
        <v>93000</v>
      </c>
      <c r="H19082" s="42" t="s">
        <v>911</v>
      </c>
      <c r="I19082" s="43" t="s">
        <v>13694</v>
      </c>
    </row>
    <row r="19083" spans="1:9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31"/>
        <v>297500</v>
      </c>
      <c r="H19083" s="42" t="s">
        <v>7694</v>
      </c>
      <c r="I19083" s="43"/>
    </row>
    <row r="19084" spans="1:9" x14ac:dyDescent="0.25">
      <c r="A19084" s="33" t="s">
        <v>341</v>
      </c>
      <c r="B19084" s="33" t="s">
        <v>8580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31"/>
        <v>75000</v>
      </c>
      <c r="H19084" s="42" t="s">
        <v>7694</v>
      </c>
      <c r="I19084" s="43"/>
    </row>
    <row r="19085" spans="1:9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31"/>
        <v>215000</v>
      </c>
      <c r="H19085" s="42" t="s">
        <v>7694</v>
      </c>
      <c r="I19085" s="43"/>
    </row>
    <row r="19086" spans="1:9" x14ac:dyDescent="0.25">
      <c r="A19086" s="33" t="s">
        <v>341</v>
      </c>
      <c r="B19086" s="33" t="s">
        <v>5796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31"/>
        <v>450000</v>
      </c>
      <c r="H19086" s="42" t="s">
        <v>7694</v>
      </c>
      <c r="I19086" s="43"/>
    </row>
    <row r="19087" spans="1:9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31"/>
        <v>264000</v>
      </c>
      <c r="H19087" s="42" t="s">
        <v>627</v>
      </c>
      <c r="I19087" s="43" t="s">
        <v>13695</v>
      </c>
    </row>
    <row r="19088" spans="1:9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31"/>
        <v>39000</v>
      </c>
      <c r="H19088" s="42" t="s">
        <v>627</v>
      </c>
      <c r="I19088" s="43" t="s">
        <v>13695</v>
      </c>
    </row>
    <row r="19089" spans="1:9" x14ac:dyDescent="0.25">
      <c r="A19089" s="33" t="s">
        <v>341</v>
      </c>
      <c r="B19089" s="33" t="s">
        <v>3235</v>
      </c>
      <c r="C19089" s="33" t="s">
        <v>3596</v>
      </c>
      <c r="D19089" s="38">
        <v>1</v>
      </c>
      <c r="E19089" s="51" t="s">
        <v>24</v>
      </c>
      <c r="F19089" s="46">
        <v>93000</v>
      </c>
      <c r="G19089" s="62">
        <f t="shared" si="731"/>
        <v>93000</v>
      </c>
      <c r="H19089" s="42" t="s">
        <v>627</v>
      </c>
      <c r="I19089" s="43" t="s">
        <v>13695</v>
      </c>
    </row>
    <row r="19090" spans="1:9" x14ac:dyDescent="0.25">
      <c r="A19090" s="33" t="s">
        <v>341</v>
      </c>
      <c r="B19090" s="52" t="s">
        <v>8005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31"/>
        <v>775000</v>
      </c>
      <c r="H19090" s="42" t="s">
        <v>6766</v>
      </c>
      <c r="I19090" s="43"/>
    </row>
    <row r="19091" spans="1:9" x14ac:dyDescent="0.25">
      <c r="A19091" s="33" t="s">
        <v>341</v>
      </c>
      <c r="B19091" s="52" t="s">
        <v>2267</v>
      </c>
      <c r="C19091" s="33" t="s">
        <v>3747</v>
      </c>
      <c r="D19091" s="38">
        <v>1</v>
      </c>
      <c r="E19091" s="51" t="s">
        <v>83</v>
      </c>
      <c r="F19091" s="46">
        <v>195000</v>
      </c>
      <c r="G19091" s="41">
        <f t="shared" si="731"/>
        <v>195000</v>
      </c>
      <c r="H19091" s="42" t="s">
        <v>1585</v>
      </c>
      <c r="I19091" s="43"/>
    </row>
    <row r="19092" spans="1:9" x14ac:dyDescent="0.25">
      <c r="A19092" s="33" t="s">
        <v>341</v>
      </c>
      <c r="B19092" s="63" t="s">
        <v>5253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x14ac:dyDescent="0.25">
      <c r="A19093" s="33" t="s">
        <v>341</v>
      </c>
      <c r="B19093" s="33" t="s">
        <v>8008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32">F19093*D19093</f>
        <v>350000</v>
      </c>
      <c r="H19093" s="42" t="s">
        <v>2240</v>
      </c>
      <c r="I19093" s="43"/>
    </row>
    <row r="19094" spans="1:9" x14ac:dyDescent="0.25">
      <c r="A19094" s="33" t="s">
        <v>341</v>
      </c>
      <c r="B19094" s="109" t="s">
        <v>8006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31"/>
        <v>250000</v>
      </c>
      <c r="H19094" s="42" t="s">
        <v>1037</v>
      </c>
      <c r="I19094" s="43"/>
    </row>
    <row r="19095" spans="1:9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31"/>
        <v>297000</v>
      </c>
      <c r="H19095" s="251" t="s">
        <v>8417</v>
      </c>
      <c r="I19095" s="340"/>
    </row>
    <row r="19096" spans="1:9" x14ac:dyDescent="0.25">
      <c r="A19096" s="33" t="s">
        <v>341</v>
      </c>
      <c r="B19096" s="33" t="s">
        <v>13696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31"/>
        <v>150000</v>
      </c>
      <c r="H19096" s="42" t="s">
        <v>4160</v>
      </c>
      <c r="I19096" s="43" t="s">
        <v>10057</v>
      </c>
    </row>
    <row r="19097" spans="1:9" x14ac:dyDescent="0.25">
      <c r="A19097" s="33" t="s">
        <v>341</v>
      </c>
      <c r="B19097" s="36" t="s">
        <v>8341</v>
      </c>
      <c r="C19097" s="33" t="s">
        <v>13697</v>
      </c>
      <c r="D19097" s="38">
        <v>1</v>
      </c>
      <c r="E19097" s="39" t="s">
        <v>24</v>
      </c>
      <c r="F19097" s="40">
        <v>1650000</v>
      </c>
      <c r="G19097" s="41">
        <f t="shared" si="731"/>
        <v>1650000</v>
      </c>
      <c r="H19097" s="42" t="s">
        <v>4160</v>
      </c>
      <c r="I19097" s="43" t="s">
        <v>10057</v>
      </c>
    </row>
    <row r="19098" spans="1:9" x14ac:dyDescent="0.25">
      <c r="A19098" s="33" t="s">
        <v>341</v>
      </c>
      <c r="B19098" s="36" t="s">
        <v>8341</v>
      </c>
      <c r="C19098" s="33" t="s">
        <v>13698</v>
      </c>
      <c r="D19098" s="38">
        <v>1</v>
      </c>
      <c r="E19098" s="51" t="s">
        <v>24</v>
      </c>
      <c r="F19098" s="46">
        <v>1650000</v>
      </c>
      <c r="G19098" s="62">
        <f t="shared" si="731"/>
        <v>1650000</v>
      </c>
      <c r="H19098" s="42" t="s">
        <v>4160</v>
      </c>
      <c r="I19098" s="43" t="s">
        <v>10057</v>
      </c>
    </row>
    <row r="19099" spans="1:9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7694</v>
      </c>
      <c r="I19099" s="33"/>
    </row>
    <row r="19100" spans="1:9" x14ac:dyDescent="0.25">
      <c r="A19100" s="33" t="s">
        <v>341</v>
      </c>
      <c r="B19100" s="63" t="s">
        <v>1283</v>
      </c>
      <c r="C19100" s="33" t="s">
        <v>3747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13699</v>
      </c>
    </row>
    <row r="19101" spans="1:9" x14ac:dyDescent="0.25">
      <c r="A19101" s="33" t="s">
        <v>341</v>
      </c>
      <c r="B19101" s="36" t="s">
        <v>8009</v>
      </c>
      <c r="C19101" s="33" t="s">
        <v>8010</v>
      </c>
      <c r="D19101" s="38">
        <v>19.5</v>
      </c>
      <c r="E19101" s="51" t="s">
        <v>624</v>
      </c>
      <c r="F19101" s="46">
        <v>17500</v>
      </c>
      <c r="G19101" s="46">
        <f t="shared" ref="G19101" si="733">F19101*D19101</f>
        <v>341250</v>
      </c>
      <c r="H19101" s="42" t="s">
        <v>433</v>
      </c>
      <c r="I19101" s="43" t="s">
        <v>13699</v>
      </c>
    </row>
    <row r="19102" spans="1:9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31"/>
        <v>1230000</v>
      </c>
      <c r="H19102" s="42" t="s">
        <v>13700</v>
      </c>
      <c r="I19102" s="43" t="s">
        <v>13699</v>
      </c>
    </row>
    <row r="19103" spans="1:9" x14ac:dyDescent="0.25">
      <c r="A19103" s="33" t="s">
        <v>341</v>
      </c>
      <c r="B19103" s="63" t="s">
        <v>7949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13701</v>
      </c>
      <c r="I19103" s="43" t="s">
        <v>13699</v>
      </c>
    </row>
    <row r="19104" spans="1:9" x14ac:dyDescent="0.25">
      <c r="A19104" s="33" t="s">
        <v>341</v>
      </c>
      <c r="B19104" s="33" t="s">
        <v>8011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34">F19104*D19104</f>
        <v>570000</v>
      </c>
      <c r="H19104" s="42" t="s">
        <v>8012</v>
      </c>
      <c r="I19104" s="43" t="s">
        <v>13699</v>
      </c>
    </row>
    <row r="19105" spans="1:9" x14ac:dyDescent="0.25">
      <c r="A19105" s="33" t="s">
        <v>341</v>
      </c>
      <c r="B19105" s="33" t="s">
        <v>2797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34"/>
        <v>400000</v>
      </c>
      <c r="H19105" s="42" t="s">
        <v>529</v>
      </c>
      <c r="I19105" s="43" t="s">
        <v>13699</v>
      </c>
    </row>
    <row r="19106" spans="1:9" x14ac:dyDescent="0.25">
      <c r="A19106" s="33" t="s">
        <v>341</v>
      </c>
      <c r="B19106" s="68" t="s">
        <v>13702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31"/>
        <v>1</v>
      </c>
      <c r="H19106" s="42" t="s">
        <v>974</v>
      </c>
      <c r="I19106" s="43" t="s">
        <v>13699</v>
      </c>
    </row>
    <row r="19107" spans="1:9" x14ac:dyDescent="0.25">
      <c r="A19107" s="33" t="s">
        <v>341</v>
      </c>
      <c r="B19107" s="63" t="s">
        <v>4733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31"/>
        <v>90000</v>
      </c>
      <c r="H19107" s="42" t="s">
        <v>465</v>
      </c>
      <c r="I19107" s="43"/>
    </row>
    <row r="19108" spans="1:9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31"/>
        <v>46500</v>
      </c>
      <c r="H19108" s="42" t="s">
        <v>551</v>
      </c>
      <c r="I19108" s="43" t="s">
        <v>9340</v>
      </c>
    </row>
    <row r="19109" spans="1:9" x14ac:dyDescent="0.25">
      <c r="A19109" s="33" t="s">
        <v>341</v>
      </c>
      <c r="B19109" s="63" t="s">
        <v>5550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9340</v>
      </c>
    </row>
    <row r="19110" spans="1:9" x14ac:dyDescent="0.25">
      <c r="A19110" s="33" t="s">
        <v>8013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35">F19110*D19110</f>
        <v>66000</v>
      </c>
      <c r="H19110" s="42" t="s">
        <v>2240</v>
      </c>
      <c r="I19110" s="43"/>
    </row>
    <row r="19111" spans="1:9" x14ac:dyDescent="0.25">
      <c r="A19111" s="33" t="s">
        <v>8013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35"/>
        <v>93000</v>
      </c>
      <c r="H19111" s="42" t="s">
        <v>28</v>
      </c>
      <c r="I19111" s="43"/>
    </row>
    <row r="19112" spans="1:9" x14ac:dyDescent="0.25">
      <c r="A19112" s="33" t="s">
        <v>8013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35"/>
        <v>73950</v>
      </c>
      <c r="H19112" s="42" t="s">
        <v>28</v>
      </c>
      <c r="I19112" s="294"/>
    </row>
    <row r="19113" spans="1:9" x14ac:dyDescent="0.25">
      <c r="A19113" s="33" t="s">
        <v>8013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13703</v>
      </c>
    </row>
    <row r="19114" spans="1:9" x14ac:dyDescent="0.25">
      <c r="A19114" s="33" t="s">
        <v>8013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36">F19114*D19114</f>
        <v>35000</v>
      </c>
      <c r="H19114" s="42" t="s">
        <v>413</v>
      </c>
      <c r="I19114" s="43" t="s">
        <v>13703</v>
      </c>
    </row>
    <row r="19115" spans="1:9" x14ac:dyDescent="0.25">
      <c r="A19115" s="33" t="s">
        <v>8013</v>
      </c>
      <c r="B19115" s="33" t="s">
        <v>8027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36"/>
        <v>4050000</v>
      </c>
      <c r="H19115" s="42" t="s">
        <v>606</v>
      </c>
      <c r="I19115" s="43"/>
    </row>
    <row r="19116" spans="1:9" x14ac:dyDescent="0.25">
      <c r="A19116" s="33" t="s">
        <v>8013</v>
      </c>
      <c r="B19116" s="36" t="s">
        <v>8341</v>
      </c>
      <c r="C19116" s="33" t="s">
        <v>13704</v>
      </c>
      <c r="D19116" s="38">
        <v>1</v>
      </c>
      <c r="E19116" s="39" t="s">
        <v>24</v>
      </c>
      <c r="F19116" s="40">
        <v>1650000</v>
      </c>
      <c r="G19116" s="62">
        <f t="shared" si="736"/>
        <v>1650000</v>
      </c>
      <c r="H19116" s="42" t="s">
        <v>433</v>
      </c>
      <c r="I19116" s="43" t="s">
        <v>13705</v>
      </c>
    </row>
    <row r="19117" spans="1:9" x14ac:dyDescent="0.25">
      <c r="A19117" s="33" t="s">
        <v>8013</v>
      </c>
      <c r="B19117" s="36" t="s">
        <v>8341</v>
      </c>
      <c r="C19117" s="33" t="s">
        <v>13706</v>
      </c>
      <c r="D19117" s="38">
        <v>1</v>
      </c>
      <c r="E19117" s="45" t="s">
        <v>24</v>
      </c>
      <c r="F19117" s="40">
        <v>1650000</v>
      </c>
      <c r="G19117" s="62">
        <f t="shared" si="736"/>
        <v>1650000</v>
      </c>
      <c r="H19117" s="42" t="s">
        <v>433</v>
      </c>
      <c r="I19117" s="43" t="s">
        <v>13705</v>
      </c>
    </row>
    <row r="19118" spans="1:9" x14ac:dyDescent="0.25">
      <c r="A19118" s="33" t="s">
        <v>8013</v>
      </c>
      <c r="B19118" s="36" t="s">
        <v>8341</v>
      </c>
      <c r="C19118" s="33" t="s">
        <v>13707</v>
      </c>
      <c r="D19118" s="38">
        <v>1</v>
      </c>
      <c r="E19118" s="51" t="s">
        <v>24</v>
      </c>
      <c r="F19118" s="40">
        <v>1650000</v>
      </c>
      <c r="G19118" s="62">
        <f t="shared" si="736"/>
        <v>1650000</v>
      </c>
      <c r="H19118" s="42" t="s">
        <v>433</v>
      </c>
      <c r="I19118" s="43" t="s">
        <v>13705</v>
      </c>
    </row>
    <row r="19119" spans="1:9" x14ac:dyDescent="0.25">
      <c r="A19119" s="33" t="s">
        <v>8013</v>
      </c>
      <c r="B19119" s="36" t="s">
        <v>8341</v>
      </c>
      <c r="C19119" s="33" t="s">
        <v>13708</v>
      </c>
      <c r="D19119" s="53">
        <v>1</v>
      </c>
      <c r="E19119" s="39" t="s">
        <v>24</v>
      </c>
      <c r="F19119" s="40">
        <v>1650000</v>
      </c>
      <c r="G19119" s="41">
        <f t="shared" si="736"/>
        <v>1650000</v>
      </c>
      <c r="H19119" s="42" t="s">
        <v>433</v>
      </c>
      <c r="I19119" s="43" t="s">
        <v>13705</v>
      </c>
    </row>
    <row r="19120" spans="1:9" x14ac:dyDescent="0.25">
      <c r="A19120" s="33" t="s">
        <v>8013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36"/>
        <v>129375</v>
      </c>
      <c r="H19120" s="42" t="s">
        <v>433</v>
      </c>
      <c r="I19120" s="43" t="s">
        <v>13705</v>
      </c>
    </row>
    <row r="19121" spans="1:9" x14ac:dyDescent="0.25">
      <c r="A19121" s="33" t="s">
        <v>8013</v>
      </c>
      <c r="B19121" s="63" t="s">
        <v>5550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36"/>
        <v>500000</v>
      </c>
      <c r="H19121" s="84" t="s">
        <v>2736</v>
      </c>
      <c r="I19121" s="43" t="s">
        <v>13709</v>
      </c>
    </row>
    <row r="19122" spans="1:9" x14ac:dyDescent="0.25">
      <c r="A19122" s="33" t="s">
        <v>8013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36"/>
        <v>264000</v>
      </c>
      <c r="H19122" s="42" t="s">
        <v>1004</v>
      </c>
      <c r="I19122" s="43" t="s">
        <v>13710</v>
      </c>
    </row>
    <row r="19123" spans="1:9" x14ac:dyDescent="0.25">
      <c r="A19123" s="33" t="s">
        <v>8013</v>
      </c>
      <c r="B19123" s="63" t="s">
        <v>5550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36"/>
        <v>500000</v>
      </c>
      <c r="H19123" s="42" t="s">
        <v>1004</v>
      </c>
      <c r="I19123" s="43" t="s">
        <v>13710</v>
      </c>
    </row>
    <row r="19124" spans="1:9" x14ac:dyDescent="0.25">
      <c r="A19124" s="33" t="s">
        <v>8013</v>
      </c>
      <c r="B19124" s="63" t="s">
        <v>6576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13710</v>
      </c>
    </row>
    <row r="19125" spans="1:9" x14ac:dyDescent="0.25">
      <c r="A19125" s="33" t="s">
        <v>8013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37">F19125*D19125</f>
        <v>297000</v>
      </c>
      <c r="H19125" s="42" t="s">
        <v>1756</v>
      </c>
      <c r="I19125" s="43" t="s">
        <v>13711</v>
      </c>
    </row>
    <row r="19126" spans="1:9" x14ac:dyDescent="0.25">
      <c r="A19126" s="33" t="s">
        <v>8013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37"/>
        <v>39000</v>
      </c>
      <c r="H19126" s="42" t="s">
        <v>1756</v>
      </c>
      <c r="I19126" s="43" t="s">
        <v>13711</v>
      </c>
    </row>
    <row r="19127" spans="1:9" x14ac:dyDescent="0.25">
      <c r="A19127" s="33" t="s">
        <v>8013</v>
      </c>
      <c r="B19127" s="33" t="s">
        <v>3235</v>
      </c>
      <c r="C19127" s="33" t="s">
        <v>3596</v>
      </c>
      <c r="D19127" s="38">
        <v>1</v>
      </c>
      <c r="E19127" s="51" t="s">
        <v>24</v>
      </c>
      <c r="F19127" s="46">
        <v>93000</v>
      </c>
      <c r="G19127" s="62">
        <f t="shared" si="737"/>
        <v>93000</v>
      </c>
      <c r="H19127" s="42" t="s">
        <v>1756</v>
      </c>
      <c r="I19127" s="43" t="s">
        <v>13711</v>
      </c>
    </row>
    <row r="19128" spans="1:9" x14ac:dyDescent="0.25">
      <c r="A19128" s="33" t="s">
        <v>8013</v>
      </c>
      <c r="B19128" s="33" t="s">
        <v>7778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13711</v>
      </c>
    </row>
    <row r="19129" spans="1:9" x14ac:dyDescent="0.25">
      <c r="A19129" s="33" t="s">
        <v>8013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10141</v>
      </c>
    </row>
    <row r="19130" spans="1:9" x14ac:dyDescent="0.25">
      <c r="A19130" s="33" t="s">
        <v>8013</v>
      </c>
      <c r="B19130" s="109" t="s">
        <v>2991</v>
      </c>
      <c r="C19130" s="44" t="s">
        <v>5849</v>
      </c>
      <c r="D19130" s="38">
        <v>1</v>
      </c>
      <c r="E19130" s="51" t="s">
        <v>24</v>
      </c>
      <c r="F19130" s="46">
        <v>275000</v>
      </c>
      <c r="G19130" s="62">
        <f t="shared" ref="G19130:G19175" si="738">F19130*D19130</f>
        <v>275000</v>
      </c>
      <c r="H19130" s="42" t="s">
        <v>509</v>
      </c>
      <c r="I19130" s="43" t="s">
        <v>10141</v>
      </c>
    </row>
    <row r="19131" spans="1:9" x14ac:dyDescent="0.25">
      <c r="A19131" s="33" t="s">
        <v>8013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38"/>
        <v>900000</v>
      </c>
      <c r="H19131" s="42" t="s">
        <v>509</v>
      </c>
      <c r="I19131" s="43" t="s">
        <v>10141</v>
      </c>
    </row>
    <row r="19132" spans="1:9" x14ac:dyDescent="0.25">
      <c r="A19132" s="33" t="s">
        <v>8013</v>
      </c>
      <c r="B19132" s="36" t="s">
        <v>7561</v>
      </c>
      <c r="C19132" s="56" t="s">
        <v>7562</v>
      </c>
      <c r="D19132" s="38">
        <v>1</v>
      </c>
      <c r="E19132" s="78" t="s">
        <v>24</v>
      </c>
      <c r="F19132" s="41">
        <v>130000</v>
      </c>
      <c r="G19132" s="62">
        <f t="shared" si="738"/>
        <v>130000</v>
      </c>
      <c r="H19132" s="42" t="s">
        <v>509</v>
      </c>
      <c r="I19132" s="43" t="s">
        <v>10141</v>
      </c>
    </row>
    <row r="19133" spans="1:9" x14ac:dyDescent="0.25">
      <c r="A19133" s="33" t="s">
        <v>8013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38"/>
        <v>138756</v>
      </c>
      <c r="H19133" s="42" t="s">
        <v>509</v>
      </c>
      <c r="I19133" s="43" t="s">
        <v>10141</v>
      </c>
    </row>
    <row r="19134" spans="1:9" x14ac:dyDescent="0.25">
      <c r="A19134" s="33" t="s">
        <v>8013</v>
      </c>
      <c r="B19134" s="80" t="s">
        <v>6966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38"/>
        <v>30000</v>
      </c>
      <c r="H19134" s="42" t="s">
        <v>509</v>
      </c>
      <c r="I19134" s="43" t="s">
        <v>10141</v>
      </c>
    </row>
    <row r="19135" spans="1:9" x14ac:dyDescent="0.25">
      <c r="A19135" s="33" t="s">
        <v>8013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38"/>
        <v>49500</v>
      </c>
      <c r="H19135" s="42" t="s">
        <v>509</v>
      </c>
      <c r="I19135" s="43" t="s">
        <v>10141</v>
      </c>
    </row>
    <row r="19136" spans="1:9" x14ac:dyDescent="0.25">
      <c r="A19136" s="33" t="s">
        <v>8013</v>
      </c>
      <c r="B19136" s="33" t="s">
        <v>6264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38"/>
        <v>110000</v>
      </c>
      <c r="H19136" s="42" t="s">
        <v>2240</v>
      </c>
      <c r="I19136" s="43"/>
    </row>
    <row r="19137" spans="1:9" x14ac:dyDescent="0.25">
      <c r="A19137" s="33" t="s">
        <v>8013</v>
      </c>
      <c r="B19137" s="52" t="s">
        <v>8007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13695</v>
      </c>
    </row>
    <row r="19138" spans="1:9" x14ac:dyDescent="0.25">
      <c r="A19138" s="33" t="s">
        <v>8013</v>
      </c>
      <c r="B19138" s="33" t="s">
        <v>3487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39">F19138*D19138</f>
        <v>12500</v>
      </c>
      <c r="H19138" s="42" t="s">
        <v>2096</v>
      </c>
      <c r="I19138" s="43"/>
    </row>
    <row r="19139" spans="1:9" x14ac:dyDescent="0.25">
      <c r="A19139" s="33" t="s">
        <v>8013</v>
      </c>
      <c r="B19139" s="33" t="s">
        <v>8017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39"/>
        <v>195000</v>
      </c>
      <c r="H19139" s="42" t="s">
        <v>8018</v>
      </c>
      <c r="I19139" s="43" t="s">
        <v>13712</v>
      </c>
    </row>
    <row r="19140" spans="1:9" x14ac:dyDescent="0.25">
      <c r="A19140" s="33" t="s">
        <v>8013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39"/>
        <v>1655242</v>
      </c>
      <c r="H19140" s="42" t="s">
        <v>647</v>
      </c>
      <c r="I19140" s="43" t="s">
        <v>13713</v>
      </c>
    </row>
    <row r="19141" spans="1:9" x14ac:dyDescent="0.25">
      <c r="A19141" s="33" t="s">
        <v>8013</v>
      </c>
      <c r="B19141" s="63" t="s">
        <v>7476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39"/>
        <v>25000</v>
      </c>
      <c r="H19141" s="42" t="s">
        <v>647</v>
      </c>
      <c r="I19141" s="43" t="s">
        <v>13713</v>
      </c>
    </row>
    <row r="19142" spans="1:9" x14ac:dyDescent="0.25">
      <c r="A19142" s="33" t="s">
        <v>8013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38"/>
        <v>297000</v>
      </c>
      <c r="H19142" s="42" t="s">
        <v>1268</v>
      </c>
      <c r="I19142" s="43"/>
    </row>
    <row r="19143" spans="1:9" x14ac:dyDescent="0.25">
      <c r="A19143" s="33" t="s">
        <v>8013</v>
      </c>
      <c r="B19143" s="33" t="s">
        <v>7778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38"/>
        <v>95000</v>
      </c>
      <c r="H19143" s="42" t="s">
        <v>1268</v>
      </c>
      <c r="I19143" s="43"/>
    </row>
    <row r="19144" spans="1:9" x14ac:dyDescent="0.25">
      <c r="A19144" s="33" t="s">
        <v>8013</v>
      </c>
      <c r="B19144" s="36" t="s">
        <v>8021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38"/>
        <v>230000</v>
      </c>
      <c r="H19144" s="42" t="s">
        <v>647</v>
      </c>
      <c r="I19144" s="43" t="s">
        <v>13714</v>
      </c>
    </row>
    <row r="19145" spans="1:9" x14ac:dyDescent="0.25">
      <c r="A19145" s="33" t="s">
        <v>8013</v>
      </c>
      <c r="B19145" s="33" t="s">
        <v>8022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13714</v>
      </c>
    </row>
    <row r="19146" spans="1:9" x14ac:dyDescent="0.25">
      <c r="A19146" s="33" t="s">
        <v>8013</v>
      </c>
      <c r="B19146" s="33" t="s">
        <v>13715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40">F19146*D19146</f>
        <v>520000</v>
      </c>
      <c r="H19146" s="42" t="s">
        <v>8025</v>
      </c>
      <c r="I19146" s="43" t="s">
        <v>13714</v>
      </c>
    </row>
    <row r="19147" spans="1:9" x14ac:dyDescent="0.25">
      <c r="A19147" s="33" t="s">
        <v>8013</v>
      </c>
      <c r="B19147" s="36" t="s">
        <v>8014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38"/>
        <v>1440140</v>
      </c>
      <c r="H19147" s="42" t="s">
        <v>647</v>
      </c>
      <c r="I19147" s="43" t="s">
        <v>13714</v>
      </c>
    </row>
    <row r="19148" spans="1:9" x14ac:dyDescent="0.25">
      <c r="A19148" s="33" t="s">
        <v>8013</v>
      </c>
      <c r="B19148" s="68" t="s">
        <v>13716</v>
      </c>
      <c r="C19148" s="56" t="s">
        <v>10755</v>
      </c>
      <c r="D19148" s="38">
        <v>1</v>
      </c>
      <c r="E19148" s="45" t="s">
        <v>72</v>
      </c>
      <c r="F19148" s="40">
        <v>250000</v>
      </c>
      <c r="G19148" s="41">
        <f t="shared" si="738"/>
        <v>250000</v>
      </c>
      <c r="H19148" s="42" t="s">
        <v>976</v>
      </c>
      <c r="I19148" s="43" t="s">
        <v>13714</v>
      </c>
    </row>
    <row r="19149" spans="1:9" x14ac:dyDescent="0.25">
      <c r="A19149" s="33" t="s">
        <v>8013</v>
      </c>
      <c r="B19149" s="36" t="s">
        <v>8028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38"/>
        <v>15000</v>
      </c>
      <c r="H19149" s="42" t="s">
        <v>647</v>
      </c>
      <c r="I19149" s="43" t="s">
        <v>13714</v>
      </c>
    </row>
    <row r="19150" spans="1:9" x14ac:dyDescent="0.25">
      <c r="A19150" s="33" t="s">
        <v>8013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38"/>
        <v>4279300</v>
      </c>
      <c r="H19150" s="42" t="s">
        <v>647</v>
      </c>
      <c r="I19150" s="43" t="s">
        <v>13714</v>
      </c>
    </row>
    <row r="19151" spans="1:9" x14ac:dyDescent="0.25">
      <c r="A19151" s="33" t="s">
        <v>8013</v>
      </c>
      <c r="B19151" s="33" t="s">
        <v>7974</v>
      </c>
      <c r="C19151" s="44" t="s">
        <v>3747</v>
      </c>
      <c r="D19151" s="38">
        <v>5</v>
      </c>
      <c r="E19151" s="51" t="s">
        <v>83</v>
      </c>
      <c r="F19151" s="46">
        <v>7450000</v>
      </c>
      <c r="G19151" s="62">
        <f t="shared" si="738"/>
        <v>37250000</v>
      </c>
      <c r="H19151" s="42" t="s">
        <v>7957</v>
      </c>
      <c r="I19151" s="33" t="s">
        <v>13717</v>
      </c>
    </row>
    <row r="19152" spans="1:9" x14ac:dyDescent="0.25">
      <c r="A19152" s="33" t="s">
        <v>8013</v>
      </c>
      <c r="B19152" s="33" t="s">
        <v>8020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38"/>
        <v>260000</v>
      </c>
      <c r="H19152" s="42" t="s">
        <v>974</v>
      </c>
      <c r="I19152" s="33" t="s">
        <v>934</v>
      </c>
    </row>
    <row r="19153" spans="1:9" x14ac:dyDescent="0.25">
      <c r="A19153" s="33" t="s">
        <v>8013</v>
      </c>
      <c r="B19153" s="33" t="s">
        <v>8023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38"/>
        <v>675000</v>
      </c>
      <c r="H19153" s="84" t="s">
        <v>827</v>
      </c>
      <c r="I19153" s="33"/>
    </row>
    <row r="19154" spans="1:9" x14ac:dyDescent="0.25">
      <c r="A19154" s="33" t="s">
        <v>8013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38"/>
        <v>94000</v>
      </c>
      <c r="H19154" s="84" t="s">
        <v>827</v>
      </c>
      <c r="I19154" s="33"/>
    </row>
    <row r="19155" spans="1:9" x14ac:dyDescent="0.25">
      <c r="A19155" s="33" t="s">
        <v>8013</v>
      </c>
      <c r="B19155" s="109" t="s">
        <v>3873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38"/>
        <v>402000</v>
      </c>
      <c r="H19155" s="84" t="s">
        <v>1855</v>
      </c>
      <c r="I19155" s="33" t="s">
        <v>13718</v>
      </c>
    </row>
    <row r="19156" spans="1:9" x14ac:dyDescent="0.25">
      <c r="A19156" s="33" t="s">
        <v>8013</v>
      </c>
      <c r="B19156" s="68" t="s">
        <v>3873</v>
      </c>
      <c r="C19156" s="52" t="s">
        <v>5648</v>
      </c>
      <c r="D19156" s="38">
        <v>1</v>
      </c>
      <c r="E19156" s="45" t="s">
        <v>24</v>
      </c>
      <c r="F19156" s="40">
        <v>90000</v>
      </c>
      <c r="G19156" s="41">
        <f t="shared" si="738"/>
        <v>90000</v>
      </c>
      <c r="H19156" s="84" t="s">
        <v>1855</v>
      </c>
      <c r="I19156" s="33" t="s">
        <v>13718</v>
      </c>
    </row>
    <row r="19157" spans="1:9" x14ac:dyDescent="0.25">
      <c r="A19157" s="33" t="s">
        <v>8013</v>
      </c>
      <c r="B19157" s="63" t="s">
        <v>6656</v>
      </c>
      <c r="C19157" s="33" t="s">
        <v>5648</v>
      </c>
      <c r="D19157" s="38">
        <v>4</v>
      </c>
      <c r="E19157" s="45" t="s">
        <v>24</v>
      </c>
      <c r="F19157" s="41">
        <v>119880</v>
      </c>
      <c r="G19157" s="41">
        <f t="shared" si="738"/>
        <v>479520</v>
      </c>
      <c r="H19157" s="84" t="s">
        <v>1855</v>
      </c>
      <c r="I19157" s="33" t="s">
        <v>13718</v>
      </c>
    </row>
    <row r="19158" spans="1:9" x14ac:dyDescent="0.25">
      <c r="A19158" s="33" t="s">
        <v>8029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38"/>
        <v>62000</v>
      </c>
      <c r="H19158" s="42" t="s">
        <v>28</v>
      </c>
      <c r="I19158" s="43"/>
    </row>
    <row r="19159" spans="1:9" x14ac:dyDescent="0.25">
      <c r="A19159" s="33" t="s">
        <v>8029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38"/>
        <v>49300</v>
      </c>
      <c r="H19159" s="42" t="s">
        <v>28</v>
      </c>
      <c r="I19159" s="43"/>
    </row>
    <row r="19160" spans="1:9" x14ac:dyDescent="0.25">
      <c r="A19160" s="33" t="s">
        <v>8029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38"/>
        <v>25875</v>
      </c>
      <c r="H19160" s="42" t="s">
        <v>708</v>
      </c>
      <c r="I19160" s="294"/>
    </row>
    <row r="19161" spans="1:9" x14ac:dyDescent="0.25">
      <c r="A19161" s="33" t="s">
        <v>8029</v>
      </c>
      <c r="B19161" s="36" t="s">
        <v>8030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38"/>
        <v>250000</v>
      </c>
      <c r="H19161" s="42" t="s">
        <v>708</v>
      </c>
      <c r="I19161" s="43"/>
    </row>
    <row r="19162" spans="1:9" x14ac:dyDescent="0.25">
      <c r="A19162" s="33" t="s">
        <v>8029</v>
      </c>
      <c r="B19162" s="33" t="s">
        <v>8031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38"/>
        <v>25000</v>
      </c>
      <c r="H19162" s="42" t="s">
        <v>708</v>
      </c>
      <c r="I19162" s="43"/>
    </row>
    <row r="19163" spans="1:9" x14ac:dyDescent="0.25">
      <c r="A19163" s="33" t="s">
        <v>8029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38"/>
        <v>132000</v>
      </c>
      <c r="H19163" s="42" t="s">
        <v>1268</v>
      </c>
      <c r="I19163" s="43"/>
    </row>
    <row r="19164" spans="1:9" x14ac:dyDescent="0.25">
      <c r="A19164" s="33" t="s">
        <v>8029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38"/>
        <v>93000</v>
      </c>
      <c r="H19164" s="42" t="s">
        <v>2240</v>
      </c>
      <c r="I19164" s="43"/>
    </row>
    <row r="19165" spans="1:9" x14ac:dyDescent="0.25">
      <c r="A19165" s="33" t="s">
        <v>8029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38"/>
        <v>264000</v>
      </c>
      <c r="H19165" s="42" t="s">
        <v>673</v>
      </c>
      <c r="I19165" s="43" t="s">
        <v>9341</v>
      </c>
    </row>
    <row r="19166" spans="1:9" x14ac:dyDescent="0.25">
      <c r="A19166" s="33" t="s">
        <v>8029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38"/>
        <v>193500</v>
      </c>
      <c r="H19166" s="42" t="s">
        <v>673</v>
      </c>
      <c r="I19166" s="43" t="s">
        <v>9341</v>
      </c>
    </row>
    <row r="19167" spans="1:9" x14ac:dyDescent="0.25">
      <c r="A19167" s="33" t="s">
        <v>8029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38"/>
        <v>40000</v>
      </c>
      <c r="H19167" s="42" t="s">
        <v>673</v>
      </c>
      <c r="I19167" s="43" t="s">
        <v>9341</v>
      </c>
    </row>
    <row r="19168" spans="1:9" x14ac:dyDescent="0.25">
      <c r="A19168" s="33" t="s">
        <v>8029</v>
      </c>
      <c r="B19168" s="33" t="s">
        <v>7655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38"/>
        <v>2400000</v>
      </c>
      <c r="H19168" s="42" t="s">
        <v>673</v>
      </c>
      <c r="I19168" s="43" t="s">
        <v>9341</v>
      </c>
    </row>
    <row r="19169" spans="1:9" x14ac:dyDescent="0.25">
      <c r="A19169" s="33" t="s">
        <v>8029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38"/>
        <v>208134</v>
      </c>
      <c r="H19169" s="42" t="s">
        <v>673</v>
      </c>
      <c r="I19169" s="43" t="s">
        <v>9341</v>
      </c>
    </row>
    <row r="19170" spans="1:9" x14ac:dyDescent="0.25">
      <c r="A19170" s="33" t="s">
        <v>8029</v>
      </c>
      <c r="B19170" s="80" t="s">
        <v>6966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38"/>
        <v>15000</v>
      </c>
      <c r="H19170" s="42" t="s">
        <v>673</v>
      </c>
      <c r="I19170" s="43" t="s">
        <v>9341</v>
      </c>
    </row>
    <row r="19171" spans="1:9" x14ac:dyDescent="0.25">
      <c r="A19171" s="33" t="s">
        <v>8029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9341</v>
      </c>
    </row>
    <row r="19172" spans="1:9" x14ac:dyDescent="0.25">
      <c r="A19172" s="33" t="s">
        <v>8029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41">F19172*D19172</f>
        <v>25875</v>
      </c>
      <c r="H19172" s="42" t="s">
        <v>673</v>
      </c>
      <c r="I19172" s="43" t="s">
        <v>9341</v>
      </c>
    </row>
    <row r="19173" spans="1:9" x14ac:dyDescent="0.25">
      <c r="A19173" s="33" t="s">
        <v>8029</v>
      </c>
      <c r="B19173" s="36" t="s">
        <v>8341</v>
      </c>
      <c r="C19173" s="33" t="s">
        <v>13719</v>
      </c>
      <c r="D19173" s="38">
        <v>1</v>
      </c>
      <c r="E19173" s="39" t="s">
        <v>24</v>
      </c>
      <c r="F19173" s="40">
        <v>1650000</v>
      </c>
      <c r="G19173" s="41">
        <f t="shared" si="738"/>
        <v>1650000</v>
      </c>
      <c r="H19173" s="42" t="s">
        <v>433</v>
      </c>
      <c r="I19173" s="43" t="s">
        <v>13720</v>
      </c>
    </row>
    <row r="19174" spans="1:9" x14ac:dyDescent="0.25">
      <c r="A19174" s="33" t="s">
        <v>8029</v>
      </c>
      <c r="B19174" s="63" t="s">
        <v>8341</v>
      </c>
      <c r="C19174" s="33" t="s">
        <v>13721</v>
      </c>
      <c r="D19174" s="50">
        <v>1</v>
      </c>
      <c r="E19174" s="45" t="s">
        <v>24</v>
      </c>
      <c r="F19174" s="179">
        <v>1650000</v>
      </c>
      <c r="G19174" s="41">
        <f t="shared" si="738"/>
        <v>1650000</v>
      </c>
      <c r="H19174" s="42" t="s">
        <v>433</v>
      </c>
      <c r="I19174" s="43" t="s">
        <v>13720</v>
      </c>
    </row>
    <row r="19175" spans="1:9" x14ac:dyDescent="0.25">
      <c r="A19175" s="33" t="s">
        <v>8029</v>
      </c>
      <c r="B19175" s="68" t="s">
        <v>13722</v>
      </c>
      <c r="C19175" s="68" t="s">
        <v>13723</v>
      </c>
      <c r="D19175" s="64">
        <v>1</v>
      </c>
      <c r="E19175" s="45" t="s">
        <v>23</v>
      </c>
      <c r="F19175" s="46">
        <f>60000/2</f>
        <v>30000</v>
      </c>
      <c r="G19175" s="62">
        <f t="shared" si="738"/>
        <v>30000</v>
      </c>
      <c r="H19175" s="42" t="s">
        <v>742</v>
      </c>
      <c r="I19175" s="43"/>
    </row>
    <row r="19176" spans="1:9" x14ac:dyDescent="0.25">
      <c r="A19176" s="33" t="s">
        <v>8029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8417</v>
      </c>
      <c r="I19176" s="340"/>
    </row>
    <row r="19177" spans="1:9" x14ac:dyDescent="0.25">
      <c r="A19177" s="33" t="s">
        <v>8029</v>
      </c>
      <c r="B19177" s="63" t="s">
        <v>3058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42">F19177*D19177</f>
        <v>1500000</v>
      </c>
      <c r="H19177" s="42" t="s">
        <v>509</v>
      </c>
      <c r="I19177" s="43" t="s">
        <v>13724</v>
      </c>
    </row>
    <row r="19178" spans="1:9" x14ac:dyDescent="0.25">
      <c r="A19178" s="33" t="s">
        <v>8029</v>
      </c>
      <c r="B19178" s="80" t="s">
        <v>6966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42"/>
        <v>15000</v>
      </c>
      <c r="H19178" s="42" t="s">
        <v>509</v>
      </c>
      <c r="I19178" s="43" t="s">
        <v>13724</v>
      </c>
    </row>
    <row r="19179" spans="1:9" x14ac:dyDescent="0.25">
      <c r="A19179" s="33" t="s">
        <v>8029</v>
      </c>
      <c r="B19179" s="33" t="s">
        <v>8039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5245</v>
      </c>
      <c r="I19179" s="43" t="s">
        <v>13725</v>
      </c>
    </row>
    <row r="19180" spans="1:9" x14ac:dyDescent="0.25">
      <c r="A19180" s="33" t="s">
        <v>8029</v>
      </c>
      <c r="B19180" s="33" t="s">
        <v>8040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43">F19180*D19180</f>
        <v>3260000</v>
      </c>
      <c r="H19180" s="42" t="s">
        <v>5245</v>
      </c>
      <c r="I19180" s="43" t="s">
        <v>13725</v>
      </c>
    </row>
    <row r="19181" spans="1:9" x14ac:dyDescent="0.25">
      <c r="A19181" s="33" t="s">
        <v>8029</v>
      </c>
      <c r="B19181" s="52" t="s">
        <v>8032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7807</v>
      </c>
      <c r="I19181" s="43" t="s">
        <v>13725</v>
      </c>
    </row>
    <row r="19182" spans="1:9" x14ac:dyDescent="0.25">
      <c r="A19182" s="33" t="s">
        <v>8029</v>
      </c>
      <c r="B19182" s="33" t="s">
        <v>8033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44">F19182*D19182</f>
        <v>2070000</v>
      </c>
      <c r="H19182" s="42" t="s">
        <v>7807</v>
      </c>
      <c r="I19182" s="43" t="s">
        <v>13725</v>
      </c>
    </row>
    <row r="19183" spans="1:9" x14ac:dyDescent="0.25">
      <c r="A19183" s="33" t="s">
        <v>8029</v>
      </c>
      <c r="B19183" s="33" t="s">
        <v>8034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44"/>
        <v>600000</v>
      </c>
      <c r="H19183" s="42" t="s">
        <v>7807</v>
      </c>
      <c r="I19183" s="43" t="s">
        <v>13725</v>
      </c>
    </row>
    <row r="19184" spans="1:9" x14ac:dyDescent="0.25">
      <c r="A19184" s="33" t="s">
        <v>8029</v>
      </c>
      <c r="B19184" s="33" t="s">
        <v>8035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44"/>
        <v>1450000</v>
      </c>
      <c r="H19184" s="42" t="s">
        <v>7807</v>
      </c>
      <c r="I19184" s="43" t="s">
        <v>13725</v>
      </c>
    </row>
    <row r="19185" spans="1:9" x14ac:dyDescent="0.25">
      <c r="A19185" s="33" t="s">
        <v>8029</v>
      </c>
      <c r="B19185" s="33" t="s">
        <v>8036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44"/>
        <v>110000</v>
      </c>
      <c r="H19185" s="42" t="s">
        <v>8037</v>
      </c>
      <c r="I19185" s="43" t="s">
        <v>13725</v>
      </c>
    </row>
    <row r="19186" spans="1:9" x14ac:dyDescent="0.25">
      <c r="A19186" s="33" t="s">
        <v>8029</v>
      </c>
      <c r="B19186" s="36" t="s">
        <v>8038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44"/>
        <v>245000</v>
      </c>
      <c r="H19186" s="42" t="s">
        <v>7807</v>
      </c>
      <c r="I19186" s="43" t="s">
        <v>13725</v>
      </c>
    </row>
    <row r="19187" spans="1:9" x14ac:dyDescent="0.25">
      <c r="A19187" s="33" t="s">
        <v>8029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x14ac:dyDescent="0.25">
      <c r="A19188" s="33" t="s">
        <v>8029</v>
      </c>
      <c r="B19188" s="33" t="s">
        <v>13726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42"/>
        <v>75000</v>
      </c>
      <c r="H19188" s="573" t="s">
        <v>1115</v>
      </c>
      <c r="I19188" s="43"/>
    </row>
    <row r="19189" spans="1:9" x14ac:dyDescent="0.25">
      <c r="A19189" s="33" t="s">
        <v>8029</v>
      </c>
      <c r="B19189" s="33" t="s">
        <v>8041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42"/>
        <v>860000</v>
      </c>
      <c r="H19189" s="42" t="s">
        <v>1999</v>
      </c>
      <c r="I19189" s="43"/>
    </row>
    <row r="19190" spans="1:9" x14ac:dyDescent="0.25">
      <c r="A19190" s="33" t="s">
        <v>8046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42"/>
        <v>93000</v>
      </c>
      <c r="H19190" s="42" t="s">
        <v>28</v>
      </c>
      <c r="I19190" s="43"/>
    </row>
    <row r="19191" spans="1:9" x14ac:dyDescent="0.25">
      <c r="A19191" s="33" t="s">
        <v>8046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42"/>
        <v>62600</v>
      </c>
      <c r="H19191" s="42" t="s">
        <v>1115</v>
      </c>
      <c r="I19191" s="43"/>
    </row>
    <row r="19192" spans="1:9" x14ac:dyDescent="0.25">
      <c r="A19192" s="33" t="s">
        <v>8046</v>
      </c>
      <c r="B19192" s="36" t="s">
        <v>8047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42"/>
        <v>30000</v>
      </c>
      <c r="H19192" s="42" t="s">
        <v>1115</v>
      </c>
      <c r="I19192" s="294"/>
    </row>
    <row r="19193" spans="1:9" x14ac:dyDescent="0.25">
      <c r="A19193" s="33" t="s">
        <v>8046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42"/>
        <v>33000</v>
      </c>
      <c r="H19193" s="42" t="s">
        <v>1115</v>
      </c>
      <c r="I19193" s="294"/>
    </row>
    <row r="19194" spans="1:9" x14ac:dyDescent="0.25">
      <c r="A19194" s="33" t="s">
        <v>8046</v>
      </c>
      <c r="B19194" s="33" t="s">
        <v>8054</v>
      </c>
      <c r="C19194" s="33" t="s">
        <v>3441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x14ac:dyDescent="0.25">
      <c r="A19195" s="33" t="s">
        <v>8046</v>
      </c>
      <c r="B19195" s="52" t="s">
        <v>8055</v>
      </c>
      <c r="C19195" s="33" t="s">
        <v>3441</v>
      </c>
      <c r="D19195" s="38">
        <v>14</v>
      </c>
      <c r="E19195" s="39" t="s">
        <v>24</v>
      </c>
      <c r="F19195" s="46">
        <v>1000</v>
      </c>
      <c r="G19195" s="41">
        <f t="shared" ref="G19195:G19197" si="745">F19195*D19195</f>
        <v>14000</v>
      </c>
      <c r="H19195" s="42" t="s">
        <v>1115</v>
      </c>
      <c r="I19195" s="43"/>
    </row>
    <row r="19196" spans="1:9" x14ac:dyDescent="0.25">
      <c r="A19196" s="33" t="s">
        <v>8046</v>
      </c>
      <c r="B19196" s="33" t="s">
        <v>8056</v>
      </c>
      <c r="C19196" s="33" t="s">
        <v>3441</v>
      </c>
      <c r="D19196" s="53">
        <v>14</v>
      </c>
      <c r="E19196" s="39" t="s">
        <v>24</v>
      </c>
      <c r="F19196" s="40">
        <v>500</v>
      </c>
      <c r="G19196" s="41">
        <f t="shared" si="745"/>
        <v>7000</v>
      </c>
      <c r="H19196" s="42" t="s">
        <v>1115</v>
      </c>
      <c r="I19196" s="43"/>
    </row>
    <row r="19197" spans="1:9" x14ac:dyDescent="0.25">
      <c r="A19197" s="33" t="s">
        <v>8046</v>
      </c>
      <c r="B19197" s="36" t="s">
        <v>8057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45"/>
        <v>34998</v>
      </c>
      <c r="H19197" s="42" t="s">
        <v>1115</v>
      </c>
      <c r="I19197" s="43"/>
    </row>
    <row r="19198" spans="1:9" x14ac:dyDescent="0.25">
      <c r="A19198" s="33" t="s">
        <v>8046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42"/>
        <v>50000</v>
      </c>
      <c r="H19198" s="42" t="s">
        <v>1115</v>
      </c>
      <c r="I19198" s="294"/>
    </row>
    <row r="19199" spans="1:9" x14ac:dyDescent="0.25">
      <c r="A19199" s="33" t="s">
        <v>8046</v>
      </c>
      <c r="B19199" s="33" t="s">
        <v>7341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42"/>
        <v>95000</v>
      </c>
      <c r="H19199" s="42" t="s">
        <v>2018</v>
      </c>
      <c r="I19199" s="43" t="s">
        <v>13727</v>
      </c>
    </row>
    <row r="19200" spans="1:9" x14ac:dyDescent="0.25">
      <c r="A19200" s="33" t="s">
        <v>8046</v>
      </c>
      <c r="B19200" s="33" t="s">
        <v>8007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42"/>
        <v>45000</v>
      </c>
      <c r="H19200" s="42" t="s">
        <v>2018</v>
      </c>
      <c r="I19200" s="43" t="s">
        <v>13727</v>
      </c>
    </row>
    <row r="19201" spans="1:9" x14ac:dyDescent="0.25">
      <c r="A19201" s="33" t="s">
        <v>8046</v>
      </c>
      <c r="B19201" s="33" t="s">
        <v>8059</v>
      </c>
      <c r="C19201" s="109" t="s">
        <v>8060</v>
      </c>
      <c r="D19201" s="38">
        <v>1</v>
      </c>
      <c r="E19201" s="51" t="s">
        <v>72</v>
      </c>
      <c r="F19201" s="58">
        <v>2200000</v>
      </c>
      <c r="G19201" s="62">
        <f t="shared" si="742"/>
        <v>2200000</v>
      </c>
      <c r="H19201" s="42" t="s">
        <v>2018</v>
      </c>
      <c r="I19201" s="43" t="s">
        <v>13727</v>
      </c>
    </row>
    <row r="19202" spans="1:9" x14ac:dyDescent="0.25">
      <c r="A19202" s="33" t="s">
        <v>8046</v>
      </c>
      <c r="B19202" s="33" t="s">
        <v>8059</v>
      </c>
      <c r="C19202" s="109" t="s">
        <v>8061</v>
      </c>
      <c r="D19202" s="38">
        <v>1</v>
      </c>
      <c r="E19202" s="51" t="s">
        <v>69</v>
      </c>
      <c r="F19202" s="58">
        <v>2200000</v>
      </c>
      <c r="G19202" s="62">
        <f t="shared" si="742"/>
        <v>2200000</v>
      </c>
      <c r="H19202" s="42" t="s">
        <v>2018</v>
      </c>
      <c r="I19202" s="43" t="s">
        <v>13727</v>
      </c>
    </row>
    <row r="19203" spans="1:9" x14ac:dyDescent="0.25">
      <c r="A19203" s="33" t="s">
        <v>8046</v>
      </c>
      <c r="B19203" s="63" t="s">
        <v>5550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42"/>
        <v>500000</v>
      </c>
      <c r="H19203" s="42" t="s">
        <v>2018</v>
      </c>
      <c r="I19203" s="43" t="s">
        <v>13727</v>
      </c>
    </row>
    <row r="19204" spans="1:9" x14ac:dyDescent="0.25">
      <c r="A19204" s="33" t="s">
        <v>8046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42"/>
        <v>51750</v>
      </c>
      <c r="H19204" s="42" t="s">
        <v>2018</v>
      </c>
      <c r="I19204" s="43" t="s">
        <v>13727</v>
      </c>
    </row>
    <row r="19205" spans="1:9" x14ac:dyDescent="0.25">
      <c r="A19205" s="33" t="s">
        <v>8046</v>
      </c>
      <c r="B19205" s="109" t="s">
        <v>5506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42"/>
        <v>1200000</v>
      </c>
      <c r="H19205" s="42" t="s">
        <v>673</v>
      </c>
      <c r="I19205" s="43" t="s">
        <v>9341</v>
      </c>
    </row>
    <row r="19206" spans="1:9" x14ac:dyDescent="0.25">
      <c r="A19206" s="33" t="s">
        <v>8046</v>
      </c>
      <c r="B19206" s="33" t="s">
        <v>8051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42"/>
        <v>45000</v>
      </c>
      <c r="H19206" s="42" t="s">
        <v>1268</v>
      </c>
      <c r="I19206" s="43"/>
    </row>
    <row r="19207" spans="1:9" x14ac:dyDescent="0.25">
      <c r="A19207" s="33" t="s">
        <v>8046</v>
      </c>
      <c r="B19207" s="33" t="s">
        <v>8052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42"/>
        <v>5000</v>
      </c>
      <c r="H19207" s="42" t="s">
        <v>1268</v>
      </c>
      <c r="I19207" s="43"/>
    </row>
    <row r="19208" spans="1:9" x14ac:dyDescent="0.25">
      <c r="A19208" s="33" t="s">
        <v>8046</v>
      </c>
      <c r="B19208" s="63" t="s">
        <v>5582</v>
      </c>
      <c r="C19208" s="33" t="s">
        <v>3441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x14ac:dyDescent="0.25">
      <c r="A19209" s="33" t="s">
        <v>8046</v>
      </c>
      <c r="B19209" s="33" t="s">
        <v>7116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x14ac:dyDescent="0.25">
      <c r="A19210" s="33" t="s">
        <v>8046</v>
      </c>
      <c r="B19210" s="33" t="s">
        <v>886</v>
      </c>
      <c r="C19210" s="33" t="s">
        <v>3441</v>
      </c>
      <c r="D19210" s="53">
        <v>1</v>
      </c>
      <c r="E19210" s="39" t="s">
        <v>24</v>
      </c>
      <c r="F19210" s="55">
        <v>57000</v>
      </c>
      <c r="G19210" s="62">
        <f t="shared" ref="G19210:G19220" si="746">F19210*D19210</f>
        <v>57000</v>
      </c>
      <c r="H19210" s="42" t="s">
        <v>538</v>
      </c>
      <c r="I19210" s="43"/>
    </row>
    <row r="19211" spans="1:9" x14ac:dyDescent="0.25">
      <c r="A19211" s="33" t="s">
        <v>8046</v>
      </c>
      <c r="B19211" s="33" t="s">
        <v>887</v>
      </c>
      <c r="C19211" s="33" t="s">
        <v>3441</v>
      </c>
      <c r="D19211" s="38">
        <v>4</v>
      </c>
      <c r="E19211" s="39" t="s">
        <v>24</v>
      </c>
      <c r="F19211" s="46">
        <v>3000</v>
      </c>
      <c r="G19211" s="62">
        <f t="shared" si="746"/>
        <v>12000</v>
      </c>
      <c r="H19211" s="42" t="s">
        <v>538</v>
      </c>
      <c r="I19211" s="43"/>
    </row>
    <row r="19212" spans="1:9" x14ac:dyDescent="0.25">
      <c r="A19212" s="33" t="s">
        <v>8046</v>
      </c>
      <c r="B19212" s="68" t="s">
        <v>8058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46"/>
        <v>108500</v>
      </c>
      <c r="H19212" s="42" t="s">
        <v>538</v>
      </c>
      <c r="I19212" s="43"/>
    </row>
    <row r="19213" spans="1:9" x14ac:dyDescent="0.25">
      <c r="A19213" s="33" t="s">
        <v>8046</v>
      </c>
      <c r="B19213" s="63" t="s">
        <v>5660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46"/>
        <v>32000</v>
      </c>
      <c r="H19213" s="42" t="s">
        <v>538</v>
      </c>
      <c r="I19213" s="43"/>
    </row>
    <row r="19214" spans="1:9" x14ac:dyDescent="0.25">
      <c r="A19214" s="33" t="s">
        <v>8046</v>
      </c>
      <c r="B19214" s="68" t="s">
        <v>8066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46"/>
        <v>310000</v>
      </c>
      <c r="H19214" s="84" t="s">
        <v>538</v>
      </c>
      <c r="I19214" s="42"/>
    </row>
    <row r="19215" spans="1:9" x14ac:dyDescent="0.25">
      <c r="A19215" s="33" t="s">
        <v>8046</v>
      </c>
      <c r="B19215" s="63" t="s">
        <v>8069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46"/>
        <v>140000</v>
      </c>
      <c r="H19215" s="84" t="s">
        <v>538</v>
      </c>
      <c r="I19215" s="42"/>
    </row>
    <row r="19216" spans="1:9" x14ac:dyDescent="0.25">
      <c r="A19216" s="33" t="s">
        <v>8046</v>
      </c>
      <c r="B19216" s="36" t="s">
        <v>8062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46"/>
        <v>230000</v>
      </c>
      <c r="H19216" s="84" t="s">
        <v>538</v>
      </c>
      <c r="I19216" s="43"/>
    </row>
    <row r="19217" spans="1:9" x14ac:dyDescent="0.25">
      <c r="A19217" s="33" t="s">
        <v>8046</v>
      </c>
      <c r="B19217" s="80" t="s">
        <v>8063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46"/>
        <v>50000</v>
      </c>
      <c r="H19217" s="84" t="s">
        <v>538</v>
      </c>
      <c r="I19217" s="43"/>
    </row>
    <row r="19218" spans="1:9" x14ac:dyDescent="0.25">
      <c r="A19218" s="33" t="s">
        <v>8046</v>
      </c>
      <c r="B19218" s="33" t="s">
        <v>7513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46"/>
        <v>65000</v>
      </c>
      <c r="H19218" s="84" t="s">
        <v>538</v>
      </c>
      <c r="I19218" s="43"/>
    </row>
    <row r="19219" spans="1:9" x14ac:dyDescent="0.25">
      <c r="A19219" s="33" t="s">
        <v>8046</v>
      </c>
      <c r="B19219" s="52" t="s">
        <v>7512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46"/>
        <v>70000</v>
      </c>
      <c r="H19219" s="84" t="s">
        <v>538</v>
      </c>
      <c r="I19219" s="43"/>
    </row>
    <row r="19220" spans="1:9" x14ac:dyDescent="0.25">
      <c r="A19220" s="33" t="s">
        <v>8046</v>
      </c>
      <c r="B19220" s="63" t="s">
        <v>5117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46"/>
        <v>80000</v>
      </c>
      <c r="H19220" s="84" t="s">
        <v>538</v>
      </c>
      <c r="I19220" s="43"/>
    </row>
    <row r="19221" spans="1:9" x14ac:dyDescent="0.25">
      <c r="A19221" s="33" t="s">
        <v>8046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10106</v>
      </c>
    </row>
    <row r="19222" spans="1:9" x14ac:dyDescent="0.25">
      <c r="A19222" s="33" t="s">
        <v>8046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47">F19222*D19222</f>
        <v>22500</v>
      </c>
      <c r="H19222" s="42" t="s">
        <v>2096</v>
      </c>
      <c r="I19222" s="43"/>
    </row>
    <row r="19223" spans="1:9" x14ac:dyDescent="0.25">
      <c r="A19223" s="33" t="s">
        <v>8046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47"/>
        <v>32500</v>
      </c>
      <c r="H19223" s="42" t="s">
        <v>2096</v>
      </c>
      <c r="I19223" s="43"/>
    </row>
    <row r="19224" spans="1:9" x14ac:dyDescent="0.25">
      <c r="A19224" s="33" t="s">
        <v>8046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x14ac:dyDescent="0.25">
      <c r="A19225" s="33" t="s">
        <v>8046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x14ac:dyDescent="0.25">
      <c r="A19226" s="33" t="s">
        <v>8046</v>
      </c>
      <c r="B19226" s="56" t="s">
        <v>7479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48">F19226*D19226</f>
        <v>390000</v>
      </c>
      <c r="H19226" s="42" t="s">
        <v>2096</v>
      </c>
      <c r="I19226" s="43"/>
    </row>
    <row r="19227" spans="1:9" x14ac:dyDescent="0.25">
      <c r="A19227" s="33" t="s">
        <v>8046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48"/>
        <v>35000</v>
      </c>
      <c r="H19227" s="42" t="s">
        <v>2096</v>
      </c>
      <c r="I19227" s="43"/>
    </row>
    <row r="19228" spans="1:9" x14ac:dyDescent="0.25">
      <c r="A19228" s="33" t="s">
        <v>8046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48"/>
        <v>15650</v>
      </c>
      <c r="H19228" s="42" t="s">
        <v>2096</v>
      </c>
      <c r="I19228" s="43"/>
    </row>
    <row r="19229" spans="1:9" x14ac:dyDescent="0.25">
      <c r="A19229" s="33" t="s">
        <v>8046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48"/>
        <v>230000</v>
      </c>
      <c r="H19229" s="42" t="s">
        <v>2096</v>
      </c>
      <c r="I19229" s="43"/>
    </row>
    <row r="19230" spans="1:9" x14ac:dyDescent="0.25">
      <c r="A19230" s="33" t="s">
        <v>8046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x14ac:dyDescent="0.25">
      <c r="A19231" s="33" t="s">
        <v>8046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x14ac:dyDescent="0.25">
      <c r="A19232" s="33" t="s">
        <v>8046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49">F19232*D19232</f>
        <v>208134</v>
      </c>
      <c r="H19232" s="42" t="s">
        <v>2096</v>
      </c>
      <c r="I19232" s="43"/>
    </row>
    <row r="19233" spans="1:9" x14ac:dyDescent="0.25">
      <c r="A19233" s="33" t="s">
        <v>8046</v>
      </c>
      <c r="B19233" s="36" t="s">
        <v>8081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x14ac:dyDescent="0.25">
      <c r="A19234" s="33" t="s">
        <v>8046</v>
      </c>
      <c r="B19234" s="63" t="s">
        <v>5550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9355</v>
      </c>
    </row>
    <row r="19235" spans="1:9" x14ac:dyDescent="0.25">
      <c r="A19235" s="33" t="s">
        <v>8046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x14ac:dyDescent="0.25">
      <c r="A19236" s="33" t="s">
        <v>8046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10107</v>
      </c>
    </row>
    <row r="19237" spans="1:9" x14ac:dyDescent="0.25">
      <c r="A19237" s="33" t="s">
        <v>8046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50">F19237*D19237</f>
        <v>40000</v>
      </c>
      <c r="H19237" s="42" t="s">
        <v>783</v>
      </c>
      <c r="I19237" s="43" t="s">
        <v>10107</v>
      </c>
    </row>
    <row r="19238" spans="1:9" x14ac:dyDescent="0.25">
      <c r="A19238" s="33" t="s">
        <v>8046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50"/>
        <v>14000</v>
      </c>
      <c r="H19238" s="42" t="s">
        <v>783</v>
      </c>
      <c r="I19238" s="43" t="s">
        <v>10107</v>
      </c>
    </row>
    <row r="19239" spans="1:9" x14ac:dyDescent="0.25">
      <c r="A19239" s="33" t="s">
        <v>8046</v>
      </c>
      <c r="B19239" s="109" t="s">
        <v>13728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50"/>
        <v>40000</v>
      </c>
      <c r="H19239" s="84" t="s">
        <v>433</v>
      </c>
      <c r="I19239" s="43" t="s">
        <v>13729</v>
      </c>
    </row>
    <row r="19240" spans="1:9" x14ac:dyDescent="0.25">
      <c r="A19240" s="33" t="s">
        <v>8046</v>
      </c>
      <c r="B19240" s="52" t="s">
        <v>8077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50"/>
        <v>15000</v>
      </c>
      <c r="H19240" s="42" t="s">
        <v>11184</v>
      </c>
      <c r="I19240" s="43" t="s">
        <v>13729</v>
      </c>
    </row>
    <row r="19241" spans="1:9" x14ac:dyDescent="0.25">
      <c r="A19241" s="33" t="s">
        <v>8046</v>
      </c>
      <c r="B19241" s="63" t="s">
        <v>5173</v>
      </c>
      <c r="C19241" s="33" t="s">
        <v>3536</v>
      </c>
      <c r="D19241" s="38">
        <v>1</v>
      </c>
      <c r="E19241" s="78" t="s">
        <v>24</v>
      </c>
      <c r="F19241" s="41">
        <v>110000</v>
      </c>
      <c r="G19241" s="62">
        <f t="shared" si="750"/>
        <v>110000</v>
      </c>
      <c r="H19241" s="42" t="s">
        <v>11184</v>
      </c>
      <c r="I19241" s="43" t="s">
        <v>13729</v>
      </c>
    </row>
    <row r="19242" spans="1:9" x14ac:dyDescent="0.25">
      <c r="A19242" s="33" t="s">
        <v>8046</v>
      </c>
      <c r="B19242" s="36" t="s">
        <v>8071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13729</v>
      </c>
    </row>
    <row r="19243" spans="1:9" x14ac:dyDescent="0.25">
      <c r="A19243" s="33" t="s">
        <v>8046</v>
      </c>
      <c r="B19243" s="36" t="s">
        <v>8072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51">F19243*D19243</f>
        <v>75000</v>
      </c>
      <c r="H19243" s="42" t="s">
        <v>433</v>
      </c>
      <c r="I19243" s="43" t="s">
        <v>13729</v>
      </c>
    </row>
    <row r="19244" spans="1:9" x14ac:dyDescent="0.25">
      <c r="A19244" s="33" t="s">
        <v>8046</v>
      </c>
      <c r="B19244" s="33" t="s">
        <v>8073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51"/>
        <v>100000</v>
      </c>
      <c r="H19244" s="42" t="s">
        <v>433</v>
      </c>
      <c r="I19244" s="43" t="s">
        <v>13729</v>
      </c>
    </row>
    <row r="19245" spans="1:9" x14ac:dyDescent="0.25">
      <c r="A19245" s="33" t="s">
        <v>8046</v>
      </c>
      <c r="B19245" s="52" t="s">
        <v>8075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51"/>
        <v>37500</v>
      </c>
      <c r="H19245" s="42" t="s">
        <v>433</v>
      </c>
      <c r="I19245" s="43" t="s">
        <v>13729</v>
      </c>
    </row>
    <row r="19246" spans="1:9" x14ac:dyDescent="0.25">
      <c r="A19246" s="33" t="s">
        <v>8046</v>
      </c>
      <c r="B19246" s="33" t="s">
        <v>8074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51"/>
        <v>320000</v>
      </c>
      <c r="H19246" s="42" t="s">
        <v>433</v>
      </c>
      <c r="I19246" s="43" t="s">
        <v>13729</v>
      </c>
    </row>
    <row r="19247" spans="1:9" x14ac:dyDescent="0.25">
      <c r="A19247" s="33" t="s">
        <v>8046</v>
      </c>
      <c r="B19247" s="52" t="s">
        <v>8079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51"/>
        <v>230000</v>
      </c>
      <c r="H19247" s="42" t="s">
        <v>8932</v>
      </c>
      <c r="I19247" s="43" t="s">
        <v>13729</v>
      </c>
    </row>
    <row r="19248" spans="1:9" x14ac:dyDescent="0.25">
      <c r="A19248" s="33" t="s">
        <v>8046</v>
      </c>
      <c r="B19248" s="68" t="s">
        <v>3873</v>
      </c>
      <c r="C19248" s="52" t="s">
        <v>5648</v>
      </c>
      <c r="D19248" s="38">
        <v>1</v>
      </c>
      <c r="E19248" s="45" t="s">
        <v>24</v>
      </c>
      <c r="F19248" s="40">
        <v>90000</v>
      </c>
      <c r="G19248" s="62">
        <f t="shared" si="751"/>
        <v>90000</v>
      </c>
      <c r="H19248" s="84" t="s">
        <v>2253</v>
      </c>
      <c r="I19248" s="43" t="s">
        <v>13729</v>
      </c>
    </row>
    <row r="19249" spans="1:9" x14ac:dyDescent="0.25">
      <c r="A19249" s="33" t="s">
        <v>8046</v>
      </c>
      <c r="B19249" s="33" t="s">
        <v>6022</v>
      </c>
      <c r="C19249" s="33" t="s">
        <v>6023</v>
      </c>
      <c r="D19249" s="38">
        <v>1</v>
      </c>
      <c r="E19249" s="45" t="s">
        <v>24</v>
      </c>
      <c r="F19249" s="298">
        <v>140000</v>
      </c>
      <c r="G19249" s="62">
        <f t="shared" si="751"/>
        <v>140000</v>
      </c>
      <c r="H19249" s="84" t="s">
        <v>2253</v>
      </c>
      <c r="I19249" s="43" t="s">
        <v>13729</v>
      </c>
    </row>
    <row r="19250" spans="1:9" x14ac:dyDescent="0.25">
      <c r="A19250" s="33" t="s">
        <v>8046</v>
      </c>
      <c r="B19250" s="63" t="s">
        <v>5963</v>
      </c>
      <c r="C19250" s="39" t="s">
        <v>5648</v>
      </c>
      <c r="D19250" s="38">
        <v>1</v>
      </c>
      <c r="E19250" s="45" t="s">
        <v>24</v>
      </c>
      <c r="F19250" s="40">
        <v>370000</v>
      </c>
      <c r="G19250" s="62">
        <f t="shared" si="751"/>
        <v>370000</v>
      </c>
      <c r="H19250" s="84" t="s">
        <v>2253</v>
      </c>
      <c r="I19250" s="43" t="s">
        <v>13729</v>
      </c>
    </row>
    <row r="19251" spans="1:9" x14ac:dyDescent="0.25">
      <c r="A19251" s="33" t="s">
        <v>8082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51"/>
        <v>93000</v>
      </c>
      <c r="H19251" s="42" t="s">
        <v>28</v>
      </c>
      <c r="I19251" s="43"/>
    </row>
    <row r="19252" spans="1:9" x14ac:dyDescent="0.25">
      <c r="A19252" s="33" t="s">
        <v>8082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51"/>
        <v>49300</v>
      </c>
      <c r="H19252" s="42" t="s">
        <v>28</v>
      </c>
      <c r="I19252" s="43"/>
    </row>
    <row r="19253" spans="1:9" x14ac:dyDescent="0.25">
      <c r="A19253" s="33" t="s">
        <v>8082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x14ac:dyDescent="0.25">
      <c r="A19254" s="33" t="s">
        <v>8082</v>
      </c>
      <c r="B19254" s="33" t="s">
        <v>5121</v>
      </c>
      <c r="C19254" s="56" t="s">
        <v>4771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x14ac:dyDescent="0.25">
      <c r="A19255" s="33" t="s">
        <v>8082</v>
      </c>
      <c r="B19255" s="33" t="s">
        <v>5120</v>
      </c>
      <c r="C19255" s="56" t="s">
        <v>4771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x14ac:dyDescent="0.25">
      <c r="A19256" s="33" t="s">
        <v>8082</v>
      </c>
      <c r="B19256" s="36" t="s">
        <v>7984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51"/>
        <v>30000</v>
      </c>
      <c r="H19256" s="42" t="s">
        <v>1633</v>
      </c>
      <c r="I19256" s="294"/>
    </row>
    <row r="19257" spans="1:9" x14ac:dyDescent="0.25">
      <c r="A19257" s="33" t="s">
        <v>8082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x14ac:dyDescent="0.25">
      <c r="A19258" s="33" t="s">
        <v>8082</v>
      </c>
      <c r="B19258" s="33" t="s">
        <v>8580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52">F19258*D19258</f>
        <v>75000</v>
      </c>
      <c r="H19258" s="42" t="s">
        <v>1115</v>
      </c>
      <c r="I19258" s="43"/>
    </row>
    <row r="19259" spans="1:9" x14ac:dyDescent="0.25">
      <c r="A19259" s="33" t="s">
        <v>8082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52"/>
        <v>11000</v>
      </c>
      <c r="H19259" s="42" t="s">
        <v>1115</v>
      </c>
      <c r="I19259" s="294"/>
    </row>
    <row r="19260" spans="1:9" x14ac:dyDescent="0.25">
      <c r="A19260" s="33" t="s">
        <v>8082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51"/>
        <v>10000</v>
      </c>
      <c r="H19260" s="42" t="s">
        <v>1106</v>
      </c>
      <c r="I19260" s="43"/>
    </row>
    <row r="19261" spans="1:9" x14ac:dyDescent="0.25">
      <c r="A19261" s="33" t="s">
        <v>8082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51"/>
        <v>11000</v>
      </c>
      <c r="H19261" s="42" t="s">
        <v>1106</v>
      </c>
      <c r="I19261" s="43"/>
    </row>
    <row r="19262" spans="1:9" x14ac:dyDescent="0.25">
      <c r="A19262" s="33" t="s">
        <v>8082</v>
      </c>
      <c r="B19262" s="33" t="s">
        <v>7116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51"/>
        <v>170000</v>
      </c>
      <c r="H19262" s="42" t="s">
        <v>1106</v>
      </c>
      <c r="I19262" s="43"/>
    </row>
    <row r="19263" spans="1:9" x14ac:dyDescent="0.25">
      <c r="A19263" s="33" t="s">
        <v>8082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51"/>
        <v>17344.5</v>
      </c>
      <c r="H19263" s="42" t="s">
        <v>1106</v>
      </c>
      <c r="I19263" s="43"/>
    </row>
    <row r="19264" spans="1:9" x14ac:dyDescent="0.25">
      <c r="A19264" s="33" t="s">
        <v>8082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51"/>
        <v>51750</v>
      </c>
      <c r="H19264" s="42" t="s">
        <v>1106</v>
      </c>
      <c r="I19264" s="43"/>
    </row>
    <row r="19265" spans="1:9" x14ac:dyDescent="0.25">
      <c r="A19265" s="33" t="s">
        <v>8082</v>
      </c>
      <c r="B19265" s="33" t="s">
        <v>8092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51"/>
        <v>300000</v>
      </c>
      <c r="H19265" s="42" t="s">
        <v>13730</v>
      </c>
      <c r="I19265" s="43" t="s">
        <v>13731</v>
      </c>
    </row>
    <row r="19266" spans="1:9" x14ac:dyDescent="0.25">
      <c r="A19266" s="33" t="s">
        <v>8082</v>
      </c>
      <c r="B19266" s="33" t="s">
        <v>8580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51"/>
        <v>150000</v>
      </c>
      <c r="H19266" s="42" t="s">
        <v>433</v>
      </c>
      <c r="I19266" s="43" t="s">
        <v>13731</v>
      </c>
    </row>
    <row r="19267" spans="1:9" x14ac:dyDescent="0.25">
      <c r="A19267" s="33" t="s">
        <v>8082</v>
      </c>
      <c r="B19267" s="52" t="s">
        <v>8083</v>
      </c>
      <c r="C19267" s="33" t="s">
        <v>3441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8103</v>
      </c>
      <c r="I19267" s="43" t="s">
        <v>13732</v>
      </c>
    </row>
    <row r="19268" spans="1:9" x14ac:dyDescent="0.25">
      <c r="A19268" s="33" t="s">
        <v>8082</v>
      </c>
      <c r="B19268" s="33" t="s">
        <v>8084</v>
      </c>
      <c r="C19268" s="33" t="s">
        <v>3441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8103</v>
      </c>
      <c r="I19268" s="43" t="s">
        <v>13732</v>
      </c>
    </row>
    <row r="19269" spans="1:9" x14ac:dyDescent="0.25">
      <c r="A19269" s="33" t="s">
        <v>8082</v>
      </c>
      <c r="B19269" s="33" t="s">
        <v>8102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53">F19269*D19269</f>
        <v>2301000</v>
      </c>
      <c r="H19269" s="42" t="s">
        <v>8103</v>
      </c>
      <c r="I19269" s="43"/>
    </row>
    <row r="19270" spans="1:9" x14ac:dyDescent="0.25">
      <c r="A19270" s="33" t="s">
        <v>8082</v>
      </c>
      <c r="B19270" s="33" t="s">
        <v>8104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53"/>
        <v>1267500</v>
      </c>
      <c r="H19270" s="42" t="s">
        <v>8103</v>
      </c>
      <c r="I19270" s="43"/>
    </row>
    <row r="19271" spans="1:9" x14ac:dyDescent="0.25">
      <c r="A19271" s="33" t="s">
        <v>8082</v>
      </c>
      <c r="B19271" s="33" t="s">
        <v>8105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53"/>
        <v>110500</v>
      </c>
      <c r="H19271" s="42" t="s">
        <v>8103</v>
      </c>
      <c r="I19271" s="43"/>
    </row>
    <row r="19272" spans="1:9" x14ac:dyDescent="0.25">
      <c r="A19272" s="33" t="s">
        <v>8082</v>
      </c>
      <c r="B19272" s="36" t="s">
        <v>8097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53"/>
        <v>3737000</v>
      </c>
      <c r="H19272" s="42" t="s">
        <v>8098</v>
      </c>
      <c r="I19272" s="43"/>
    </row>
    <row r="19273" spans="1:9" x14ac:dyDescent="0.25">
      <c r="A19273" s="33" t="s">
        <v>8082</v>
      </c>
      <c r="B19273" s="68" t="s">
        <v>8099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53"/>
        <v>2364000</v>
      </c>
      <c r="H19273" s="42" t="s">
        <v>8100</v>
      </c>
      <c r="I19273" s="43"/>
    </row>
    <row r="19274" spans="1:9" x14ac:dyDescent="0.25">
      <c r="A19274" s="33" t="s">
        <v>8082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53"/>
        <v>390000</v>
      </c>
      <c r="H19274" s="42" t="s">
        <v>8095</v>
      </c>
      <c r="I19274" s="43"/>
    </row>
    <row r="19275" spans="1:9" x14ac:dyDescent="0.25">
      <c r="A19275" s="33" t="s">
        <v>8082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x14ac:dyDescent="0.25">
      <c r="A19276" s="33" t="s">
        <v>8082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54">F19276*D19276</f>
        <v>52033.5</v>
      </c>
      <c r="H19276" s="42" t="s">
        <v>588</v>
      </c>
      <c r="I19276" s="43"/>
    </row>
    <row r="19277" spans="1:9" x14ac:dyDescent="0.25">
      <c r="A19277" s="33" t="s">
        <v>8082</v>
      </c>
      <c r="B19277" s="36" t="s">
        <v>8341</v>
      </c>
      <c r="C19277" s="44" t="s">
        <v>13733</v>
      </c>
      <c r="D19277" s="38">
        <v>1</v>
      </c>
      <c r="E19277" s="45" t="s">
        <v>24</v>
      </c>
      <c r="F19277" s="40">
        <v>1650000</v>
      </c>
      <c r="G19277" s="41">
        <f t="shared" si="754"/>
        <v>1650000</v>
      </c>
      <c r="H19277" s="42" t="s">
        <v>8018</v>
      </c>
      <c r="I19277" s="43" t="s">
        <v>13734</v>
      </c>
    </row>
    <row r="19278" spans="1:9" x14ac:dyDescent="0.25">
      <c r="A19278" s="33" t="s">
        <v>8082</v>
      </c>
      <c r="B19278" s="36" t="s">
        <v>8341</v>
      </c>
      <c r="C19278" s="44" t="s">
        <v>13735</v>
      </c>
      <c r="D19278" s="38">
        <v>1</v>
      </c>
      <c r="E19278" s="45" t="s">
        <v>24</v>
      </c>
      <c r="F19278" s="40">
        <v>1650000</v>
      </c>
      <c r="G19278" s="41">
        <f t="shared" si="754"/>
        <v>1650000</v>
      </c>
      <c r="H19278" s="42" t="s">
        <v>8018</v>
      </c>
      <c r="I19278" s="43" t="s">
        <v>13734</v>
      </c>
    </row>
    <row r="19279" spans="1:9" x14ac:dyDescent="0.25">
      <c r="A19279" s="33" t="s">
        <v>8082</v>
      </c>
      <c r="B19279" s="36" t="s">
        <v>8341</v>
      </c>
      <c r="C19279" s="44" t="s">
        <v>9168</v>
      </c>
      <c r="D19279" s="33">
        <v>1</v>
      </c>
      <c r="E19279" s="51" t="s">
        <v>24</v>
      </c>
      <c r="F19279" s="40">
        <v>1650000</v>
      </c>
      <c r="G19279" s="41">
        <f t="shared" si="754"/>
        <v>1650000</v>
      </c>
      <c r="H19279" s="42" t="s">
        <v>8018</v>
      </c>
      <c r="I19279" s="43" t="s">
        <v>13734</v>
      </c>
    </row>
    <row r="19280" spans="1:9" x14ac:dyDescent="0.25">
      <c r="A19280" s="33" t="s">
        <v>8082</v>
      </c>
      <c r="B19280" s="36" t="s">
        <v>8341</v>
      </c>
      <c r="C19280" s="44" t="s">
        <v>13736</v>
      </c>
      <c r="D19280" s="38">
        <v>1</v>
      </c>
      <c r="E19280" s="51" t="s">
        <v>24</v>
      </c>
      <c r="F19280" s="40">
        <v>1650000</v>
      </c>
      <c r="G19280" s="41">
        <f t="shared" si="754"/>
        <v>1650000</v>
      </c>
      <c r="H19280" s="42" t="s">
        <v>8018</v>
      </c>
      <c r="I19280" s="43" t="s">
        <v>13734</v>
      </c>
    </row>
    <row r="19281" spans="1:9" x14ac:dyDescent="0.25">
      <c r="A19281" s="33" t="s">
        <v>8082</v>
      </c>
      <c r="B19281" s="63" t="s">
        <v>63</v>
      </c>
      <c r="C19281" s="56" t="s">
        <v>13737</v>
      </c>
      <c r="D19281" s="38">
        <v>1</v>
      </c>
      <c r="E19281" s="51" t="s">
        <v>24</v>
      </c>
      <c r="F19281" s="46">
        <v>3400000</v>
      </c>
      <c r="G19281" s="41">
        <f t="shared" si="754"/>
        <v>3400000</v>
      </c>
      <c r="H19281" s="42" t="s">
        <v>8018</v>
      </c>
      <c r="I19281" s="43" t="s">
        <v>13734</v>
      </c>
    </row>
    <row r="19282" spans="1:9" x14ac:dyDescent="0.25">
      <c r="A19282" s="33" t="s">
        <v>8082</v>
      </c>
      <c r="B19282" s="63" t="s">
        <v>63</v>
      </c>
      <c r="C19282" s="56" t="s">
        <v>13738</v>
      </c>
      <c r="D19282" s="38">
        <v>1</v>
      </c>
      <c r="E19282" s="51" t="s">
        <v>24</v>
      </c>
      <c r="F19282" s="46">
        <v>3400000</v>
      </c>
      <c r="G19282" s="41">
        <f t="shared" si="754"/>
        <v>3400000</v>
      </c>
      <c r="H19282" s="42" t="s">
        <v>8018</v>
      </c>
      <c r="I19282" s="43" t="s">
        <v>13734</v>
      </c>
    </row>
    <row r="19283" spans="1:9" x14ac:dyDescent="0.25">
      <c r="A19283" s="33" t="s">
        <v>8082</v>
      </c>
      <c r="B19283" s="33" t="s">
        <v>8953</v>
      </c>
      <c r="C19283" s="56" t="s">
        <v>8954</v>
      </c>
      <c r="D19283" s="53">
        <v>1</v>
      </c>
      <c r="E19283" s="78" t="s">
        <v>8955</v>
      </c>
      <c r="F19283" s="41">
        <v>150000</v>
      </c>
      <c r="G19283" s="62">
        <f t="shared" si="754"/>
        <v>150000</v>
      </c>
      <c r="H19283" s="84" t="s">
        <v>433</v>
      </c>
      <c r="I19283" s="43" t="s">
        <v>13734</v>
      </c>
    </row>
    <row r="19284" spans="1:9" x14ac:dyDescent="0.25">
      <c r="A19284" s="33" t="s">
        <v>8082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54"/>
        <v>195000</v>
      </c>
      <c r="H19284" s="42" t="s">
        <v>13739</v>
      </c>
      <c r="I19284" s="43"/>
    </row>
    <row r="19285" spans="1:9" x14ac:dyDescent="0.25">
      <c r="A19285" s="33" t="s">
        <v>8082</v>
      </c>
      <c r="B19285" s="80" t="s">
        <v>8107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54"/>
        <v>35000</v>
      </c>
      <c r="H19285" s="84" t="s">
        <v>751</v>
      </c>
      <c r="I19285" s="43"/>
    </row>
    <row r="19286" spans="1:9" x14ac:dyDescent="0.25">
      <c r="A19286" s="33" t="s">
        <v>8082</v>
      </c>
      <c r="B19286" s="63" t="s">
        <v>8108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54"/>
        <v>35000</v>
      </c>
      <c r="H19286" s="84" t="s">
        <v>751</v>
      </c>
      <c r="I19286" s="42"/>
    </row>
    <row r="19287" spans="1:9" x14ac:dyDescent="0.25">
      <c r="A19287" s="33" t="s">
        <v>8082</v>
      </c>
      <c r="B19287" s="109" t="s">
        <v>8109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54"/>
        <v>25000</v>
      </c>
      <c r="H19287" s="84" t="s">
        <v>751</v>
      </c>
      <c r="I19287" s="42"/>
    </row>
    <row r="19288" spans="1:9" x14ac:dyDescent="0.25">
      <c r="A19288" s="33" t="s">
        <v>8082</v>
      </c>
      <c r="B19288" s="33" t="s">
        <v>8113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54"/>
        <v>80000</v>
      </c>
      <c r="H19288" s="84" t="s">
        <v>751</v>
      </c>
      <c r="I19288" s="43"/>
    </row>
    <row r="19289" spans="1:9" x14ac:dyDescent="0.25">
      <c r="A19289" s="33" t="s">
        <v>8082</v>
      </c>
      <c r="B19289" s="63" t="s">
        <v>8114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54"/>
        <v>82500</v>
      </c>
      <c r="H19289" s="84" t="s">
        <v>751</v>
      </c>
      <c r="I19289" s="43"/>
    </row>
    <row r="19290" spans="1:9" x14ac:dyDescent="0.25">
      <c r="A19290" s="33" t="s">
        <v>8082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13740</v>
      </c>
      <c r="I19290" s="43" t="s">
        <v>13741</v>
      </c>
    </row>
    <row r="19291" spans="1:9" x14ac:dyDescent="0.25">
      <c r="A19291" s="33" t="s">
        <v>8082</v>
      </c>
      <c r="B19291" s="36" t="s">
        <v>7984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55">F19291*D19291</f>
        <v>30000</v>
      </c>
      <c r="H19291" s="42" t="s">
        <v>13740</v>
      </c>
      <c r="I19291" s="43" t="s">
        <v>13741</v>
      </c>
    </row>
    <row r="19292" spans="1:9" x14ac:dyDescent="0.25">
      <c r="A19292" s="33" t="s">
        <v>8082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55"/>
        <v>39000</v>
      </c>
      <c r="H19292" s="42" t="s">
        <v>472</v>
      </c>
      <c r="I19292" s="43" t="s">
        <v>13742</v>
      </c>
    </row>
    <row r="19293" spans="1:9" x14ac:dyDescent="0.25">
      <c r="A19293" s="33" t="s">
        <v>8082</v>
      </c>
      <c r="B19293" s="33" t="s">
        <v>3235</v>
      </c>
      <c r="C19293" s="33" t="s">
        <v>3596</v>
      </c>
      <c r="D19293" s="38">
        <v>1</v>
      </c>
      <c r="E19293" s="51" t="s">
        <v>24</v>
      </c>
      <c r="F19293" s="46">
        <v>93000</v>
      </c>
      <c r="G19293" s="41">
        <f t="shared" si="755"/>
        <v>93000</v>
      </c>
      <c r="H19293" s="42" t="s">
        <v>472</v>
      </c>
      <c r="I19293" s="43" t="s">
        <v>13742</v>
      </c>
    </row>
    <row r="19294" spans="1:9" x14ac:dyDescent="0.25">
      <c r="A19294" s="33" t="s">
        <v>8082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55"/>
        <v>134500</v>
      </c>
      <c r="H19294" s="42" t="s">
        <v>472</v>
      </c>
      <c r="I19294" s="43" t="s">
        <v>13742</v>
      </c>
    </row>
    <row r="19295" spans="1:9" x14ac:dyDescent="0.25">
      <c r="A19295" s="33" t="s">
        <v>8082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13742</v>
      </c>
    </row>
    <row r="19296" spans="1:9" x14ac:dyDescent="0.25">
      <c r="A19296" s="33" t="s">
        <v>8082</v>
      </c>
      <c r="B19296" s="36" t="s">
        <v>4150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13742</v>
      </c>
    </row>
    <row r="19297" spans="1:9" x14ac:dyDescent="0.25">
      <c r="A19297" s="33" t="s">
        <v>8082</v>
      </c>
      <c r="B19297" s="63" t="s">
        <v>5550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56">F19297*D19297</f>
        <v>1000000</v>
      </c>
      <c r="H19297" s="42" t="s">
        <v>520</v>
      </c>
      <c r="I19297" s="43" t="s">
        <v>13743</v>
      </c>
    </row>
    <row r="19298" spans="1:9" x14ac:dyDescent="0.25">
      <c r="A19298" s="33" t="s">
        <v>8082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x14ac:dyDescent="0.25">
      <c r="A19299" s="33" t="s">
        <v>8082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x14ac:dyDescent="0.25">
      <c r="A19300" s="33" t="s">
        <v>8082</v>
      </c>
      <c r="B19300" s="80" t="s">
        <v>6966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x14ac:dyDescent="0.25">
      <c r="A19301" s="33" t="s">
        <v>8082</v>
      </c>
      <c r="B19301" s="36" t="s">
        <v>8080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x14ac:dyDescent="0.25">
      <c r="A19302" s="33" t="s">
        <v>8082</v>
      </c>
      <c r="B19302" s="33" t="s">
        <v>3098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x14ac:dyDescent="0.25">
      <c r="A19303" s="33" t="s">
        <v>8082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57">F19303*D19303</f>
        <v>99000</v>
      </c>
      <c r="H19303" s="84" t="s">
        <v>751</v>
      </c>
      <c r="I19303" s="33"/>
    </row>
    <row r="19304" spans="1:9" x14ac:dyDescent="0.25">
      <c r="A19304" s="33" t="s">
        <v>8082</v>
      </c>
      <c r="B19304" s="80" t="s">
        <v>6966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57"/>
        <v>15000</v>
      </c>
      <c r="H19304" s="84" t="s">
        <v>509</v>
      </c>
      <c r="I19304" s="33"/>
    </row>
    <row r="19305" spans="1:9" x14ac:dyDescent="0.25">
      <c r="A19305" s="33" t="s">
        <v>8116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57"/>
        <v>620000</v>
      </c>
      <c r="H19305" s="42" t="s">
        <v>28</v>
      </c>
      <c r="I19305" s="43"/>
    </row>
    <row r="19306" spans="1:9" x14ac:dyDescent="0.25">
      <c r="A19306" s="33" t="s">
        <v>8116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x14ac:dyDescent="0.25">
      <c r="A19307" s="33" t="s">
        <v>8116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x14ac:dyDescent="0.25">
      <c r="A19308" s="33" t="s">
        <v>8116</v>
      </c>
      <c r="B19308" s="33" t="s">
        <v>7779</v>
      </c>
      <c r="C19308" s="33" t="s">
        <v>7780</v>
      </c>
      <c r="D19308" s="50">
        <v>1</v>
      </c>
      <c r="E19308" s="45" t="s">
        <v>24</v>
      </c>
      <c r="F19308" s="298">
        <v>1100000</v>
      </c>
      <c r="G19308" s="41">
        <f t="shared" ref="G19308:G19319" si="758">F19308*D19308</f>
        <v>1100000</v>
      </c>
      <c r="H19308" s="42" t="s">
        <v>472</v>
      </c>
      <c r="I19308" s="294" t="s">
        <v>10105</v>
      </c>
    </row>
    <row r="19309" spans="1:9" x14ac:dyDescent="0.25">
      <c r="A19309" s="33" t="s">
        <v>8116</v>
      </c>
      <c r="B19309" s="109" t="s">
        <v>7839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10105</v>
      </c>
    </row>
    <row r="19310" spans="1:9" x14ac:dyDescent="0.25">
      <c r="A19310" s="33" t="s">
        <v>8116</v>
      </c>
      <c r="B19310" s="36" t="s">
        <v>8279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59">F19310*D19310</f>
        <v>20000</v>
      </c>
      <c r="H19310" s="42" t="s">
        <v>1115</v>
      </c>
      <c r="I19310" s="294"/>
    </row>
    <row r="19311" spans="1:9" x14ac:dyDescent="0.25">
      <c r="A19311" s="33" t="s">
        <v>8116</v>
      </c>
      <c r="B19311" s="33" t="s">
        <v>8117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58"/>
        <v>975000</v>
      </c>
      <c r="H19311" s="42" t="s">
        <v>1760</v>
      </c>
      <c r="I19311" s="43" t="s">
        <v>13744</v>
      </c>
    </row>
    <row r="19312" spans="1:9" x14ac:dyDescent="0.25">
      <c r="A19312" s="33" t="s">
        <v>8116</v>
      </c>
      <c r="B19312" s="63" t="s">
        <v>8118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13744</v>
      </c>
    </row>
    <row r="19313" spans="1:9" x14ac:dyDescent="0.25">
      <c r="A19313" s="33" t="s">
        <v>8116</v>
      </c>
      <c r="B19313" s="52" t="s">
        <v>8119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13744</v>
      </c>
    </row>
    <row r="19314" spans="1:9" x14ac:dyDescent="0.25">
      <c r="A19314" s="33" t="s">
        <v>8116</v>
      </c>
      <c r="B19314" s="33" t="s">
        <v>8120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60">F19314*D19314</f>
        <v>3450000</v>
      </c>
      <c r="H19314" s="42" t="s">
        <v>1760</v>
      </c>
      <c r="I19314" s="43" t="s">
        <v>13744</v>
      </c>
    </row>
    <row r="19315" spans="1:9" x14ac:dyDescent="0.25">
      <c r="A19315" s="33" t="s">
        <v>8116</v>
      </c>
      <c r="B19315" s="33" t="s">
        <v>8124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58"/>
        <v>50000</v>
      </c>
      <c r="H19315" s="42" t="s">
        <v>1268</v>
      </c>
      <c r="I19315" s="43"/>
    </row>
    <row r="19316" spans="1:9" x14ac:dyDescent="0.25">
      <c r="A19316" s="33" t="s">
        <v>8116</v>
      </c>
      <c r="B19316" s="52" t="s">
        <v>8126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58"/>
        <v>920000</v>
      </c>
      <c r="H19316" s="42" t="s">
        <v>1268</v>
      </c>
      <c r="I19316" s="43"/>
    </row>
    <row r="19317" spans="1:9" x14ac:dyDescent="0.25">
      <c r="A19317" s="33" t="s">
        <v>8116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58"/>
        <v>35000</v>
      </c>
      <c r="H19317" s="42" t="s">
        <v>1268</v>
      </c>
      <c r="I19317" s="43"/>
    </row>
    <row r="19318" spans="1:9" x14ac:dyDescent="0.25">
      <c r="A19318" s="33" t="s">
        <v>8116</v>
      </c>
      <c r="B19318" s="36" t="s">
        <v>7953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58"/>
        <v>90000</v>
      </c>
      <c r="H19318" s="42" t="s">
        <v>932</v>
      </c>
      <c r="I19318" s="43"/>
    </row>
    <row r="19319" spans="1:9" x14ac:dyDescent="0.25">
      <c r="A19319" s="33" t="s">
        <v>8116</v>
      </c>
      <c r="B19319" s="33" t="s">
        <v>68</v>
      </c>
      <c r="C19319" s="33" t="s">
        <v>13745</v>
      </c>
      <c r="D19319" s="38">
        <v>1</v>
      </c>
      <c r="E19319" s="39" t="s">
        <v>72</v>
      </c>
      <c r="F19319" s="46">
        <v>2100000</v>
      </c>
      <c r="G19319" s="41">
        <f t="shared" si="758"/>
        <v>2100000</v>
      </c>
      <c r="H19319" s="42" t="s">
        <v>2736</v>
      </c>
      <c r="I19319" s="43" t="s">
        <v>13746</v>
      </c>
    </row>
    <row r="19320" spans="1:9" x14ac:dyDescent="0.25">
      <c r="A19320" s="33" t="s">
        <v>8116</v>
      </c>
      <c r="B19320" s="33" t="s">
        <v>68</v>
      </c>
      <c r="C19320" s="33" t="s">
        <v>13747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2736</v>
      </c>
      <c r="I19320" s="43" t="s">
        <v>13746</v>
      </c>
    </row>
    <row r="19321" spans="1:9" x14ac:dyDescent="0.25">
      <c r="A19321" s="33" t="s">
        <v>8116</v>
      </c>
      <c r="B19321" s="36" t="s">
        <v>13748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61">F19321*D19321</f>
        <v>10000</v>
      </c>
      <c r="H19321" s="42" t="s">
        <v>911</v>
      </c>
      <c r="I19321" s="43"/>
    </row>
    <row r="19322" spans="1:9" x14ac:dyDescent="0.25">
      <c r="A19322" s="33" t="s">
        <v>8116</v>
      </c>
      <c r="B19322" s="33" t="s">
        <v>8121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x14ac:dyDescent="0.25">
      <c r="A19323" s="33" t="s">
        <v>8116</v>
      </c>
      <c r="B19323" s="68" t="s">
        <v>8129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62">F19323*D19323</f>
        <v>200000</v>
      </c>
      <c r="H19323" s="42" t="s">
        <v>911</v>
      </c>
      <c r="I19323" s="43"/>
    </row>
    <row r="19324" spans="1:9" x14ac:dyDescent="0.25">
      <c r="A19324" s="33" t="s">
        <v>8116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13749</v>
      </c>
    </row>
    <row r="19325" spans="1:9" x14ac:dyDescent="0.25">
      <c r="A19325" s="33" t="s">
        <v>8116</v>
      </c>
      <c r="B19325" s="33" t="s">
        <v>8096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63">F19325*D19325</f>
        <v>866000</v>
      </c>
      <c r="H19325" s="42" t="s">
        <v>647</v>
      </c>
      <c r="I19325" s="43" t="s">
        <v>13749</v>
      </c>
    </row>
    <row r="19326" spans="1:9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63"/>
        <v>93000</v>
      </c>
      <c r="H19326" s="42" t="s">
        <v>28</v>
      </c>
      <c r="I19326" s="43"/>
    </row>
    <row r="19327" spans="1:9" x14ac:dyDescent="0.25">
      <c r="A19327" s="33" t="s">
        <v>248</v>
      </c>
      <c r="B19327" s="33" t="s">
        <v>8131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63"/>
        <v>40000</v>
      </c>
      <c r="H19327" s="42" t="s">
        <v>8132</v>
      </c>
      <c r="I19327" s="43"/>
    </row>
    <row r="19328" spans="1:9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13750</v>
      </c>
    </row>
    <row r="19329" spans="1:9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8018</v>
      </c>
      <c r="I19329" s="43" t="s">
        <v>13751</v>
      </c>
    </row>
    <row r="19330" spans="1:9" x14ac:dyDescent="0.25">
      <c r="A19330" s="33" t="s">
        <v>248</v>
      </c>
      <c r="B19330" s="33" t="s">
        <v>3235</v>
      </c>
      <c r="C19330" s="33" t="s">
        <v>3596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8018</v>
      </c>
      <c r="I19330" s="43" t="s">
        <v>13751</v>
      </c>
    </row>
    <row r="19331" spans="1:9" x14ac:dyDescent="0.25">
      <c r="A19331" s="33" t="s">
        <v>248</v>
      </c>
      <c r="B19331" s="33" t="s">
        <v>8122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64">F19331*D19331</f>
        <v>75000</v>
      </c>
      <c r="H19331" s="42" t="s">
        <v>8111</v>
      </c>
      <c r="I19331" s="43" t="s">
        <v>13751</v>
      </c>
    </row>
    <row r="19332" spans="1:9" x14ac:dyDescent="0.25">
      <c r="A19332" s="33" t="s">
        <v>248</v>
      </c>
      <c r="B19332" s="68" t="s">
        <v>8110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64"/>
        <v>320000</v>
      </c>
      <c r="H19332" s="84" t="s">
        <v>8111</v>
      </c>
      <c r="I19332" s="43" t="s">
        <v>13751</v>
      </c>
    </row>
    <row r="19333" spans="1:9" x14ac:dyDescent="0.25">
      <c r="A19333" s="33" t="s">
        <v>248</v>
      </c>
      <c r="B19333" s="49" t="s">
        <v>8112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64"/>
        <v>210000</v>
      </c>
      <c r="H19333" s="84" t="s">
        <v>1499</v>
      </c>
      <c r="I19333" s="43" t="s">
        <v>13751</v>
      </c>
    </row>
    <row r="19334" spans="1:9" x14ac:dyDescent="0.25">
      <c r="A19334" s="33" t="s">
        <v>248</v>
      </c>
      <c r="B19334" s="63" t="s">
        <v>246</v>
      </c>
      <c r="C19334" s="33" t="s">
        <v>9369</v>
      </c>
      <c r="D19334" s="38">
        <v>1</v>
      </c>
      <c r="E19334" s="45" t="s">
        <v>24</v>
      </c>
      <c r="F19334" s="40">
        <v>69000</v>
      </c>
      <c r="G19334" s="41">
        <f t="shared" si="764"/>
        <v>69000</v>
      </c>
      <c r="H19334" s="42" t="s">
        <v>468</v>
      </c>
      <c r="I19334" s="43" t="s">
        <v>13752</v>
      </c>
    </row>
    <row r="19335" spans="1:9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64"/>
        <v>22500</v>
      </c>
      <c r="H19335" s="42" t="s">
        <v>468</v>
      </c>
      <c r="I19335" s="43" t="s">
        <v>13752</v>
      </c>
    </row>
    <row r="19336" spans="1:9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13752</v>
      </c>
    </row>
    <row r="19337" spans="1:9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65">F19337*D19337</f>
        <v>650000</v>
      </c>
      <c r="H19337" s="42" t="s">
        <v>433</v>
      </c>
      <c r="I19337" s="43" t="s">
        <v>13753</v>
      </c>
    </row>
    <row r="19338" spans="1:9" x14ac:dyDescent="0.25">
      <c r="A19338" s="33" t="s">
        <v>248</v>
      </c>
      <c r="B19338" s="36" t="s">
        <v>7561</v>
      </c>
      <c r="C19338" s="56" t="s">
        <v>7562</v>
      </c>
      <c r="D19338" s="38">
        <v>1</v>
      </c>
      <c r="E19338" s="78" t="s">
        <v>24</v>
      </c>
      <c r="F19338" s="41">
        <v>130000</v>
      </c>
      <c r="G19338" s="41">
        <f t="shared" si="764"/>
        <v>130000</v>
      </c>
      <c r="H19338" s="42" t="s">
        <v>1753</v>
      </c>
      <c r="I19338" s="43" t="s">
        <v>13754</v>
      </c>
    </row>
    <row r="19339" spans="1:9" x14ac:dyDescent="0.25">
      <c r="A19339" s="33" t="s">
        <v>248</v>
      </c>
      <c r="B19339" s="63" t="s">
        <v>3338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64"/>
        <v>120000</v>
      </c>
      <c r="H19339" s="42" t="s">
        <v>492</v>
      </c>
      <c r="I19339" s="43" t="s">
        <v>13755</v>
      </c>
    </row>
    <row r="19340" spans="1:9" x14ac:dyDescent="0.25">
      <c r="A19340" s="33" t="s">
        <v>248</v>
      </c>
      <c r="B19340" s="36" t="s">
        <v>8080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64"/>
        <v>110000</v>
      </c>
      <c r="H19340" s="42" t="s">
        <v>492</v>
      </c>
      <c r="I19340" s="43" t="s">
        <v>13755</v>
      </c>
    </row>
    <row r="19341" spans="1:9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64"/>
        <v>146000</v>
      </c>
      <c r="H19341" s="42" t="s">
        <v>1115</v>
      </c>
      <c r="I19341" s="43"/>
    </row>
    <row r="19342" spans="1:9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64"/>
        <v>11000</v>
      </c>
      <c r="H19342" s="42" t="s">
        <v>1115</v>
      </c>
      <c r="I19342" s="43"/>
    </row>
    <row r="19343" spans="1:9" x14ac:dyDescent="0.25">
      <c r="A19343" s="33" t="s">
        <v>248</v>
      </c>
      <c r="B19343" s="36" t="s">
        <v>8279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64"/>
        <v>20000</v>
      </c>
      <c r="H19343" s="42" t="s">
        <v>1115</v>
      </c>
      <c r="I19343" s="43"/>
    </row>
    <row r="19344" spans="1:9" x14ac:dyDescent="0.25">
      <c r="A19344" s="33" t="s">
        <v>248</v>
      </c>
      <c r="B19344" s="36" t="s">
        <v>8142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64"/>
        <v>840000</v>
      </c>
      <c r="H19344" s="42" t="s">
        <v>1115</v>
      </c>
      <c r="I19344" s="43"/>
    </row>
    <row r="19345" spans="1:9" x14ac:dyDescent="0.25">
      <c r="A19345" s="33" t="s">
        <v>248</v>
      </c>
      <c r="B19345" s="33" t="s">
        <v>8135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64"/>
        <v>60000</v>
      </c>
      <c r="H19345" s="42" t="s">
        <v>529</v>
      </c>
      <c r="I19345" s="43" t="s">
        <v>13756</v>
      </c>
    </row>
    <row r="19346" spans="1:9" x14ac:dyDescent="0.25">
      <c r="A19346" s="33" t="s">
        <v>248</v>
      </c>
      <c r="B19346" s="33" t="s">
        <v>8136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64"/>
        <v>175000</v>
      </c>
      <c r="H19346" s="42" t="s">
        <v>8137</v>
      </c>
      <c r="I19346" s="43" t="s">
        <v>13756</v>
      </c>
    </row>
    <row r="19347" spans="1:9" x14ac:dyDescent="0.25">
      <c r="A19347" s="33" t="s">
        <v>248</v>
      </c>
      <c r="B19347" s="33" t="s">
        <v>8136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64"/>
        <v>517500</v>
      </c>
      <c r="H19347" s="42" t="s">
        <v>8137</v>
      </c>
      <c r="I19347" s="43" t="s">
        <v>13756</v>
      </c>
    </row>
    <row r="19348" spans="1:9" x14ac:dyDescent="0.25">
      <c r="A19348" s="33" t="s">
        <v>248</v>
      </c>
      <c r="B19348" s="33" t="s">
        <v>8138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64"/>
        <v>120000</v>
      </c>
      <c r="H19348" s="42" t="s">
        <v>1760</v>
      </c>
      <c r="I19348" s="43" t="s">
        <v>13756</v>
      </c>
    </row>
    <row r="19349" spans="1:9" x14ac:dyDescent="0.25">
      <c r="A19349" s="33" t="s">
        <v>248</v>
      </c>
      <c r="B19349" s="36" t="s">
        <v>8139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64"/>
        <v>95000</v>
      </c>
      <c r="H19349" s="42" t="s">
        <v>8932</v>
      </c>
      <c r="I19349" s="43" t="s">
        <v>13756</v>
      </c>
    </row>
    <row r="19350" spans="1:9" x14ac:dyDescent="0.25">
      <c r="A19350" s="33" t="s">
        <v>248</v>
      </c>
      <c r="B19350" s="33" t="s">
        <v>6224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64"/>
        <v>17500</v>
      </c>
      <c r="H19350" s="42" t="s">
        <v>925</v>
      </c>
      <c r="I19350" s="43" t="s">
        <v>13756</v>
      </c>
    </row>
    <row r="19351" spans="1:9" x14ac:dyDescent="0.25">
      <c r="A19351" s="33" t="s">
        <v>248</v>
      </c>
      <c r="B19351" s="33" t="s">
        <v>8141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64"/>
        <v>750000</v>
      </c>
      <c r="H19351" s="42" t="s">
        <v>13757</v>
      </c>
      <c r="I19351" s="43" t="s">
        <v>13756</v>
      </c>
    </row>
    <row r="19352" spans="1:9" x14ac:dyDescent="0.25">
      <c r="A19352" s="33" t="s">
        <v>248</v>
      </c>
      <c r="B19352" s="36" t="s">
        <v>8341</v>
      </c>
      <c r="C19352" s="56" t="s">
        <v>13758</v>
      </c>
      <c r="D19352" s="38">
        <v>1</v>
      </c>
      <c r="E19352" s="51" t="s">
        <v>24</v>
      </c>
      <c r="F19352" s="46">
        <v>1650000</v>
      </c>
      <c r="G19352" s="41">
        <f t="shared" si="764"/>
        <v>1650000</v>
      </c>
      <c r="H19352" s="42" t="s">
        <v>647</v>
      </c>
      <c r="I19352" s="43" t="s">
        <v>13759</v>
      </c>
    </row>
    <row r="19353" spans="1:9" x14ac:dyDescent="0.25">
      <c r="A19353" s="33" t="s">
        <v>248</v>
      </c>
      <c r="B19353" s="36" t="s">
        <v>8341</v>
      </c>
      <c r="C19353" s="56" t="s">
        <v>13760</v>
      </c>
      <c r="D19353" s="38">
        <v>1</v>
      </c>
      <c r="E19353" s="51" t="s">
        <v>24</v>
      </c>
      <c r="F19353" s="46">
        <v>1650000</v>
      </c>
      <c r="G19353" s="41">
        <f t="shared" si="764"/>
        <v>1650000</v>
      </c>
      <c r="H19353" s="42" t="s">
        <v>647</v>
      </c>
      <c r="I19353" s="43" t="s">
        <v>13759</v>
      </c>
    </row>
    <row r="19354" spans="1:9" x14ac:dyDescent="0.25">
      <c r="A19354" s="33" t="s">
        <v>248</v>
      </c>
      <c r="B19354" s="33" t="s">
        <v>8130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64"/>
        <v>525000</v>
      </c>
      <c r="H19354" s="42" t="s">
        <v>647</v>
      </c>
      <c r="I19354" s="43" t="s">
        <v>13759</v>
      </c>
    </row>
    <row r="19355" spans="1:9" x14ac:dyDescent="0.25">
      <c r="A19355" s="33" t="s">
        <v>248</v>
      </c>
      <c r="B19355" s="33" t="s">
        <v>68</v>
      </c>
      <c r="C19355" s="33" t="s">
        <v>13761</v>
      </c>
      <c r="D19355" s="38">
        <v>1</v>
      </c>
      <c r="E19355" s="45" t="s">
        <v>72</v>
      </c>
      <c r="F19355" s="46">
        <v>2100000</v>
      </c>
      <c r="G19355" s="41">
        <f t="shared" si="764"/>
        <v>2100000</v>
      </c>
      <c r="H19355" s="84" t="s">
        <v>1999</v>
      </c>
      <c r="I19355" s="43" t="s">
        <v>13759</v>
      </c>
    </row>
    <row r="19356" spans="1:9" x14ac:dyDescent="0.25">
      <c r="A19356" s="33" t="s">
        <v>248</v>
      </c>
      <c r="B19356" s="33" t="s">
        <v>68</v>
      </c>
      <c r="C19356" s="33" t="s">
        <v>13762</v>
      </c>
      <c r="D19356" s="38">
        <v>1</v>
      </c>
      <c r="E19356" s="45" t="s">
        <v>72</v>
      </c>
      <c r="F19356" s="46">
        <v>2100000</v>
      </c>
      <c r="G19356" s="41">
        <f t="shared" si="764"/>
        <v>2100000</v>
      </c>
      <c r="H19356" s="84" t="s">
        <v>1999</v>
      </c>
      <c r="I19356" s="43" t="s">
        <v>13759</v>
      </c>
    </row>
    <row r="19357" spans="1:9" x14ac:dyDescent="0.25">
      <c r="A19357" s="33" t="s">
        <v>248</v>
      </c>
      <c r="B19357" s="33" t="s">
        <v>68</v>
      </c>
      <c r="C19357" s="33" t="s">
        <v>13745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13759</v>
      </c>
    </row>
    <row r="19358" spans="1:9" x14ac:dyDescent="0.25">
      <c r="A19358" s="33" t="s">
        <v>248</v>
      </c>
      <c r="B19358" s="33" t="s">
        <v>68</v>
      </c>
      <c r="C19358" s="33" t="s">
        <v>13763</v>
      </c>
      <c r="D19358" s="50">
        <v>1</v>
      </c>
      <c r="E19358" s="45" t="s">
        <v>72</v>
      </c>
      <c r="F19358" s="46">
        <v>2100000</v>
      </c>
      <c r="G19358" s="62">
        <f t="shared" ref="G19358:G19361" si="766">F19358*D19358</f>
        <v>2100000</v>
      </c>
      <c r="H19358" s="84" t="s">
        <v>1999</v>
      </c>
      <c r="I19358" s="43" t="s">
        <v>13759</v>
      </c>
    </row>
    <row r="19359" spans="1:9" x14ac:dyDescent="0.25">
      <c r="A19359" s="33" t="s">
        <v>248</v>
      </c>
      <c r="B19359" s="33" t="s">
        <v>362</v>
      </c>
      <c r="C19359" s="109" t="s">
        <v>13764</v>
      </c>
      <c r="D19359" s="38">
        <v>1</v>
      </c>
      <c r="E19359" s="45" t="s">
        <v>24</v>
      </c>
      <c r="F19359" s="40">
        <v>3700000</v>
      </c>
      <c r="G19359" s="62">
        <f t="shared" si="766"/>
        <v>3700000</v>
      </c>
      <c r="H19359" s="84" t="s">
        <v>11069</v>
      </c>
      <c r="I19359" s="43" t="s">
        <v>13759</v>
      </c>
    </row>
    <row r="19360" spans="1:9" x14ac:dyDescent="0.25">
      <c r="A19360" s="33" t="s">
        <v>248</v>
      </c>
      <c r="B19360" s="33" t="s">
        <v>13765</v>
      </c>
      <c r="C19360" s="33" t="s">
        <v>13766</v>
      </c>
      <c r="D19360" s="38">
        <v>1</v>
      </c>
      <c r="E19360" s="51" t="s">
        <v>24</v>
      </c>
      <c r="F19360" s="46">
        <v>3000000</v>
      </c>
      <c r="G19360" s="41">
        <f t="shared" si="766"/>
        <v>3000000</v>
      </c>
      <c r="H19360" s="84" t="s">
        <v>11069</v>
      </c>
      <c r="I19360" s="43" t="s">
        <v>13759</v>
      </c>
    </row>
    <row r="19361" spans="1:9" x14ac:dyDescent="0.25">
      <c r="A19361" s="33" t="s">
        <v>248</v>
      </c>
      <c r="B19361" s="33" t="s">
        <v>13767</v>
      </c>
      <c r="C19361" s="33" t="s">
        <v>13768</v>
      </c>
      <c r="D19361" s="38">
        <v>1</v>
      </c>
      <c r="E19361" s="51" t="s">
        <v>24</v>
      </c>
      <c r="F19361" s="35">
        <v>1450000</v>
      </c>
      <c r="G19361" s="46">
        <f t="shared" si="766"/>
        <v>1450000</v>
      </c>
      <c r="H19361" s="42" t="s">
        <v>647</v>
      </c>
      <c r="I19361" s="43" t="s">
        <v>13759</v>
      </c>
    </row>
    <row r="19362" spans="1:9" x14ac:dyDescent="0.25">
      <c r="A19362" s="33" t="s">
        <v>248</v>
      </c>
      <c r="B19362" s="33" t="s">
        <v>13767</v>
      </c>
      <c r="C19362" s="33" t="s">
        <v>13769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13759</v>
      </c>
    </row>
    <row r="19363" spans="1:9" x14ac:dyDescent="0.25">
      <c r="A19363" s="33" t="s">
        <v>248</v>
      </c>
      <c r="B19363" s="33" t="s">
        <v>13767</v>
      </c>
      <c r="C19363" s="33" t="s">
        <v>13770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13759</v>
      </c>
    </row>
    <row r="19364" spans="1:9" x14ac:dyDescent="0.25">
      <c r="A19364" s="33" t="s">
        <v>248</v>
      </c>
      <c r="B19364" s="33" t="s">
        <v>13767</v>
      </c>
      <c r="C19364" s="33" t="s">
        <v>13771</v>
      </c>
      <c r="D19364" s="38">
        <v>1</v>
      </c>
      <c r="E19364" s="585" t="s">
        <v>24</v>
      </c>
      <c r="F19364" s="35">
        <v>1450000</v>
      </c>
      <c r="G19364" s="62">
        <f t="shared" ref="G19364" si="767">F19364*D19364</f>
        <v>1450000</v>
      </c>
      <c r="H19364" s="42" t="s">
        <v>647</v>
      </c>
      <c r="I19364" s="43" t="s">
        <v>13772</v>
      </c>
    </row>
    <row r="19365" spans="1:9" x14ac:dyDescent="0.25">
      <c r="A19365" s="33" t="s">
        <v>248</v>
      </c>
      <c r="B19365" s="33" t="s">
        <v>13352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13772</v>
      </c>
    </row>
    <row r="19366" spans="1:9" x14ac:dyDescent="0.25">
      <c r="A19366" s="33" t="s">
        <v>248</v>
      </c>
      <c r="B19366" s="33" t="s">
        <v>8140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13773</v>
      </c>
    </row>
    <row r="19367" spans="1:9" x14ac:dyDescent="0.25">
      <c r="A19367" s="33" t="s">
        <v>248</v>
      </c>
      <c r="B19367" s="36" t="s">
        <v>7746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13773</v>
      </c>
    </row>
    <row r="19368" spans="1:9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8493</v>
      </c>
    </row>
    <row r="19369" spans="1:9" x14ac:dyDescent="0.25">
      <c r="A19369" s="33" t="s">
        <v>248</v>
      </c>
      <c r="B19369" s="33" t="s">
        <v>7938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68">F19369*D19369</f>
        <v>87500</v>
      </c>
      <c r="H19369" s="42" t="s">
        <v>507</v>
      </c>
      <c r="I19369" s="294" t="s">
        <v>8493</v>
      </c>
    </row>
    <row r="19370" spans="1:9" x14ac:dyDescent="0.25">
      <c r="A19370" s="33" t="s">
        <v>248</v>
      </c>
      <c r="B19370" s="68" t="s">
        <v>7985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68"/>
        <v>30000</v>
      </c>
      <c r="H19370" s="42" t="s">
        <v>507</v>
      </c>
      <c r="I19370" s="294" t="s">
        <v>8493</v>
      </c>
    </row>
    <row r="19371" spans="1:9" x14ac:dyDescent="0.25">
      <c r="A19371" s="33" t="s">
        <v>248</v>
      </c>
      <c r="B19371" s="33" t="s">
        <v>7116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68"/>
        <v>85000</v>
      </c>
      <c r="H19371" s="42" t="s">
        <v>507</v>
      </c>
      <c r="I19371" s="294" t="s">
        <v>8493</v>
      </c>
    </row>
    <row r="19372" spans="1:9" x14ac:dyDescent="0.25">
      <c r="A19372" s="33" t="s">
        <v>248</v>
      </c>
      <c r="B19372" s="36" t="s">
        <v>7597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68"/>
        <v>12500</v>
      </c>
      <c r="H19372" s="42" t="s">
        <v>507</v>
      </c>
      <c r="I19372" s="294" t="s">
        <v>8493</v>
      </c>
    </row>
    <row r="19373" spans="1:9" x14ac:dyDescent="0.25">
      <c r="A19373" s="33" t="s">
        <v>8144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68"/>
        <v>93000</v>
      </c>
      <c r="H19373" s="42" t="s">
        <v>2240</v>
      </c>
      <c r="I19373" s="43"/>
    </row>
    <row r="19374" spans="1:9" x14ac:dyDescent="0.25">
      <c r="A19374" s="33" t="s">
        <v>8144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x14ac:dyDescent="0.25">
      <c r="A19375" s="33" t="s">
        <v>8144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x14ac:dyDescent="0.25">
      <c r="A19376" s="33" t="s">
        <v>8144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x14ac:dyDescent="0.25">
      <c r="A19377" s="33" t="s">
        <v>8144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69">F19377*D19377</f>
        <v>49500</v>
      </c>
      <c r="H19377" s="84" t="s">
        <v>2096</v>
      </c>
      <c r="I19377" s="43"/>
    </row>
    <row r="19378" spans="1:9" x14ac:dyDescent="0.25">
      <c r="A19378" s="33" t="s">
        <v>8144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69"/>
        <v>40000</v>
      </c>
      <c r="H19378" s="42" t="s">
        <v>507</v>
      </c>
      <c r="I19378" s="43" t="s">
        <v>9350</v>
      </c>
    </row>
    <row r="19379" spans="1:9" x14ac:dyDescent="0.25">
      <c r="A19379" s="33" t="s">
        <v>8144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69"/>
        <v>12325</v>
      </c>
      <c r="H19379" s="42" t="s">
        <v>507</v>
      </c>
      <c r="I19379" s="43" t="s">
        <v>9350</v>
      </c>
    </row>
    <row r="19380" spans="1:9" x14ac:dyDescent="0.25">
      <c r="A19380" s="33" t="s">
        <v>8144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69"/>
        <v>62000</v>
      </c>
      <c r="H19380" s="42" t="s">
        <v>507</v>
      </c>
      <c r="I19380" s="43" t="s">
        <v>9350</v>
      </c>
    </row>
    <row r="19381" spans="1:9" x14ac:dyDescent="0.25">
      <c r="A19381" s="33" t="s">
        <v>8144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9350</v>
      </c>
    </row>
    <row r="19382" spans="1:9" x14ac:dyDescent="0.25">
      <c r="A19382" s="33" t="s">
        <v>8144</v>
      </c>
      <c r="B19382" s="36" t="s">
        <v>7731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70">F19382*D19382</f>
        <v>675000</v>
      </c>
      <c r="H19382" s="42" t="s">
        <v>507</v>
      </c>
      <c r="I19382" s="43" t="s">
        <v>9350</v>
      </c>
    </row>
    <row r="19383" spans="1:9" x14ac:dyDescent="0.25">
      <c r="A19383" s="33" t="s">
        <v>8144</v>
      </c>
      <c r="B19383" s="68" t="s">
        <v>7985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69"/>
        <v>60000</v>
      </c>
      <c r="H19383" s="42" t="s">
        <v>507</v>
      </c>
      <c r="I19383" s="43" t="s">
        <v>9350</v>
      </c>
    </row>
    <row r="19384" spans="1:9" x14ac:dyDescent="0.25">
      <c r="A19384" s="33" t="s">
        <v>8144</v>
      </c>
      <c r="B19384" s="33" t="s">
        <v>7938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69"/>
        <v>43750</v>
      </c>
      <c r="H19384" s="42" t="s">
        <v>507</v>
      </c>
      <c r="I19384" s="43" t="s">
        <v>9350</v>
      </c>
    </row>
    <row r="19385" spans="1:9" x14ac:dyDescent="0.25">
      <c r="A19385" s="33" t="s">
        <v>8144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69"/>
        <v>25875</v>
      </c>
      <c r="H19385" s="42" t="s">
        <v>507</v>
      </c>
      <c r="I19385" s="43" t="s">
        <v>9350</v>
      </c>
    </row>
    <row r="19386" spans="1:9" x14ac:dyDescent="0.25">
      <c r="A19386" s="33" t="s">
        <v>8144</v>
      </c>
      <c r="B19386" s="33" t="s">
        <v>6537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69"/>
        <v>10000</v>
      </c>
      <c r="H19386" s="42" t="s">
        <v>507</v>
      </c>
      <c r="I19386" s="43" t="s">
        <v>9350</v>
      </c>
    </row>
    <row r="19387" spans="1:9" x14ac:dyDescent="0.25">
      <c r="A19387" s="33" t="s">
        <v>8144</v>
      </c>
      <c r="B19387" s="33" t="s">
        <v>5305</v>
      </c>
      <c r="C19387" s="33" t="s">
        <v>5306</v>
      </c>
      <c r="D19387" s="38">
        <v>1</v>
      </c>
      <c r="E19387" s="45" t="s">
        <v>23</v>
      </c>
      <c r="F19387" s="40">
        <v>21000</v>
      </c>
      <c r="G19387" s="62">
        <f t="shared" si="769"/>
        <v>21000</v>
      </c>
      <c r="H19387" s="42" t="s">
        <v>507</v>
      </c>
      <c r="I19387" s="43" t="s">
        <v>9350</v>
      </c>
    </row>
    <row r="19388" spans="1:9" x14ac:dyDescent="0.25">
      <c r="A19388" s="33" t="s">
        <v>8144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69"/>
        <v>134500</v>
      </c>
      <c r="H19388" s="42" t="s">
        <v>507</v>
      </c>
      <c r="I19388" s="43" t="s">
        <v>9350</v>
      </c>
    </row>
    <row r="19389" spans="1:9" x14ac:dyDescent="0.25">
      <c r="A19389" s="33" t="s">
        <v>8144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69"/>
        <v>83500</v>
      </c>
      <c r="H19389" s="42" t="s">
        <v>507</v>
      </c>
      <c r="I19389" s="43" t="s">
        <v>9350</v>
      </c>
    </row>
    <row r="19390" spans="1:9" x14ac:dyDescent="0.25">
      <c r="A19390" s="33" t="s">
        <v>8144</v>
      </c>
      <c r="B19390" s="52" t="s">
        <v>7711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69"/>
        <v>10000</v>
      </c>
      <c r="H19390" s="42" t="s">
        <v>507</v>
      </c>
      <c r="I19390" s="43" t="s">
        <v>9350</v>
      </c>
    </row>
    <row r="19391" spans="1:9" x14ac:dyDescent="0.25">
      <c r="A19391" s="33" t="s">
        <v>8144</v>
      </c>
      <c r="B19391" s="52" t="s">
        <v>7711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69"/>
        <v>10000</v>
      </c>
      <c r="H19391" s="42" t="s">
        <v>507</v>
      </c>
      <c r="I19391" s="43" t="s">
        <v>9350</v>
      </c>
    </row>
    <row r="19392" spans="1:9" x14ac:dyDescent="0.25">
      <c r="A19392" s="33" t="s">
        <v>8144</v>
      </c>
      <c r="B19392" s="33" t="s">
        <v>8580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69"/>
        <v>75000</v>
      </c>
      <c r="H19392" s="42" t="s">
        <v>1115</v>
      </c>
      <c r="I19392" s="43"/>
    </row>
    <row r="19393" spans="1:9" x14ac:dyDescent="0.25">
      <c r="A19393" s="33" t="s">
        <v>8144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69"/>
        <v>292000</v>
      </c>
      <c r="H19393" s="42" t="s">
        <v>1115</v>
      </c>
      <c r="I19393" s="43"/>
    </row>
    <row r="19394" spans="1:9" x14ac:dyDescent="0.25">
      <c r="A19394" s="33" t="s">
        <v>8144</v>
      </c>
      <c r="B19394" s="33" t="s">
        <v>4330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69"/>
        <v>350000</v>
      </c>
      <c r="H19394" s="42" t="s">
        <v>1115</v>
      </c>
      <c r="I19394" s="43"/>
    </row>
    <row r="19395" spans="1:9" x14ac:dyDescent="0.25">
      <c r="A19395" s="33" t="s">
        <v>8144</v>
      </c>
      <c r="B19395" s="33" t="s">
        <v>6363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69"/>
        <v>55000</v>
      </c>
      <c r="H19395" s="42" t="s">
        <v>1268</v>
      </c>
      <c r="I19395" s="43"/>
    </row>
    <row r="19396" spans="1:9" x14ac:dyDescent="0.25">
      <c r="A19396" s="33" t="s">
        <v>8144</v>
      </c>
      <c r="B19396" s="109" t="s">
        <v>2801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69"/>
        <v>12084</v>
      </c>
      <c r="H19396" s="42" t="s">
        <v>13774</v>
      </c>
      <c r="I19396" s="43"/>
    </row>
    <row r="19397" spans="1:9" x14ac:dyDescent="0.25">
      <c r="A19397" s="33" t="s">
        <v>8144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69"/>
        <v>5000</v>
      </c>
      <c r="H19397" s="42" t="s">
        <v>13774</v>
      </c>
      <c r="I19397" s="43"/>
    </row>
    <row r="19398" spans="1:9" x14ac:dyDescent="0.25">
      <c r="A19398" s="33" t="s">
        <v>8144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69"/>
        <v>264000</v>
      </c>
      <c r="H19398" s="42" t="s">
        <v>1268</v>
      </c>
      <c r="I19398" s="43"/>
    </row>
    <row r="19399" spans="1:9" x14ac:dyDescent="0.25">
      <c r="A19399" s="33" t="s">
        <v>8144</v>
      </c>
      <c r="B19399" s="36" t="s">
        <v>7984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69"/>
        <v>15000</v>
      </c>
      <c r="H19399" s="42" t="s">
        <v>1268</v>
      </c>
      <c r="I19399" s="43"/>
    </row>
    <row r="19400" spans="1:9" x14ac:dyDescent="0.25">
      <c r="A19400" s="33" t="s">
        <v>8144</v>
      </c>
      <c r="B19400" s="33" t="s">
        <v>8145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69"/>
        <v>1170000</v>
      </c>
      <c r="H19400" s="42" t="s">
        <v>2573</v>
      </c>
      <c r="I19400" s="43" t="s">
        <v>13775</v>
      </c>
    </row>
    <row r="19401" spans="1:9" x14ac:dyDescent="0.25">
      <c r="A19401" s="33" t="s">
        <v>8144</v>
      </c>
      <c r="B19401" s="63" t="s">
        <v>8148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69"/>
        <v>100000</v>
      </c>
      <c r="H19401" s="42" t="s">
        <v>1881</v>
      </c>
      <c r="I19401" s="43" t="s">
        <v>13775</v>
      </c>
    </row>
    <row r="19402" spans="1:9" x14ac:dyDescent="0.25">
      <c r="A19402" s="33" t="s">
        <v>8144</v>
      </c>
      <c r="B19402" s="52" t="s">
        <v>7435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69"/>
        <v>70000</v>
      </c>
      <c r="H19402" s="42" t="s">
        <v>1106</v>
      </c>
      <c r="I19402" s="43"/>
    </row>
    <row r="19403" spans="1:9" x14ac:dyDescent="0.25">
      <c r="A19403" s="33" t="s">
        <v>8144</v>
      </c>
      <c r="B19403" s="36" t="s">
        <v>7984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69"/>
        <v>60000</v>
      </c>
      <c r="H19403" s="42" t="s">
        <v>1815</v>
      </c>
      <c r="I19403" s="43"/>
    </row>
    <row r="19404" spans="1:9" x14ac:dyDescent="0.25">
      <c r="A19404" s="33" t="s">
        <v>8144</v>
      </c>
      <c r="B19404" s="33" t="s">
        <v>13767</v>
      </c>
      <c r="C19404" s="56" t="s">
        <v>13776</v>
      </c>
      <c r="D19404" s="38">
        <v>1</v>
      </c>
      <c r="E19404" s="51" t="s">
        <v>24</v>
      </c>
      <c r="F19404" s="35">
        <v>1450000</v>
      </c>
      <c r="G19404" s="41">
        <f t="shared" si="769"/>
        <v>1450000</v>
      </c>
      <c r="H19404" s="84" t="s">
        <v>433</v>
      </c>
      <c r="I19404" s="43" t="s">
        <v>13777</v>
      </c>
    </row>
    <row r="19405" spans="1:9" x14ac:dyDescent="0.25">
      <c r="A19405" s="33" t="s">
        <v>8144</v>
      </c>
      <c r="B19405" s="33" t="s">
        <v>13767</v>
      </c>
      <c r="C19405" s="56" t="s">
        <v>13778</v>
      </c>
      <c r="D19405" s="38">
        <v>1</v>
      </c>
      <c r="E19405" s="51" t="s">
        <v>24</v>
      </c>
      <c r="F19405" s="35">
        <v>1450000</v>
      </c>
      <c r="G19405" s="62">
        <f t="shared" si="769"/>
        <v>1450000</v>
      </c>
      <c r="H19405" s="84" t="s">
        <v>433</v>
      </c>
      <c r="I19405" s="43" t="s">
        <v>13777</v>
      </c>
    </row>
    <row r="19406" spans="1:9" x14ac:dyDescent="0.25">
      <c r="A19406" s="33" t="s">
        <v>8144</v>
      </c>
      <c r="B19406" s="33" t="s">
        <v>13767</v>
      </c>
      <c r="C19406" s="56" t="s">
        <v>13779</v>
      </c>
      <c r="D19406" s="38">
        <v>1</v>
      </c>
      <c r="E19406" s="51" t="s">
        <v>24</v>
      </c>
      <c r="F19406" s="35">
        <v>1450000</v>
      </c>
      <c r="G19406" s="41">
        <f t="shared" si="769"/>
        <v>1450000</v>
      </c>
      <c r="H19406" s="84" t="s">
        <v>520</v>
      </c>
      <c r="I19406" s="43" t="s">
        <v>13780</v>
      </c>
    </row>
    <row r="19407" spans="1:9" x14ac:dyDescent="0.25">
      <c r="A19407" s="33" t="s">
        <v>8144</v>
      </c>
      <c r="B19407" s="33" t="s">
        <v>13767</v>
      </c>
      <c r="C19407" s="56" t="s">
        <v>13781</v>
      </c>
      <c r="D19407" s="38">
        <v>1</v>
      </c>
      <c r="E19407" s="51" t="s">
        <v>24</v>
      </c>
      <c r="F19407" s="35">
        <v>1450000</v>
      </c>
      <c r="G19407" s="46">
        <f t="shared" si="769"/>
        <v>1450000</v>
      </c>
      <c r="H19407" s="84" t="s">
        <v>520</v>
      </c>
      <c r="I19407" s="43" t="s">
        <v>13780</v>
      </c>
    </row>
    <row r="19408" spans="1:9" x14ac:dyDescent="0.25">
      <c r="A19408" s="33" t="s">
        <v>8144</v>
      </c>
      <c r="B19408" s="33" t="s">
        <v>13767</v>
      </c>
      <c r="C19408" s="56" t="s">
        <v>13782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13780</v>
      </c>
    </row>
    <row r="19409" spans="1:9" x14ac:dyDescent="0.25">
      <c r="A19409" s="33" t="s">
        <v>8144</v>
      </c>
      <c r="B19409" s="33" t="s">
        <v>13767</v>
      </c>
      <c r="C19409" s="56" t="s">
        <v>13783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13780</v>
      </c>
    </row>
    <row r="19410" spans="1:9" x14ac:dyDescent="0.25">
      <c r="A19410" s="33" t="s">
        <v>8144</v>
      </c>
      <c r="B19410" s="33" t="s">
        <v>13767</v>
      </c>
      <c r="C19410" s="56" t="s">
        <v>13784</v>
      </c>
      <c r="D19410" s="38">
        <v>1</v>
      </c>
      <c r="E19410" s="585" t="s">
        <v>24</v>
      </c>
      <c r="F19410" s="35">
        <v>1450000</v>
      </c>
      <c r="G19410" s="62">
        <f t="shared" ref="G19410" si="771">F19410*D19410</f>
        <v>1450000</v>
      </c>
      <c r="H19410" s="84" t="s">
        <v>520</v>
      </c>
      <c r="I19410" s="43" t="s">
        <v>13780</v>
      </c>
    </row>
    <row r="19411" spans="1:9" x14ac:dyDescent="0.25">
      <c r="A19411" s="33" t="s">
        <v>8144</v>
      </c>
      <c r="B19411" s="33" t="s">
        <v>13767</v>
      </c>
      <c r="C19411" s="56" t="s">
        <v>13785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13780</v>
      </c>
    </row>
    <row r="19412" spans="1:9" x14ac:dyDescent="0.25">
      <c r="A19412" s="33" t="s">
        <v>8144</v>
      </c>
      <c r="B19412" s="63" t="s">
        <v>5550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72">F19412*D19412</f>
        <v>500000</v>
      </c>
      <c r="H19412" s="42" t="s">
        <v>1756</v>
      </c>
      <c r="I19412" s="43" t="s">
        <v>9356</v>
      </c>
    </row>
    <row r="19413" spans="1:9" x14ac:dyDescent="0.25">
      <c r="A19413" s="33" t="s">
        <v>8144</v>
      </c>
      <c r="B19413" s="33" t="s">
        <v>8152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72"/>
        <v>57500</v>
      </c>
      <c r="H19413" s="42" t="s">
        <v>509</v>
      </c>
      <c r="I19413" s="43" t="s">
        <v>9357</v>
      </c>
    </row>
    <row r="19414" spans="1:9" x14ac:dyDescent="0.25">
      <c r="A19414" s="33" t="s">
        <v>8144</v>
      </c>
      <c r="B19414" s="36" t="s">
        <v>8106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72"/>
        <v>10500</v>
      </c>
      <c r="H19414" s="42" t="s">
        <v>509</v>
      </c>
      <c r="I19414" s="43" t="s">
        <v>9357</v>
      </c>
    </row>
    <row r="19415" spans="1:9" x14ac:dyDescent="0.25">
      <c r="A19415" s="33" t="s">
        <v>8144</v>
      </c>
      <c r="B19415" s="33" t="s">
        <v>8140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72"/>
        <v>115000</v>
      </c>
      <c r="H19415" s="42" t="s">
        <v>868</v>
      </c>
      <c r="I19415" s="43" t="s">
        <v>13786</v>
      </c>
    </row>
    <row r="19416" spans="1:9" x14ac:dyDescent="0.25">
      <c r="A19416" s="33" t="s">
        <v>8144</v>
      </c>
      <c r="B19416" s="33" t="s">
        <v>8074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72"/>
        <v>40000</v>
      </c>
      <c r="H19416" s="42" t="s">
        <v>868</v>
      </c>
      <c r="I19416" s="43" t="s">
        <v>13786</v>
      </c>
    </row>
    <row r="19417" spans="1:9" x14ac:dyDescent="0.25">
      <c r="A19417" s="33" t="s">
        <v>8144</v>
      </c>
      <c r="B19417" s="63" t="s">
        <v>5550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72"/>
        <v>500000</v>
      </c>
      <c r="H19417" s="42" t="s">
        <v>577</v>
      </c>
      <c r="I19417" s="43" t="s">
        <v>9347</v>
      </c>
    </row>
    <row r="19418" spans="1:9" x14ac:dyDescent="0.25">
      <c r="A19418" s="33" t="s">
        <v>8144</v>
      </c>
      <c r="B19418" s="33" t="s">
        <v>7289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72"/>
        <v>5000</v>
      </c>
      <c r="H19418" s="42" t="s">
        <v>1268</v>
      </c>
      <c r="I19418" s="43"/>
    </row>
    <row r="19419" spans="1:9" x14ac:dyDescent="0.25">
      <c r="A19419" s="33" t="s">
        <v>8157</v>
      </c>
      <c r="B19419" s="33" t="s">
        <v>3333</v>
      </c>
      <c r="C19419" s="109" t="s">
        <v>13787</v>
      </c>
      <c r="D19419" s="38">
        <v>2</v>
      </c>
      <c r="E19419" s="51" t="s">
        <v>23</v>
      </c>
      <c r="F19419" s="46">
        <v>38000</v>
      </c>
      <c r="G19419" s="41">
        <f t="shared" si="772"/>
        <v>76000</v>
      </c>
      <c r="H19419" s="42" t="s">
        <v>647</v>
      </c>
      <c r="I19419" s="43" t="s">
        <v>13788</v>
      </c>
    </row>
    <row r="19420" spans="1:9" x14ac:dyDescent="0.25">
      <c r="A19420" s="33" t="s">
        <v>8157</v>
      </c>
      <c r="B19420" s="33" t="s">
        <v>8150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72"/>
        <v>150000</v>
      </c>
      <c r="H19420" s="42" t="s">
        <v>647</v>
      </c>
      <c r="I19420" s="43" t="s">
        <v>13788</v>
      </c>
    </row>
    <row r="19421" spans="1:9" x14ac:dyDescent="0.25">
      <c r="A19421" s="33" t="s">
        <v>8157</v>
      </c>
      <c r="B19421" s="52" t="s">
        <v>8149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13788</v>
      </c>
    </row>
    <row r="19422" spans="1:9" x14ac:dyDescent="0.25">
      <c r="A19422" s="33" t="s">
        <v>8157</v>
      </c>
      <c r="B19422" s="33" t="s">
        <v>13789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13788</v>
      </c>
    </row>
    <row r="19423" spans="1:9" x14ac:dyDescent="0.25">
      <c r="A19423" s="33" t="s">
        <v>8157</v>
      </c>
      <c r="B19423" s="33" t="s">
        <v>13790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13788</v>
      </c>
    </row>
    <row r="19424" spans="1:9" x14ac:dyDescent="0.25">
      <c r="A19424" s="33" t="s">
        <v>8157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73">F19424*D19424</f>
        <v>16000</v>
      </c>
      <c r="H19424" s="42" t="s">
        <v>647</v>
      </c>
      <c r="I19424" s="43" t="s">
        <v>13788</v>
      </c>
    </row>
    <row r="19425" spans="1:9" x14ac:dyDescent="0.25">
      <c r="A19425" s="33" t="s">
        <v>8157</v>
      </c>
      <c r="B19425" s="68" t="s">
        <v>6290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73"/>
        <v>1340000</v>
      </c>
      <c r="H19425" s="42" t="s">
        <v>520</v>
      </c>
      <c r="I19425" s="43" t="s">
        <v>13791</v>
      </c>
    </row>
    <row r="19426" spans="1:9" x14ac:dyDescent="0.25">
      <c r="A19426" s="33" t="s">
        <v>8157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73"/>
        <v>36975</v>
      </c>
      <c r="H19426" s="42" t="s">
        <v>588</v>
      </c>
      <c r="I19426" s="43" t="s">
        <v>13792</v>
      </c>
    </row>
    <row r="19427" spans="1:9" x14ac:dyDescent="0.25">
      <c r="A19427" s="33" t="s">
        <v>8157</v>
      </c>
      <c r="B19427" s="33" t="s">
        <v>8087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73"/>
        <v>260000</v>
      </c>
      <c r="H19427" s="42" t="s">
        <v>588</v>
      </c>
      <c r="I19427" s="43" t="s">
        <v>13792</v>
      </c>
    </row>
    <row r="19428" spans="1:9" x14ac:dyDescent="0.25">
      <c r="A19428" s="33" t="s">
        <v>8157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13792</v>
      </c>
    </row>
    <row r="19429" spans="1:9" x14ac:dyDescent="0.25">
      <c r="A19429" s="33" t="s">
        <v>8157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74">F19429*D19429</f>
        <v>297000</v>
      </c>
      <c r="H19429" s="42" t="s">
        <v>13793</v>
      </c>
      <c r="I19429" s="43" t="s">
        <v>13794</v>
      </c>
    </row>
    <row r="19430" spans="1:9" x14ac:dyDescent="0.25">
      <c r="A19430" s="33" t="s">
        <v>8157</v>
      </c>
      <c r="B19430" s="56" t="s">
        <v>8247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74"/>
        <v>83000</v>
      </c>
      <c r="H19430" s="42" t="s">
        <v>13793</v>
      </c>
      <c r="I19430" s="43" t="s">
        <v>13794</v>
      </c>
    </row>
    <row r="19431" spans="1:9" x14ac:dyDescent="0.25">
      <c r="A19431" s="33" t="s">
        <v>8157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74"/>
        <v>210000</v>
      </c>
      <c r="H19431" s="42" t="s">
        <v>13793</v>
      </c>
      <c r="I19431" s="43" t="s">
        <v>13794</v>
      </c>
    </row>
    <row r="19432" spans="1:9" x14ac:dyDescent="0.25">
      <c r="A19432" s="33" t="s">
        <v>8157</v>
      </c>
      <c r="B19432" s="63" t="s">
        <v>8509</v>
      </c>
      <c r="C19432" s="109" t="s">
        <v>8339</v>
      </c>
      <c r="D19432" s="38">
        <v>0.3</v>
      </c>
      <c r="E19432" s="45" t="s">
        <v>27</v>
      </c>
      <c r="F19432" s="40">
        <v>82500</v>
      </c>
      <c r="G19432" s="41">
        <f t="shared" si="774"/>
        <v>24750</v>
      </c>
      <c r="H19432" s="42" t="s">
        <v>13793</v>
      </c>
      <c r="I19432" s="43" t="s">
        <v>13794</v>
      </c>
    </row>
    <row r="19433" spans="1:9" x14ac:dyDescent="0.25">
      <c r="A19433" s="33" t="s">
        <v>8157</v>
      </c>
      <c r="B19433" s="33" t="s">
        <v>5307</v>
      </c>
      <c r="C19433" s="33" t="s">
        <v>5306</v>
      </c>
      <c r="D19433" s="50">
        <v>1</v>
      </c>
      <c r="E19433" s="45" t="s">
        <v>24</v>
      </c>
      <c r="F19433" s="179">
        <v>31000</v>
      </c>
      <c r="G19433" s="41">
        <f t="shared" si="774"/>
        <v>31000</v>
      </c>
      <c r="H19433" s="42" t="s">
        <v>13793</v>
      </c>
      <c r="I19433" s="43" t="s">
        <v>13794</v>
      </c>
    </row>
    <row r="19434" spans="1:9" x14ac:dyDescent="0.25">
      <c r="A19434" s="33" t="s">
        <v>8157</v>
      </c>
      <c r="B19434" s="68" t="s">
        <v>7985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74"/>
        <v>15000</v>
      </c>
      <c r="H19434" s="42" t="s">
        <v>2096</v>
      </c>
      <c r="I19434" s="43" t="s">
        <v>13795</v>
      </c>
    </row>
    <row r="19435" spans="1:9" x14ac:dyDescent="0.25">
      <c r="A19435" s="33" t="s">
        <v>8157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74"/>
        <v>30000</v>
      </c>
      <c r="H19435" s="42" t="s">
        <v>2096</v>
      </c>
      <c r="I19435" s="43" t="s">
        <v>13795</v>
      </c>
    </row>
    <row r="19436" spans="1:9" x14ac:dyDescent="0.25">
      <c r="A19436" s="33" t="s">
        <v>8157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74"/>
        <v>888079</v>
      </c>
      <c r="H19436" s="42" t="s">
        <v>2096</v>
      </c>
      <c r="I19436" s="43" t="s">
        <v>13795</v>
      </c>
    </row>
    <row r="19437" spans="1:9" x14ac:dyDescent="0.25">
      <c r="A19437" s="33" t="s">
        <v>8157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73"/>
        <v>135000</v>
      </c>
      <c r="H19437" s="42" t="s">
        <v>827</v>
      </c>
      <c r="I19437" s="43" t="s">
        <v>13796</v>
      </c>
    </row>
    <row r="19438" spans="1:9" x14ac:dyDescent="0.25">
      <c r="A19438" s="33" t="s">
        <v>8157</v>
      </c>
      <c r="B19438" s="80" t="s">
        <v>8457</v>
      </c>
      <c r="C19438" s="33" t="s">
        <v>7213</v>
      </c>
      <c r="D19438" s="38">
        <v>2</v>
      </c>
      <c r="E19438" s="51" t="s">
        <v>24</v>
      </c>
      <c r="F19438" s="46">
        <v>58000</v>
      </c>
      <c r="G19438" s="62">
        <f t="shared" si="773"/>
        <v>116000</v>
      </c>
      <c r="H19438" s="42" t="s">
        <v>1006</v>
      </c>
      <c r="I19438" s="43" t="s">
        <v>13797</v>
      </c>
    </row>
    <row r="19439" spans="1:9" x14ac:dyDescent="0.25">
      <c r="A19439" s="33" t="s">
        <v>8157</v>
      </c>
      <c r="B19439" s="33" t="s">
        <v>8140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73"/>
        <v>115000</v>
      </c>
      <c r="H19439" s="42" t="s">
        <v>1006</v>
      </c>
      <c r="I19439" s="43" t="s">
        <v>13797</v>
      </c>
    </row>
    <row r="19440" spans="1:9" x14ac:dyDescent="0.25">
      <c r="A19440" s="33" t="s">
        <v>8157</v>
      </c>
      <c r="B19440" s="63" t="s">
        <v>5550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73"/>
        <v>500000</v>
      </c>
      <c r="H19440" s="42" t="s">
        <v>1006</v>
      </c>
      <c r="I19440" s="43" t="s">
        <v>13797</v>
      </c>
    </row>
    <row r="19441" spans="1:9" x14ac:dyDescent="0.25">
      <c r="A19441" s="33" t="s">
        <v>8157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73"/>
        <v>108000</v>
      </c>
      <c r="H19441" s="42" t="s">
        <v>1006</v>
      </c>
      <c r="I19441" s="43" t="s">
        <v>13797</v>
      </c>
    </row>
    <row r="19442" spans="1:9" x14ac:dyDescent="0.25">
      <c r="A19442" s="33" t="s">
        <v>8157</v>
      </c>
      <c r="B19442" s="247" t="s">
        <v>8247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73"/>
        <v>83000</v>
      </c>
      <c r="H19442" s="251" t="s">
        <v>13798</v>
      </c>
      <c r="I19442" s="340" t="s">
        <v>13799</v>
      </c>
    </row>
    <row r="19443" spans="1:9" x14ac:dyDescent="0.25">
      <c r="A19443" s="33" t="s">
        <v>8157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73"/>
        <v>360000</v>
      </c>
      <c r="H19443" s="251" t="s">
        <v>13798</v>
      </c>
      <c r="I19443" s="340" t="s">
        <v>13799</v>
      </c>
    </row>
    <row r="19444" spans="1:9" x14ac:dyDescent="0.25">
      <c r="A19444" s="33" t="s">
        <v>8157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73"/>
        <v>80000</v>
      </c>
      <c r="H19444" s="42" t="s">
        <v>1065</v>
      </c>
      <c r="I19444" s="43" t="s">
        <v>10145</v>
      </c>
    </row>
    <row r="19445" spans="1:9" x14ac:dyDescent="0.25">
      <c r="A19445" s="33" t="s">
        <v>8157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73"/>
        <v>80000</v>
      </c>
      <c r="H19445" s="42" t="s">
        <v>1065</v>
      </c>
      <c r="I19445" s="43" t="s">
        <v>10145</v>
      </c>
    </row>
    <row r="19446" spans="1:9" x14ac:dyDescent="0.25">
      <c r="A19446" s="33" t="s">
        <v>8157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73"/>
        <v>387000</v>
      </c>
      <c r="H19446" s="42" t="s">
        <v>1065</v>
      </c>
      <c r="I19446" s="43" t="s">
        <v>10145</v>
      </c>
    </row>
    <row r="19447" spans="1:9" x14ac:dyDescent="0.25">
      <c r="A19447" s="33" t="s">
        <v>8157</v>
      </c>
      <c r="B19447" s="63" t="s">
        <v>116</v>
      </c>
      <c r="C19447" s="33" t="s">
        <v>13628</v>
      </c>
      <c r="D19447" s="38">
        <v>1</v>
      </c>
      <c r="E19447" s="51" t="s">
        <v>24</v>
      </c>
      <c r="F19447" s="46">
        <v>184000</v>
      </c>
      <c r="G19447" s="62">
        <f t="shared" si="773"/>
        <v>184000</v>
      </c>
      <c r="H19447" s="42" t="s">
        <v>1065</v>
      </c>
      <c r="I19447" s="43" t="s">
        <v>10145</v>
      </c>
    </row>
    <row r="19448" spans="1:9" x14ac:dyDescent="0.25">
      <c r="A19448" s="33" t="s">
        <v>8157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73"/>
        <v>297000</v>
      </c>
      <c r="H19448" s="42" t="s">
        <v>1065</v>
      </c>
      <c r="I19448" s="43" t="s">
        <v>10145</v>
      </c>
    </row>
    <row r="19449" spans="1:9" x14ac:dyDescent="0.25">
      <c r="A19449" s="33" t="s">
        <v>8157</v>
      </c>
      <c r="B19449" s="56" t="s">
        <v>8247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73"/>
        <v>83000</v>
      </c>
      <c r="H19449" s="42" t="s">
        <v>1065</v>
      </c>
      <c r="I19449" s="43" t="s">
        <v>10145</v>
      </c>
    </row>
    <row r="19450" spans="1:9" x14ac:dyDescent="0.25">
      <c r="A19450" s="33" t="s">
        <v>8157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73"/>
        <v>39000</v>
      </c>
      <c r="H19450" s="42" t="s">
        <v>1065</v>
      </c>
      <c r="I19450" s="43" t="s">
        <v>10145</v>
      </c>
    </row>
    <row r="19451" spans="1:9" x14ac:dyDescent="0.25">
      <c r="A19451" s="33" t="s">
        <v>8157</v>
      </c>
      <c r="B19451" s="33" t="s">
        <v>3235</v>
      </c>
      <c r="C19451" s="33" t="s">
        <v>3596</v>
      </c>
      <c r="D19451" s="38">
        <v>1</v>
      </c>
      <c r="E19451" s="45" t="s">
        <v>23</v>
      </c>
      <c r="F19451" s="41">
        <v>93000</v>
      </c>
      <c r="G19451" s="41">
        <f t="shared" si="773"/>
        <v>93000</v>
      </c>
      <c r="H19451" s="42" t="s">
        <v>1065</v>
      </c>
      <c r="I19451" s="43" t="s">
        <v>10145</v>
      </c>
    </row>
    <row r="19452" spans="1:9" x14ac:dyDescent="0.25">
      <c r="A19452" s="33" t="s">
        <v>8157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73"/>
        <v>43125</v>
      </c>
      <c r="H19452" s="42" t="s">
        <v>1065</v>
      </c>
      <c r="I19452" s="43" t="s">
        <v>10145</v>
      </c>
    </row>
    <row r="19453" spans="1:9" x14ac:dyDescent="0.25">
      <c r="A19453" s="33" t="s">
        <v>8157</v>
      </c>
      <c r="B19453" s="36" t="s">
        <v>8279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73"/>
        <v>55000</v>
      </c>
      <c r="H19453" s="42" t="s">
        <v>1115</v>
      </c>
      <c r="I19453" s="43"/>
    </row>
    <row r="19454" spans="1:9" x14ac:dyDescent="0.25">
      <c r="A19454" s="33" t="s">
        <v>8157</v>
      </c>
      <c r="B19454" s="33" t="s">
        <v>9281</v>
      </c>
      <c r="C19454" s="56" t="s">
        <v>13800</v>
      </c>
      <c r="D19454" s="38">
        <v>1</v>
      </c>
      <c r="E19454" s="51" t="s">
        <v>24</v>
      </c>
      <c r="F19454" s="46">
        <v>500000</v>
      </c>
      <c r="G19454" s="41">
        <f t="shared" si="773"/>
        <v>500000</v>
      </c>
      <c r="H19454" s="42" t="s">
        <v>2096</v>
      </c>
      <c r="I19454" s="43" t="s">
        <v>9358</v>
      </c>
    </row>
    <row r="19455" spans="1:9" x14ac:dyDescent="0.25">
      <c r="A19455" s="33" t="s">
        <v>8157</v>
      </c>
      <c r="B19455" s="33" t="s">
        <v>9281</v>
      </c>
      <c r="C19455" s="56" t="s">
        <v>13568</v>
      </c>
      <c r="D19455" s="38">
        <v>1</v>
      </c>
      <c r="E19455" s="51" t="s">
        <v>24</v>
      </c>
      <c r="F19455" s="46">
        <v>725000</v>
      </c>
      <c r="G19455" s="41">
        <f t="shared" si="773"/>
        <v>725000</v>
      </c>
      <c r="H19455" s="42" t="s">
        <v>2096</v>
      </c>
      <c r="I19455" s="43" t="s">
        <v>9358</v>
      </c>
    </row>
    <row r="19456" spans="1:9" x14ac:dyDescent="0.25">
      <c r="A19456" s="33" t="s">
        <v>8157</v>
      </c>
      <c r="B19456" s="36" t="s">
        <v>7561</v>
      </c>
      <c r="C19456" s="56" t="s">
        <v>7562</v>
      </c>
      <c r="D19456" s="38">
        <v>2</v>
      </c>
      <c r="E19456" s="78" t="s">
        <v>24</v>
      </c>
      <c r="F19456" s="41">
        <v>130000</v>
      </c>
      <c r="G19456" s="41">
        <f t="shared" si="773"/>
        <v>260000</v>
      </c>
      <c r="H19456" s="42" t="s">
        <v>2096</v>
      </c>
      <c r="I19456" s="43" t="s">
        <v>9358</v>
      </c>
    </row>
    <row r="19457" spans="1:9" x14ac:dyDescent="0.25">
      <c r="A19457" s="33" t="s">
        <v>8157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73"/>
        <v>94000</v>
      </c>
      <c r="H19457" s="42" t="s">
        <v>13801</v>
      </c>
      <c r="I19457" s="43" t="s">
        <v>13802</v>
      </c>
    </row>
    <row r="19458" spans="1:9" x14ac:dyDescent="0.25">
      <c r="A19458" s="33" t="s">
        <v>8157</v>
      </c>
      <c r="B19458" s="33" t="s">
        <v>8160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73"/>
        <v>4750000</v>
      </c>
      <c r="H19458" s="42" t="s">
        <v>13801</v>
      </c>
      <c r="I19458" s="43" t="s">
        <v>13802</v>
      </c>
    </row>
    <row r="19459" spans="1:9" x14ac:dyDescent="0.25">
      <c r="A19459" s="33" t="s">
        <v>8157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13801</v>
      </c>
      <c r="I19459" s="43" t="s">
        <v>13802</v>
      </c>
    </row>
    <row r="19460" spans="1:9" x14ac:dyDescent="0.25">
      <c r="A19460" s="33" t="s">
        <v>8157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13801</v>
      </c>
      <c r="I19460" s="43" t="s">
        <v>13802</v>
      </c>
    </row>
    <row r="19461" spans="1:9" x14ac:dyDescent="0.25">
      <c r="A19461" s="33" t="s">
        <v>8157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75">F19461*D19461</f>
        <v>49300</v>
      </c>
      <c r="H19461" s="42" t="s">
        <v>13801</v>
      </c>
      <c r="I19461" s="43" t="s">
        <v>13802</v>
      </c>
    </row>
    <row r="19462" spans="1:9" x14ac:dyDescent="0.25">
      <c r="A19462" s="33" t="s">
        <v>8157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75"/>
        <v>230000</v>
      </c>
      <c r="H19462" s="42" t="s">
        <v>13801</v>
      </c>
      <c r="I19462" s="43" t="s">
        <v>13802</v>
      </c>
    </row>
    <row r="19463" spans="1:9" x14ac:dyDescent="0.25">
      <c r="A19463" s="33" t="s">
        <v>8157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75"/>
        <v>190000</v>
      </c>
      <c r="H19463" s="42" t="s">
        <v>13801</v>
      </c>
      <c r="I19463" s="43" t="s">
        <v>13802</v>
      </c>
    </row>
    <row r="19464" spans="1:9" x14ac:dyDescent="0.25">
      <c r="A19464" s="33" t="s">
        <v>8157</v>
      </c>
      <c r="B19464" s="63" t="s">
        <v>8509</v>
      </c>
      <c r="C19464" s="109" t="s">
        <v>8339</v>
      </c>
      <c r="D19464" s="38">
        <v>0.6</v>
      </c>
      <c r="E19464" s="45" t="s">
        <v>27</v>
      </c>
      <c r="F19464" s="40">
        <v>82500</v>
      </c>
      <c r="G19464" s="62">
        <f t="shared" si="775"/>
        <v>49500</v>
      </c>
      <c r="H19464" s="42" t="s">
        <v>13801</v>
      </c>
      <c r="I19464" s="43" t="s">
        <v>13802</v>
      </c>
    </row>
    <row r="19465" spans="1:9" x14ac:dyDescent="0.25">
      <c r="A19465" s="33" t="s">
        <v>8157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75"/>
        <v>35000</v>
      </c>
      <c r="H19465" s="42" t="s">
        <v>13801</v>
      </c>
      <c r="I19465" s="43" t="s">
        <v>13802</v>
      </c>
    </row>
    <row r="19466" spans="1:9" x14ac:dyDescent="0.25">
      <c r="A19466" s="33" t="s">
        <v>8157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75"/>
        <v>80000</v>
      </c>
      <c r="H19466" s="42" t="s">
        <v>13801</v>
      </c>
      <c r="I19466" s="43" t="s">
        <v>13802</v>
      </c>
    </row>
    <row r="19467" spans="1:9" x14ac:dyDescent="0.25">
      <c r="A19467" s="33" t="s">
        <v>8157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75"/>
        <v>56000</v>
      </c>
      <c r="H19467" s="42" t="s">
        <v>13801</v>
      </c>
      <c r="I19467" s="43" t="s">
        <v>13802</v>
      </c>
    </row>
    <row r="19468" spans="1:9" x14ac:dyDescent="0.25">
      <c r="A19468" s="33" t="s">
        <v>8157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75"/>
        <v>22500</v>
      </c>
      <c r="H19468" s="42" t="s">
        <v>13801</v>
      </c>
      <c r="I19468" s="43" t="s">
        <v>13802</v>
      </c>
    </row>
    <row r="19469" spans="1:9" x14ac:dyDescent="0.25">
      <c r="A19469" s="33" t="s">
        <v>8157</v>
      </c>
      <c r="B19469" s="33" t="s">
        <v>8140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75"/>
        <v>57500</v>
      </c>
      <c r="H19469" s="42" t="s">
        <v>13801</v>
      </c>
      <c r="I19469" s="43" t="s">
        <v>13803</v>
      </c>
    </row>
    <row r="19470" spans="1:9" x14ac:dyDescent="0.25">
      <c r="A19470" s="33" t="s">
        <v>8157</v>
      </c>
      <c r="B19470" s="33" t="s">
        <v>68</v>
      </c>
      <c r="C19470" s="164" t="s">
        <v>13804</v>
      </c>
      <c r="D19470" s="38">
        <v>1</v>
      </c>
      <c r="E19470" s="45" t="s">
        <v>72</v>
      </c>
      <c r="F19470" s="40">
        <v>2100000</v>
      </c>
      <c r="G19470" s="62">
        <f t="shared" si="775"/>
        <v>2100000</v>
      </c>
      <c r="H19470" s="42" t="s">
        <v>12872</v>
      </c>
      <c r="I19470" s="43" t="s">
        <v>13805</v>
      </c>
    </row>
    <row r="19471" spans="1:9" x14ac:dyDescent="0.25">
      <c r="A19471" s="33" t="s">
        <v>8157</v>
      </c>
      <c r="B19471" s="33" t="s">
        <v>68</v>
      </c>
      <c r="C19471" s="164" t="s">
        <v>13806</v>
      </c>
      <c r="D19471" s="38">
        <v>1</v>
      </c>
      <c r="E19471" s="45" t="s">
        <v>72</v>
      </c>
      <c r="F19471" s="40">
        <v>2100000</v>
      </c>
      <c r="G19471" s="62">
        <f t="shared" si="775"/>
        <v>2100000</v>
      </c>
      <c r="H19471" s="42" t="s">
        <v>12872</v>
      </c>
      <c r="I19471" s="43" t="s">
        <v>13805</v>
      </c>
    </row>
    <row r="19472" spans="1:9" x14ac:dyDescent="0.25">
      <c r="A19472" s="33" t="s">
        <v>8157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75"/>
        <v>94000</v>
      </c>
      <c r="H19472" s="42" t="s">
        <v>748</v>
      </c>
      <c r="I19472" s="43" t="s">
        <v>10161</v>
      </c>
    </row>
    <row r="19473" spans="1:9" x14ac:dyDescent="0.25">
      <c r="A19473" s="33" t="s">
        <v>8157</v>
      </c>
      <c r="B19473" s="33" t="s">
        <v>8074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75"/>
        <v>40000</v>
      </c>
      <c r="H19473" s="42" t="s">
        <v>748</v>
      </c>
      <c r="I19473" s="43" t="s">
        <v>10161</v>
      </c>
    </row>
    <row r="19474" spans="1:9" x14ac:dyDescent="0.25">
      <c r="A19474" s="33" t="s">
        <v>8157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75"/>
        <v>20000</v>
      </c>
      <c r="H19474" s="42" t="s">
        <v>492</v>
      </c>
      <c r="I19474" s="43" t="s">
        <v>10142</v>
      </c>
    </row>
    <row r="19475" spans="1:9" x14ac:dyDescent="0.25">
      <c r="A19475" s="33" t="s">
        <v>8157</v>
      </c>
      <c r="B19475" s="63" t="s">
        <v>5550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75"/>
        <v>500000</v>
      </c>
      <c r="H19475" s="42" t="s">
        <v>465</v>
      </c>
      <c r="I19475" s="43" t="s">
        <v>10162</v>
      </c>
    </row>
    <row r="19476" spans="1:9" x14ac:dyDescent="0.25">
      <c r="A19476" s="33" t="s">
        <v>8157</v>
      </c>
      <c r="B19476" s="33" t="s">
        <v>4055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75"/>
        <v>77500</v>
      </c>
      <c r="H19476" s="42" t="s">
        <v>468</v>
      </c>
      <c r="I19476" s="43" t="s">
        <v>10143</v>
      </c>
    </row>
    <row r="19477" spans="1:9" x14ac:dyDescent="0.25">
      <c r="A19477" s="33" t="s">
        <v>8157</v>
      </c>
      <c r="B19477" s="33" t="s">
        <v>8158</v>
      </c>
      <c r="C19477" s="33" t="s">
        <v>8159</v>
      </c>
      <c r="D19477" s="38">
        <v>10</v>
      </c>
      <c r="E19477" s="39" t="s">
        <v>96</v>
      </c>
      <c r="F19477" s="46">
        <v>14500</v>
      </c>
      <c r="G19477" s="41">
        <f t="shared" si="775"/>
        <v>145000</v>
      </c>
      <c r="H19477" s="42" t="s">
        <v>433</v>
      </c>
      <c r="I19477" s="43" t="s">
        <v>13807</v>
      </c>
    </row>
    <row r="19478" spans="1:9" x14ac:dyDescent="0.25">
      <c r="A19478" s="33" t="s">
        <v>8157</v>
      </c>
      <c r="B19478" s="33" t="s">
        <v>7293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13808</v>
      </c>
    </row>
    <row r="19479" spans="1:9" x14ac:dyDescent="0.25">
      <c r="A19479" s="33" t="s">
        <v>8157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13808</v>
      </c>
    </row>
    <row r="19480" spans="1:9" x14ac:dyDescent="0.25">
      <c r="A19480" s="33" t="s">
        <v>8157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76">F19480*D19480</f>
        <v>193500</v>
      </c>
      <c r="H19480" s="42" t="s">
        <v>1004</v>
      </c>
      <c r="I19480" s="43" t="s">
        <v>13808</v>
      </c>
    </row>
    <row r="19481" spans="1:9" x14ac:dyDescent="0.25">
      <c r="A19481" s="33" t="s">
        <v>8157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13808</v>
      </c>
    </row>
    <row r="19482" spans="1:9" x14ac:dyDescent="0.25">
      <c r="A19482" s="33" t="s">
        <v>8157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13808</v>
      </c>
    </row>
    <row r="19483" spans="1:9" x14ac:dyDescent="0.25">
      <c r="A19483" s="33" t="s">
        <v>8157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13808</v>
      </c>
    </row>
    <row r="19484" spans="1:9" x14ac:dyDescent="0.25">
      <c r="A19484" s="33" t="s">
        <v>8157</v>
      </c>
      <c r="B19484" s="63" t="s">
        <v>8509</v>
      </c>
      <c r="C19484" s="109" t="s">
        <v>8339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13808</v>
      </c>
    </row>
    <row r="19485" spans="1:9" x14ac:dyDescent="0.25">
      <c r="A19485" s="33" t="s">
        <v>8157</v>
      </c>
      <c r="B19485" s="109" t="s">
        <v>8162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8493</v>
      </c>
    </row>
    <row r="19486" spans="1:9" x14ac:dyDescent="0.25">
      <c r="A19486" s="33" t="s">
        <v>8157</v>
      </c>
      <c r="B19486" s="33" t="s">
        <v>7655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77">F19486*D19486</f>
        <v>2400000</v>
      </c>
      <c r="H19486" s="42" t="s">
        <v>507</v>
      </c>
      <c r="I19486" s="294" t="s">
        <v>8493</v>
      </c>
    </row>
    <row r="19487" spans="1:9" x14ac:dyDescent="0.25">
      <c r="A19487" s="33" t="s">
        <v>8157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77"/>
        <v>20000</v>
      </c>
      <c r="H19487" s="42" t="s">
        <v>492</v>
      </c>
      <c r="I19487" s="43" t="s">
        <v>10142</v>
      </c>
    </row>
    <row r="19488" spans="1:9" x14ac:dyDescent="0.25">
      <c r="A19488" s="33" t="s">
        <v>8157</v>
      </c>
      <c r="B19488" s="63" t="s">
        <v>5550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77"/>
        <v>500000</v>
      </c>
      <c r="H19488" s="42" t="s">
        <v>13809</v>
      </c>
      <c r="I19488" s="43" t="s">
        <v>13810</v>
      </c>
    </row>
    <row r="19489" spans="1:9" x14ac:dyDescent="0.25">
      <c r="A19489" s="33" t="s">
        <v>8169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77"/>
        <v>73950</v>
      </c>
      <c r="H19489" s="42" t="s">
        <v>28</v>
      </c>
      <c r="I19489" s="43"/>
    </row>
    <row r="19490" spans="1:9" x14ac:dyDescent="0.25">
      <c r="A19490" s="33" t="s">
        <v>8169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77"/>
        <v>33000</v>
      </c>
      <c r="H19490" s="42" t="s">
        <v>28</v>
      </c>
      <c r="I19490" s="43"/>
    </row>
    <row r="19491" spans="1:9" x14ac:dyDescent="0.25">
      <c r="A19491" s="33" t="s">
        <v>8169</v>
      </c>
      <c r="B19491" s="80" t="s">
        <v>4466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x14ac:dyDescent="0.25">
      <c r="A19492" s="33" t="s">
        <v>8169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x14ac:dyDescent="0.25">
      <c r="A19493" s="33" t="s">
        <v>8169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x14ac:dyDescent="0.25">
      <c r="A19494" s="33" t="s">
        <v>8169</v>
      </c>
      <c r="B19494" s="63" t="s">
        <v>6067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x14ac:dyDescent="0.25">
      <c r="A19495" s="33" t="s">
        <v>8169</v>
      </c>
      <c r="B19495" s="33" t="s">
        <v>8170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78">F19495*D19495</f>
        <v>34800</v>
      </c>
      <c r="H19495" s="42" t="s">
        <v>930</v>
      </c>
      <c r="I19495" s="43"/>
    </row>
    <row r="19496" spans="1:9" x14ac:dyDescent="0.25">
      <c r="A19496" s="33" t="s">
        <v>8169</v>
      </c>
      <c r="B19496" s="33" t="s">
        <v>8171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78"/>
        <v>4500</v>
      </c>
      <c r="H19496" s="42" t="s">
        <v>930</v>
      </c>
      <c r="I19496" s="43"/>
    </row>
    <row r="19497" spans="1:9" x14ac:dyDescent="0.25">
      <c r="A19497" s="33" t="s">
        <v>8169</v>
      </c>
      <c r="B19497" s="109" t="s">
        <v>7981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x14ac:dyDescent="0.25">
      <c r="A19498" s="33" t="s">
        <v>8169</v>
      </c>
      <c r="B19498" s="33" t="s">
        <v>4262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79">F19498*D19498</f>
        <v>90000</v>
      </c>
      <c r="H19498" s="42" t="s">
        <v>930</v>
      </c>
      <c r="I19498" s="43"/>
    </row>
    <row r="19499" spans="1:9" x14ac:dyDescent="0.25">
      <c r="A19499" s="33" t="s">
        <v>8169</v>
      </c>
      <c r="B19499" s="33" t="s">
        <v>4272</v>
      </c>
      <c r="C19499" s="44" t="s">
        <v>3123</v>
      </c>
      <c r="D19499" s="38">
        <v>1</v>
      </c>
      <c r="E19499" s="45" t="s">
        <v>24</v>
      </c>
      <c r="F19499" s="46">
        <v>320000</v>
      </c>
      <c r="G19499" s="179">
        <f t="shared" si="779"/>
        <v>320000</v>
      </c>
      <c r="H19499" s="42" t="s">
        <v>930</v>
      </c>
      <c r="I19499" s="43"/>
    </row>
    <row r="19500" spans="1:9" x14ac:dyDescent="0.25">
      <c r="A19500" s="33" t="s">
        <v>8169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13801</v>
      </c>
      <c r="I19500" s="43" t="s">
        <v>13803</v>
      </c>
    </row>
    <row r="19501" spans="1:9" x14ac:dyDescent="0.25">
      <c r="A19501" s="33" t="s">
        <v>8169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13801</v>
      </c>
      <c r="I19501" s="43" t="s">
        <v>13803</v>
      </c>
    </row>
    <row r="19502" spans="1:9" x14ac:dyDescent="0.25">
      <c r="A19502" s="33" t="s">
        <v>8169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80">F19502*D19502</f>
        <v>134500</v>
      </c>
      <c r="H19502" s="42" t="s">
        <v>13801</v>
      </c>
      <c r="I19502" s="43" t="s">
        <v>13803</v>
      </c>
    </row>
    <row r="19503" spans="1:9" x14ac:dyDescent="0.25">
      <c r="A19503" s="33" t="s">
        <v>8169</v>
      </c>
      <c r="B19503" s="33" t="s">
        <v>5305</v>
      </c>
      <c r="C19503" s="33" t="s">
        <v>5306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13801</v>
      </c>
      <c r="I19503" s="43" t="s">
        <v>13803</v>
      </c>
    </row>
    <row r="19504" spans="1:9" x14ac:dyDescent="0.25">
      <c r="A19504" s="33" t="s">
        <v>8169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81">F19504*D19504</f>
        <v>49500</v>
      </c>
      <c r="H19504" s="42" t="s">
        <v>1268</v>
      </c>
      <c r="I19504" s="43"/>
    </row>
    <row r="19505" spans="1:9" x14ac:dyDescent="0.25">
      <c r="A19505" s="33" t="s">
        <v>8169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81"/>
        <v>33000</v>
      </c>
      <c r="H19505" s="42" t="s">
        <v>1263</v>
      </c>
      <c r="I19505" s="43"/>
    </row>
    <row r="19506" spans="1:9" x14ac:dyDescent="0.25">
      <c r="A19506" s="33" t="s">
        <v>8169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13811</v>
      </c>
    </row>
    <row r="19507" spans="1:9" x14ac:dyDescent="0.25">
      <c r="A19507" s="33" t="s">
        <v>8169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82">F19507*D19507</f>
        <v>11000</v>
      </c>
      <c r="H19507" s="42" t="s">
        <v>509</v>
      </c>
      <c r="I19507" s="43" t="s">
        <v>13811</v>
      </c>
    </row>
    <row r="19508" spans="1:9" x14ac:dyDescent="0.25">
      <c r="A19508" s="33" t="s">
        <v>8169</v>
      </c>
      <c r="B19508" s="33" t="s">
        <v>8152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82"/>
        <v>115000</v>
      </c>
      <c r="H19508" s="42" t="s">
        <v>509</v>
      </c>
      <c r="I19508" s="43" t="s">
        <v>13811</v>
      </c>
    </row>
    <row r="19509" spans="1:9" x14ac:dyDescent="0.25">
      <c r="A19509" s="33" t="s">
        <v>8169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82"/>
        <v>65000</v>
      </c>
      <c r="H19509" s="42" t="s">
        <v>509</v>
      </c>
      <c r="I19509" s="43" t="s">
        <v>13811</v>
      </c>
    </row>
    <row r="19510" spans="1:9" x14ac:dyDescent="0.25">
      <c r="A19510" s="33" t="s">
        <v>8169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82"/>
        <v>387000</v>
      </c>
      <c r="H19510" s="42" t="s">
        <v>509</v>
      </c>
      <c r="I19510" s="43" t="s">
        <v>13811</v>
      </c>
    </row>
    <row r="19511" spans="1:9" x14ac:dyDescent="0.25">
      <c r="A19511" s="33" t="s">
        <v>8169</v>
      </c>
      <c r="B19511" s="63" t="s">
        <v>116</v>
      </c>
      <c r="C19511" s="33" t="s">
        <v>13628</v>
      </c>
      <c r="D19511" s="38">
        <v>2</v>
      </c>
      <c r="E19511" s="45" t="s">
        <v>24</v>
      </c>
      <c r="F19511" s="40">
        <v>184000</v>
      </c>
      <c r="G19511" s="41">
        <f t="shared" si="782"/>
        <v>368000</v>
      </c>
      <c r="H19511" s="42" t="s">
        <v>509</v>
      </c>
      <c r="I19511" s="43" t="s">
        <v>13811</v>
      </c>
    </row>
    <row r="19512" spans="1:9" x14ac:dyDescent="0.25">
      <c r="A19512" s="33" t="s">
        <v>8169</v>
      </c>
      <c r="B19512" s="63" t="s">
        <v>3913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13811</v>
      </c>
    </row>
    <row r="19513" spans="1:9" x14ac:dyDescent="0.25">
      <c r="A19513" s="33" t="s">
        <v>8169</v>
      </c>
      <c r="B19513" s="33" t="s">
        <v>8140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82"/>
        <v>115000</v>
      </c>
      <c r="H19513" s="42" t="s">
        <v>509</v>
      </c>
      <c r="I19513" s="43" t="s">
        <v>13811</v>
      </c>
    </row>
    <row r="19514" spans="1:9" x14ac:dyDescent="0.25">
      <c r="A19514" s="33" t="s">
        <v>8169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13811</v>
      </c>
    </row>
    <row r="19515" spans="1:9" x14ac:dyDescent="0.25">
      <c r="A19515" s="33" t="s">
        <v>8169</v>
      </c>
      <c r="B19515" s="33" t="s">
        <v>7779</v>
      </c>
      <c r="C19515" s="33" t="s">
        <v>7780</v>
      </c>
      <c r="D19515" s="50">
        <v>1</v>
      </c>
      <c r="E19515" s="45" t="s">
        <v>24</v>
      </c>
      <c r="F19515" s="298">
        <v>1100000</v>
      </c>
      <c r="G19515" s="41">
        <f t="shared" ref="G19515:G19517" si="783">F19515*D19515</f>
        <v>1100000</v>
      </c>
      <c r="H19515" s="42" t="s">
        <v>882</v>
      </c>
      <c r="I19515" s="43" t="s">
        <v>10164</v>
      </c>
    </row>
    <row r="19516" spans="1:9" x14ac:dyDescent="0.25">
      <c r="A19516" s="33" t="s">
        <v>8169</v>
      </c>
      <c r="B19516" s="109" t="s">
        <v>7839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83"/>
        <v>350000</v>
      </c>
      <c r="H19516" s="42" t="s">
        <v>882</v>
      </c>
      <c r="I19516" s="43" t="s">
        <v>10164</v>
      </c>
    </row>
    <row r="19517" spans="1:9" x14ac:dyDescent="0.25">
      <c r="A19517" s="33" t="s">
        <v>8169</v>
      </c>
      <c r="B19517" s="36" t="s">
        <v>7691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83"/>
        <v>95000</v>
      </c>
      <c r="H19517" s="42" t="s">
        <v>882</v>
      </c>
      <c r="I19517" s="43" t="s">
        <v>10164</v>
      </c>
    </row>
    <row r="19518" spans="1:9" x14ac:dyDescent="0.25">
      <c r="A19518" s="33" t="s">
        <v>8169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80"/>
        <v>44000</v>
      </c>
      <c r="H19518" s="42" t="s">
        <v>568</v>
      </c>
      <c r="I19518" s="43"/>
    </row>
    <row r="19519" spans="1:9" x14ac:dyDescent="0.25">
      <c r="A19519" s="33" t="s">
        <v>8169</v>
      </c>
      <c r="B19519" s="68" t="s">
        <v>7633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80"/>
        <v>30000</v>
      </c>
      <c r="H19519" s="42" t="s">
        <v>568</v>
      </c>
      <c r="I19519" s="43"/>
    </row>
    <row r="19520" spans="1:9" x14ac:dyDescent="0.25">
      <c r="A19520" s="33" t="s">
        <v>8169</v>
      </c>
      <c r="B19520" s="33" t="s">
        <v>8173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80"/>
        <v>650000</v>
      </c>
      <c r="H19520" s="42" t="s">
        <v>2606</v>
      </c>
      <c r="I19520" s="43" t="s">
        <v>13812</v>
      </c>
    </row>
    <row r="19521" spans="1:9" x14ac:dyDescent="0.25">
      <c r="A19521" s="33" t="s">
        <v>8169</v>
      </c>
      <c r="B19521" s="36" t="s">
        <v>8341</v>
      </c>
      <c r="C19521" s="44" t="s">
        <v>13813</v>
      </c>
      <c r="D19521" s="38">
        <v>1</v>
      </c>
      <c r="E19521" s="45" t="s">
        <v>24</v>
      </c>
      <c r="F19521" s="40">
        <v>1650000</v>
      </c>
      <c r="G19521" s="62">
        <f t="shared" si="780"/>
        <v>1650000</v>
      </c>
      <c r="H19521" s="42" t="s">
        <v>13814</v>
      </c>
      <c r="I19521" s="43" t="s">
        <v>13815</v>
      </c>
    </row>
    <row r="19522" spans="1:9" x14ac:dyDescent="0.25">
      <c r="A19522" s="33" t="s">
        <v>8169</v>
      </c>
      <c r="B19522" s="36" t="s">
        <v>8341</v>
      </c>
      <c r="C19522" s="44" t="s">
        <v>13816</v>
      </c>
      <c r="D19522" s="38">
        <v>1</v>
      </c>
      <c r="E19522" s="45" t="s">
        <v>24</v>
      </c>
      <c r="F19522" s="40">
        <v>1650000</v>
      </c>
      <c r="G19522" s="62">
        <f t="shared" si="780"/>
        <v>1650000</v>
      </c>
      <c r="H19522" s="42" t="s">
        <v>13814</v>
      </c>
      <c r="I19522" s="43" t="s">
        <v>13815</v>
      </c>
    </row>
    <row r="19523" spans="1:9" x14ac:dyDescent="0.25">
      <c r="A19523" s="33" t="s">
        <v>8169</v>
      </c>
      <c r="B19523" s="36" t="s">
        <v>8341</v>
      </c>
      <c r="C19523" s="44" t="s">
        <v>13817</v>
      </c>
      <c r="D19523" s="38">
        <v>1</v>
      </c>
      <c r="E19523" s="45" t="s">
        <v>24</v>
      </c>
      <c r="F19523" s="40">
        <v>1650000</v>
      </c>
      <c r="G19523" s="62">
        <f t="shared" si="780"/>
        <v>1650000</v>
      </c>
      <c r="H19523" s="42" t="s">
        <v>13814</v>
      </c>
      <c r="I19523" s="43" t="s">
        <v>13815</v>
      </c>
    </row>
    <row r="19524" spans="1:9" x14ac:dyDescent="0.25">
      <c r="A19524" s="33" t="s">
        <v>8169</v>
      </c>
      <c r="B19524" s="36" t="s">
        <v>8341</v>
      </c>
      <c r="C19524" s="44" t="s">
        <v>13818</v>
      </c>
      <c r="D19524" s="38">
        <v>1</v>
      </c>
      <c r="E19524" s="45" t="s">
        <v>24</v>
      </c>
      <c r="F19524" s="40">
        <v>1650000</v>
      </c>
      <c r="G19524" s="62">
        <f t="shared" si="780"/>
        <v>1650000</v>
      </c>
      <c r="H19524" s="42" t="s">
        <v>13814</v>
      </c>
      <c r="I19524" s="43" t="s">
        <v>13815</v>
      </c>
    </row>
    <row r="19525" spans="1:9" x14ac:dyDescent="0.25">
      <c r="A19525" s="33" t="s">
        <v>8169</v>
      </c>
      <c r="B19525" s="36" t="s">
        <v>8341</v>
      </c>
      <c r="C19525" s="44" t="s">
        <v>13819</v>
      </c>
      <c r="D19525" s="38">
        <v>1</v>
      </c>
      <c r="E19525" s="45" t="s">
        <v>24</v>
      </c>
      <c r="F19525" s="40">
        <v>1650000</v>
      </c>
      <c r="G19525" s="62">
        <f t="shared" si="780"/>
        <v>1650000</v>
      </c>
      <c r="H19525" s="42" t="s">
        <v>13814</v>
      </c>
      <c r="I19525" s="43" t="s">
        <v>13815</v>
      </c>
    </row>
    <row r="19526" spans="1:9" x14ac:dyDescent="0.25">
      <c r="A19526" s="33" t="s">
        <v>8169</v>
      </c>
      <c r="B19526" s="36" t="s">
        <v>8341</v>
      </c>
      <c r="C19526" s="44" t="s">
        <v>13820</v>
      </c>
      <c r="D19526" s="38">
        <v>1</v>
      </c>
      <c r="E19526" s="45" t="s">
        <v>24</v>
      </c>
      <c r="F19526" s="40">
        <v>1650000</v>
      </c>
      <c r="G19526" s="62">
        <f t="shared" si="780"/>
        <v>1650000</v>
      </c>
      <c r="H19526" s="42" t="s">
        <v>13814</v>
      </c>
      <c r="I19526" s="43" t="s">
        <v>13815</v>
      </c>
    </row>
    <row r="19527" spans="1:9" x14ac:dyDescent="0.25">
      <c r="A19527" s="33" t="s">
        <v>8169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80"/>
        <v>6350000</v>
      </c>
      <c r="H19527" s="42" t="s">
        <v>13814</v>
      </c>
      <c r="I19527" s="43" t="s">
        <v>13815</v>
      </c>
    </row>
    <row r="19528" spans="1:9" x14ac:dyDescent="0.25">
      <c r="A19528" s="33" t="s">
        <v>8169</v>
      </c>
      <c r="B19528" s="36" t="s">
        <v>3947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80"/>
        <v>160000</v>
      </c>
      <c r="H19528" s="42" t="s">
        <v>1450</v>
      </c>
      <c r="I19528" s="43"/>
    </row>
    <row r="19529" spans="1:9" x14ac:dyDescent="0.25">
      <c r="A19529" s="33" t="s">
        <v>8169</v>
      </c>
      <c r="B19529" s="33" t="s">
        <v>8175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80"/>
        <v>25000</v>
      </c>
      <c r="H19529" s="42" t="s">
        <v>1450</v>
      </c>
      <c r="I19529" s="43"/>
    </row>
    <row r="19530" spans="1:9" x14ac:dyDescent="0.25">
      <c r="A19530" s="33" t="s">
        <v>8169</v>
      </c>
      <c r="B19530" s="36" t="s">
        <v>8341</v>
      </c>
      <c r="C19530" s="44" t="s">
        <v>13821</v>
      </c>
      <c r="D19530" s="38">
        <v>1</v>
      </c>
      <c r="E19530" s="45" t="s">
        <v>24</v>
      </c>
      <c r="F19530" s="40">
        <v>1650000</v>
      </c>
      <c r="G19530" s="41">
        <f t="shared" si="780"/>
        <v>1650000</v>
      </c>
      <c r="H19530" s="42" t="s">
        <v>433</v>
      </c>
      <c r="I19530" s="43" t="s">
        <v>13822</v>
      </c>
    </row>
    <row r="19531" spans="1:9" x14ac:dyDescent="0.25">
      <c r="A19531" s="33" t="s">
        <v>8169</v>
      </c>
      <c r="B19531" s="36" t="s">
        <v>8341</v>
      </c>
      <c r="C19531" s="44" t="s">
        <v>13823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13822</v>
      </c>
    </row>
    <row r="19532" spans="1:9" x14ac:dyDescent="0.25">
      <c r="A19532" s="33" t="s">
        <v>8169</v>
      </c>
      <c r="B19532" s="33" t="s">
        <v>352</v>
      </c>
      <c r="C19532" s="33" t="s">
        <v>13824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7807</v>
      </c>
      <c r="I19532" s="43" t="s">
        <v>13822</v>
      </c>
    </row>
    <row r="19533" spans="1:9" x14ac:dyDescent="0.25">
      <c r="A19533" s="33" t="s">
        <v>8169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84">F19533*D19533</f>
        <v>235000</v>
      </c>
      <c r="H19533" s="42" t="s">
        <v>433</v>
      </c>
      <c r="I19533" s="43" t="s">
        <v>13822</v>
      </c>
    </row>
    <row r="19534" spans="1:9" x14ac:dyDescent="0.25">
      <c r="A19534" s="33" t="s">
        <v>8169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84"/>
        <v>130000</v>
      </c>
      <c r="H19534" s="42" t="s">
        <v>433</v>
      </c>
      <c r="I19534" s="43" t="s">
        <v>13822</v>
      </c>
    </row>
    <row r="19535" spans="1:9" x14ac:dyDescent="0.25">
      <c r="A19535" s="33" t="s">
        <v>8169</v>
      </c>
      <c r="B19535" s="33" t="s">
        <v>68</v>
      </c>
      <c r="C19535" s="33" t="s">
        <v>13825</v>
      </c>
      <c r="D19535" s="38">
        <v>1</v>
      </c>
      <c r="E19535" s="45" t="s">
        <v>72</v>
      </c>
      <c r="F19535" s="40">
        <v>2100000</v>
      </c>
      <c r="G19535" s="62">
        <f t="shared" si="784"/>
        <v>2100000</v>
      </c>
      <c r="H19535" s="42" t="s">
        <v>1006</v>
      </c>
      <c r="I19535" s="43" t="s">
        <v>13826</v>
      </c>
    </row>
    <row r="19536" spans="1:9" x14ac:dyDescent="0.25">
      <c r="A19536" s="33" t="s">
        <v>8169</v>
      </c>
      <c r="B19536" s="33" t="s">
        <v>68</v>
      </c>
      <c r="C19536" s="33" t="s">
        <v>13827</v>
      </c>
      <c r="D19536" s="38">
        <v>1</v>
      </c>
      <c r="E19536" s="45" t="s">
        <v>72</v>
      </c>
      <c r="F19536" s="40">
        <v>2100000</v>
      </c>
      <c r="G19536" s="62">
        <f t="shared" si="784"/>
        <v>2100000</v>
      </c>
      <c r="H19536" s="42" t="s">
        <v>1006</v>
      </c>
      <c r="I19536" s="43" t="s">
        <v>13826</v>
      </c>
    </row>
    <row r="19537" spans="1:9" x14ac:dyDescent="0.25">
      <c r="A19537" s="33" t="s">
        <v>8169</v>
      </c>
      <c r="B19537" s="33" t="s">
        <v>7534</v>
      </c>
      <c r="C19537" s="56" t="s">
        <v>7529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13826</v>
      </c>
    </row>
    <row r="19538" spans="1:9" x14ac:dyDescent="0.25">
      <c r="A19538" s="33" t="s">
        <v>8169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84"/>
        <v>297000</v>
      </c>
      <c r="H19538" s="42" t="s">
        <v>2672</v>
      </c>
      <c r="I19538" s="43" t="s">
        <v>10171</v>
      </c>
    </row>
    <row r="19539" spans="1:9" x14ac:dyDescent="0.25">
      <c r="A19539" s="33" t="s">
        <v>8169</v>
      </c>
      <c r="B19539" s="33" t="s">
        <v>8247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84"/>
        <v>83000</v>
      </c>
      <c r="H19539" s="42" t="s">
        <v>2672</v>
      </c>
      <c r="I19539" s="43" t="s">
        <v>10171</v>
      </c>
    </row>
    <row r="19540" spans="1:9" x14ac:dyDescent="0.25">
      <c r="A19540" s="33" t="s">
        <v>8169</v>
      </c>
      <c r="B19540" s="33" t="s">
        <v>3235</v>
      </c>
      <c r="C19540" s="33" t="s">
        <v>3596</v>
      </c>
      <c r="D19540" s="38">
        <v>1</v>
      </c>
      <c r="E19540" s="45" t="s">
        <v>24</v>
      </c>
      <c r="F19540" s="40">
        <v>93000</v>
      </c>
      <c r="G19540" s="62">
        <f t="shared" si="784"/>
        <v>93000</v>
      </c>
      <c r="H19540" s="42" t="s">
        <v>2672</v>
      </c>
      <c r="I19540" s="43" t="s">
        <v>10171</v>
      </c>
    </row>
    <row r="19541" spans="1:9" x14ac:dyDescent="0.25">
      <c r="A19541" s="33" t="s">
        <v>8169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84"/>
        <v>39000</v>
      </c>
      <c r="H19541" s="42" t="s">
        <v>2672</v>
      </c>
      <c r="I19541" s="43" t="s">
        <v>10171</v>
      </c>
    </row>
    <row r="19542" spans="1:9" x14ac:dyDescent="0.25">
      <c r="A19542" s="33" t="s">
        <v>8169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84"/>
        <v>31000</v>
      </c>
      <c r="H19542" s="42" t="s">
        <v>2672</v>
      </c>
      <c r="I19542" s="43" t="s">
        <v>10171</v>
      </c>
    </row>
    <row r="19543" spans="1:9" x14ac:dyDescent="0.25">
      <c r="A19543" s="33" t="s">
        <v>8169</v>
      </c>
      <c r="B19543" s="33" t="s">
        <v>352</v>
      </c>
      <c r="C19543" s="33" t="s">
        <v>13828</v>
      </c>
      <c r="D19543" s="38">
        <v>1</v>
      </c>
      <c r="E19543" s="45" t="s">
        <v>23</v>
      </c>
      <c r="F19543" s="46">
        <v>1620000</v>
      </c>
      <c r="G19543" s="62">
        <f t="shared" si="784"/>
        <v>1620000</v>
      </c>
      <c r="H19543" s="42" t="s">
        <v>1753</v>
      </c>
      <c r="I19543" s="43" t="s">
        <v>12444</v>
      </c>
    </row>
    <row r="19544" spans="1:9" x14ac:dyDescent="0.25">
      <c r="A19544" s="33" t="s">
        <v>8169</v>
      </c>
      <c r="B19544" s="36" t="s">
        <v>7561</v>
      </c>
      <c r="C19544" s="56" t="s">
        <v>7562</v>
      </c>
      <c r="D19544" s="38">
        <v>1</v>
      </c>
      <c r="E19544" s="78" t="s">
        <v>24</v>
      </c>
      <c r="F19544" s="41">
        <v>130000</v>
      </c>
      <c r="G19544" s="62">
        <f t="shared" si="784"/>
        <v>130000</v>
      </c>
      <c r="H19544" s="84" t="s">
        <v>1753</v>
      </c>
      <c r="I19544" s="43" t="s">
        <v>12444</v>
      </c>
    </row>
    <row r="19545" spans="1:9" x14ac:dyDescent="0.25">
      <c r="A19545" s="33" t="s">
        <v>8176</v>
      </c>
      <c r="B19545" s="33" t="s">
        <v>3595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84"/>
        <v>4363167</v>
      </c>
      <c r="H19545" s="236" t="s">
        <v>2628</v>
      </c>
      <c r="I19545" s="43"/>
    </row>
    <row r="19546" spans="1:9" x14ac:dyDescent="0.25">
      <c r="A19546" s="33" t="s">
        <v>8176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x14ac:dyDescent="0.25">
      <c r="A19547" s="33" t="s">
        <v>8176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x14ac:dyDescent="0.25">
      <c r="A19548" s="33" t="s">
        <v>8176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x14ac:dyDescent="0.25">
      <c r="A19549" s="33" t="s">
        <v>8176</v>
      </c>
      <c r="B19549" s="33" t="s">
        <v>8178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85">F19549*D19549</f>
        <v>237500</v>
      </c>
      <c r="H19549" s="42" t="s">
        <v>492</v>
      </c>
      <c r="I19549" s="43"/>
    </row>
    <row r="19550" spans="1:9" x14ac:dyDescent="0.25">
      <c r="A19550" s="33" t="s">
        <v>8176</v>
      </c>
      <c r="B19550" s="109" t="s">
        <v>8179</v>
      </c>
      <c r="C19550" s="44" t="s">
        <v>3441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x14ac:dyDescent="0.25">
      <c r="A19551" s="33" t="s">
        <v>8176</v>
      </c>
      <c r="B19551" s="52" t="s">
        <v>8180</v>
      </c>
      <c r="C19551" s="56" t="s">
        <v>3441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x14ac:dyDescent="0.25">
      <c r="A19552" s="33" t="s">
        <v>8176</v>
      </c>
      <c r="B19552" s="33" t="s">
        <v>8181</v>
      </c>
      <c r="C19552" s="56" t="s">
        <v>3441</v>
      </c>
      <c r="D19552" s="38">
        <v>10</v>
      </c>
      <c r="E19552" s="51" t="s">
        <v>24</v>
      </c>
      <c r="F19552" s="46">
        <v>2500</v>
      </c>
      <c r="G19552" s="62">
        <f t="shared" ref="G19552:G19554" si="786">F19552*D19552</f>
        <v>25000</v>
      </c>
      <c r="H19552" s="42" t="s">
        <v>492</v>
      </c>
      <c r="I19552" s="43"/>
    </row>
    <row r="19553" spans="1:9" x14ac:dyDescent="0.25">
      <c r="A19553" s="33" t="s">
        <v>8176</v>
      </c>
      <c r="B19553" s="33" t="s">
        <v>8182</v>
      </c>
      <c r="C19553" s="56" t="s">
        <v>3441</v>
      </c>
      <c r="D19553" s="38">
        <v>20</v>
      </c>
      <c r="E19553" s="51" t="s">
        <v>24</v>
      </c>
      <c r="F19553" s="46">
        <v>250</v>
      </c>
      <c r="G19553" s="62">
        <f t="shared" si="786"/>
        <v>5000</v>
      </c>
      <c r="H19553" s="42" t="s">
        <v>492</v>
      </c>
      <c r="I19553" s="43"/>
    </row>
    <row r="19554" spans="1:9" x14ac:dyDescent="0.25">
      <c r="A19554" s="33" t="s">
        <v>8176</v>
      </c>
      <c r="B19554" s="33" t="s">
        <v>8152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86"/>
        <v>115000</v>
      </c>
      <c r="H19554" s="42" t="s">
        <v>492</v>
      </c>
      <c r="I19554" s="43"/>
    </row>
    <row r="19555" spans="1:9" x14ac:dyDescent="0.25">
      <c r="A19555" s="33" t="s">
        <v>8176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6473</v>
      </c>
      <c r="I19555" s="43"/>
    </row>
    <row r="19556" spans="1:9" x14ac:dyDescent="0.25">
      <c r="A19556" s="33" t="s">
        <v>8176</v>
      </c>
      <c r="B19556" s="33" t="s">
        <v>2847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87">F19556*D19556</f>
        <v>15000</v>
      </c>
      <c r="H19556" s="42" t="s">
        <v>6473</v>
      </c>
      <c r="I19556" s="43"/>
    </row>
    <row r="19557" spans="1:9" x14ac:dyDescent="0.25">
      <c r="A19557" s="33" t="s">
        <v>8176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87"/>
        <v>146000</v>
      </c>
      <c r="H19557" s="42" t="s">
        <v>568</v>
      </c>
      <c r="I19557" s="43"/>
    </row>
    <row r="19558" spans="1:9" x14ac:dyDescent="0.25">
      <c r="A19558" s="33" t="s">
        <v>8176</v>
      </c>
      <c r="B19558" s="33" t="s">
        <v>8048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87"/>
        <v>155000</v>
      </c>
      <c r="H19558" s="42" t="s">
        <v>568</v>
      </c>
      <c r="I19558" s="43"/>
    </row>
    <row r="19559" spans="1:9" x14ac:dyDescent="0.25">
      <c r="A19559" s="33" t="s">
        <v>8176</v>
      </c>
      <c r="B19559" s="63" t="s">
        <v>8187</v>
      </c>
      <c r="C19559" s="33" t="s">
        <v>6284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x14ac:dyDescent="0.25">
      <c r="A19560" s="33" t="s">
        <v>8176</v>
      </c>
      <c r="B19560" s="33" t="s">
        <v>8177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88">F19560*D19560</f>
        <v>60000</v>
      </c>
      <c r="H19560" s="42" t="s">
        <v>783</v>
      </c>
      <c r="I19560" s="294"/>
    </row>
    <row r="19561" spans="1:9" x14ac:dyDescent="0.25">
      <c r="A19561" s="33" t="s">
        <v>8176</v>
      </c>
      <c r="B19561" s="33" t="s">
        <v>8186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88"/>
        <v>140000</v>
      </c>
      <c r="H19561" s="42" t="s">
        <v>13829</v>
      </c>
      <c r="I19561" s="43"/>
    </row>
    <row r="19562" spans="1:9" x14ac:dyDescent="0.25">
      <c r="A19562" s="33" t="s">
        <v>8176</v>
      </c>
      <c r="B19562" s="52" t="s">
        <v>8188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88"/>
        <v>40000</v>
      </c>
      <c r="H19562" s="42" t="s">
        <v>1006</v>
      </c>
      <c r="I19562" s="43"/>
    </row>
    <row r="19563" spans="1:9" x14ac:dyDescent="0.25">
      <c r="A19563" s="33" t="s">
        <v>8176</v>
      </c>
      <c r="B19563" s="52" t="s">
        <v>8192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88"/>
        <v>100000</v>
      </c>
      <c r="H19563" s="42" t="s">
        <v>1006</v>
      </c>
      <c r="I19563" s="43"/>
    </row>
    <row r="19564" spans="1:9" x14ac:dyDescent="0.25">
      <c r="A19564" s="33" t="s">
        <v>8176</v>
      </c>
      <c r="B19564" s="33" t="s">
        <v>8193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88"/>
        <v>220000</v>
      </c>
      <c r="H19564" s="42" t="s">
        <v>1006</v>
      </c>
      <c r="I19564" s="43"/>
    </row>
    <row r="19565" spans="1:9" x14ac:dyDescent="0.25">
      <c r="A19565" s="33" t="s">
        <v>8176</v>
      </c>
      <c r="B19565" s="33" t="s">
        <v>8194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88"/>
        <v>100000</v>
      </c>
      <c r="H19565" s="42" t="s">
        <v>1006</v>
      </c>
      <c r="I19565" s="43"/>
    </row>
    <row r="19566" spans="1:9" x14ac:dyDescent="0.25">
      <c r="A19566" s="33" t="s">
        <v>8176</v>
      </c>
      <c r="B19566" s="33" t="s">
        <v>8019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88"/>
        <v>1580000</v>
      </c>
      <c r="H19566" s="42" t="s">
        <v>647</v>
      </c>
      <c r="I19566" s="43" t="s">
        <v>13830</v>
      </c>
    </row>
    <row r="19567" spans="1:9" x14ac:dyDescent="0.25">
      <c r="A19567" s="33" t="s">
        <v>8176</v>
      </c>
      <c r="B19567" s="36" t="s">
        <v>8184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88"/>
        <v>1680000</v>
      </c>
      <c r="H19567" s="42" t="s">
        <v>13831</v>
      </c>
      <c r="I19567" s="43" t="s">
        <v>13830</v>
      </c>
    </row>
    <row r="19568" spans="1:9" x14ac:dyDescent="0.25">
      <c r="A19568" s="33" t="s">
        <v>8176</v>
      </c>
      <c r="B19568" s="33" t="s">
        <v>8164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88"/>
        <v>770000</v>
      </c>
      <c r="H19568" s="42" t="s">
        <v>13832</v>
      </c>
      <c r="I19568" s="43" t="s">
        <v>13830</v>
      </c>
    </row>
    <row r="19569" spans="1:9" x14ac:dyDescent="0.25">
      <c r="A19569" s="33" t="s">
        <v>8176</v>
      </c>
      <c r="B19569" s="33" t="s">
        <v>13748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13830</v>
      </c>
    </row>
    <row r="19570" spans="1:9" x14ac:dyDescent="0.25">
      <c r="A19570" s="33" t="s">
        <v>8176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89">F19570*D19570</f>
        <v>193500</v>
      </c>
      <c r="H19570" s="42" t="s">
        <v>995</v>
      </c>
      <c r="I19570" s="43" t="s">
        <v>8493</v>
      </c>
    </row>
    <row r="19571" spans="1:9" x14ac:dyDescent="0.25">
      <c r="A19571" s="33" t="s">
        <v>8176</v>
      </c>
      <c r="B19571" s="63" t="s">
        <v>116</v>
      </c>
      <c r="C19571" s="33" t="s">
        <v>13628</v>
      </c>
      <c r="D19571" s="38">
        <v>1</v>
      </c>
      <c r="E19571" s="78" t="s">
        <v>24</v>
      </c>
      <c r="F19571" s="55">
        <v>184000</v>
      </c>
      <c r="G19571" s="179">
        <f t="shared" si="789"/>
        <v>184000</v>
      </c>
      <c r="H19571" s="42" t="s">
        <v>995</v>
      </c>
      <c r="I19571" s="43" t="s">
        <v>8493</v>
      </c>
    </row>
    <row r="19572" spans="1:9" x14ac:dyDescent="0.25">
      <c r="A19572" s="33" t="s">
        <v>8176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88"/>
        <v>242823</v>
      </c>
      <c r="H19572" s="42" t="s">
        <v>995</v>
      </c>
      <c r="I19572" s="43" t="s">
        <v>8493</v>
      </c>
    </row>
    <row r="19573" spans="1:9" x14ac:dyDescent="0.25">
      <c r="A19573" s="33" t="s">
        <v>8176</v>
      </c>
      <c r="B19573" s="109" t="s">
        <v>2801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88"/>
        <v>12084</v>
      </c>
      <c r="H19573" s="42" t="s">
        <v>995</v>
      </c>
      <c r="I19573" s="43" t="s">
        <v>8493</v>
      </c>
    </row>
    <row r="19574" spans="1:9" x14ac:dyDescent="0.25">
      <c r="A19574" s="33" t="s">
        <v>8176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88"/>
        <v>22500</v>
      </c>
      <c r="H19574" s="42" t="s">
        <v>995</v>
      </c>
      <c r="I19574" s="43" t="s">
        <v>8493</v>
      </c>
    </row>
    <row r="19575" spans="1:9" x14ac:dyDescent="0.25">
      <c r="A19575" s="33" t="s">
        <v>8176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88"/>
        <v>40000</v>
      </c>
      <c r="H19575" s="42" t="s">
        <v>995</v>
      </c>
      <c r="I19575" s="43" t="s">
        <v>8493</v>
      </c>
    </row>
    <row r="19576" spans="1:9" x14ac:dyDescent="0.25">
      <c r="A19576" s="33" t="s">
        <v>8176</v>
      </c>
      <c r="B19576" s="63" t="s">
        <v>8509</v>
      </c>
      <c r="C19576" s="109" t="s">
        <v>8339</v>
      </c>
      <c r="D19576" s="38">
        <v>0.6</v>
      </c>
      <c r="E19576" s="45" t="s">
        <v>27</v>
      </c>
      <c r="F19576" s="40">
        <v>82500</v>
      </c>
      <c r="G19576" s="62">
        <f t="shared" si="788"/>
        <v>49500</v>
      </c>
      <c r="H19576" s="42" t="s">
        <v>995</v>
      </c>
      <c r="I19576" s="43" t="s">
        <v>8493</v>
      </c>
    </row>
    <row r="19577" spans="1:9" x14ac:dyDescent="0.25">
      <c r="A19577" s="33" t="s">
        <v>8197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88"/>
        <v>49300</v>
      </c>
      <c r="H19577" s="42" t="s">
        <v>28</v>
      </c>
      <c r="I19577" s="43"/>
    </row>
    <row r="19578" spans="1:9" x14ac:dyDescent="0.25">
      <c r="A19578" s="33" t="s">
        <v>8197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88"/>
        <v>93000</v>
      </c>
      <c r="H19578" s="42" t="s">
        <v>2240</v>
      </c>
      <c r="I19578" s="43"/>
    </row>
    <row r="19579" spans="1:9" x14ac:dyDescent="0.25">
      <c r="A19579" s="33" t="s">
        <v>8197</v>
      </c>
      <c r="B19579" s="33" t="s">
        <v>8048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88"/>
        <v>387500</v>
      </c>
      <c r="H19579" s="42" t="s">
        <v>568</v>
      </c>
      <c r="I19579" s="43"/>
    </row>
    <row r="19580" spans="1:9" x14ac:dyDescent="0.25">
      <c r="A19580" s="33" t="s">
        <v>8197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x14ac:dyDescent="0.25">
      <c r="A19581" s="33" t="s">
        <v>8197</v>
      </c>
      <c r="B19581" s="68" t="s">
        <v>8214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x14ac:dyDescent="0.25">
      <c r="A19582" s="33" t="s">
        <v>8197</v>
      </c>
      <c r="B19582" s="56" t="s">
        <v>7583</v>
      </c>
      <c r="C19582" s="56" t="s">
        <v>7537</v>
      </c>
      <c r="D19582" s="38">
        <v>1</v>
      </c>
      <c r="E19582" s="78" t="s">
        <v>24</v>
      </c>
      <c r="F19582" s="46">
        <v>77500</v>
      </c>
      <c r="G19582" s="179">
        <f t="shared" ref="G19582:G19584" si="790">F19582*D19582</f>
        <v>77500</v>
      </c>
      <c r="H19582" s="42" t="s">
        <v>6473</v>
      </c>
      <c r="I19582" s="43"/>
    </row>
    <row r="19583" spans="1:9" x14ac:dyDescent="0.25">
      <c r="A19583" s="33" t="s">
        <v>8197</v>
      </c>
      <c r="B19583" s="33" t="s">
        <v>6533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90"/>
        <v>175000</v>
      </c>
      <c r="H19583" s="42" t="s">
        <v>6473</v>
      </c>
      <c r="I19583" s="43"/>
    </row>
    <row r="19584" spans="1:9" x14ac:dyDescent="0.25">
      <c r="A19584" s="33" t="s">
        <v>8197</v>
      </c>
      <c r="B19584" s="33" t="s">
        <v>8126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90"/>
        <v>920000</v>
      </c>
      <c r="H19584" s="42" t="s">
        <v>1006</v>
      </c>
      <c r="I19584" s="43"/>
    </row>
    <row r="19585" spans="1:9" x14ac:dyDescent="0.25">
      <c r="A19585" s="33" t="s">
        <v>8197</v>
      </c>
      <c r="B19585" s="109" t="s">
        <v>2801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x14ac:dyDescent="0.25">
      <c r="A19586" s="33" t="s">
        <v>8197</v>
      </c>
      <c r="B19586" s="33" t="s">
        <v>6293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3101</v>
      </c>
      <c r="I19586" s="43"/>
    </row>
    <row r="19587" spans="1:9" x14ac:dyDescent="0.25">
      <c r="A19587" s="33" t="s">
        <v>8197</v>
      </c>
      <c r="B19587" s="109" t="s">
        <v>2801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91">F19587*D19587</f>
        <v>12084</v>
      </c>
      <c r="H19587" s="42" t="s">
        <v>2736</v>
      </c>
      <c r="I19587" s="43" t="s">
        <v>10173</v>
      </c>
    </row>
    <row r="19588" spans="1:9" x14ac:dyDescent="0.25">
      <c r="A19588" s="33" t="s">
        <v>8197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91"/>
        <v>208134</v>
      </c>
      <c r="H19588" s="42" t="s">
        <v>2736</v>
      </c>
      <c r="I19588" s="43" t="s">
        <v>10173</v>
      </c>
    </row>
    <row r="19589" spans="1:9" x14ac:dyDescent="0.25">
      <c r="A19589" s="33" t="s">
        <v>8197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91"/>
        <v>297000</v>
      </c>
      <c r="H19589" s="42" t="s">
        <v>2736</v>
      </c>
      <c r="I19589" s="43" t="s">
        <v>10173</v>
      </c>
    </row>
    <row r="19590" spans="1:9" x14ac:dyDescent="0.25">
      <c r="A19590" s="33" t="s">
        <v>8197</v>
      </c>
      <c r="B19590" s="33" t="s">
        <v>8247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91"/>
        <v>83000</v>
      </c>
      <c r="H19590" s="42" t="s">
        <v>2736</v>
      </c>
      <c r="I19590" s="43" t="s">
        <v>10173</v>
      </c>
    </row>
    <row r="19591" spans="1:9" x14ac:dyDescent="0.25">
      <c r="A19591" s="33" t="s">
        <v>8197</v>
      </c>
      <c r="B19591" s="33" t="s">
        <v>3235</v>
      </c>
      <c r="C19591" s="33" t="s">
        <v>3596</v>
      </c>
      <c r="D19591" s="38">
        <v>1</v>
      </c>
      <c r="E19591" s="45" t="s">
        <v>24</v>
      </c>
      <c r="F19591" s="40">
        <v>93000</v>
      </c>
      <c r="G19591" s="62">
        <f t="shared" si="791"/>
        <v>93000</v>
      </c>
      <c r="H19591" s="42" t="s">
        <v>2736</v>
      </c>
      <c r="I19591" s="43" t="s">
        <v>10173</v>
      </c>
    </row>
    <row r="19592" spans="1:9" x14ac:dyDescent="0.25">
      <c r="A19592" s="33" t="s">
        <v>8197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91"/>
        <v>39000</v>
      </c>
      <c r="H19592" s="42" t="s">
        <v>2736</v>
      </c>
      <c r="I19592" s="43" t="s">
        <v>10173</v>
      </c>
    </row>
    <row r="19593" spans="1:9" x14ac:dyDescent="0.25">
      <c r="A19593" s="33" t="s">
        <v>8197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91"/>
        <v>193500</v>
      </c>
      <c r="H19593" s="42" t="s">
        <v>1999</v>
      </c>
      <c r="I19593" s="43" t="s">
        <v>10174</v>
      </c>
    </row>
    <row r="19594" spans="1:9" x14ac:dyDescent="0.25">
      <c r="A19594" s="33" t="s">
        <v>8197</v>
      </c>
      <c r="B19594" s="63" t="s">
        <v>116</v>
      </c>
      <c r="C19594" s="33" t="s">
        <v>13628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10174</v>
      </c>
    </row>
    <row r="19595" spans="1:9" x14ac:dyDescent="0.25">
      <c r="A19595" s="33" t="s">
        <v>8197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92">F19595*D19595</f>
        <v>40000</v>
      </c>
      <c r="H19595" s="42" t="s">
        <v>1999</v>
      </c>
      <c r="I19595" s="43" t="s">
        <v>10174</v>
      </c>
    </row>
    <row r="19596" spans="1:9" x14ac:dyDescent="0.25">
      <c r="A19596" s="33" t="s">
        <v>8197</v>
      </c>
      <c r="B19596" s="33" t="s">
        <v>8183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92"/>
        <v>108500</v>
      </c>
      <c r="H19596" s="42" t="s">
        <v>1106</v>
      </c>
      <c r="I19596" s="43" t="s">
        <v>13833</v>
      </c>
    </row>
    <row r="19597" spans="1:9" x14ac:dyDescent="0.25">
      <c r="A19597" s="33" t="s">
        <v>8197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92"/>
        <v>30000</v>
      </c>
      <c r="H19597" s="42" t="s">
        <v>1106</v>
      </c>
      <c r="I19597" s="43" t="s">
        <v>13833</v>
      </c>
    </row>
    <row r="19598" spans="1:9" x14ac:dyDescent="0.25">
      <c r="A19598" s="33" t="s">
        <v>8197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92"/>
        <v>297000</v>
      </c>
      <c r="H19598" s="42" t="s">
        <v>1106</v>
      </c>
      <c r="I19598" s="43" t="s">
        <v>13833</v>
      </c>
    </row>
    <row r="19599" spans="1:9" x14ac:dyDescent="0.25">
      <c r="A19599" s="33" t="s">
        <v>8197</v>
      </c>
      <c r="B19599" s="33" t="s">
        <v>8247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92"/>
        <v>83000</v>
      </c>
      <c r="H19599" s="42" t="s">
        <v>1106</v>
      </c>
      <c r="I19599" s="43" t="s">
        <v>13833</v>
      </c>
    </row>
    <row r="19600" spans="1:9" x14ac:dyDescent="0.25">
      <c r="A19600" s="33" t="s">
        <v>8197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92"/>
        <v>22000</v>
      </c>
      <c r="H19600" s="42" t="s">
        <v>1106</v>
      </c>
      <c r="I19600" s="43" t="s">
        <v>13833</v>
      </c>
    </row>
    <row r="19601" spans="1:9" x14ac:dyDescent="0.25">
      <c r="A19601" s="33" t="s">
        <v>8197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92"/>
        <v>9390</v>
      </c>
      <c r="H19601" s="42" t="s">
        <v>1106</v>
      </c>
      <c r="I19601" s="43" t="s">
        <v>13833</v>
      </c>
    </row>
    <row r="19602" spans="1:9" x14ac:dyDescent="0.25">
      <c r="A19602" s="33" t="s">
        <v>8197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92"/>
        <v>2500</v>
      </c>
      <c r="H19602" s="42" t="s">
        <v>1106</v>
      </c>
      <c r="I19602" s="43" t="s">
        <v>13833</v>
      </c>
    </row>
    <row r="19603" spans="1:9" x14ac:dyDescent="0.25">
      <c r="A19603" s="33" t="s">
        <v>8197</v>
      </c>
      <c r="B19603" s="33" t="s">
        <v>7918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92"/>
        <v>57000</v>
      </c>
      <c r="H19603" s="42" t="s">
        <v>1106</v>
      </c>
      <c r="I19603" s="43" t="s">
        <v>13833</v>
      </c>
    </row>
    <row r="19604" spans="1:9" x14ac:dyDescent="0.25">
      <c r="A19604" s="33" t="s">
        <v>8197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92"/>
        <v>12000</v>
      </c>
      <c r="H19604" s="42" t="s">
        <v>1106</v>
      </c>
      <c r="I19604" s="43" t="s">
        <v>13833</v>
      </c>
    </row>
    <row r="19605" spans="1:9" x14ac:dyDescent="0.25">
      <c r="A19605" s="33" t="s">
        <v>8197</v>
      </c>
      <c r="B19605" s="68" t="s">
        <v>7883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92"/>
        <v>15000</v>
      </c>
      <c r="H19605" s="42" t="s">
        <v>1106</v>
      </c>
      <c r="I19605" s="43" t="s">
        <v>13833</v>
      </c>
    </row>
    <row r="19606" spans="1:9" x14ac:dyDescent="0.25">
      <c r="A19606" s="33" t="s">
        <v>8197</v>
      </c>
      <c r="B19606" s="56" t="s">
        <v>7884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92"/>
        <v>10000</v>
      </c>
      <c r="H19606" s="42" t="s">
        <v>1106</v>
      </c>
      <c r="I19606" s="43" t="s">
        <v>13833</v>
      </c>
    </row>
    <row r="19607" spans="1:9" x14ac:dyDescent="0.25">
      <c r="A19607" s="33" t="s">
        <v>8197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13833</v>
      </c>
    </row>
    <row r="19608" spans="1:9" x14ac:dyDescent="0.25">
      <c r="A19608" s="33" t="s">
        <v>8197</v>
      </c>
      <c r="B19608" s="36" t="s">
        <v>7984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93">F19608*D19608</f>
        <v>30000</v>
      </c>
      <c r="H19608" s="42" t="s">
        <v>4160</v>
      </c>
      <c r="I19608" s="43" t="s">
        <v>13834</v>
      </c>
    </row>
    <row r="19609" spans="1:9" x14ac:dyDescent="0.25">
      <c r="A19609" s="33" t="s">
        <v>8197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93"/>
        <v>1500000</v>
      </c>
      <c r="H19609" s="42" t="s">
        <v>4160</v>
      </c>
      <c r="I19609" s="43" t="s">
        <v>13834</v>
      </c>
    </row>
    <row r="19610" spans="1:9" x14ac:dyDescent="0.25">
      <c r="A19610" s="33" t="s">
        <v>8197</v>
      </c>
      <c r="B19610" s="68" t="s">
        <v>6290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93"/>
        <v>670000</v>
      </c>
      <c r="H19610" s="42" t="s">
        <v>4160</v>
      </c>
      <c r="I19610" s="43" t="s">
        <v>13834</v>
      </c>
    </row>
    <row r="19611" spans="1:9" x14ac:dyDescent="0.25">
      <c r="A19611" s="33" t="s">
        <v>8197</v>
      </c>
      <c r="B19611" s="33" t="s">
        <v>8189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93"/>
        <v>1550000</v>
      </c>
      <c r="H19611" s="42" t="s">
        <v>12045</v>
      </c>
      <c r="I19611" s="43" t="s">
        <v>13834</v>
      </c>
    </row>
    <row r="19612" spans="1:9" x14ac:dyDescent="0.25">
      <c r="A19612" s="33" t="s">
        <v>8197</v>
      </c>
      <c r="B19612" s="36" t="s">
        <v>8190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93"/>
        <v>1570000</v>
      </c>
      <c r="H19612" s="42" t="s">
        <v>12045</v>
      </c>
      <c r="I19612" s="43" t="s">
        <v>13834</v>
      </c>
    </row>
    <row r="19613" spans="1:9" x14ac:dyDescent="0.25">
      <c r="A19613" s="33" t="s">
        <v>8197</v>
      </c>
      <c r="B19613" s="36" t="s">
        <v>2383</v>
      </c>
      <c r="C19613" s="33" t="s">
        <v>9008</v>
      </c>
      <c r="D19613" s="50">
        <v>1</v>
      </c>
      <c r="E19613" s="39" t="s">
        <v>24</v>
      </c>
      <c r="F19613" s="46">
        <v>147500</v>
      </c>
      <c r="G19613" s="41">
        <f t="shared" si="793"/>
        <v>147500</v>
      </c>
      <c r="H19613" s="42" t="s">
        <v>8204</v>
      </c>
      <c r="I19613" s="43" t="s">
        <v>13835</v>
      </c>
    </row>
    <row r="19614" spans="1:9" x14ac:dyDescent="0.25">
      <c r="A19614" s="33" t="s">
        <v>8197</v>
      </c>
      <c r="B19614" s="33" t="s">
        <v>8205</v>
      </c>
      <c r="C19614" s="56" t="s">
        <v>9008</v>
      </c>
      <c r="D19614" s="53">
        <v>1</v>
      </c>
      <c r="E19614" s="39" t="s">
        <v>24</v>
      </c>
      <c r="F19614" s="40">
        <v>365000</v>
      </c>
      <c r="G19614" s="41">
        <f t="shared" si="793"/>
        <v>365000</v>
      </c>
      <c r="H19614" s="42" t="s">
        <v>8204</v>
      </c>
      <c r="I19614" s="43" t="s">
        <v>13835</v>
      </c>
    </row>
    <row r="19615" spans="1:9" x14ac:dyDescent="0.25">
      <c r="A19615" s="33" t="s">
        <v>8197</v>
      </c>
      <c r="B19615" s="52" t="s">
        <v>8206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93"/>
        <v>120000</v>
      </c>
      <c r="H19615" s="42" t="s">
        <v>8207</v>
      </c>
      <c r="I19615" s="43" t="s">
        <v>13835</v>
      </c>
    </row>
    <row r="19616" spans="1:9" x14ac:dyDescent="0.25">
      <c r="A19616" s="33" t="s">
        <v>8197</v>
      </c>
      <c r="B19616" s="33" t="s">
        <v>8208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93"/>
        <v>848000</v>
      </c>
      <c r="H19616" s="42" t="s">
        <v>8207</v>
      </c>
      <c r="I19616" s="43" t="s">
        <v>13835</v>
      </c>
    </row>
    <row r="19617" spans="1:9" x14ac:dyDescent="0.25">
      <c r="A19617" s="33" t="s">
        <v>8197</v>
      </c>
      <c r="B19617" s="33" t="s">
        <v>8209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93"/>
        <v>422500</v>
      </c>
      <c r="H19617" s="42" t="s">
        <v>8207</v>
      </c>
      <c r="I19617" s="43" t="s">
        <v>13835</v>
      </c>
    </row>
    <row r="19618" spans="1:9" x14ac:dyDescent="0.25">
      <c r="A19618" s="33" t="s">
        <v>8197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93"/>
        <v>583500</v>
      </c>
      <c r="H19618" s="42" t="s">
        <v>5095</v>
      </c>
      <c r="I19618" s="43" t="s">
        <v>13835</v>
      </c>
    </row>
    <row r="19619" spans="1:9" x14ac:dyDescent="0.25">
      <c r="A19619" s="33" t="s">
        <v>8197</v>
      </c>
      <c r="B19619" s="33" t="s">
        <v>8198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93"/>
        <v>55000</v>
      </c>
      <c r="H19619" s="42" t="s">
        <v>4160</v>
      </c>
      <c r="I19619" s="43" t="s">
        <v>13835</v>
      </c>
    </row>
    <row r="19620" spans="1:9" x14ac:dyDescent="0.25">
      <c r="A19620" s="33" t="s">
        <v>8197</v>
      </c>
      <c r="B19620" s="109" t="s">
        <v>8199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4160</v>
      </c>
      <c r="I19620" s="43" t="s">
        <v>13835</v>
      </c>
    </row>
    <row r="19621" spans="1:9" x14ac:dyDescent="0.25">
      <c r="A19621" s="33" t="s">
        <v>8197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93"/>
        <v>93500</v>
      </c>
      <c r="H19621" s="42" t="s">
        <v>8204</v>
      </c>
      <c r="I19621" s="43" t="s">
        <v>13835</v>
      </c>
    </row>
    <row r="19622" spans="1:9" x14ac:dyDescent="0.25">
      <c r="A19622" s="33" t="s">
        <v>8197</v>
      </c>
      <c r="B19622" s="33" t="s">
        <v>8215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93"/>
        <v>125000</v>
      </c>
      <c r="H19622" s="84" t="s">
        <v>536</v>
      </c>
      <c r="I19622" s="43"/>
    </row>
    <row r="19623" spans="1:9" x14ac:dyDescent="0.25">
      <c r="A19623" s="33" t="s">
        <v>8197</v>
      </c>
      <c r="B19623" s="63" t="s">
        <v>8216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93"/>
        <v>175000</v>
      </c>
      <c r="H19623" s="84" t="s">
        <v>536</v>
      </c>
      <c r="I19623" s="43"/>
    </row>
    <row r="19624" spans="1:9" x14ac:dyDescent="0.25">
      <c r="A19624" s="33" t="s">
        <v>8197</v>
      </c>
      <c r="B19624" s="63" t="s">
        <v>8509</v>
      </c>
      <c r="C19624" s="109" t="s">
        <v>8339</v>
      </c>
      <c r="D19624" s="38">
        <v>0.6</v>
      </c>
      <c r="E19624" s="45" t="s">
        <v>27</v>
      </c>
      <c r="F19624" s="40">
        <v>82500</v>
      </c>
      <c r="G19624" s="41">
        <f t="shared" si="793"/>
        <v>49500</v>
      </c>
      <c r="H19624" s="42" t="s">
        <v>1756</v>
      </c>
      <c r="I19624" s="43"/>
    </row>
    <row r="19625" spans="1:9" x14ac:dyDescent="0.25">
      <c r="A19625" s="33" t="s">
        <v>8197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93"/>
        <v>94000</v>
      </c>
      <c r="H19625" s="42" t="s">
        <v>783</v>
      </c>
      <c r="I19625" s="43" t="s">
        <v>8493</v>
      </c>
    </row>
    <row r="19626" spans="1:9" x14ac:dyDescent="0.25">
      <c r="A19626" s="33" t="s">
        <v>8197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93"/>
        <v>22500</v>
      </c>
      <c r="H19626" s="42" t="s">
        <v>783</v>
      </c>
      <c r="I19626" s="43" t="s">
        <v>8493</v>
      </c>
    </row>
    <row r="19627" spans="1:9" x14ac:dyDescent="0.25">
      <c r="A19627" s="33" t="s">
        <v>8197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93"/>
        <v>40000</v>
      </c>
      <c r="H19627" s="42" t="s">
        <v>783</v>
      </c>
      <c r="I19627" s="43" t="s">
        <v>8493</v>
      </c>
    </row>
    <row r="19628" spans="1:9" x14ac:dyDescent="0.25">
      <c r="A19628" s="33" t="s">
        <v>8197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93"/>
        <v>182000</v>
      </c>
      <c r="H19628" s="42" t="s">
        <v>783</v>
      </c>
      <c r="I19628" s="43" t="s">
        <v>8493</v>
      </c>
    </row>
    <row r="19629" spans="1:9" x14ac:dyDescent="0.25">
      <c r="A19629" s="33" t="s">
        <v>8197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93"/>
        <v>193500</v>
      </c>
      <c r="H19629" s="42" t="s">
        <v>783</v>
      </c>
      <c r="I19629" s="43" t="s">
        <v>8493</v>
      </c>
    </row>
    <row r="19630" spans="1:9" x14ac:dyDescent="0.25">
      <c r="A19630" s="33" t="s">
        <v>8197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93"/>
        <v>208134</v>
      </c>
      <c r="H19630" s="42" t="s">
        <v>783</v>
      </c>
      <c r="I19630" s="43" t="s">
        <v>8493</v>
      </c>
    </row>
    <row r="19631" spans="1:9" x14ac:dyDescent="0.25">
      <c r="A19631" s="33" t="s">
        <v>8197</v>
      </c>
      <c r="B19631" s="63" t="s">
        <v>8509</v>
      </c>
      <c r="C19631" s="109" t="s">
        <v>8339</v>
      </c>
      <c r="D19631" s="38">
        <v>0.6</v>
      </c>
      <c r="E19631" s="45" t="s">
        <v>27</v>
      </c>
      <c r="F19631" s="40">
        <v>82500</v>
      </c>
      <c r="G19631" s="62">
        <f t="shared" si="793"/>
        <v>49500</v>
      </c>
      <c r="H19631" s="42" t="s">
        <v>783</v>
      </c>
      <c r="I19631" s="43" t="s">
        <v>8493</v>
      </c>
    </row>
    <row r="19632" spans="1:9" x14ac:dyDescent="0.25">
      <c r="A19632" s="33" t="s">
        <v>8197</v>
      </c>
      <c r="B19632" s="63" t="s">
        <v>3913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93"/>
        <v>85000</v>
      </c>
      <c r="H19632" s="42" t="s">
        <v>783</v>
      </c>
      <c r="I19632" s="43" t="s">
        <v>8493</v>
      </c>
    </row>
    <row r="19633" spans="1:9" x14ac:dyDescent="0.25">
      <c r="A19633" s="33" t="s">
        <v>8197</v>
      </c>
      <c r="B19633" s="52" t="s">
        <v>3914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93"/>
        <v>25000</v>
      </c>
      <c r="H19633" s="42" t="s">
        <v>783</v>
      </c>
      <c r="I19633" s="43" t="s">
        <v>8493</v>
      </c>
    </row>
    <row r="19634" spans="1:9" x14ac:dyDescent="0.25">
      <c r="A19634" s="33" t="s">
        <v>8197</v>
      </c>
      <c r="B19634" s="109" t="s">
        <v>2801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93"/>
        <v>12084</v>
      </c>
      <c r="H19634" s="42" t="s">
        <v>783</v>
      </c>
      <c r="I19634" s="43" t="s">
        <v>8493</v>
      </c>
    </row>
    <row r="19635" spans="1:9" x14ac:dyDescent="0.25">
      <c r="A19635" s="33" t="s">
        <v>8197</v>
      </c>
      <c r="B19635" s="63" t="s">
        <v>8212</v>
      </c>
      <c r="C19635" s="56" t="s">
        <v>5224</v>
      </c>
      <c r="D19635" s="38">
        <v>2</v>
      </c>
      <c r="E19635" s="51" t="s">
        <v>24</v>
      </c>
      <c r="F19635" s="46">
        <v>1200000</v>
      </c>
      <c r="G19635" s="62">
        <f t="shared" si="793"/>
        <v>2400000</v>
      </c>
      <c r="H19635" s="42" t="s">
        <v>995</v>
      </c>
      <c r="I19635" s="43" t="s">
        <v>8493</v>
      </c>
    </row>
    <row r="19636" spans="1:9" x14ac:dyDescent="0.25">
      <c r="A19636" s="33" t="s">
        <v>8197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93"/>
        <v>396000</v>
      </c>
      <c r="H19636" s="42" t="s">
        <v>837</v>
      </c>
      <c r="I19636" s="43"/>
    </row>
    <row r="19637" spans="1:9" x14ac:dyDescent="0.25">
      <c r="A19637" s="33" t="s">
        <v>8197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93"/>
        <v>67500</v>
      </c>
      <c r="H19637" s="42" t="s">
        <v>837</v>
      </c>
      <c r="I19637" s="43"/>
    </row>
    <row r="19638" spans="1:9" x14ac:dyDescent="0.25">
      <c r="A19638" s="33" t="s">
        <v>8197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93"/>
        <v>411500</v>
      </c>
      <c r="H19638" s="42" t="s">
        <v>837</v>
      </c>
      <c r="I19638" s="43"/>
    </row>
    <row r="19639" spans="1:9" x14ac:dyDescent="0.25">
      <c r="A19639" s="33" t="s">
        <v>8197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x14ac:dyDescent="0.25">
      <c r="A19640" s="33" t="s">
        <v>8197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x14ac:dyDescent="0.25">
      <c r="A19641" s="33" t="s">
        <v>8197</v>
      </c>
      <c r="B19641" s="68" t="s">
        <v>1051</v>
      </c>
      <c r="C19641" s="33" t="s">
        <v>13836</v>
      </c>
      <c r="D19641" s="33">
        <v>1</v>
      </c>
      <c r="E19641" s="45" t="s">
        <v>24</v>
      </c>
      <c r="F19641" s="34">
        <v>1050000</v>
      </c>
      <c r="G19641" s="41">
        <f t="shared" ref="G19641:G19648" si="794">F19641*D19641</f>
        <v>1050000</v>
      </c>
      <c r="H19641" s="84" t="s">
        <v>433</v>
      </c>
      <c r="I19641" s="33" t="s">
        <v>13837</v>
      </c>
    </row>
    <row r="19642" spans="1:9" x14ac:dyDescent="0.25">
      <c r="A19642" s="33" t="s">
        <v>8197</v>
      </c>
      <c r="B19642" s="68" t="s">
        <v>1051</v>
      </c>
      <c r="C19642" s="33" t="s">
        <v>13838</v>
      </c>
      <c r="D19642" s="33">
        <v>1</v>
      </c>
      <c r="E19642" s="45" t="s">
        <v>24</v>
      </c>
      <c r="F19642" s="34">
        <v>1050000</v>
      </c>
      <c r="G19642" s="41">
        <f t="shared" si="794"/>
        <v>1050000</v>
      </c>
      <c r="H19642" s="84" t="s">
        <v>433</v>
      </c>
      <c r="I19642" s="33" t="s">
        <v>13837</v>
      </c>
    </row>
    <row r="19643" spans="1:9" x14ac:dyDescent="0.25">
      <c r="A19643" s="33" t="s">
        <v>8197</v>
      </c>
      <c r="B19643" s="68" t="s">
        <v>1051</v>
      </c>
      <c r="C19643" s="33" t="s">
        <v>13839</v>
      </c>
      <c r="D19643" s="33">
        <v>1</v>
      </c>
      <c r="E19643" s="45" t="s">
        <v>24</v>
      </c>
      <c r="F19643" s="34">
        <v>1050000</v>
      </c>
      <c r="G19643" s="41">
        <f t="shared" si="794"/>
        <v>1050000</v>
      </c>
      <c r="H19643" s="84" t="s">
        <v>433</v>
      </c>
      <c r="I19643" s="33" t="s">
        <v>13837</v>
      </c>
    </row>
    <row r="19644" spans="1:9" x14ac:dyDescent="0.25">
      <c r="A19644" s="33" t="s">
        <v>8197</v>
      </c>
      <c r="B19644" s="68" t="s">
        <v>1051</v>
      </c>
      <c r="C19644" s="33" t="s">
        <v>13840</v>
      </c>
      <c r="D19644" s="33">
        <v>1</v>
      </c>
      <c r="E19644" s="45" t="s">
        <v>24</v>
      </c>
      <c r="F19644" s="34">
        <v>1050000</v>
      </c>
      <c r="G19644" s="41">
        <f t="shared" si="794"/>
        <v>1050000</v>
      </c>
      <c r="H19644" s="84" t="s">
        <v>433</v>
      </c>
      <c r="I19644" s="33" t="s">
        <v>13837</v>
      </c>
    </row>
    <row r="19645" spans="1:9" x14ac:dyDescent="0.25">
      <c r="A19645" s="33" t="s">
        <v>8197</v>
      </c>
      <c r="B19645" s="52" t="s">
        <v>1051</v>
      </c>
      <c r="C19645" s="33" t="s">
        <v>13841</v>
      </c>
      <c r="D19645" s="33">
        <v>1</v>
      </c>
      <c r="E19645" s="45" t="s">
        <v>24</v>
      </c>
      <c r="F19645" s="34">
        <v>1050000</v>
      </c>
      <c r="G19645" s="41">
        <f t="shared" si="794"/>
        <v>1050000</v>
      </c>
      <c r="H19645" s="84" t="s">
        <v>433</v>
      </c>
      <c r="I19645" s="33" t="s">
        <v>13837</v>
      </c>
    </row>
    <row r="19646" spans="1:9" x14ac:dyDescent="0.25">
      <c r="A19646" s="33" t="s">
        <v>8197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94"/>
        <v>65000</v>
      </c>
      <c r="H19646" s="84" t="s">
        <v>433</v>
      </c>
      <c r="I19646" s="33" t="s">
        <v>13837</v>
      </c>
    </row>
    <row r="19647" spans="1:9" x14ac:dyDescent="0.25">
      <c r="A19647" s="33" t="s">
        <v>8223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94"/>
        <v>24650</v>
      </c>
      <c r="H19647" s="42" t="s">
        <v>911</v>
      </c>
      <c r="I19647" s="43"/>
    </row>
    <row r="19648" spans="1:9" x14ac:dyDescent="0.25">
      <c r="A19648" s="33" t="s">
        <v>8223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94"/>
        <v>93000</v>
      </c>
      <c r="H19648" s="42" t="s">
        <v>28</v>
      </c>
      <c r="I19648" s="43"/>
    </row>
    <row r="19649" spans="1:9" x14ac:dyDescent="0.25">
      <c r="A19649" s="33" t="s">
        <v>8223</v>
      </c>
      <c r="B19649" s="52" t="s">
        <v>8226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x14ac:dyDescent="0.25">
      <c r="A19650" s="33" t="s">
        <v>8223</v>
      </c>
      <c r="B19650" s="33" t="s">
        <v>8229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95">F19650*D19650</f>
        <v>50000</v>
      </c>
      <c r="H19650" s="42" t="s">
        <v>606</v>
      </c>
      <c r="I19650" s="43"/>
    </row>
    <row r="19651" spans="1:9" x14ac:dyDescent="0.25">
      <c r="A19651" s="33" t="s">
        <v>8223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95"/>
        <v>3750</v>
      </c>
      <c r="H19651" s="42" t="s">
        <v>2096</v>
      </c>
      <c r="I19651" s="43"/>
    </row>
    <row r="19652" spans="1:9" x14ac:dyDescent="0.25">
      <c r="A19652" s="33" t="s">
        <v>8223</v>
      </c>
      <c r="B19652" s="33" t="s">
        <v>7047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x14ac:dyDescent="0.25">
      <c r="A19653" s="33" t="s">
        <v>8223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x14ac:dyDescent="0.25">
      <c r="A19654" s="33" t="s">
        <v>8223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96">F19654*D19654</f>
        <v>3310484</v>
      </c>
      <c r="H19654" s="42" t="s">
        <v>1203</v>
      </c>
      <c r="I19654" s="43" t="s">
        <v>13842</v>
      </c>
    </row>
    <row r="19655" spans="1:9" x14ac:dyDescent="0.25">
      <c r="A19655" s="33" t="s">
        <v>8223</v>
      </c>
      <c r="B19655" s="36" t="s">
        <v>13843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x14ac:dyDescent="0.25">
      <c r="A19656" s="33" t="s">
        <v>8223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96"/>
        <v>188000</v>
      </c>
      <c r="H19656" s="42" t="s">
        <v>1604</v>
      </c>
      <c r="I19656" s="43" t="s">
        <v>13844</v>
      </c>
    </row>
    <row r="19657" spans="1:9" x14ac:dyDescent="0.25">
      <c r="A19657" s="33" t="s">
        <v>8223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96"/>
        <v>40000</v>
      </c>
      <c r="H19657" s="42" t="s">
        <v>1604</v>
      </c>
      <c r="I19657" s="43" t="s">
        <v>13844</v>
      </c>
    </row>
    <row r="19658" spans="1:9" x14ac:dyDescent="0.25">
      <c r="A19658" s="33" t="s">
        <v>8223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96"/>
        <v>14000</v>
      </c>
      <c r="H19658" s="42" t="s">
        <v>1604</v>
      </c>
      <c r="I19658" s="43" t="s">
        <v>13844</v>
      </c>
    </row>
    <row r="19659" spans="1:9" x14ac:dyDescent="0.25">
      <c r="A19659" s="33" t="s">
        <v>8223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96"/>
        <v>21562.5</v>
      </c>
      <c r="H19659" s="42" t="s">
        <v>1604</v>
      </c>
      <c r="I19659" s="43" t="s">
        <v>13844</v>
      </c>
    </row>
    <row r="19660" spans="1:9" x14ac:dyDescent="0.25">
      <c r="A19660" s="33" t="s">
        <v>8223</v>
      </c>
      <c r="B19660" s="33" t="s">
        <v>8224</v>
      </c>
      <c r="C19660" s="33" t="s">
        <v>8225</v>
      </c>
      <c r="D19660" s="38">
        <v>1</v>
      </c>
      <c r="E19660" s="39" t="s">
        <v>6954</v>
      </c>
      <c r="F19660" s="46">
        <v>15500000</v>
      </c>
      <c r="G19660" s="41">
        <f t="shared" si="796"/>
        <v>15500000</v>
      </c>
      <c r="H19660" s="42" t="s">
        <v>974</v>
      </c>
      <c r="I19660" s="43" t="s">
        <v>13845</v>
      </c>
    </row>
    <row r="19661" spans="1:9" x14ac:dyDescent="0.25">
      <c r="A19661" s="33" t="s">
        <v>8223</v>
      </c>
      <c r="B19661" s="52" t="s">
        <v>8200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96"/>
        <v>50000</v>
      </c>
      <c r="H19661" s="42" t="s">
        <v>13846</v>
      </c>
      <c r="I19661" s="43" t="s">
        <v>13845</v>
      </c>
    </row>
    <row r="19662" spans="1:9" x14ac:dyDescent="0.25">
      <c r="A19662" s="33" t="s">
        <v>8223</v>
      </c>
      <c r="B19662" s="33" t="s">
        <v>8227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96"/>
        <v>15000</v>
      </c>
      <c r="H19662" s="42" t="s">
        <v>7277</v>
      </c>
      <c r="I19662" s="43"/>
    </row>
    <row r="19663" spans="1:9" x14ac:dyDescent="0.25">
      <c r="A19663" s="33" t="s">
        <v>8223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96"/>
        <v>69378</v>
      </c>
      <c r="H19663" s="42" t="s">
        <v>7277</v>
      </c>
      <c r="I19663" s="43"/>
    </row>
    <row r="19664" spans="1:9" x14ac:dyDescent="0.25">
      <c r="A19664" s="33" t="s">
        <v>8223</v>
      </c>
      <c r="B19664" s="33" t="s">
        <v>8228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96"/>
        <v>2000</v>
      </c>
      <c r="H19664" s="42" t="s">
        <v>6473</v>
      </c>
      <c r="I19664" s="43"/>
    </row>
    <row r="19665" spans="1:9" x14ac:dyDescent="0.25">
      <c r="A19665" s="33" t="s">
        <v>8223</v>
      </c>
      <c r="B19665" s="68" t="s">
        <v>8214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x14ac:dyDescent="0.25">
      <c r="A19666" s="33" t="s">
        <v>8223</v>
      </c>
      <c r="B19666" s="33" t="s">
        <v>8230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96"/>
        <v>215000</v>
      </c>
      <c r="H19666" s="42" t="s">
        <v>1115</v>
      </c>
      <c r="I19666" s="43"/>
    </row>
    <row r="19667" spans="1:9" x14ac:dyDescent="0.25">
      <c r="A19667" s="33" t="s">
        <v>8223</v>
      </c>
      <c r="B19667" s="33" t="s">
        <v>8231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96"/>
        <v>350000</v>
      </c>
      <c r="H19667" s="42" t="s">
        <v>611</v>
      </c>
      <c r="I19667" s="43"/>
    </row>
    <row r="19668" spans="1:9" x14ac:dyDescent="0.25">
      <c r="A19668" s="33" t="s">
        <v>8223</v>
      </c>
      <c r="B19668" s="33" t="s">
        <v>8241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96"/>
        <v>100000</v>
      </c>
      <c r="H19668" s="42" t="s">
        <v>13847</v>
      </c>
      <c r="I19668" s="43" t="s">
        <v>12467</v>
      </c>
    </row>
    <row r="19669" spans="1:9" x14ac:dyDescent="0.25">
      <c r="A19669" s="33" t="s">
        <v>8223</v>
      </c>
      <c r="B19669" s="63" t="s">
        <v>8212</v>
      </c>
      <c r="C19669" s="56" t="s">
        <v>5224</v>
      </c>
      <c r="D19669" s="38">
        <v>2</v>
      </c>
      <c r="E19669" s="51" t="s">
        <v>24</v>
      </c>
      <c r="F19669" s="46">
        <v>1200000</v>
      </c>
      <c r="G19669" s="41">
        <f t="shared" si="796"/>
        <v>2400000</v>
      </c>
      <c r="H19669" s="84" t="s">
        <v>783</v>
      </c>
      <c r="I19669" s="294" t="s">
        <v>8493</v>
      </c>
    </row>
    <row r="19670" spans="1:9" x14ac:dyDescent="0.25">
      <c r="A19670" s="33" t="s">
        <v>8223</v>
      </c>
      <c r="B19670" s="33" t="s">
        <v>8232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96"/>
        <v>1200000</v>
      </c>
      <c r="H19670" s="42" t="s">
        <v>783</v>
      </c>
      <c r="I19670" s="294" t="s">
        <v>8493</v>
      </c>
    </row>
    <row r="19671" spans="1:9" x14ac:dyDescent="0.25">
      <c r="A19671" s="33" t="s">
        <v>8223</v>
      </c>
      <c r="B19671" s="33" t="s">
        <v>8232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8493</v>
      </c>
    </row>
    <row r="19672" spans="1:9" x14ac:dyDescent="0.25">
      <c r="A19672" s="33" t="s">
        <v>8223</v>
      </c>
      <c r="B19672" s="33" t="s">
        <v>8233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97">F19672*D19672</f>
        <v>2300000</v>
      </c>
      <c r="H19672" s="42" t="s">
        <v>995</v>
      </c>
      <c r="I19672" s="294" t="s">
        <v>8493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G623" sqref="G623"/>
      <selection pane="bottomLeft" activeCell="K2049" sqref="K204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2" t="s">
        <v>3</v>
      </c>
      <c r="B1" s="924" t="s">
        <v>13848</v>
      </c>
      <c r="C1" s="924"/>
      <c r="D1" s="924"/>
      <c r="E1" s="924"/>
      <c r="F1" s="925"/>
      <c r="G1" s="924"/>
      <c r="H1" s="926"/>
      <c r="I1" s="587"/>
      <c r="J1" s="587"/>
      <c r="K1" s="588"/>
    </row>
    <row r="2" spans="1:11" ht="18.75" x14ac:dyDescent="0.3">
      <c r="A2" s="923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13849</v>
      </c>
      <c r="I2" s="594" t="s">
        <v>13850</v>
      </c>
      <c r="J2" s="594" t="s">
        <v>13851</v>
      </c>
      <c r="K2" s="595" t="s">
        <v>13852</v>
      </c>
    </row>
    <row r="3" spans="1:11" x14ac:dyDescent="0.25">
      <c r="A3" s="596">
        <v>1</v>
      </c>
      <c r="B3" s="36" t="s">
        <v>2678</v>
      </c>
      <c r="C3" s="36" t="s">
        <v>13853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2711</v>
      </c>
      <c r="C4" s="436" t="s">
        <v>13854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13855</v>
      </c>
      <c r="J4" s="33" t="s">
        <v>13856</v>
      </c>
      <c r="K4" s="49" t="s">
        <v>13857</v>
      </c>
    </row>
    <row r="5" spans="1:11" x14ac:dyDescent="0.25">
      <c r="A5" s="596">
        <v>3</v>
      </c>
      <c r="B5" s="36" t="s">
        <v>2711</v>
      </c>
      <c r="C5" s="33" t="s">
        <v>13858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13857</v>
      </c>
      <c r="J5" s="33" t="s">
        <v>13856</v>
      </c>
      <c r="K5" s="49" t="s">
        <v>13859</v>
      </c>
    </row>
    <row r="6" spans="1:11" x14ac:dyDescent="0.25">
      <c r="A6" s="596">
        <v>4</v>
      </c>
      <c r="B6" s="599" t="s">
        <v>2711</v>
      </c>
      <c r="C6" s="436" t="s">
        <v>13860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13855</v>
      </c>
      <c r="K6" s="33"/>
    </row>
    <row r="7" spans="1:11" x14ac:dyDescent="0.25">
      <c r="A7" s="596">
        <v>5</v>
      </c>
      <c r="B7" s="36" t="s">
        <v>2711</v>
      </c>
      <c r="C7" s="33" t="s">
        <v>13860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13861</v>
      </c>
      <c r="K7" s="33"/>
    </row>
    <row r="8" spans="1:11" x14ac:dyDescent="0.25">
      <c r="A8" s="596">
        <v>6</v>
      </c>
      <c r="B8" s="68" t="s">
        <v>2678</v>
      </c>
      <c r="C8" s="605" t="s">
        <v>13862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2735</v>
      </c>
      <c r="C9" s="33" t="s">
        <v>13863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9962</v>
      </c>
      <c r="C10" s="33" t="s">
        <v>13864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9962</v>
      </c>
      <c r="C11" s="33" t="s">
        <v>13865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9962</v>
      </c>
      <c r="C12" s="33" t="s">
        <v>13866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9962</v>
      </c>
      <c r="C13" s="33" t="s">
        <v>13867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2687</v>
      </c>
      <c r="C14" s="33" t="s">
        <v>13868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2717</v>
      </c>
      <c r="C15" s="33" t="s">
        <v>13869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2717</v>
      </c>
      <c r="C16" s="33" t="s">
        <v>13870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2678</v>
      </c>
      <c r="C17" s="606" t="s">
        <v>13871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2678</v>
      </c>
      <c r="C18" s="120" t="s">
        <v>13872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2678</v>
      </c>
      <c r="C19" s="33" t="s">
        <v>13873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2711</v>
      </c>
      <c r="C20" s="608" t="s">
        <v>13874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13875</v>
      </c>
      <c r="J20" s="603"/>
      <c r="K20" s="603"/>
    </row>
    <row r="21" spans="1:11" x14ac:dyDescent="0.25">
      <c r="A21" s="596">
        <v>19</v>
      </c>
      <c r="B21" s="36" t="s">
        <v>2711</v>
      </c>
      <c r="C21" s="33" t="s">
        <v>13876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2711</v>
      </c>
      <c r="C22" s="33" t="s">
        <v>13877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2711</v>
      </c>
      <c r="C23" s="33" t="s">
        <v>13877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2678</v>
      </c>
      <c r="C24" s="33" t="s">
        <v>13878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2678</v>
      </c>
      <c r="C25" s="487" t="s">
        <v>13879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13880</v>
      </c>
      <c r="K25" s="33"/>
    </row>
    <row r="26" spans="1:11" x14ac:dyDescent="0.25">
      <c r="A26" s="596">
        <v>24</v>
      </c>
      <c r="B26" s="63" t="s">
        <v>2687</v>
      </c>
      <c r="C26" s="33" t="s">
        <v>13881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13880</v>
      </c>
      <c r="K26" s="33"/>
    </row>
    <row r="27" spans="1:11" x14ac:dyDescent="0.25">
      <c r="A27" s="596">
        <v>25</v>
      </c>
      <c r="B27" s="63" t="s">
        <v>2687</v>
      </c>
      <c r="C27" s="33" t="s">
        <v>13882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13880</v>
      </c>
      <c r="K27" s="33"/>
    </row>
    <row r="28" spans="1:11" x14ac:dyDescent="0.25">
      <c r="A28" s="596">
        <v>26</v>
      </c>
      <c r="B28" s="68" t="s">
        <v>2678</v>
      </c>
      <c r="C28" s="33" t="s">
        <v>13883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13880</v>
      </c>
      <c r="K28" s="33"/>
    </row>
    <row r="29" spans="1:11" x14ac:dyDescent="0.25">
      <c r="A29" s="596">
        <v>27</v>
      </c>
      <c r="B29" s="252" t="s">
        <v>2687</v>
      </c>
      <c r="C29" s="375" t="s">
        <v>13884</v>
      </c>
      <c r="D29" s="340">
        <v>1</v>
      </c>
      <c r="E29" s="487" t="s">
        <v>23</v>
      </c>
      <c r="F29" s="617">
        <v>1430000</v>
      </c>
      <c r="G29" s="267" t="s">
        <v>10575</v>
      </c>
      <c r="H29" s="616" t="s">
        <v>13885</v>
      </c>
      <c r="K29" s="33"/>
    </row>
    <row r="30" spans="1:11" x14ac:dyDescent="0.25">
      <c r="A30" s="596">
        <v>28</v>
      </c>
      <c r="B30" s="252" t="s">
        <v>2687</v>
      </c>
      <c r="C30" s="375" t="s">
        <v>13886</v>
      </c>
      <c r="D30" s="340">
        <v>1</v>
      </c>
      <c r="E30" s="487" t="s">
        <v>23</v>
      </c>
      <c r="F30" s="617">
        <v>1430000</v>
      </c>
      <c r="G30" s="267" t="s">
        <v>10575</v>
      </c>
      <c r="H30" s="616" t="s">
        <v>13885</v>
      </c>
      <c r="K30" s="33"/>
    </row>
    <row r="31" spans="1:11" x14ac:dyDescent="0.25">
      <c r="A31" s="596">
        <v>29</v>
      </c>
      <c r="B31" s="63" t="s">
        <v>2687</v>
      </c>
      <c r="C31" s="33" t="s">
        <v>13887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13888</v>
      </c>
      <c r="K31" s="33"/>
    </row>
    <row r="32" spans="1:11" x14ac:dyDescent="0.25">
      <c r="A32" s="596">
        <v>30</v>
      </c>
      <c r="B32" s="63" t="s">
        <v>2687</v>
      </c>
      <c r="C32" s="33" t="s">
        <v>13889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13888</v>
      </c>
      <c r="K32" s="33"/>
    </row>
    <row r="33" spans="1:15" x14ac:dyDescent="0.25">
      <c r="A33" s="596">
        <v>31</v>
      </c>
      <c r="B33" s="63" t="s">
        <v>2687</v>
      </c>
      <c r="C33" s="603" t="s">
        <v>13890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13888</v>
      </c>
      <c r="K33" s="33"/>
    </row>
    <row r="34" spans="1:15" x14ac:dyDescent="0.25">
      <c r="A34" s="596">
        <v>32</v>
      </c>
      <c r="B34" s="63" t="s">
        <v>2687</v>
      </c>
      <c r="C34" s="603" t="s">
        <v>13891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13888</v>
      </c>
      <c r="K34" s="33"/>
    </row>
    <row r="35" spans="1:15" x14ac:dyDescent="0.25">
      <c r="A35" s="596">
        <v>33</v>
      </c>
      <c r="B35" s="36" t="s">
        <v>2711</v>
      </c>
      <c r="C35" s="33" t="s">
        <v>13892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13893</v>
      </c>
      <c r="K35" s="33"/>
    </row>
    <row r="36" spans="1:15" x14ac:dyDescent="0.25">
      <c r="A36" s="596">
        <v>34</v>
      </c>
      <c r="B36" s="36" t="s">
        <v>2711</v>
      </c>
      <c r="C36" s="33" t="s">
        <v>13876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13893</v>
      </c>
      <c r="I36" s="33" t="s">
        <v>13894</v>
      </c>
      <c r="K36" s="33"/>
    </row>
    <row r="37" spans="1:15" x14ac:dyDescent="0.25">
      <c r="A37" s="596">
        <v>35</v>
      </c>
      <c r="B37" s="36" t="s">
        <v>2711</v>
      </c>
      <c r="C37" s="33" t="s">
        <v>13895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13893</v>
      </c>
      <c r="J37" s="33" t="s">
        <v>13896</v>
      </c>
      <c r="K37" s="49" t="s">
        <v>13859</v>
      </c>
    </row>
    <row r="38" spans="1:15" x14ac:dyDescent="0.25">
      <c r="A38" s="596">
        <v>36</v>
      </c>
      <c r="B38" s="599" t="s">
        <v>2711</v>
      </c>
      <c r="C38" s="436" t="s">
        <v>13897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13893</v>
      </c>
      <c r="I38" s="33" t="s">
        <v>13898</v>
      </c>
      <c r="K38" s="33"/>
    </row>
    <row r="39" spans="1:15" x14ac:dyDescent="0.25">
      <c r="A39" s="596">
        <v>37</v>
      </c>
      <c r="B39" s="63" t="s">
        <v>2687</v>
      </c>
      <c r="C39" s="49" t="s">
        <v>13899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13900</v>
      </c>
      <c r="K39" s="33"/>
    </row>
    <row r="40" spans="1:15" x14ac:dyDescent="0.25">
      <c r="A40" s="596">
        <v>38</v>
      </c>
      <c r="B40" s="487" t="s">
        <v>2678</v>
      </c>
      <c r="C40" s="375" t="s">
        <v>13901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13902</v>
      </c>
      <c r="K40" s="33"/>
    </row>
    <row r="41" spans="1:15" x14ac:dyDescent="0.25">
      <c r="A41" s="596">
        <v>39</v>
      </c>
      <c r="B41" s="68" t="s">
        <v>2678</v>
      </c>
      <c r="C41" s="33" t="s">
        <v>13903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13904</v>
      </c>
      <c r="K41" s="33"/>
    </row>
    <row r="42" spans="1:15" x14ac:dyDescent="0.25">
      <c r="A42" s="596">
        <v>40</v>
      </c>
      <c r="B42" s="36" t="s">
        <v>2711</v>
      </c>
      <c r="C42" s="33" t="s">
        <v>13905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13906</v>
      </c>
      <c r="K42" s="33"/>
      <c r="N42">
        <v>8</v>
      </c>
      <c r="O42" t="s">
        <v>13907</v>
      </c>
    </row>
    <row r="43" spans="1:15" x14ac:dyDescent="0.25">
      <c r="A43" s="596">
        <v>41</v>
      </c>
      <c r="B43" s="36" t="s">
        <v>2711</v>
      </c>
      <c r="C43" s="33" t="s">
        <v>13876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13906</v>
      </c>
      <c r="K43" s="33"/>
    </row>
    <row r="44" spans="1:15" x14ac:dyDescent="0.25">
      <c r="A44" s="596">
        <v>42</v>
      </c>
      <c r="B44" s="36" t="s">
        <v>2711</v>
      </c>
      <c r="C44" s="33" t="s">
        <v>13908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13906</v>
      </c>
      <c r="K44" s="33"/>
    </row>
    <row r="45" spans="1:15" x14ac:dyDescent="0.25">
      <c r="A45" s="596">
        <v>43</v>
      </c>
      <c r="B45" s="36" t="s">
        <v>2711</v>
      </c>
      <c r="C45" s="33" t="s">
        <v>13908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13906</v>
      </c>
      <c r="K45" s="33"/>
    </row>
    <row r="46" spans="1:15" x14ac:dyDescent="0.25">
      <c r="A46" s="596">
        <v>44</v>
      </c>
      <c r="B46" s="68" t="s">
        <v>2678</v>
      </c>
      <c r="C46" s="33" t="s">
        <v>13909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13910</v>
      </c>
      <c r="K46" s="33"/>
    </row>
    <row r="47" spans="1:15" x14ac:dyDescent="0.25">
      <c r="A47" s="596">
        <v>45</v>
      </c>
      <c r="B47" s="68" t="s">
        <v>2678</v>
      </c>
      <c r="C47" s="260" t="s">
        <v>13911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13912</v>
      </c>
      <c r="K47" s="33"/>
    </row>
    <row r="48" spans="1:15" x14ac:dyDescent="0.25">
      <c r="A48" s="596">
        <v>46</v>
      </c>
      <c r="B48" s="63" t="s">
        <v>2687</v>
      </c>
      <c r="C48" s="141" t="s">
        <v>13913</v>
      </c>
      <c r="D48" s="39">
        <v>1</v>
      </c>
      <c r="E48" s="110" t="s">
        <v>23</v>
      </c>
      <c r="F48" s="597">
        <v>1450000</v>
      </c>
      <c r="G48" s="84" t="s">
        <v>2701</v>
      </c>
      <c r="H48" s="598">
        <v>44198</v>
      </c>
      <c r="K48" s="33"/>
    </row>
    <row r="49" spans="1:13" x14ac:dyDescent="0.25">
      <c r="A49" s="596">
        <v>47</v>
      </c>
      <c r="B49" s="68" t="s">
        <v>2678</v>
      </c>
      <c r="C49" s="141" t="s">
        <v>13914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2687</v>
      </c>
      <c r="C50" s="622" t="s">
        <v>13915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2687</v>
      </c>
      <c r="C51" s="487" t="s">
        <v>13916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2687</v>
      </c>
      <c r="C52" s="33" t="s">
        <v>13917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2687</v>
      </c>
      <c r="C53" s="33" t="s">
        <v>13918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2678</v>
      </c>
      <c r="C54" s="39" t="s">
        <v>13919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2678</v>
      </c>
      <c r="C55" s="49" t="s">
        <v>13920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2678</v>
      </c>
      <c r="C56" s="260" t="s">
        <v>13921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2678</v>
      </c>
      <c r="C57" s="627" t="s">
        <v>13922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2711</v>
      </c>
      <c r="C58" s="603" t="s">
        <v>13876</v>
      </c>
      <c r="D58" s="39">
        <v>1</v>
      </c>
      <c r="E58" s="110" t="s">
        <v>69</v>
      </c>
      <c r="F58" s="630">
        <v>1780000</v>
      </c>
      <c r="G58" s="274" t="s">
        <v>2884</v>
      </c>
      <c r="H58" s="626">
        <v>44502</v>
      </c>
      <c r="K58" s="33"/>
    </row>
    <row r="59" spans="1:13" x14ac:dyDescent="0.25">
      <c r="A59" s="596">
        <v>57</v>
      </c>
      <c r="B59" s="36" t="s">
        <v>2711</v>
      </c>
      <c r="C59" s="603" t="s">
        <v>13923</v>
      </c>
      <c r="D59" s="39">
        <v>1</v>
      </c>
      <c r="E59" s="110" t="s">
        <v>69</v>
      </c>
      <c r="F59" s="630">
        <v>1780000</v>
      </c>
      <c r="G59" s="274" t="s">
        <v>2884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2678</v>
      </c>
      <c r="C60" s="33" t="s">
        <v>13924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2678</v>
      </c>
      <c r="C61" s="33" t="s">
        <v>13925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2711</v>
      </c>
      <c r="C62" s="603" t="s">
        <v>13926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13927</v>
      </c>
      <c r="K62" s="33"/>
    </row>
    <row r="63" spans="1:13" x14ac:dyDescent="0.25">
      <c r="A63" s="596">
        <v>61</v>
      </c>
      <c r="B63" s="36" t="s">
        <v>2711</v>
      </c>
      <c r="C63" s="33" t="s">
        <v>13905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13927</v>
      </c>
      <c r="K63" s="33"/>
    </row>
    <row r="64" spans="1:13" x14ac:dyDescent="0.25">
      <c r="A64" s="596">
        <v>62</v>
      </c>
      <c r="B64" s="36" t="s">
        <v>2711</v>
      </c>
      <c r="C64" s="33" t="s">
        <v>13877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13927</v>
      </c>
      <c r="K64" s="33"/>
    </row>
    <row r="65" spans="1:11" x14ac:dyDescent="0.25">
      <c r="A65" s="596">
        <v>63</v>
      </c>
      <c r="B65" s="36" t="s">
        <v>2711</v>
      </c>
      <c r="C65" s="33" t="s">
        <v>13928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13927</v>
      </c>
      <c r="K65" s="33"/>
    </row>
    <row r="66" spans="1:11" x14ac:dyDescent="0.25">
      <c r="A66" s="596">
        <v>64</v>
      </c>
      <c r="B66" s="68" t="s">
        <v>2678</v>
      </c>
      <c r="C66" s="39" t="s">
        <v>13929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13930</v>
      </c>
      <c r="K66" s="33"/>
    </row>
    <row r="67" spans="1:11" x14ac:dyDescent="0.25">
      <c r="A67" s="596">
        <v>65</v>
      </c>
      <c r="B67" s="487" t="s">
        <v>2678</v>
      </c>
      <c r="C67" s="413" t="s">
        <v>13931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13932</v>
      </c>
      <c r="K67" s="33"/>
    </row>
    <row r="68" spans="1:11" x14ac:dyDescent="0.25">
      <c r="A68" s="596">
        <v>66</v>
      </c>
      <c r="B68" s="252" t="s">
        <v>2687</v>
      </c>
      <c r="C68" s="413" t="s">
        <v>13933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13932</v>
      </c>
      <c r="K68" s="33"/>
    </row>
    <row r="69" spans="1:11" x14ac:dyDescent="0.25">
      <c r="A69" s="596">
        <v>67</v>
      </c>
      <c r="B69" s="252" t="s">
        <v>2687</v>
      </c>
      <c r="C69" s="413" t="s">
        <v>13934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13932</v>
      </c>
      <c r="K69" s="33"/>
    </row>
    <row r="70" spans="1:11" x14ac:dyDescent="0.25">
      <c r="A70" s="596">
        <v>68</v>
      </c>
      <c r="B70" s="68" t="s">
        <v>2678</v>
      </c>
      <c r="C70" s="33" t="s">
        <v>13935</v>
      </c>
      <c r="D70" s="39">
        <v>1</v>
      </c>
      <c r="E70" s="60" t="s">
        <v>23</v>
      </c>
      <c r="F70" s="597">
        <v>1210000</v>
      </c>
      <c r="G70" s="369" t="s">
        <v>2736</v>
      </c>
      <c r="H70" s="626" t="s">
        <v>13936</v>
      </c>
      <c r="K70" s="33"/>
    </row>
    <row r="71" spans="1:11" x14ac:dyDescent="0.25">
      <c r="A71" s="596">
        <v>69</v>
      </c>
      <c r="B71" s="36" t="s">
        <v>2711</v>
      </c>
      <c r="C71" s="33" t="s">
        <v>13876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13937</v>
      </c>
      <c r="K71" s="33"/>
    </row>
    <row r="72" spans="1:11" x14ac:dyDescent="0.25">
      <c r="A72" s="596">
        <v>70</v>
      </c>
      <c r="B72" s="36" t="s">
        <v>2711</v>
      </c>
      <c r="C72" s="33" t="s">
        <v>13938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13937</v>
      </c>
      <c r="K72" s="33"/>
    </row>
    <row r="73" spans="1:11" x14ac:dyDescent="0.25">
      <c r="A73" s="596">
        <v>71</v>
      </c>
      <c r="B73" s="36" t="s">
        <v>2711</v>
      </c>
      <c r="C73" s="33" t="s">
        <v>13908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13937</v>
      </c>
      <c r="K73" s="33"/>
    </row>
    <row r="74" spans="1:11" x14ac:dyDescent="0.25">
      <c r="A74" s="596">
        <v>72</v>
      </c>
      <c r="B74" s="36" t="s">
        <v>2711</v>
      </c>
      <c r="C74" s="33" t="s">
        <v>13895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13937</v>
      </c>
      <c r="J74" s="33" t="s">
        <v>13939</v>
      </c>
      <c r="K74" s="49" t="s">
        <v>13859</v>
      </c>
    </row>
    <row r="75" spans="1:11" x14ac:dyDescent="0.25">
      <c r="A75" s="596">
        <v>73</v>
      </c>
      <c r="B75" s="632" t="s">
        <v>2678</v>
      </c>
      <c r="C75" s="633" t="s">
        <v>13940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13937</v>
      </c>
      <c r="I75" s="33" t="s">
        <v>13941</v>
      </c>
      <c r="K75" s="33"/>
    </row>
    <row r="76" spans="1:11" x14ac:dyDescent="0.25">
      <c r="A76" s="596">
        <v>74</v>
      </c>
      <c r="B76" s="68" t="s">
        <v>2678</v>
      </c>
      <c r="C76" s="39" t="s">
        <v>13942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13937</v>
      </c>
      <c r="K76" s="33"/>
    </row>
    <row r="77" spans="1:11" x14ac:dyDescent="0.25">
      <c r="A77" s="596">
        <v>75</v>
      </c>
      <c r="B77" s="68" t="s">
        <v>2678</v>
      </c>
      <c r="C77" s="269" t="s">
        <v>13943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13937</v>
      </c>
      <c r="K77" s="33"/>
    </row>
    <row r="78" spans="1:11" x14ac:dyDescent="0.25">
      <c r="A78" s="596">
        <v>76</v>
      </c>
      <c r="B78" s="68" t="s">
        <v>2678</v>
      </c>
      <c r="C78" s="36" t="s">
        <v>13944</v>
      </c>
      <c r="D78" s="39">
        <v>1</v>
      </c>
      <c r="E78" s="49" t="s">
        <v>23</v>
      </c>
      <c r="F78" s="597">
        <v>1210000</v>
      </c>
      <c r="G78" s="637" t="s">
        <v>2884</v>
      </c>
      <c r="H78" s="626" t="s">
        <v>13937</v>
      </c>
      <c r="K78" s="33"/>
    </row>
    <row r="79" spans="1:11" x14ac:dyDescent="0.25">
      <c r="A79" s="596">
        <v>77</v>
      </c>
      <c r="B79" s="68" t="s">
        <v>2678</v>
      </c>
      <c r="C79" s="49" t="s">
        <v>13945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13946</v>
      </c>
      <c r="K79" s="33"/>
    </row>
    <row r="80" spans="1:11" x14ac:dyDescent="0.25">
      <c r="A80" s="596">
        <v>78</v>
      </c>
      <c r="B80" s="252" t="s">
        <v>2687</v>
      </c>
      <c r="C80" s="247" t="s">
        <v>13947</v>
      </c>
      <c r="D80" s="340">
        <v>1</v>
      </c>
      <c r="E80" s="487" t="s">
        <v>23</v>
      </c>
      <c r="F80" s="617">
        <v>1480000</v>
      </c>
      <c r="G80" s="638" t="s">
        <v>10575</v>
      </c>
      <c r="H80" s="631" t="s">
        <v>13948</v>
      </c>
      <c r="K80" s="33"/>
    </row>
    <row r="81" spans="1:11" x14ac:dyDescent="0.25">
      <c r="A81" s="596">
        <v>79</v>
      </c>
      <c r="B81" s="68" t="s">
        <v>2678</v>
      </c>
      <c r="C81" s="110" t="s">
        <v>13949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13948</v>
      </c>
      <c r="K81" s="33"/>
    </row>
    <row r="82" spans="1:11" x14ac:dyDescent="0.25">
      <c r="A82" s="596">
        <v>80</v>
      </c>
      <c r="B82" s="63" t="s">
        <v>2687</v>
      </c>
      <c r="C82" s="141" t="s">
        <v>13950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2687</v>
      </c>
      <c r="C83" s="36" t="s">
        <v>13951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2678</v>
      </c>
      <c r="C84" s="36" t="s">
        <v>13952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2678</v>
      </c>
      <c r="C85" s="36" t="s">
        <v>13953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2678</v>
      </c>
      <c r="C86" s="33" t="s">
        <v>13954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2711</v>
      </c>
      <c r="C87" s="33" t="s">
        <v>13874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13894</v>
      </c>
      <c r="K87" s="33"/>
    </row>
    <row r="88" spans="1:11" x14ac:dyDescent="0.25">
      <c r="A88" s="596">
        <v>87</v>
      </c>
      <c r="B88" s="36" t="s">
        <v>2711</v>
      </c>
      <c r="C88" s="603" t="s">
        <v>13955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2711</v>
      </c>
      <c r="C89" s="603" t="s">
        <v>13897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2711</v>
      </c>
      <c r="C90" s="603" t="s">
        <v>13956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2678</v>
      </c>
      <c r="C91" s="33" t="s">
        <v>13957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2687</v>
      </c>
      <c r="C92" s="642" t="s">
        <v>13958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2687</v>
      </c>
      <c r="C93" s="603" t="s">
        <v>13959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2711</v>
      </c>
      <c r="C94" s="33" t="s">
        <v>13960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13961</v>
      </c>
      <c r="K94" s="33"/>
    </row>
    <row r="95" spans="1:11" x14ac:dyDescent="0.25">
      <c r="A95" s="596">
        <v>94</v>
      </c>
      <c r="B95" s="36" t="s">
        <v>2711</v>
      </c>
      <c r="C95" s="436" t="s">
        <v>13962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13961</v>
      </c>
      <c r="I95" s="33" t="s">
        <v>13963</v>
      </c>
      <c r="K95" s="33"/>
    </row>
    <row r="96" spans="1:11" x14ac:dyDescent="0.25">
      <c r="A96" s="596">
        <v>95</v>
      </c>
      <c r="B96" s="36" t="s">
        <v>2711</v>
      </c>
      <c r="C96" s="33" t="s">
        <v>13964</v>
      </c>
      <c r="D96" s="39">
        <v>1</v>
      </c>
      <c r="E96" s="315" t="s">
        <v>69</v>
      </c>
      <c r="F96" s="597">
        <v>1795000</v>
      </c>
      <c r="G96" s="274" t="s">
        <v>2908</v>
      </c>
      <c r="H96" s="645" t="s">
        <v>13961</v>
      </c>
      <c r="K96" s="33"/>
    </row>
    <row r="97" spans="1:12" x14ac:dyDescent="0.25">
      <c r="A97" s="596">
        <v>96</v>
      </c>
      <c r="B97" s="68" t="s">
        <v>2678</v>
      </c>
      <c r="C97" s="260" t="s">
        <v>13965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13961</v>
      </c>
      <c r="K97" s="33"/>
    </row>
    <row r="98" spans="1:12" x14ac:dyDescent="0.25">
      <c r="A98" s="596">
        <v>97</v>
      </c>
      <c r="B98" s="68" t="s">
        <v>2678</v>
      </c>
      <c r="C98" s="33" t="s">
        <v>13966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13961</v>
      </c>
      <c r="K98" s="33"/>
    </row>
    <row r="99" spans="1:12" x14ac:dyDescent="0.25">
      <c r="A99" s="596">
        <v>98</v>
      </c>
      <c r="B99" s="68" t="s">
        <v>2678</v>
      </c>
      <c r="C99" s="33" t="s">
        <v>13967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13961</v>
      </c>
      <c r="K99" s="33"/>
    </row>
    <row r="100" spans="1:12" x14ac:dyDescent="0.25">
      <c r="A100" s="596">
        <v>99</v>
      </c>
      <c r="B100" s="68" t="s">
        <v>2678</v>
      </c>
      <c r="C100" s="36" t="s">
        <v>13968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13961</v>
      </c>
      <c r="K100" s="33"/>
    </row>
    <row r="101" spans="1:12" x14ac:dyDescent="0.25">
      <c r="A101" s="596">
        <v>100</v>
      </c>
      <c r="B101" s="36" t="s">
        <v>2711</v>
      </c>
      <c r="C101" s="33" t="s">
        <v>13969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13970</v>
      </c>
      <c r="K101" s="33"/>
    </row>
    <row r="102" spans="1:12" x14ac:dyDescent="0.25">
      <c r="A102" s="596">
        <v>101</v>
      </c>
      <c r="B102" s="36" t="s">
        <v>2711</v>
      </c>
      <c r="C102" s="33" t="s">
        <v>13971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13970</v>
      </c>
      <c r="K102" s="33"/>
    </row>
    <row r="103" spans="1:12" x14ac:dyDescent="0.25">
      <c r="A103" s="596">
        <v>102</v>
      </c>
      <c r="B103" s="63" t="s">
        <v>2687</v>
      </c>
      <c r="C103" s="39" t="s">
        <v>13972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13970</v>
      </c>
      <c r="K103" s="33"/>
    </row>
    <row r="104" spans="1:12" x14ac:dyDescent="0.25">
      <c r="A104" s="596">
        <v>103</v>
      </c>
      <c r="B104" s="63" t="s">
        <v>2687</v>
      </c>
      <c r="C104" s="33" t="s">
        <v>13973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13970</v>
      </c>
      <c r="K104" s="33"/>
    </row>
    <row r="105" spans="1:12" x14ac:dyDescent="0.25">
      <c r="A105" s="596">
        <v>104</v>
      </c>
      <c r="B105" s="63" t="s">
        <v>2711</v>
      </c>
      <c r="C105" s="247" t="s">
        <v>9464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13974</v>
      </c>
      <c r="J105" s="514" t="s">
        <v>13975</v>
      </c>
      <c r="K105" s="647" t="s">
        <v>13859</v>
      </c>
    </row>
    <row r="106" spans="1:12" x14ac:dyDescent="0.25">
      <c r="A106" s="596">
        <v>105</v>
      </c>
      <c r="B106" s="63" t="s">
        <v>2711</v>
      </c>
      <c r="C106" s="33" t="s">
        <v>9585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13974</v>
      </c>
      <c r="K106" s="33"/>
      <c r="L106">
        <v>2</v>
      </c>
    </row>
    <row r="107" spans="1:12" x14ac:dyDescent="0.25">
      <c r="A107" s="596">
        <v>106</v>
      </c>
      <c r="B107" s="63" t="s">
        <v>2687</v>
      </c>
      <c r="C107" s="648" t="s">
        <v>13976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13977</v>
      </c>
      <c r="K107" s="33"/>
    </row>
    <row r="108" spans="1:12" x14ac:dyDescent="0.25">
      <c r="A108" s="596">
        <v>107</v>
      </c>
      <c r="B108" s="63" t="s">
        <v>2687</v>
      </c>
      <c r="C108" s="651" t="s">
        <v>13978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13977</v>
      </c>
      <c r="I108" s="33" t="s">
        <v>13979</v>
      </c>
      <c r="K108" s="33"/>
    </row>
    <row r="109" spans="1:12" x14ac:dyDescent="0.25">
      <c r="A109" s="596">
        <v>108</v>
      </c>
      <c r="B109" s="36" t="s">
        <v>2678</v>
      </c>
      <c r="C109" s="39" t="s">
        <v>13980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13981</v>
      </c>
      <c r="K109" s="33"/>
    </row>
    <row r="110" spans="1:12" x14ac:dyDescent="0.25">
      <c r="A110" s="596">
        <v>109</v>
      </c>
      <c r="B110" s="33" t="s">
        <v>2735</v>
      </c>
      <c r="C110" s="33" t="s">
        <v>13982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13983</v>
      </c>
      <c r="I110" s="514" t="s">
        <v>1613</v>
      </c>
      <c r="K110" s="33"/>
    </row>
    <row r="111" spans="1:12" x14ac:dyDescent="0.25">
      <c r="A111" s="596">
        <v>110</v>
      </c>
      <c r="B111" s="33" t="s">
        <v>2735</v>
      </c>
      <c r="C111" s="33" t="s">
        <v>13984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13983</v>
      </c>
      <c r="I111" s="514" t="s">
        <v>1613</v>
      </c>
      <c r="K111" s="33"/>
    </row>
    <row r="112" spans="1:12" x14ac:dyDescent="0.25">
      <c r="A112" s="596">
        <v>111</v>
      </c>
      <c r="B112" s="33" t="s">
        <v>2735</v>
      </c>
      <c r="C112" s="36" t="s">
        <v>13985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13983</v>
      </c>
      <c r="I112" s="514" t="s">
        <v>1613</v>
      </c>
      <c r="K112" s="33"/>
    </row>
    <row r="113" spans="1:11" x14ac:dyDescent="0.25">
      <c r="A113" s="596">
        <v>112</v>
      </c>
      <c r="B113" s="33" t="s">
        <v>2735</v>
      </c>
      <c r="C113" s="33" t="s">
        <v>13986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13983</v>
      </c>
      <c r="I113" s="514" t="s">
        <v>1613</v>
      </c>
      <c r="K113" s="33"/>
    </row>
    <row r="114" spans="1:11" x14ac:dyDescent="0.25">
      <c r="A114" s="596">
        <v>113</v>
      </c>
      <c r="B114" s="33" t="s">
        <v>2735</v>
      </c>
      <c r="C114" s="36" t="s">
        <v>13987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13983</v>
      </c>
      <c r="I114" s="514" t="s">
        <v>1613</v>
      </c>
      <c r="K114" s="33"/>
    </row>
    <row r="115" spans="1:11" x14ac:dyDescent="0.25">
      <c r="A115" s="596">
        <v>114</v>
      </c>
      <c r="B115" s="33" t="s">
        <v>9962</v>
      </c>
      <c r="C115" s="36" t="s">
        <v>13988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13983</v>
      </c>
      <c r="I115" s="514" t="s">
        <v>1613</v>
      </c>
      <c r="K115" s="33"/>
    </row>
    <row r="116" spans="1:11" x14ac:dyDescent="0.25">
      <c r="A116" s="596">
        <v>115</v>
      </c>
      <c r="B116" s="33" t="s">
        <v>9962</v>
      </c>
      <c r="C116" s="36" t="s">
        <v>13989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13983</v>
      </c>
      <c r="I116" s="514" t="s">
        <v>1613</v>
      </c>
      <c r="K116" s="33"/>
    </row>
    <row r="117" spans="1:11" x14ac:dyDescent="0.25">
      <c r="A117" s="596">
        <v>116</v>
      </c>
      <c r="B117" s="33" t="s">
        <v>9962</v>
      </c>
      <c r="C117" s="36" t="s">
        <v>13990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13983</v>
      </c>
      <c r="I117" s="514" t="s">
        <v>1613</v>
      </c>
      <c r="K117" s="33"/>
    </row>
    <row r="118" spans="1:11" x14ac:dyDescent="0.25">
      <c r="A118" s="596">
        <v>117</v>
      </c>
      <c r="B118" s="36" t="s">
        <v>2678</v>
      </c>
      <c r="C118" s="36" t="s">
        <v>13991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13983</v>
      </c>
      <c r="K118" s="33"/>
    </row>
    <row r="119" spans="1:11" x14ac:dyDescent="0.25">
      <c r="A119" s="596">
        <v>118</v>
      </c>
      <c r="B119" s="36" t="s">
        <v>2711</v>
      </c>
      <c r="C119" s="247" t="s">
        <v>9464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13992</v>
      </c>
      <c r="I119" s="514" t="s">
        <v>2863</v>
      </c>
      <c r="J119" s="514" t="s">
        <v>13993</v>
      </c>
      <c r="K119" s="49" t="s">
        <v>13859</v>
      </c>
    </row>
    <row r="120" spans="1:11" x14ac:dyDescent="0.25">
      <c r="A120" s="596">
        <v>119</v>
      </c>
      <c r="B120" s="33" t="s">
        <v>2735</v>
      </c>
      <c r="C120" s="33" t="s">
        <v>13994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13995</v>
      </c>
      <c r="K120" s="33"/>
    </row>
    <row r="121" spans="1:11" x14ac:dyDescent="0.25">
      <c r="A121" s="596">
        <v>120</v>
      </c>
      <c r="B121" s="36" t="s">
        <v>2678</v>
      </c>
      <c r="C121" s="52" t="s">
        <v>13996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13995</v>
      </c>
      <c r="I121" s="647"/>
      <c r="J121" s="647"/>
      <c r="K121" s="33"/>
    </row>
    <row r="122" spans="1:11" x14ac:dyDescent="0.25">
      <c r="A122" s="596">
        <v>121</v>
      </c>
      <c r="B122" s="36" t="s">
        <v>13997</v>
      </c>
      <c r="C122" s="36" t="s">
        <v>13998</v>
      </c>
      <c r="D122" s="39">
        <v>2</v>
      </c>
      <c r="E122" s="191" t="s">
        <v>23</v>
      </c>
      <c r="F122" s="597">
        <v>515000</v>
      </c>
      <c r="G122" s="42" t="s">
        <v>13999</v>
      </c>
      <c r="H122" s="385" t="s">
        <v>13995</v>
      </c>
      <c r="J122" s="33" t="s">
        <v>14000</v>
      </c>
      <c r="K122" s="33"/>
    </row>
    <row r="123" spans="1:11" x14ac:dyDescent="0.25">
      <c r="A123" s="596">
        <v>122</v>
      </c>
      <c r="B123" s="36" t="s">
        <v>2678</v>
      </c>
      <c r="C123" s="52" t="s">
        <v>14001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14002</v>
      </c>
      <c r="K123" s="33"/>
    </row>
    <row r="124" spans="1:11" x14ac:dyDescent="0.25">
      <c r="A124" s="596">
        <v>123</v>
      </c>
      <c r="B124" s="413" t="s">
        <v>2687</v>
      </c>
      <c r="C124" s="413" t="s">
        <v>14003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14004</v>
      </c>
      <c r="K124" s="33"/>
    </row>
    <row r="125" spans="1:11" x14ac:dyDescent="0.25">
      <c r="A125" s="596">
        <v>124</v>
      </c>
      <c r="B125" s="413" t="s">
        <v>2687</v>
      </c>
      <c r="C125" s="413" t="s">
        <v>14005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14004</v>
      </c>
      <c r="K125" s="33"/>
    </row>
    <row r="126" spans="1:11" x14ac:dyDescent="0.25">
      <c r="A126" s="596">
        <v>125</v>
      </c>
      <c r="B126" s="36" t="s">
        <v>2687</v>
      </c>
      <c r="C126" s="175" t="s">
        <v>14006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14004</v>
      </c>
      <c r="K126" s="33"/>
    </row>
    <row r="127" spans="1:11" x14ac:dyDescent="0.25">
      <c r="A127" s="596">
        <v>126</v>
      </c>
      <c r="B127" s="36" t="s">
        <v>2687</v>
      </c>
      <c r="C127" s="175" t="s">
        <v>14007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14004</v>
      </c>
      <c r="K127" s="33"/>
    </row>
    <row r="128" spans="1:11" x14ac:dyDescent="0.25">
      <c r="A128" s="596">
        <v>127</v>
      </c>
      <c r="B128" s="36" t="s">
        <v>2687</v>
      </c>
      <c r="C128" s="52" t="s">
        <v>14008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14009</v>
      </c>
      <c r="K128" s="33"/>
    </row>
    <row r="129" spans="1:13" x14ac:dyDescent="0.25">
      <c r="A129" s="596">
        <v>128</v>
      </c>
      <c r="B129" s="36" t="s">
        <v>2687</v>
      </c>
      <c r="C129" s="52" t="s">
        <v>14010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14009</v>
      </c>
      <c r="K129" s="33"/>
    </row>
    <row r="130" spans="1:13" x14ac:dyDescent="0.25">
      <c r="A130" s="596">
        <v>129</v>
      </c>
      <c r="B130" s="36" t="s">
        <v>2678</v>
      </c>
      <c r="C130" s="36" t="s">
        <v>14011</v>
      </c>
      <c r="D130" s="39">
        <v>1</v>
      </c>
      <c r="E130" s="191" t="s">
        <v>24</v>
      </c>
      <c r="F130" s="597">
        <v>1210000</v>
      </c>
      <c r="G130" s="84" t="s">
        <v>2701</v>
      </c>
      <c r="H130" s="385" t="s">
        <v>14009</v>
      </c>
      <c r="K130" s="33"/>
    </row>
    <row r="131" spans="1:13" x14ac:dyDescent="0.25">
      <c r="A131" s="596">
        <v>130</v>
      </c>
      <c r="B131" s="33" t="s">
        <v>2711</v>
      </c>
      <c r="C131" s="33" t="s">
        <v>9780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14012</v>
      </c>
      <c r="K131" s="33"/>
    </row>
    <row r="132" spans="1:13" x14ac:dyDescent="0.25">
      <c r="A132" s="596">
        <v>131</v>
      </c>
      <c r="B132" s="33" t="s">
        <v>2711</v>
      </c>
      <c r="C132" s="33" t="s">
        <v>9415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14012</v>
      </c>
      <c r="K132" s="33"/>
    </row>
    <row r="133" spans="1:13" x14ac:dyDescent="0.25">
      <c r="A133" s="596">
        <v>132</v>
      </c>
      <c r="B133" s="36" t="s">
        <v>2687</v>
      </c>
      <c r="C133" s="81" t="s">
        <v>14013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2687</v>
      </c>
      <c r="C134" s="175" t="s">
        <v>14014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2711</v>
      </c>
      <c r="C135" s="656" t="s">
        <v>9464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9923</v>
      </c>
      <c r="K135" s="49" t="s">
        <v>13859</v>
      </c>
    </row>
    <row r="136" spans="1:13" x14ac:dyDescent="0.25">
      <c r="A136" s="596">
        <v>135</v>
      </c>
      <c r="B136" s="36" t="s">
        <v>2678</v>
      </c>
      <c r="C136" s="52" t="s">
        <v>14015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14016</v>
      </c>
    </row>
    <row r="137" spans="1:13" x14ac:dyDescent="0.25">
      <c r="A137" s="596">
        <v>136</v>
      </c>
      <c r="B137" s="36" t="s">
        <v>2678</v>
      </c>
      <c r="C137" s="36" t="s">
        <v>14017</v>
      </c>
      <c r="D137" s="39">
        <v>1</v>
      </c>
      <c r="E137" s="191" t="s">
        <v>23</v>
      </c>
      <c r="F137" s="597">
        <v>1210000</v>
      </c>
      <c r="G137" s="84" t="s">
        <v>2884</v>
      </c>
      <c r="H137" s="641">
        <v>44200</v>
      </c>
      <c r="K137" s="33"/>
    </row>
    <row r="138" spans="1:13" x14ac:dyDescent="0.25">
      <c r="A138" s="596">
        <v>137</v>
      </c>
      <c r="B138" s="33" t="s">
        <v>2711</v>
      </c>
      <c r="C138" s="33" t="s">
        <v>9780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2711</v>
      </c>
      <c r="C139" s="33" t="s">
        <v>9415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2678</v>
      </c>
      <c r="C140" s="36" t="s">
        <v>14018</v>
      </c>
      <c r="D140" s="39">
        <v>1</v>
      </c>
      <c r="E140" s="191" t="s">
        <v>23</v>
      </c>
      <c r="F140" s="597">
        <v>1210000</v>
      </c>
      <c r="G140" s="84" t="s">
        <v>2736</v>
      </c>
      <c r="H140" s="641">
        <v>44320</v>
      </c>
      <c r="K140" s="33"/>
    </row>
    <row r="141" spans="1:13" x14ac:dyDescent="0.25">
      <c r="A141" s="596">
        <v>140</v>
      </c>
      <c r="B141" s="33" t="s">
        <v>2678</v>
      </c>
      <c r="C141" s="36" t="s">
        <v>14019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2687</v>
      </c>
      <c r="C142" s="175" t="s">
        <v>14020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2687</v>
      </c>
      <c r="C143" s="175" t="s">
        <v>14021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2678</v>
      </c>
      <c r="C144" s="36" t="s">
        <v>14022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2687</v>
      </c>
      <c r="C145" s="33" t="s">
        <v>14023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2687</v>
      </c>
      <c r="C146" s="33" t="s">
        <v>14024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2687</v>
      </c>
      <c r="C147" s="175" t="s">
        <v>14025</v>
      </c>
      <c r="D147" s="39">
        <v>1</v>
      </c>
      <c r="E147" s="51" t="s">
        <v>23</v>
      </c>
      <c r="F147" s="597">
        <v>1470000</v>
      </c>
      <c r="G147" s="84" t="s">
        <v>2736</v>
      </c>
      <c r="H147" s="641">
        <v>44534</v>
      </c>
      <c r="K147" s="33"/>
    </row>
    <row r="148" spans="1:11" x14ac:dyDescent="0.25">
      <c r="A148" s="596">
        <v>147</v>
      </c>
      <c r="B148" s="36" t="s">
        <v>2687</v>
      </c>
      <c r="C148" s="52" t="s">
        <v>14026</v>
      </c>
      <c r="D148" s="39">
        <v>1</v>
      </c>
      <c r="E148" s="51" t="s">
        <v>23</v>
      </c>
      <c r="F148" s="597">
        <v>1470000</v>
      </c>
      <c r="G148" s="84" t="s">
        <v>2736</v>
      </c>
      <c r="H148" s="641">
        <v>44534</v>
      </c>
      <c r="K148" s="33"/>
    </row>
    <row r="149" spans="1:11" x14ac:dyDescent="0.25">
      <c r="A149" s="596">
        <v>148</v>
      </c>
      <c r="B149" s="36" t="s">
        <v>2687</v>
      </c>
      <c r="C149" s="36" t="s">
        <v>14027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14028</v>
      </c>
      <c r="K149" s="33"/>
    </row>
    <row r="150" spans="1:11" x14ac:dyDescent="0.25">
      <c r="A150" s="596">
        <v>149</v>
      </c>
      <c r="B150" s="175" t="s">
        <v>2687</v>
      </c>
      <c r="C150" s="175" t="s">
        <v>14029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14028</v>
      </c>
      <c r="K150" s="33"/>
    </row>
    <row r="151" spans="1:11" x14ac:dyDescent="0.25">
      <c r="A151" s="596">
        <v>150</v>
      </c>
      <c r="B151" s="33" t="s">
        <v>2687</v>
      </c>
      <c r="C151" s="33" t="s">
        <v>14030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14031</v>
      </c>
      <c r="K151" s="33"/>
    </row>
    <row r="152" spans="1:11" x14ac:dyDescent="0.25">
      <c r="A152" s="596">
        <v>151</v>
      </c>
      <c r="B152" s="33" t="s">
        <v>2687</v>
      </c>
      <c r="C152" s="36" t="s">
        <v>14032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14031</v>
      </c>
      <c r="K152" s="33"/>
    </row>
    <row r="153" spans="1:11" x14ac:dyDescent="0.25">
      <c r="A153" s="596">
        <v>152</v>
      </c>
      <c r="B153" s="33" t="s">
        <v>2711</v>
      </c>
      <c r="C153" s="33" t="s">
        <v>9354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14033</v>
      </c>
      <c r="K153" s="33"/>
    </row>
    <row r="154" spans="1:11" x14ac:dyDescent="0.25">
      <c r="A154" s="596">
        <v>153</v>
      </c>
      <c r="B154" s="36" t="s">
        <v>2687</v>
      </c>
      <c r="C154" s="36" t="s">
        <v>14034</v>
      </c>
      <c r="D154" s="39">
        <v>1</v>
      </c>
      <c r="E154" s="191" t="s">
        <v>23</v>
      </c>
      <c r="F154" s="597">
        <v>1470000</v>
      </c>
      <c r="G154" s="84" t="s">
        <v>2701</v>
      </c>
      <c r="H154" s="385" t="s">
        <v>14033</v>
      </c>
      <c r="K154" s="33"/>
    </row>
    <row r="155" spans="1:11" x14ac:dyDescent="0.25">
      <c r="A155" s="596">
        <v>154</v>
      </c>
      <c r="B155" s="175" t="s">
        <v>2687</v>
      </c>
      <c r="C155" s="175" t="s">
        <v>14035</v>
      </c>
      <c r="D155" s="158">
        <v>1</v>
      </c>
      <c r="E155" s="191" t="s">
        <v>23</v>
      </c>
      <c r="F155" s="597">
        <v>1470000</v>
      </c>
      <c r="G155" s="84" t="s">
        <v>2701</v>
      </c>
      <c r="H155" s="385" t="s">
        <v>14033</v>
      </c>
      <c r="K155" s="33"/>
    </row>
    <row r="156" spans="1:11" x14ac:dyDescent="0.25">
      <c r="A156" s="596">
        <v>155</v>
      </c>
      <c r="B156" s="33" t="s">
        <v>2711</v>
      </c>
      <c r="C156" s="516" t="s">
        <v>9464</v>
      </c>
      <c r="D156" s="43">
        <v>1</v>
      </c>
      <c r="E156" s="49" t="s">
        <v>69</v>
      </c>
      <c r="F156" s="41">
        <v>1795000</v>
      </c>
      <c r="G156" s="84" t="s">
        <v>3078</v>
      </c>
      <c r="H156" s="385" t="s">
        <v>14036</v>
      </c>
      <c r="J156" s="33" t="s">
        <v>14037</v>
      </c>
      <c r="K156" s="49" t="s">
        <v>13859</v>
      </c>
    </row>
    <row r="157" spans="1:11" x14ac:dyDescent="0.25">
      <c r="A157" s="596">
        <v>156</v>
      </c>
      <c r="B157" s="33" t="s">
        <v>2711</v>
      </c>
      <c r="C157" s="109" t="s">
        <v>9348</v>
      </c>
      <c r="D157" s="43">
        <v>1</v>
      </c>
      <c r="E157" s="185" t="s">
        <v>69</v>
      </c>
      <c r="F157" s="41">
        <v>1795000</v>
      </c>
      <c r="G157" s="84" t="s">
        <v>3078</v>
      </c>
      <c r="H157" s="385" t="s">
        <v>14036</v>
      </c>
      <c r="K157" s="33"/>
    </row>
    <row r="158" spans="1:11" x14ac:dyDescent="0.25">
      <c r="A158" s="596">
        <v>157</v>
      </c>
      <c r="B158" s="33" t="s">
        <v>2711</v>
      </c>
      <c r="C158" s="109" t="s">
        <v>9415</v>
      </c>
      <c r="D158" s="43">
        <v>1</v>
      </c>
      <c r="E158" s="185" t="s">
        <v>69</v>
      </c>
      <c r="F158" s="41">
        <v>1795000</v>
      </c>
      <c r="G158" s="84" t="s">
        <v>3078</v>
      </c>
      <c r="H158" s="385" t="s">
        <v>14036</v>
      </c>
      <c r="K158" s="33"/>
    </row>
    <row r="159" spans="1:11" x14ac:dyDescent="0.25">
      <c r="A159" s="596">
        <v>158</v>
      </c>
      <c r="B159" s="33" t="s">
        <v>2711</v>
      </c>
      <c r="C159" s="109" t="s">
        <v>9780</v>
      </c>
      <c r="D159" s="39">
        <v>1</v>
      </c>
      <c r="E159" s="191" t="s">
        <v>69</v>
      </c>
      <c r="F159" s="46">
        <v>1795000</v>
      </c>
      <c r="G159" s="84" t="s">
        <v>3078</v>
      </c>
      <c r="H159" s="385" t="s">
        <v>14036</v>
      </c>
      <c r="K159" s="33"/>
    </row>
    <row r="160" spans="1:11" x14ac:dyDescent="0.25">
      <c r="A160" s="596">
        <v>159</v>
      </c>
      <c r="B160" s="33" t="s">
        <v>2711</v>
      </c>
      <c r="C160" s="109" t="s">
        <v>9348</v>
      </c>
      <c r="D160" s="158">
        <v>1</v>
      </c>
      <c r="E160" s="191" t="s">
        <v>69</v>
      </c>
      <c r="F160" s="46">
        <v>1795000</v>
      </c>
      <c r="G160" s="84" t="s">
        <v>3078</v>
      </c>
      <c r="H160" s="385" t="s">
        <v>14036</v>
      </c>
      <c r="K160" s="33"/>
    </row>
    <row r="161" spans="1:13" x14ac:dyDescent="0.25">
      <c r="A161" s="596">
        <v>160</v>
      </c>
      <c r="B161" s="436" t="s">
        <v>2711</v>
      </c>
      <c r="C161" s="526" t="s">
        <v>9464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14038</v>
      </c>
      <c r="J161" s="33" t="s">
        <v>14039</v>
      </c>
      <c r="K161" s="49" t="s">
        <v>13859</v>
      </c>
    </row>
    <row r="162" spans="1:13" x14ac:dyDescent="0.25">
      <c r="A162" s="596">
        <v>161</v>
      </c>
      <c r="B162" s="33" t="s">
        <v>14040</v>
      </c>
      <c r="C162" s="33" t="s">
        <v>14041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14038</v>
      </c>
      <c r="K162" s="33"/>
      <c r="L162">
        <v>1</v>
      </c>
    </row>
    <row r="163" spans="1:13" x14ac:dyDescent="0.25">
      <c r="A163" s="596">
        <v>162</v>
      </c>
      <c r="B163" s="33" t="s">
        <v>14040</v>
      </c>
      <c r="C163" s="33" t="s">
        <v>11393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14038</v>
      </c>
      <c r="J163" s="33">
        <v>67347</v>
      </c>
      <c r="K163" s="33"/>
    </row>
    <row r="164" spans="1:13" x14ac:dyDescent="0.25">
      <c r="A164" s="596">
        <v>163</v>
      </c>
      <c r="B164" s="33" t="s">
        <v>2711</v>
      </c>
      <c r="C164" s="109" t="s">
        <v>14042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14043</v>
      </c>
      <c r="J164" s="33" t="s">
        <v>13896</v>
      </c>
      <c r="K164" s="49" t="s">
        <v>13859</v>
      </c>
    </row>
    <row r="165" spans="1:13" x14ac:dyDescent="0.25">
      <c r="A165" s="596">
        <v>164</v>
      </c>
      <c r="B165" s="33" t="s">
        <v>2711</v>
      </c>
      <c r="C165" s="52" t="s">
        <v>14044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14043</v>
      </c>
      <c r="K165" s="33"/>
    </row>
    <row r="166" spans="1:13" x14ac:dyDescent="0.25">
      <c r="A166" s="596">
        <v>165</v>
      </c>
      <c r="B166" s="33" t="s">
        <v>2711</v>
      </c>
      <c r="C166" s="156" t="s">
        <v>9780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14045</v>
      </c>
      <c r="K166" s="33"/>
    </row>
    <row r="167" spans="1:13" x14ac:dyDescent="0.25">
      <c r="A167" s="596">
        <v>166</v>
      </c>
      <c r="B167" s="33" t="s">
        <v>2711</v>
      </c>
      <c r="C167" s="278" t="s">
        <v>9464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14045</v>
      </c>
      <c r="J167" s="33" t="s">
        <v>14046</v>
      </c>
      <c r="K167" s="49" t="s">
        <v>13859</v>
      </c>
    </row>
    <row r="168" spans="1:13" x14ac:dyDescent="0.25">
      <c r="A168" s="596">
        <v>167</v>
      </c>
      <c r="B168" s="33" t="s">
        <v>2711</v>
      </c>
      <c r="C168" s="81" t="s">
        <v>9352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14045</v>
      </c>
      <c r="K168" s="33"/>
    </row>
    <row r="169" spans="1:13" x14ac:dyDescent="0.25">
      <c r="A169" s="596">
        <v>168</v>
      </c>
      <c r="B169" s="33" t="s">
        <v>2711</v>
      </c>
      <c r="C169" s="109" t="s">
        <v>14047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14045</v>
      </c>
      <c r="K169" s="33"/>
    </row>
    <row r="170" spans="1:13" x14ac:dyDescent="0.25">
      <c r="A170" s="596">
        <v>169</v>
      </c>
      <c r="B170" s="33" t="s">
        <v>2711</v>
      </c>
      <c r="C170" s="33" t="s">
        <v>9343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14048</v>
      </c>
      <c r="K170" s="33"/>
    </row>
    <row r="171" spans="1:13" x14ac:dyDescent="0.25">
      <c r="A171" s="596">
        <v>170</v>
      </c>
      <c r="B171" s="33" t="s">
        <v>2711</v>
      </c>
      <c r="C171" s="603" t="s">
        <v>9323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14049</v>
      </c>
      <c r="K171" s="33" t="s">
        <v>10818</v>
      </c>
    </row>
    <row r="172" spans="1:13" x14ac:dyDescent="0.25">
      <c r="A172" s="596">
        <v>171</v>
      </c>
      <c r="B172" s="68" t="s">
        <v>14050</v>
      </c>
      <c r="C172" s="33" t="s">
        <v>14051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14016</v>
      </c>
    </row>
    <row r="173" spans="1:13" x14ac:dyDescent="0.25">
      <c r="A173" s="596">
        <v>172</v>
      </c>
      <c r="B173" s="68" t="s">
        <v>14050</v>
      </c>
      <c r="C173" s="33" t="s">
        <v>14052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2735</v>
      </c>
      <c r="C174" s="175" t="s">
        <v>14053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2735</v>
      </c>
      <c r="C175" s="175" t="s">
        <v>14054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2687</v>
      </c>
      <c r="C176" s="52" t="s">
        <v>5867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9962</v>
      </c>
      <c r="C177" s="33" t="s">
        <v>14055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9962</v>
      </c>
      <c r="C178" s="33" t="s">
        <v>14056</v>
      </c>
      <c r="D178" s="156">
        <v>1</v>
      </c>
      <c r="E178" s="218" t="s">
        <v>23</v>
      </c>
      <c r="F178" s="46">
        <v>2590909</v>
      </c>
      <c r="G178" s="84" t="s">
        <v>8605</v>
      </c>
      <c r="H178" s="385" t="s">
        <v>14057</v>
      </c>
      <c r="K178" s="33"/>
    </row>
    <row r="179" spans="1:11" x14ac:dyDescent="0.25">
      <c r="A179" s="596">
        <v>178</v>
      </c>
      <c r="B179" s="68" t="s">
        <v>9962</v>
      </c>
      <c r="C179" s="63" t="s">
        <v>14058</v>
      </c>
      <c r="D179" s="156">
        <v>1</v>
      </c>
      <c r="E179" s="218" t="s">
        <v>23</v>
      </c>
      <c r="F179" s="46">
        <v>2590909</v>
      </c>
      <c r="G179" s="84" t="s">
        <v>8605</v>
      </c>
      <c r="H179" s="385" t="s">
        <v>14057</v>
      </c>
      <c r="K179" s="33"/>
    </row>
    <row r="180" spans="1:11" x14ac:dyDescent="0.25">
      <c r="A180" s="596">
        <v>179</v>
      </c>
      <c r="B180" s="247" t="s">
        <v>2687</v>
      </c>
      <c r="C180" s="247" t="s">
        <v>14059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14057</v>
      </c>
      <c r="K180" s="33"/>
    </row>
    <row r="181" spans="1:11" x14ac:dyDescent="0.25">
      <c r="A181" s="596">
        <v>180</v>
      </c>
      <c r="B181" s="277" t="s">
        <v>2687</v>
      </c>
      <c r="C181" s="278" t="s">
        <v>14060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14057</v>
      </c>
      <c r="K181" s="33"/>
    </row>
    <row r="182" spans="1:11" x14ac:dyDescent="0.25">
      <c r="A182" s="596">
        <v>181</v>
      </c>
      <c r="B182" s="36" t="s">
        <v>2687</v>
      </c>
      <c r="C182" s="52" t="s">
        <v>14061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14057</v>
      </c>
      <c r="K182" s="33"/>
    </row>
    <row r="183" spans="1:11" x14ac:dyDescent="0.25">
      <c r="A183" s="596">
        <v>182</v>
      </c>
      <c r="B183" s="36" t="s">
        <v>2687</v>
      </c>
      <c r="C183" s="173" t="s">
        <v>2765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14057</v>
      </c>
      <c r="K183" s="33"/>
    </row>
    <row r="184" spans="1:11" x14ac:dyDescent="0.25">
      <c r="A184" s="596">
        <v>183</v>
      </c>
      <c r="B184" s="36" t="s">
        <v>2678</v>
      </c>
      <c r="C184" s="36" t="s">
        <v>14062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14057</v>
      </c>
      <c r="K184" s="33"/>
    </row>
    <row r="185" spans="1:11" x14ac:dyDescent="0.25">
      <c r="A185" s="596">
        <v>184</v>
      </c>
      <c r="B185" s="68" t="s">
        <v>2687</v>
      </c>
      <c r="C185" s="81" t="s">
        <v>14063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14064</v>
      </c>
      <c r="K185" s="33"/>
    </row>
    <row r="186" spans="1:11" x14ac:dyDescent="0.25">
      <c r="A186" s="596">
        <v>185</v>
      </c>
      <c r="B186" s="68" t="s">
        <v>2687</v>
      </c>
      <c r="C186" s="81" t="s">
        <v>14065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14064</v>
      </c>
      <c r="K186" s="33"/>
    </row>
    <row r="187" spans="1:11" x14ac:dyDescent="0.25">
      <c r="A187" s="596">
        <v>186</v>
      </c>
      <c r="B187" s="33" t="s">
        <v>2678</v>
      </c>
      <c r="C187" s="237" t="s">
        <v>14066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14064</v>
      </c>
      <c r="K187" s="33"/>
    </row>
    <row r="188" spans="1:11" x14ac:dyDescent="0.25">
      <c r="A188" s="596">
        <v>187</v>
      </c>
      <c r="B188" s="33" t="s">
        <v>2711</v>
      </c>
      <c r="C188" s="33" t="s">
        <v>9352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2711</v>
      </c>
      <c r="C189" s="33" t="s">
        <v>11868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2678</v>
      </c>
      <c r="C190" s="33" t="s">
        <v>14067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2678</v>
      </c>
      <c r="C191" s="33" t="s">
        <v>14068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2711</v>
      </c>
      <c r="C192" s="81" t="s">
        <v>9320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2711</v>
      </c>
      <c r="C193" s="175" t="s">
        <v>9343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2711</v>
      </c>
      <c r="C194" s="175" t="s">
        <v>9323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2711</v>
      </c>
      <c r="C195" s="33" t="s">
        <v>9348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2711</v>
      </c>
      <c r="C196" s="33" t="s">
        <v>9323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2711</v>
      </c>
      <c r="C197" s="33" t="s">
        <v>9353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2711</v>
      </c>
      <c r="C198" s="52" t="s">
        <v>14047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2711</v>
      </c>
      <c r="C199" s="52" t="s">
        <v>9343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2711</v>
      </c>
      <c r="C200" s="52" t="s">
        <v>9376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2687</v>
      </c>
      <c r="C201" s="660" t="s">
        <v>14069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2687</v>
      </c>
      <c r="C202" s="660" t="s">
        <v>14070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2711</v>
      </c>
      <c r="C203" s="33" t="s">
        <v>14071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2711</v>
      </c>
      <c r="C204" s="39" t="s">
        <v>14072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2687</v>
      </c>
      <c r="C205" s="81" t="s">
        <v>14073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2687</v>
      </c>
      <c r="C206" s="175" t="s">
        <v>14074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2711</v>
      </c>
      <c r="C207" s="238" t="s">
        <v>9349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14075</v>
      </c>
      <c r="K207" s="49" t="s">
        <v>13859</v>
      </c>
    </row>
    <row r="208" spans="1:11" x14ac:dyDescent="0.25">
      <c r="A208" s="596">
        <v>207</v>
      </c>
      <c r="B208" s="33" t="s">
        <v>2711</v>
      </c>
      <c r="C208" s="39" t="s">
        <v>9409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14075</v>
      </c>
      <c r="K208" s="49" t="s">
        <v>13859</v>
      </c>
    </row>
    <row r="209" spans="1:11" x14ac:dyDescent="0.25">
      <c r="A209" s="596">
        <v>208</v>
      </c>
      <c r="B209" s="33" t="s">
        <v>2711</v>
      </c>
      <c r="C209" s="33" t="s">
        <v>9343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2711</v>
      </c>
      <c r="C210" s="662" t="s">
        <v>9349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14076</v>
      </c>
      <c r="K210" s="49" t="s">
        <v>13859</v>
      </c>
    </row>
    <row r="211" spans="1:11" x14ac:dyDescent="0.25">
      <c r="A211" s="596">
        <v>210</v>
      </c>
      <c r="B211" s="33" t="s">
        <v>2711</v>
      </c>
      <c r="C211" s="33" t="s">
        <v>9323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2687</v>
      </c>
      <c r="C212" s="44" t="s">
        <v>2688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2677</v>
      </c>
      <c r="K212" s="33"/>
    </row>
    <row r="213" spans="1:11" x14ac:dyDescent="0.25">
      <c r="A213" s="596">
        <v>212</v>
      </c>
      <c r="B213" s="36" t="s">
        <v>2687</v>
      </c>
      <c r="C213" s="44" t="s">
        <v>2689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2677</v>
      </c>
      <c r="K213" s="33"/>
    </row>
    <row r="214" spans="1:11" x14ac:dyDescent="0.25">
      <c r="A214" s="596">
        <v>213</v>
      </c>
      <c r="B214" s="49" t="s">
        <v>2678</v>
      </c>
      <c r="C214" s="228" t="s">
        <v>14077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2693</v>
      </c>
      <c r="I214" s="33" t="s">
        <v>14078</v>
      </c>
      <c r="K214" s="33"/>
    </row>
    <row r="215" spans="1:11" x14ac:dyDescent="0.25">
      <c r="A215" s="596">
        <v>214</v>
      </c>
      <c r="B215" s="68" t="s">
        <v>2678</v>
      </c>
      <c r="C215" s="313" t="s">
        <v>14079</v>
      </c>
      <c r="D215" s="39">
        <v>1</v>
      </c>
      <c r="E215" s="33" t="s">
        <v>23</v>
      </c>
      <c r="F215" s="306">
        <v>1210000</v>
      </c>
      <c r="G215" s="236" t="s">
        <v>3078</v>
      </c>
      <c r="H215" s="385" t="s">
        <v>2699</v>
      </c>
      <c r="I215" s="663" t="s">
        <v>14080</v>
      </c>
      <c r="J215" s="33" t="s">
        <v>14081</v>
      </c>
      <c r="K215" s="33"/>
    </row>
    <row r="216" spans="1:11" x14ac:dyDescent="0.25">
      <c r="A216" s="596">
        <v>215</v>
      </c>
      <c r="B216" s="68" t="s">
        <v>2678</v>
      </c>
      <c r="C216" s="313" t="s">
        <v>14082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2699</v>
      </c>
      <c r="I216" s="228" t="s">
        <v>14083</v>
      </c>
      <c r="J216" s="33" t="s">
        <v>14081</v>
      </c>
      <c r="K216" s="33"/>
    </row>
    <row r="217" spans="1:11" x14ac:dyDescent="0.25">
      <c r="A217" s="596">
        <v>216</v>
      </c>
      <c r="B217" s="68" t="s">
        <v>2711</v>
      </c>
      <c r="C217" s="52" t="s">
        <v>9320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2708</v>
      </c>
      <c r="I217" s="228" t="s">
        <v>14084</v>
      </c>
      <c r="K217" s="33"/>
    </row>
    <row r="218" spans="1:11" x14ac:dyDescent="0.25">
      <c r="A218" s="596">
        <v>217</v>
      </c>
      <c r="B218" s="68" t="s">
        <v>2711</v>
      </c>
      <c r="C218" s="33" t="s">
        <v>9321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2708</v>
      </c>
      <c r="I218" s="663" t="s">
        <v>14085</v>
      </c>
      <c r="K218" s="33"/>
    </row>
    <row r="219" spans="1:11" x14ac:dyDescent="0.25">
      <c r="A219" s="596">
        <v>218</v>
      </c>
      <c r="B219" s="68" t="s">
        <v>2711</v>
      </c>
      <c r="C219" s="33" t="s">
        <v>9322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2708</v>
      </c>
      <c r="K219" s="33"/>
    </row>
    <row r="220" spans="1:11" x14ac:dyDescent="0.25">
      <c r="A220" s="596">
        <v>219</v>
      </c>
      <c r="B220" s="68" t="s">
        <v>2711</v>
      </c>
      <c r="C220" s="33" t="s">
        <v>9323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2708</v>
      </c>
      <c r="K220" s="33"/>
    </row>
    <row r="221" spans="1:11" x14ac:dyDescent="0.25">
      <c r="A221" s="596">
        <v>220</v>
      </c>
      <c r="B221" s="36" t="s">
        <v>2687</v>
      </c>
      <c r="C221" s="228" t="s">
        <v>14086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2714</v>
      </c>
      <c r="I221" s="663" t="s">
        <v>14087</v>
      </c>
      <c r="J221" s="33" t="s">
        <v>14088</v>
      </c>
      <c r="K221" s="180">
        <v>44267</v>
      </c>
    </row>
    <row r="222" spans="1:11" x14ac:dyDescent="0.25">
      <c r="A222" s="596">
        <v>221</v>
      </c>
      <c r="B222" s="36" t="s">
        <v>2687</v>
      </c>
      <c r="C222" s="228" t="s">
        <v>14089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2714</v>
      </c>
      <c r="I222" s="663" t="s">
        <v>14090</v>
      </c>
      <c r="J222" s="33" t="s">
        <v>13979</v>
      </c>
      <c r="K222" s="180">
        <v>44267</v>
      </c>
    </row>
    <row r="223" spans="1:11" x14ac:dyDescent="0.25">
      <c r="A223" s="596">
        <v>222</v>
      </c>
      <c r="B223" s="68" t="s">
        <v>2678</v>
      </c>
      <c r="C223" s="228" t="s">
        <v>2716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2714</v>
      </c>
      <c r="I223" s="228" t="s">
        <v>14091</v>
      </c>
      <c r="K223" s="33"/>
    </row>
    <row r="224" spans="1:11" x14ac:dyDescent="0.25">
      <c r="A224" s="596">
        <v>223</v>
      </c>
      <c r="B224" s="68" t="s">
        <v>14050</v>
      </c>
      <c r="C224" s="228" t="s">
        <v>14092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2714</v>
      </c>
      <c r="K224" s="33"/>
    </row>
    <row r="225" spans="1:11" x14ac:dyDescent="0.25">
      <c r="A225" s="596">
        <v>224</v>
      </c>
      <c r="B225" s="68" t="s">
        <v>14050</v>
      </c>
      <c r="C225" s="228" t="s">
        <v>14093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2714</v>
      </c>
      <c r="K225" s="33"/>
    </row>
    <row r="226" spans="1:11" x14ac:dyDescent="0.25">
      <c r="A226" s="596">
        <v>225</v>
      </c>
      <c r="B226" s="68" t="s">
        <v>14050</v>
      </c>
      <c r="C226" s="228" t="s">
        <v>14094</v>
      </c>
      <c r="D226" s="39">
        <v>1</v>
      </c>
      <c r="E226" s="51" t="s">
        <v>23</v>
      </c>
      <c r="F226" s="306">
        <v>3250000</v>
      </c>
      <c r="G226" s="84" t="s">
        <v>14095</v>
      </c>
      <c r="H226" s="385" t="s">
        <v>2714</v>
      </c>
      <c r="K226" s="33"/>
    </row>
    <row r="227" spans="1:11" x14ac:dyDescent="0.25">
      <c r="A227" s="596">
        <v>226</v>
      </c>
      <c r="B227" s="68" t="s">
        <v>14050</v>
      </c>
      <c r="C227" s="228" t="s">
        <v>14096</v>
      </c>
      <c r="D227" s="39">
        <v>1</v>
      </c>
      <c r="E227" s="51" t="s">
        <v>23</v>
      </c>
      <c r="F227" s="306">
        <v>3250000</v>
      </c>
      <c r="G227" s="84" t="s">
        <v>14095</v>
      </c>
      <c r="H227" s="385" t="s">
        <v>2714</v>
      </c>
      <c r="K227" s="33"/>
    </row>
    <row r="228" spans="1:11" x14ac:dyDescent="0.25">
      <c r="A228" s="596">
        <v>227</v>
      </c>
      <c r="B228" s="68" t="s">
        <v>2711</v>
      </c>
      <c r="C228" s="33" t="s">
        <v>14042</v>
      </c>
      <c r="D228" s="38">
        <v>1</v>
      </c>
      <c r="E228" s="33" t="s">
        <v>69</v>
      </c>
      <c r="F228" s="306">
        <v>1795000</v>
      </c>
      <c r="G228" s="84" t="s">
        <v>2884</v>
      </c>
      <c r="H228" s="385" t="s">
        <v>2714</v>
      </c>
      <c r="I228" s="270" t="s">
        <v>14097</v>
      </c>
      <c r="K228" s="33"/>
    </row>
    <row r="229" spans="1:11" x14ac:dyDescent="0.25">
      <c r="A229" s="596">
        <v>228</v>
      </c>
      <c r="B229" s="68" t="s">
        <v>2687</v>
      </c>
      <c r="C229" s="44" t="s">
        <v>9326</v>
      </c>
      <c r="D229" s="38">
        <v>1</v>
      </c>
      <c r="E229" s="45" t="s">
        <v>23</v>
      </c>
      <c r="F229" s="46">
        <v>1470000</v>
      </c>
      <c r="G229" s="84" t="s">
        <v>2736</v>
      </c>
      <c r="H229" s="385" t="s">
        <v>2727</v>
      </c>
      <c r="I229" s="228" t="s">
        <v>14098</v>
      </c>
      <c r="K229" s="33"/>
    </row>
    <row r="230" spans="1:11" x14ac:dyDescent="0.25">
      <c r="A230" s="596">
        <v>229</v>
      </c>
      <c r="B230" s="80" t="s">
        <v>2687</v>
      </c>
      <c r="C230" s="44" t="s">
        <v>9328</v>
      </c>
      <c r="D230" s="38">
        <v>1</v>
      </c>
      <c r="E230" s="45" t="s">
        <v>23</v>
      </c>
      <c r="F230" s="46">
        <v>1470000</v>
      </c>
      <c r="G230" s="84" t="s">
        <v>2736</v>
      </c>
      <c r="H230" s="385" t="s">
        <v>2727</v>
      </c>
      <c r="I230" s="228" t="s">
        <v>14099</v>
      </c>
      <c r="K230" s="33"/>
    </row>
    <row r="231" spans="1:11" x14ac:dyDescent="0.25">
      <c r="A231" s="596">
        <v>230</v>
      </c>
      <c r="B231" s="33" t="s">
        <v>2711</v>
      </c>
      <c r="C231" s="33" t="s">
        <v>9320</v>
      </c>
      <c r="D231" s="38">
        <v>1</v>
      </c>
      <c r="E231" s="45" t="s">
        <v>72</v>
      </c>
      <c r="F231" s="62">
        <v>1795000</v>
      </c>
      <c r="G231" s="84" t="s">
        <v>2884</v>
      </c>
      <c r="H231" s="385" t="s">
        <v>2748</v>
      </c>
      <c r="K231" s="33"/>
    </row>
    <row r="232" spans="1:11" x14ac:dyDescent="0.25">
      <c r="A232" s="596">
        <v>231</v>
      </c>
      <c r="B232" s="33" t="s">
        <v>2711</v>
      </c>
      <c r="C232" s="33" t="s">
        <v>9323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2748</v>
      </c>
      <c r="K232" s="33"/>
    </row>
    <row r="233" spans="1:11" x14ac:dyDescent="0.25">
      <c r="A233" s="596">
        <v>232</v>
      </c>
      <c r="B233" s="33" t="s">
        <v>2711</v>
      </c>
      <c r="C233" s="33" t="s">
        <v>9343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2748</v>
      </c>
      <c r="K233" s="33"/>
    </row>
    <row r="234" spans="1:11" x14ac:dyDescent="0.25">
      <c r="A234" s="596">
        <v>233</v>
      </c>
      <c r="B234" s="33" t="s">
        <v>2711</v>
      </c>
      <c r="C234" s="44" t="s">
        <v>9323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2748</v>
      </c>
      <c r="K234" s="33"/>
    </row>
    <row r="235" spans="1:11" x14ac:dyDescent="0.25">
      <c r="A235" s="596">
        <v>234</v>
      </c>
      <c r="B235" s="33" t="s">
        <v>2711</v>
      </c>
      <c r="C235" s="44" t="s">
        <v>9352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2748</v>
      </c>
      <c r="K235" s="33"/>
    </row>
    <row r="236" spans="1:11" x14ac:dyDescent="0.25">
      <c r="A236" s="596">
        <v>235</v>
      </c>
      <c r="B236" s="33" t="s">
        <v>2711</v>
      </c>
      <c r="C236" s="44" t="s">
        <v>9353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2748</v>
      </c>
      <c r="K236" s="33"/>
    </row>
    <row r="237" spans="1:11" x14ac:dyDescent="0.25">
      <c r="A237" s="596">
        <v>236</v>
      </c>
      <c r="B237" s="33" t="s">
        <v>2711</v>
      </c>
      <c r="C237" s="44" t="s">
        <v>9354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2748</v>
      </c>
      <c r="K237" s="33"/>
    </row>
    <row r="238" spans="1:11" x14ac:dyDescent="0.25">
      <c r="A238" s="596">
        <v>237</v>
      </c>
      <c r="B238" s="36" t="s">
        <v>2678</v>
      </c>
      <c r="C238" s="33" t="s">
        <v>2759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2748</v>
      </c>
      <c r="I238" s="228" t="s">
        <v>14100</v>
      </c>
      <c r="K238" s="33"/>
    </row>
    <row r="239" spans="1:11" x14ac:dyDescent="0.25">
      <c r="A239" s="596">
        <v>238</v>
      </c>
      <c r="B239" s="33" t="s">
        <v>2711</v>
      </c>
      <c r="C239" s="33" t="s">
        <v>9322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2748</v>
      </c>
      <c r="K239" s="33"/>
    </row>
    <row r="240" spans="1:11" x14ac:dyDescent="0.25">
      <c r="A240" s="596">
        <v>239</v>
      </c>
      <c r="B240" s="33" t="s">
        <v>2711</v>
      </c>
      <c r="C240" s="33" t="s">
        <v>9348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2748</v>
      </c>
      <c r="K240" s="33"/>
    </row>
    <row r="241" spans="1:11" x14ac:dyDescent="0.25">
      <c r="A241" s="596">
        <v>240</v>
      </c>
      <c r="B241" s="33" t="s">
        <v>2711</v>
      </c>
      <c r="C241" s="33" t="s">
        <v>9349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2748</v>
      </c>
      <c r="K241" s="33"/>
    </row>
    <row r="242" spans="1:11" x14ac:dyDescent="0.25">
      <c r="A242" s="596">
        <v>241</v>
      </c>
      <c r="B242" s="33" t="s">
        <v>2711</v>
      </c>
      <c r="C242" s="33" t="s">
        <v>9320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2748</v>
      </c>
      <c r="K242" s="33"/>
    </row>
    <row r="243" spans="1:11" x14ac:dyDescent="0.25">
      <c r="A243" s="596">
        <v>242</v>
      </c>
      <c r="B243" s="49" t="s">
        <v>2678</v>
      </c>
      <c r="C243" s="33" t="s">
        <v>2764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2748</v>
      </c>
      <c r="I243" s="228" t="s">
        <v>14101</v>
      </c>
      <c r="K243" s="33"/>
    </row>
    <row r="244" spans="1:11" x14ac:dyDescent="0.25">
      <c r="A244" s="596">
        <v>243</v>
      </c>
      <c r="B244" s="56" t="s">
        <v>2678</v>
      </c>
      <c r="C244" s="56" t="s">
        <v>14102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2748</v>
      </c>
      <c r="I244" s="228" t="s">
        <v>14103</v>
      </c>
      <c r="K244" s="33"/>
    </row>
    <row r="245" spans="1:11" x14ac:dyDescent="0.25">
      <c r="A245" s="596">
        <v>244</v>
      </c>
      <c r="B245" s="247" t="s">
        <v>2687</v>
      </c>
      <c r="C245" s="395" t="s">
        <v>2761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2748</v>
      </c>
      <c r="I245" s="228" t="s">
        <v>14104</v>
      </c>
      <c r="K245" s="33"/>
    </row>
    <row r="246" spans="1:11" x14ac:dyDescent="0.25">
      <c r="A246" s="596">
        <v>245</v>
      </c>
      <c r="B246" s="247" t="s">
        <v>2687</v>
      </c>
      <c r="C246" s="397" t="s">
        <v>2762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2748</v>
      </c>
      <c r="I246" s="228" t="s">
        <v>14105</v>
      </c>
      <c r="K246" s="33"/>
    </row>
    <row r="247" spans="1:11" x14ac:dyDescent="0.25">
      <c r="A247" s="596">
        <v>246</v>
      </c>
      <c r="B247" s="36" t="s">
        <v>2687</v>
      </c>
      <c r="C247" s="33" t="s">
        <v>2765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2748</v>
      </c>
      <c r="I247" s="228" t="s">
        <v>14106</v>
      </c>
      <c r="K247" s="33"/>
    </row>
    <row r="248" spans="1:11" x14ac:dyDescent="0.25">
      <c r="A248" s="596">
        <v>247</v>
      </c>
      <c r="B248" s="36" t="s">
        <v>2687</v>
      </c>
      <c r="C248" s="33" t="s">
        <v>2766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2748</v>
      </c>
      <c r="I248" s="228" t="s">
        <v>14107</v>
      </c>
      <c r="K248" s="33"/>
    </row>
    <row r="249" spans="1:11" x14ac:dyDescent="0.25">
      <c r="A249" s="596">
        <v>248</v>
      </c>
      <c r="B249" s="36" t="s">
        <v>2687</v>
      </c>
      <c r="C249" s="33" t="s">
        <v>2776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2771</v>
      </c>
      <c r="I249" s="228" t="s">
        <v>14108</v>
      </c>
      <c r="K249" s="33"/>
    </row>
    <row r="250" spans="1:11" x14ac:dyDescent="0.25">
      <c r="A250" s="596">
        <v>249</v>
      </c>
      <c r="B250" s="36" t="s">
        <v>2687</v>
      </c>
      <c r="C250" s="33" t="s">
        <v>2777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2771</v>
      </c>
      <c r="I250" s="228" t="s">
        <v>14109</v>
      </c>
      <c r="K250" s="33"/>
    </row>
    <row r="251" spans="1:11" x14ac:dyDescent="0.25">
      <c r="A251" s="596">
        <v>250</v>
      </c>
      <c r="B251" s="56" t="s">
        <v>2687</v>
      </c>
      <c r="C251" s="56" t="s">
        <v>2783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14110</v>
      </c>
      <c r="K251" s="33"/>
    </row>
    <row r="252" spans="1:11" x14ac:dyDescent="0.25">
      <c r="A252" s="596">
        <v>251</v>
      </c>
      <c r="B252" s="36" t="s">
        <v>2687</v>
      </c>
      <c r="C252" s="39" t="s">
        <v>2784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14111</v>
      </c>
      <c r="K252" s="33"/>
    </row>
    <row r="253" spans="1:11" x14ac:dyDescent="0.25">
      <c r="A253" s="596">
        <v>252</v>
      </c>
      <c r="B253" s="52" t="s">
        <v>2678</v>
      </c>
      <c r="C253" s="36" t="s">
        <v>2798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14112</v>
      </c>
      <c r="K253" s="33"/>
    </row>
    <row r="254" spans="1:11" x14ac:dyDescent="0.25">
      <c r="A254" s="596">
        <v>253</v>
      </c>
      <c r="B254" s="33" t="s">
        <v>2711</v>
      </c>
      <c r="C254" s="49" t="s">
        <v>9374</v>
      </c>
      <c r="D254" s="38">
        <v>1</v>
      </c>
      <c r="E254" s="78" t="s">
        <v>69</v>
      </c>
      <c r="F254" s="62">
        <v>1795000</v>
      </c>
      <c r="G254" s="84" t="s">
        <v>2908</v>
      </c>
      <c r="H254" s="641">
        <v>44262</v>
      </c>
      <c r="I254" s="33" t="s">
        <v>13960</v>
      </c>
      <c r="J254" s="603"/>
      <c r="K254" s="33"/>
    </row>
    <row r="255" spans="1:11" x14ac:dyDescent="0.25">
      <c r="A255" s="596">
        <v>254</v>
      </c>
      <c r="B255" s="33" t="s">
        <v>2711</v>
      </c>
      <c r="C255" s="33" t="s">
        <v>9375</v>
      </c>
      <c r="D255" s="38">
        <v>1</v>
      </c>
      <c r="E255" s="45" t="s">
        <v>72</v>
      </c>
      <c r="F255" s="172">
        <v>1795000</v>
      </c>
      <c r="G255" s="84" t="s">
        <v>2908</v>
      </c>
      <c r="H255" s="641">
        <v>44262</v>
      </c>
      <c r="I255" s="33" t="s">
        <v>14113</v>
      </c>
      <c r="K255" s="33"/>
    </row>
    <row r="256" spans="1:11" x14ac:dyDescent="0.25">
      <c r="A256" s="596">
        <v>255</v>
      </c>
      <c r="B256" s="33" t="s">
        <v>2711</v>
      </c>
      <c r="C256" s="36" t="s">
        <v>9348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9348</v>
      </c>
      <c r="K256" s="33"/>
    </row>
    <row r="257" spans="1:11" x14ac:dyDescent="0.25">
      <c r="A257" s="596">
        <v>256</v>
      </c>
      <c r="B257" s="33" t="s">
        <v>2711</v>
      </c>
      <c r="C257" s="33" t="s">
        <v>9376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14114</v>
      </c>
      <c r="K257" s="33"/>
    </row>
    <row r="258" spans="1:11" x14ac:dyDescent="0.25">
      <c r="A258" s="596">
        <v>257</v>
      </c>
      <c r="B258" s="33" t="s">
        <v>9962</v>
      </c>
      <c r="C258" s="33" t="s">
        <v>9388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9962</v>
      </c>
      <c r="C259" s="33" t="s">
        <v>9389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9962</v>
      </c>
      <c r="C260" s="33" t="s">
        <v>9390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2735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2678</v>
      </c>
      <c r="C262" s="255" t="s">
        <v>9392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14115</v>
      </c>
      <c r="K262" s="33"/>
    </row>
    <row r="263" spans="1:11" x14ac:dyDescent="0.25">
      <c r="A263" s="596">
        <v>262</v>
      </c>
      <c r="B263" s="36" t="s">
        <v>2735</v>
      </c>
      <c r="C263" s="52" t="s">
        <v>14116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2711</v>
      </c>
      <c r="C264" s="33" t="s">
        <v>9409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13876</v>
      </c>
      <c r="K264" s="33"/>
    </row>
    <row r="265" spans="1:11" x14ac:dyDescent="0.25">
      <c r="A265" s="596">
        <v>264</v>
      </c>
      <c r="B265" s="33" t="s">
        <v>2711</v>
      </c>
      <c r="C265" s="33" t="s">
        <v>9734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2836</v>
      </c>
      <c r="I265" s="33" t="s">
        <v>14117</v>
      </c>
      <c r="K265" s="33"/>
    </row>
    <row r="266" spans="1:11" x14ac:dyDescent="0.25">
      <c r="A266" s="596">
        <v>265</v>
      </c>
      <c r="B266" s="33" t="s">
        <v>2711</v>
      </c>
      <c r="C266" s="36" t="s">
        <v>9412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2836</v>
      </c>
      <c r="K266" s="33"/>
    </row>
    <row r="267" spans="1:11" x14ac:dyDescent="0.25">
      <c r="A267" s="596">
        <v>266</v>
      </c>
      <c r="B267" s="33" t="s">
        <v>2711</v>
      </c>
      <c r="C267" s="63" t="s">
        <v>9348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2839</v>
      </c>
      <c r="K267" s="33"/>
    </row>
    <row r="268" spans="1:11" x14ac:dyDescent="0.25">
      <c r="A268" s="596">
        <v>267</v>
      </c>
      <c r="B268" s="33" t="s">
        <v>2711</v>
      </c>
      <c r="C268" s="33" t="s">
        <v>9415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2839</v>
      </c>
      <c r="K268" s="33"/>
    </row>
    <row r="269" spans="1:11" x14ac:dyDescent="0.25">
      <c r="A269" s="596">
        <v>268</v>
      </c>
      <c r="B269" s="68" t="s">
        <v>2717</v>
      </c>
      <c r="C269" s="228" t="s">
        <v>14118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2717</v>
      </c>
      <c r="C270" s="33" t="s">
        <v>14119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14050</v>
      </c>
      <c r="C271" s="33" t="s">
        <v>14120</v>
      </c>
      <c r="D271" s="38">
        <v>1</v>
      </c>
      <c r="E271" s="45" t="s">
        <v>23</v>
      </c>
      <c r="F271" s="46">
        <v>3550000</v>
      </c>
      <c r="G271" s="236" t="s">
        <v>2861</v>
      </c>
      <c r="H271" s="385" t="s">
        <v>129</v>
      </c>
      <c r="K271" s="33"/>
    </row>
    <row r="272" spans="1:11" x14ac:dyDescent="0.25">
      <c r="A272" s="596">
        <v>271</v>
      </c>
      <c r="B272" s="68" t="s">
        <v>14050</v>
      </c>
      <c r="C272" s="33" t="s">
        <v>14121</v>
      </c>
      <c r="D272" s="38">
        <v>1</v>
      </c>
      <c r="E272" s="45" t="s">
        <v>24</v>
      </c>
      <c r="F272" s="46">
        <v>3550000</v>
      </c>
      <c r="G272" s="236" t="s">
        <v>2861</v>
      </c>
      <c r="H272" s="385" t="s">
        <v>129</v>
      </c>
      <c r="K272" s="33"/>
    </row>
    <row r="273" spans="1:11" x14ac:dyDescent="0.25">
      <c r="A273" s="596">
        <v>272</v>
      </c>
      <c r="B273" s="33" t="s">
        <v>9962</v>
      </c>
      <c r="C273" s="44" t="s">
        <v>9422</v>
      </c>
      <c r="D273" s="38">
        <v>1</v>
      </c>
      <c r="E273" s="45" t="s">
        <v>24</v>
      </c>
      <c r="F273" s="306">
        <v>2850000</v>
      </c>
      <c r="G273" s="42" t="s">
        <v>2854</v>
      </c>
      <c r="H273" s="385" t="s">
        <v>2857</v>
      </c>
      <c r="K273" s="33"/>
    </row>
    <row r="274" spans="1:11" x14ac:dyDescent="0.25">
      <c r="A274" s="596">
        <v>273</v>
      </c>
      <c r="B274" s="33" t="s">
        <v>9962</v>
      </c>
      <c r="C274" s="44" t="s">
        <v>9423</v>
      </c>
      <c r="D274" s="38">
        <v>1</v>
      </c>
      <c r="E274" s="51" t="s">
        <v>24</v>
      </c>
      <c r="F274" s="306">
        <v>2850000</v>
      </c>
      <c r="G274" s="42" t="s">
        <v>2854</v>
      </c>
      <c r="H274" s="385" t="s">
        <v>2857</v>
      </c>
      <c r="K274" s="33"/>
    </row>
    <row r="275" spans="1:11" x14ac:dyDescent="0.25">
      <c r="A275" s="596">
        <v>274</v>
      </c>
      <c r="B275" s="36" t="s">
        <v>2687</v>
      </c>
      <c r="C275" s="33" t="s">
        <v>2887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2872</v>
      </c>
      <c r="I275" s="228" t="s">
        <v>14122</v>
      </c>
      <c r="K275" s="33"/>
    </row>
    <row r="276" spans="1:11" x14ac:dyDescent="0.25">
      <c r="A276" s="596">
        <v>275</v>
      </c>
      <c r="B276" s="36" t="s">
        <v>2687</v>
      </c>
      <c r="C276" s="33" t="s">
        <v>2888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2872</v>
      </c>
      <c r="K276" s="33"/>
    </row>
    <row r="277" spans="1:11" x14ac:dyDescent="0.25">
      <c r="A277" s="596">
        <v>276</v>
      </c>
      <c r="B277" s="33" t="s">
        <v>2896</v>
      </c>
      <c r="C277" s="36" t="s">
        <v>9455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2894</v>
      </c>
      <c r="I277" s="228" t="s">
        <v>14123</v>
      </c>
      <c r="K277" s="33"/>
    </row>
    <row r="278" spans="1:11" x14ac:dyDescent="0.25">
      <c r="A278" s="596">
        <v>277</v>
      </c>
      <c r="B278" s="33" t="s">
        <v>2711</v>
      </c>
      <c r="C278" s="156" t="s">
        <v>9464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2898</v>
      </c>
      <c r="K278" s="33"/>
    </row>
    <row r="279" spans="1:11" x14ac:dyDescent="0.25">
      <c r="A279" s="596">
        <v>278</v>
      </c>
      <c r="B279" s="33" t="s">
        <v>2711</v>
      </c>
      <c r="C279" s="39" t="s">
        <v>9466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2898</v>
      </c>
      <c r="K279" s="33"/>
    </row>
    <row r="280" spans="1:11" x14ac:dyDescent="0.25">
      <c r="A280" s="596">
        <v>279</v>
      </c>
      <c r="B280" s="33" t="s">
        <v>9962</v>
      </c>
      <c r="C280" s="33" t="s">
        <v>9459</v>
      </c>
      <c r="D280" s="38">
        <v>1</v>
      </c>
      <c r="E280" s="45" t="s">
        <v>24</v>
      </c>
      <c r="F280" s="34">
        <v>2850000</v>
      </c>
      <c r="G280" s="84" t="s">
        <v>9166</v>
      </c>
      <c r="H280" s="385" t="s">
        <v>2898</v>
      </c>
      <c r="K280" s="33"/>
    </row>
    <row r="281" spans="1:11" x14ac:dyDescent="0.25">
      <c r="A281" s="596">
        <v>280</v>
      </c>
      <c r="B281" s="33" t="s">
        <v>9962</v>
      </c>
      <c r="C281" s="36" t="s">
        <v>9462</v>
      </c>
      <c r="D281" s="38">
        <v>1</v>
      </c>
      <c r="E281" s="45" t="s">
        <v>24</v>
      </c>
      <c r="F281" s="46">
        <v>2850000</v>
      </c>
      <c r="G281" s="84" t="s">
        <v>9166</v>
      </c>
      <c r="H281" s="385" t="s">
        <v>2898</v>
      </c>
      <c r="K281" s="33"/>
    </row>
    <row r="282" spans="1:11" x14ac:dyDescent="0.25">
      <c r="A282" s="596">
        <v>281</v>
      </c>
      <c r="B282" s="33" t="s">
        <v>9454</v>
      </c>
      <c r="C282" s="33" t="s">
        <v>2918</v>
      </c>
      <c r="D282" s="39">
        <v>1</v>
      </c>
      <c r="E282" s="33" t="s">
        <v>23</v>
      </c>
      <c r="F282" s="306">
        <v>1320000</v>
      </c>
      <c r="G282" s="84" t="s">
        <v>2701</v>
      </c>
      <c r="H282" s="385" t="s">
        <v>106</v>
      </c>
      <c r="I282" s="228" t="s">
        <v>14124</v>
      </c>
      <c r="K282" s="33"/>
    </row>
    <row r="283" spans="1:11" x14ac:dyDescent="0.25">
      <c r="A283" s="596">
        <v>282</v>
      </c>
      <c r="B283" s="33" t="s">
        <v>9962</v>
      </c>
      <c r="C283" s="36" t="s">
        <v>9490</v>
      </c>
      <c r="D283" s="39">
        <v>1</v>
      </c>
      <c r="E283" s="33" t="s">
        <v>23</v>
      </c>
      <c r="F283" s="46">
        <v>2850000</v>
      </c>
      <c r="G283" s="84" t="s">
        <v>5883</v>
      </c>
      <c r="H283" s="385" t="s">
        <v>2923</v>
      </c>
      <c r="K283" s="33"/>
    </row>
    <row r="284" spans="1:11" x14ac:dyDescent="0.25">
      <c r="A284" s="596">
        <v>283</v>
      </c>
      <c r="B284" s="33" t="s">
        <v>9962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5883</v>
      </c>
      <c r="H284" s="385" t="s">
        <v>2923</v>
      </c>
      <c r="K284" s="33"/>
    </row>
    <row r="285" spans="1:11" x14ac:dyDescent="0.25">
      <c r="A285" s="596">
        <v>284</v>
      </c>
      <c r="B285" s="33" t="s">
        <v>2678</v>
      </c>
      <c r="C285" s="33" t="s">
        <v>9492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2935</v>
      </c>
      <c r="I285" s="228" t="s">
        <v>14125</v>
      </c>
      <c r="K285" s="33"/>
    </row>
    <row r="286" spans="1:11" x14ac:dyDescent="0.25">
      <c r="A286" s="596">
        <v>285</v>
      </c>
      <c r="B286" s="36" t="s">
        <v>2687</v>
      </c>
      <c r="C286" s="413" t="s">
        <v>9505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2945</v>
      </c>
      <c r="I286" s="228" t="s">
        <v>14126</v>
      </c>
      <c r="K286" s="33"/>
    </row>
    <row r="287" spans="1:11" x14ac:dyDescent="0.25">
      <c r="A287" s="596">
        <v>286</v>
      </c>
      <c r="B287" s="36" t="s">
        <v>2687</v>
      </c>
      <c r="C287" s="413" t="s">
        <v>9507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2945</v>
      </c>
      <c r="I287" s="663" t="s">
        <v>14127</v>
      </c>
      <c r="K287" s="33"/>
    </row>
    <row r="288" spans="1:11" x14ac:dyDescent="0.25">
      <c r="A288" s="596">
        <v>287</v>
      </c>
      <c r="B288" s="33" t="s">
        <v>2711</v>
      </c>
      <c r="C288" s="33" t="s">
        <v>9374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2950</v>
      </c>
      <c r="I288" s="270" t="s">
        <v>9464</v>
      </c>
      <c r="K288" s="33"/>
    </row>
    <row r="289" spans="1:11" x14ac:dyDescent="0.25">
      <c r="A289" s="596">
        <v>288</v>
      </c>
      <c r="B289" s="33" t="s">
        <v>2711</v>
      </c>
      <c r="C289" s="33" t="s">
        <v>9374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2950</v>
      </c>
      <c r="I289" s="270" t="s">
        <v>13876</v>
      </c>
      <c r="K289" s="33"/>
    </row>
    <row r="290" spans="1:11" x14ac:dyDescent="0.25">
      <c r="A290" s="596">
        <v>289</v>
      </c>
      <c r="B290" s="33" t="s">
        <v>2711</v>
      </c>
      <c r="C290" s="81" t="s">
        <v>9376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2950</v>
      </c>
      <c r="K290" s="33"/>
    </row>
    <row r="291" spans="1:11" x14ac:dyDescent="0.25">
      <c r="A291" s="596">
        <v>290</v>
      </c>
      <c r="B291" s="33" t="s">
        <v>2678</v>
      </c>
      <c r="C291" s="33" t="s">
        <v>9524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2950</v>
      </c>
      <c r="I291" s="228" t="s">
        <v>14128</v>
      </c>
      <c r="K291" s="33"/>
    </row>
    <row r="292" spans="1:11" x14ac:dyDescent="0.25">
      <c r="A292" s="596">
        <v>291</v>
      </c>
      <c r="B292" s="33" t="s">
        <v>2678</v>
      </c>
      <c r="C292" s="36" t="s">
        <v>9515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2950</v>
      </c>
      <c r="I292" s="228" t="s">
        <v>14129</v>
      </c>
      <c r="K292" s="33"/>
    </row>
    <row r="293" spans="1:11" x14ac:dyDescent="0.25">
      <c r="A293" s="596">
        <v>292</v>
      </c>
      <c r="B293" s="33" t="s">
        <v>2678</v>
      </c>
      <c r="C293" s="36" t="s">
        <v>9533</v>
      </c>
      <c r="D293" s="38">
        <v>1</v>
      </c>
      <c r="E293" s="45" t="s">
        <v>24</v>
      </c>
      <c r="F293" s="46">
        <v>1270000</v>
      </c>
      <c r="G293" s="84" t="s">
        <v>2908</v>
      </c>
      <c r="H293" s="385" t="s">
        <v>2950</v>
      </c>
      <c r="I293" s="228" t="s">
        <v>14130</v>
      </c>
      <c r="K293" s="33"/>
    </row>
    <row r="294" spans="1:11" x14ac:dyDescent="0.25">
      <c r="A294" s="596">
        <v>293</v>
      </c>
      <c r="B294" s="33" t="s">
        <v>2678</v>
      </c>
      <c r="C294" s="33" t="s">
        <v>9522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2950</v>
      </c>
      <c r="K294" s="33"/>
    </row>
    <row r="295" spans="1:11" x14ac:dyDescent="0.25">
      <c r="A295" s="596">
        <v>294</v>
      </c>
      <c r="B295" s="80" t="s">
        <v>2711</v>
      </c>
      <c r="C295" s="156" t="s">
        <v>9464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2950</v>
      </c>
      <c r="I295" s="33" t="s">
        <v>13876</v>
      </c>
      <c r="K295" s="33"/>
    </row>
    <row r="296" spans="1:11" x14ac:dyDescent="0.25">
      <c r="A296" s="596">
        <v>295</v>
      </c>
      <c r="B296" s="33" t="s">
        <v>2711</v>
      </c>
      <c r="C296" s="228" t="s">
        <v>9464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2950</v>
      </c>
      <c r="I296" s="33" t="s">
        <v>9415</v>
      </c>
      <c r="K296" s="33"/>
    </row>
    <row r="297" spans="1:11" x14ac:dyDescent="0.25">
      <c r="A297" s="596">
        <v>296</v>
      </c>
      <c r="B297" s="36" t="s">
        <v>2687</v>
      </c>
      <c r="C297" s="33" t="s">
        <v>14131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2935</v>
      </c>
      <c r="K297" s="33"/>
    </row>
    <row r="298" spans="1:11" x14ac:dyDescent="0.25">
      <c r="A298" s="596">
        <v>297</v>
      </c>
      <c r="B298" s="36" t="s">
        <v>2687</v>
      </c>
      <c r="C298" s="33" t="s">
        <v>14132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2935</v>
      </c>
      <c r="K298" s="33"/>
    </row>
    <row r="299" spans="1:11" x14ac:dyDescent="0.25">
      <c r="A299" s="596">
        <v>298</v>
      </c>
      <c r="B299" s="63" t="s">
        <v>2678</v>
      </c>
      <c r="C299" s="44" t="s">
        <v>9513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2950</v>
      </c>
      <c r="K299" s="33"/>
    </row>
    <row r="300" spans="1:11" x14ac:dyDescent="0.25">
      <c r="A300" s="596">
        <v>299</v>
      </c>
      <c r="B300" s="52" t="s">
        <v>2687</v>
      </c>
      <c r="C300" s="36" t="s">
        <v>9552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14133</v>
      </c>
      <c r="K300" s="33"/>
    </row>
    <row r="301" spans="1:11" x14ac:dyDescent="0.25">
      <c r="A301" s="596">
        <v>300</v>
      </c>
      <c r="B301" s="33" t="s">
        <v>2687</v>
      </c>
      <c r="C301" s="33" t="s">
        <v>9554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2687</v>
      </c>
      <c r="C302" s="247" t="s">
        <v>9557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2687</v>
      </c>
      <c r="C303" s="247" t="s">
        <v>9559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2711</v>
      </c>
      <c r="C304" s="36" t="s">
        <v>9585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14134</v>
      </c>
      <c r="K304" s="33"/>
    </row>
    <row r="305" spans="1:11" x14ac:dyDescent="0.25">
      <c r="A305" s="596">
        <v>304</v>
      </c>
      <c r="B305" s="33" t="s">
        <v>2678</v>
      </c>
      <c r="C305" s="33" t="s">
        <v>3031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14135</v>
      </c>
      <c r="K305" s="33"/>
    </row>
    <row r="306" spans="1:11" x14ac:dyDescent="0.25">
      <c r="A306" s="596">
        <v>305</v>
      </c>
      <c r="B306" s="52" t="s">
        <v>2678</v>
      </c>
      <c r="C306" s="33" t="s">
        <v>3032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14136</v>
      </c>
      <c r="K306" s="33"/>
    </row>
    <row r="307" spans="1:11" x14ac:dyDescent="0.25">
      <c r="A307" s="596">
        <v>306</v>
      </c>
      <c r="B307" s="33" t="s">
        <v>2711</v>
      </c>
      <c r="C307" s="49" t="s">
        <v>9415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9343</v>
      </c>
      <c r="K307" s="33"/>
    </row>
    <row r="308" spans="1:11" x14ac:dyDescent="0.25">
      <c r="A308" s="596">
        <v>307</v>
      </c>
      <c r="B308" s="33" t="s">
        <v>2717</v>
      </c>
      <c r="C308" s="33" t="s">
        <v>2856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3090</v>
      </c>
      <c r="K308" s="33"/>
    </row>
    <row r="309" spans="1:11" x14ac:dyDescent="0.25">
      <c r="A309" s="596">
        <v>308</v>
      </c>
      <c r="B309" s="33" t="s">
        <v>2711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3090</v>
      </c>
      <c r="K309" s="33"/>
    </row>
    <row r="310" spans="1:11" x14ac:dyDescent="0.25">
      <c r="A310" s="596">
        <v>309</v>
      </c>
      <c r="B310" s="68" t="s">
        <v>2807</v>
      </c>
      <c r="C310" s="33" t="s">
        <v>9610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2711</v>
      </c>
      <c r="C311" s="33" t="s">
        <v>9631</v>
      </c>
      <c r="D311" s="38">
        <v>1</v>
      </c>
      <c r="E311" s="45" t="s">
        <v>69</v>
      </c>
      <c r="F311" s="46">
        <v>1825000</v>
      </c>
      <c r="G311" s="84" t="s">
        <v>2884</v>
      </c>
      <c r="H311" s="385" t="s">
        <v>3096</v>
      </c>
      <c r="K311" s="33"/>
    </row>
    <row r="312" spans="1:11" x14ac:dyDescent="0.25">
      <c r="A312" s="596">
        <v>311</v>
      </c>
      <c r="B312" s="33" t="s">
        <v>2711</v>
      </c>
      <c r="C312" s="33" t="s">
        <v>9632</v>
      </c>
      <c r="D312" s="38">
        <v>1</v>
      </c>
      <c r="E312" s="45" t="s">
        <v>72</v>
      </c>
      <c r="F312" s="46">
        <v>1825000</v>
      </c>
      <c r="G312" s="84" t="s">
        <v>2884</v>
      </c>
      <c r="H312" s="385" t="s">
        <v>3096</v>
      </c>
      <c r="K312" s="33"/>
    </row>
    <row r="313" spans="1:11" x14ac:dyDescent="0.25">
      <c r="A313" s="596">
        <v>312</v>
      </c>
      <c r="B313" s="270" t="s">
        <v>9454</v>
      </c>
      <c r="C313" s="33" t="s">
        <v>14137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3096</v>
      </c>
      <c r="K313" s="33"/>
    </row>
    <row r="314" spans="1:11" x14ac:dyDescent="0.25">
      <c r="A314" s="596">
        <v>313</v>
      </c>
      <c r="B314" s="33" t="s">
        <v>2687</v>
      </c>
      <c r="C314" s="33" t="s">
        <v>9638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3446</v>
      </c>
      <c r="J314" s="33" t="s">
        <v>14138</v>
      </c>
      <c r="K314" s="33" t="s">
        <v>3096</v>
      </c>
    </row>
    <row r="315" spans="1:11" x14ac:dyDescent="0.25">
      <c r="A315" s="596">
        <v>314</v>
      </c>
      <c r="B315" s="33" t="s">
        <v>2687</v>
      </c>
      <c r="C315" s="44" t="s">
        <v>3112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3446</v>
      </c>
      <c r="J315" s="33" t="s">
        <v>14138</v>
      </c>
      <c r="K315" s="33" t="s">
        <v>3096</v>
      </c>
    </row>
    <row r="316" spans="1:11" x14ac:dyDescent="0.25">
      <c r="A316" s="596">
        <v>315</v>
      </c>
      <c r="B316" s="33" t="s">
        <v>2678</v>
      </c>
      <c r="C316" s="228" t="s">
        <v>9618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3069</v>
      </c>
      <c r="K316" s="33"/>
    </row>
    <row r="317" spans="1:11" x14ac:dyDescent="0.25">
      <c r="A317" s="596">
        <v>316</v>
      </c>
      <c r="B317" s="33" t="s">
        <v>2711</v>
      </c>
      <c r="C317" s="44" t="s">
        <v>9631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3116</v>
      </c>
      <c r="K317" s="33"/>
    </row>
    <row r="318" spans="1:11" x14ac:dyDescent="0.25">
      <c r="A318" s="596">
        <v>317</v>
      </c>
      <c r="B318" s="33" t="s">
        <v>2711</v>
      </c>
      <c r="C318" s="33" t="s">
        <v>9632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3116</v>
      </c>
      <c r="K318" s="33"/>
    </row>
    <row r="319" spans="1:11" x14ac:dyDescent="0.25">
      <c r="A319" s="596">
        <v>318</v>
      </c>
      <c r="B319" s="33" t="s">
        <v>2711</v>
      </c>
      <c r="C319" s="33" t="s">
        <v>9669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3128</v>
      </c>
      <c r="K319" s="33"/>
    </row>
    <row r="320" spans="1:11" x14ac:dyDescent="0.25">
      <c r="A320" s="596">
        <v>319</v>
      </c>
      <c r="B320" s="33" t="s">
        <v>2711</v>
      </c>
      <c r="C320" s="33" t="s">
        <v>9632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3128</v>
      </c>
      <c r="K320" s="33"/>
    </row>
    <row r="321" spans="1:11" x14ac:dyDescent="0.25">
      <c r="A321" s="596">
        <v>320</v>
      </c>
      <c r="B321" s="33" t="s">
        <v>2711</v>
      </c>
      <c r="C321" s="33" t="s">
        <v>9671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3128</v>
      </c>
      <c r="K321" s="33"/>
    </row>
    <row r="322" spans="1:11" x14ac:dyDescent="0.25">
      <c r="A322" s="596">
        <v>321</v>
      </c>
      <c r="B322" s="33" t="s">
        <v>2711</v>
      </c>
      <c r="C322" s="156" t="s">
        <v>9631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3128</v>
      </c>
      <c r="K322" s="33"/>
    </row>
    <row r="323" spans="1:11" x14ac:dyDescent="0.25">
      <c r="A323" s="596">
        <v>322</v>
      </c>
      <c r="B323" s="33" t="s">
        <v>2711</v>
      </c>
      <c r="C323" s="642" t="s">
        <v>9683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3142</v>
      </c>
      <c r="K323" s="33"/>
    </row>
    <row r="324" spans="1:11" x14ac:dyDescent="0.25">
      <c r="A324" s="596">
        <v>323</v>
      </c>
      <c r="B324" s="33" t="s">
        <v>2711</v>
      </c>
      <c r="C324" s="33" t="s">
        <v>9685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3142</v>
      </c>
      <c r="K324" s="33"/>
    </row>
    <row r="325" spans="1:11" x14ac:dyDescent="0.25">
      <c r="A325" s="596">
        <v>324</v>
      </c>
      <c r="B325" s="33" t="s">
        <v>2711</v>
      </c>
      <c r="C325" s="33" t="s">
        <v>9686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3142</v>
      </c>
      <c r="K325" s="33"/>
    </row>
    <row r="326" spans="1:11" x14ac:dyDescent="0.25">
      <c r="A326" s="596">
        <v>325</v>
      </c>
      <c r="B326" s="33" t="s">
        <v>2711</v>
      </c>
      <c r="C326" s="36" t="s">
        <v>9669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3142</v>
      </c>
      <c r="K326" s="33"/>
    </row>
    <row r="327" spans="1:11" x14ac:dyDescent="0.25">
      <c r="A327" s="596">
        <v>326</v>
      </c>
      <c r="B327" s="36" t="s">
        <v>2687</v>
      </c>
      <c r="C327" s="603" t="s">
        <v>9672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3128</v>
      </c>
      <c r="I327" s="228" t="s">
        <v>14139</v>
      </c>
      <c r="K327" s="33"/>
    </row>
    <row r="328" spans="1:11" x14ac:dyDescent="0.25">
      <c r="A328" s="596">
        <v>327</v>
      </c>
      <c r="B328" s="36" t="s">
        <v>2687</v>
      </c>
      <c r="C328" s="603" t="s">
        <v>9674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3128</v>
      </c>
      <c r="I328" s="228" t="s">
        <v>14140</v>
      </c>
      <c r="K328" s="33"/>
    </row>
    <row r="329" spans="1:11" x14ac:dyDescent="0.25">
      <c r="A329" s="596">
        <v>328</v>
      </c>
      <c r="B329" s="270" t="s">
        <v>9454</v>
      </c>
      <c r="C329" s="33" t="s">
        <v>9664</v>
      </c>
      <c r="D329" s="38">
        <v>1</v>
      </c>
      <c r="E329" s="45" t="s">
        <v>24</v>
      </c>
      <c r="F329" s="46">
        <v>1320000</v>
      </c>
      <c r="G329" s="84" t="s">
        <v>2908</v>
      </c>
      <c r="H329" s="385" t="s">
        <v>3128</v>
      </c>
      <c r="K329" s="33"/>
    </row>
    <row r="330" spans="1:11" x14ac:dyDescent="0.25">
      <c r="A330" s="596">
        <v>329</v>
      </c>
      <c r="B330" s="33" t="s">
        <v>9454</v>
      </c>
      <c r="C330" s="33" t="s">
        <v>3157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3142</v>
      </c>
      <c r="I330" s="228" t="s">
        <v>14141</v>
      </c>
      <c r="K330" s="33"/>
    </row>
    <row r="331" spans="1:11" x14ac:dyDescent="0.25">
      <c r="A331" s="596">
        <v>330</v>
      </c>
      <c r="B331" s="33" t="s">
        <v>9454</v>
      </c>
      <c r="C331" s="36" t="s">
        <v>3158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3142</v>
      </c>
      <c r="I331" s="228" t="s">
        <v>14142</v>
      </c>
      <c r="K331" s="33"/>
    </row>
    <row r="332" spans="1:11" x14ac:dyDescent="0.25">
      <c r="A332" s="596">
        <v>331</v>
      </c>
      <c r="B332" s="63" t="s">
        <v>2735</v>
      </c>
      <c r="C332" s="36" t="s">
        <v>14143</v>
      </c>
      <c r="D332" s="38">
        <v>1</v>
      </c>
      <c r="E332" s="33" t="s">
        <v>24</v>
      </c>
      <c r="F332" s="46">
        <v>1500000</v>
      </c>
      <c r="G332" s="236" t="s">
        <v>14144</v>
      </c>
      <c r="H332" s="385" t="s">
        <v>3150</v>
      </c>
      <c r="J332" s="33" t="s">
        <v>14145</v>
      </c>
      <c r="K332" s="33"/>
    </row>
    <row r="333" spans="1:11" x14ac:dyDescent="0.25">
      <c r="A333" s="596">
        <v>332</v>
      </c>
      <c r="B333" s="63" t="s">
        <v>2735</v>
      </c>
      <c r="C333" s="33" t="s">
        <v>14146</v>
      </c>
      <c r="D333" s="38">
        <v>1</v>
      </c>
      <c r="E333" s="33" t="s">
        <v>24</v>
      </c>
      <c r="F333" s="46">
        <v>1500000</v>
      </c>
      <c r="G333" s="236" t="s">
        <v>14144</v>
      </c>
      <c r="H333" s="385" t="s">
        <v>3150</v>
      </c>
      <c r="J333" s="33" t="s">
        <v>14145</v>
      </c>
      <c r="K333" s="33"/>
    </row>
    <row r="334" spans="1:11" x14ac:dyDescent="0.25">
      <c r="A334" s="596">
        <v>333</v>
      </c>
      <c r="B334" s="63" t="s">
        <v>2735</v>
      </c>
      <c r="C334" s="33" t="s">
        <v>14147</v>
      </c>
      <c r="D334" s="38">
        <v>1</v>
      </c>
      <c r="E334" s="33" t="s">
        <v>24</v>
      </c>
      <c r="F334" s="46">
        <v>1500000</v>
      </c>
      <c r="G334" s="236" t="s">
        <v>14144</v>
      </c>
      <c r="H334" s="385" t="s">
        <v>3150</v>
      </c>
      <c r="J334" s="33" t="s">
        <v>14145</v>
      </c>
      <c r="K334" s="33"/>
    </row>
    <row r="335" spans="1:11" x14ac:dyDescent="0.25">
      <c r="A335" s="596">
        <v>334</v>
      </c>
      <c r="B335" s="63" t="s">
        <v>2735</v>
      </c>
      <c r="C335" s="33" t="s">
        <v>14148</v>
      </c>
      <c r="D335" s="38">
        <v>1</v>
      </c>
      <c r="E335" s="33" t="s">
        <v>24</v>
      </c>
      <c r="F335" s="46">
        <v>1500000</v>
      </c>
      <c r="G335" s="236" t="s">
        <v>14144</v>
      </c>
      <c r="H335" s="385" t="s">
        <v>3150</v>
      </c>
      <c r="J335" s="33" t="s">
        <v>14145</v>
      </c>
      <c r="K335" s="33"/>
    </row>
    <row r="336" spans="1:11" x14ac:dyDescent="0.25">
      <c r="A336" s="596">
        <v>335</v>
      </c>
      <c r="B336" s="63" t="s">
        <v>2735</v>
      </c>
      <c r="C336" s="270" t="s">
        <v>14149</v>
      </c>
      <c r="D336" s="38">
        <v>1</v>
      </c>
      <c r="E336" s="33" t="s">
        <v>24</v>
      </c>
      <c r="F336" s="46">
        <v>1500000</v>
      </c>
      <c r="G336" s="236" t="s">
        <v>14144</v>
      </c>
      <c r="H336" s="385" t="s">
        <v>3150</v>
      </c>
      <c r="I336" s="36"/>
      <c r="J336" s="33" t="s">
        <v>14145</v>
      </c>
      <c r="K336" s="33"/>
    </row>
    <row r="337" spans="1:11" x14ac:dyDescent="0.25">
      <c r="A337" s="596">
        <v>336</v>
      </c>
      <c r="B337" s="63" t="s">
        <v>2735</v>
      </c>
      <c r="C337" s="270" t="s">
        <v>14150</v>
      </c>
      <c r="D337" s="38">
        <v>1</v>
      </c>
      <c r="E337" s="33" t="s">
        <v>24</v>
      </c>
      <c r="F337" s="46">
        <v>1500000</v>
      </c>
      <c r="G337" s="236" t="s">
        <v>14144</v>
      </c>
      <c r="H337" s="385" t="s">
        <v>3150</v>
      </c>
      <c r="J337" s="33" t="s">
        <v>14145</v>
      </c>
      <c r="K337" s="33"/>
    </row>
    <row r="338" spans="1:11" x14ac:dyDescent="0.25">
      <c r="A338" s="596">
        <v>337</v>
      </c>
      <c r="B338" s="63" t="s">
        <v>2735</v>
      </c>
      <c r="C338" s="270" t="s">
        <v>14151</v>
      </c>
      <c r="D338" s="38">
        <v>1</v>
      </c>
      <c r="E338" s="33" t="s">
        <v>24</v>
      </c>
      <c r="F338" s="46">
        <v>1500000</v>
      </c>
      <c r="G338" s="236" t="s">
        <v>14144</v>
      </c>
      <c r="H338" s="385" t="s">
        <v>3150</v>
      </c>
      <c r="J338" s="33" t="s">
        <v>14145</v>
      </c>
      <c r="K338" s="33"/>
    </row>
    <row r="339" spans="1:11" x14ac:dyDescent="0.25">
      <c r="A339" s="596">
        <v>338</v>
      </c>
      <c r="B339" s="63" t="s">
        <v>2735</v>
      </c>
      <c r="C339" s="270" t="s">
        <v>14152</v>
      </c>
      <c r="D339" s="38">
        <v>1</v>
      </c>
      <c r="E339" s="33" t="s">
        <v>24</v>
      </c>
      <c r="F339" s="46">
        <v>1500000</v>
      </c>
      <c r="G339" s="236" t="s">
        <v>14144</v>
      </c>
      <c r="H339" s="385" t="s">
        <v>3150</v>
      </c>
      <c r="J339" s="33" t="s">
        <v>14145</v>
      </c>
      <c r="K339" s="33"/>
    </row>
    <row r="340" spans="1:11" x14ac:dyDescent="0.25">
      <c r="A340" s="596">
        <v>339</v>
      </c>
      <c r="B340" s="63" t="s">
        <v>2735</v>
      </c>
      <c r="C340" s="270" t="s">
        <v>14153</v>
      </c>
      <c r="D340" s="38">
        <v>1</v>
      </c>
      <c r="E340" s="33" t="s">
        <v>24</v>
      </c>
      <c r="F340" s="46">
        <v>1500000</v>
      </c>
      <c r="G340" s="236" t="s">
        <v>14144</v>
      </c>
      <c r="H340" s="385" t="s">
        <v>3150</v>
      </c>
      <c r="J340" s="33" t="s">
        <v>14145</v>
      </c>
      <c r="K340" s="33"/>
    </row>
    <row r="341" spans="1:11" x14ac:dyDescent="0.25">
      <c r="A341" s="596">
        <v>340</v>
      </c>
      <c r="B341" s="33" t="s">
        <v>9454</v>
      </c>
      <c r="C341" s="33" t="s">
        <v>3171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3162</v>
      </c>
      <c r="I341" s="228" t="s">
        <v>14154</v>
      </c>
      <c r="K341" s="33"/>
    </row>
    <row r="342" spans="1:11" x14ac:dyDescent="0.25">
      <c r="A342" s="596">
        <v>341</v>
      </c>
      <c r="B342" s="33" t="s">
        <v>9962</v>
      </c>
      <c r="C342" s="33" t="s">
        <v>9717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3172</v>
      </c>
      <c r="K342" s="33"/>
    </row>
    <row r="343" spans="1:11" x14ac:dyDescent="0.25">
      <c r="A343" s="596">
        <v>342</v>
      </c>
      <c r="B343" s="33" t="s">
        <v>9962</v>
      </c>
      <c r="C343" s="33" t="s">
        <v>9718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3172</v>
      </c>
      <c r="K343" s="33"/>
    </row>
    <row r="344" spans="1:11" x14ac:dyDescent="0.25">
      <c r="A344" s="596">
        <v>343</v>
      </c>
      <c r="B344" s="33" t="s">
        <v>9962</v>
      </c>
      <c r="C344" s="33" t="s">
        <v>9720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3172</v>
      </c>
      <c r="K344" s="33"/>
    </row>
    <row r="345" spans="1:11" x14ac:dyDescent="0.25">
      <c r="A345" s="596">
        <v>344</v>
      </c>
      <c r="B345" s="33" t="s">
        <v>9962</v>
      </c>
      <c r="C345" s="33" t="s">
        <v>9721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3172</v>
      </c>
      <c r="K345" s="33"/>
    </row>
    <row r="346" spans="1:11" x14ac:dyDescent="0.25">
      <c r="A346" s="596">
        <v>345</v>
      </c>
      <c r="B346" s="33" t="s">
        <v>9962</v>
      </c>
      <c r="C346" s="33" t="s">
        <v>14155</v>
      </c>
      <c r="D346" s="39">
        <v>1</v>
      </c>
      <c r="E346" s="33" t="s">
        <v>24</v>
      </c>
      <c r="F346" s="306">
        <v>2900000</v>
      </c>
      <c r="G346" s="84" t="s">
        <v>14156</v>
      </c>
      <c r="H346" s="385" t="s">
        <v>3172</v>
      </c>
      <c r="K346" s="33"/>
    </row>
    <row r="347" spans="1:11" x14ac:dyDescent="0.25">
      <c r="A347" s="596">
        <v>346</v>
      </c>
      <c r="B347" s="33" t="s">
        <v>9962</v>
      </c>
      <c r="C347" s="33" t="s">
        <v>14157</v>
      </c>
      <c r="D347" s="39">
        <v>1</v>
      </c>
      <c r="E347" s="33" t="s">
        <v>24</v>
      </c>
      <c r="F347" s="306">
        <v>2900000</v>
      </c>
      <c r="G347" s="84" t="s">
        <v>14156</v>
      </c>
      <c r="H347" s="385" t="s">
        <v>3172</v>
      </c>
      <c r="K347" s="33"/>
    </row>
    <row r="348" spans="1:11" x14ac:dyDescent="0.25">
      <c r="A348" s="596">
        <v>347</v>
      </c>
      <c r="B348" s="63" t="s">
        <v>2735</v>
      </c>
      <c r="C348" s="33" t="s">
        <v>14158</v>
      </c>
      <c r="D348" s="39">
        <v>1</v>
      </c>
      <c r="E348" s="33" t="s">
        <v>24</v>
      </c>
      <c r="F348" s="46">
        <v>1500000</v>
      </c>
      <c r="G348" s="84" t="s">
        <v>14156</v>
      </c>
      <c r="H348" s="385" t="s">
        <v>3172</v>
      </c>
      <c r="K348" s="33"/>
    </row>
    <row r="349" spans="1:11" x14ac:dyDescent="0.25">
      <c r="A349" s="596">
        <v>348</v>
      </c>
      <c r="B349" s="63" t="s">
        <v>2735</v>
      </c>
      <c r="C349" s="33" t="s">
        <v>14159</v>
      </c>
      <c r="D349" s="39">
        <v>1</v>
      </c>
      <c r="E349" s="33" t="s">
        <v>24</v>
      </c>
      <c r="F349" s="46">
        <v>1500000</v>
      </c>
      <c r="G349" s="84" t="s">
        <v>14156</v>
      </c>
      <c r="H349" s="385" t="s">
        <v>3172</v>
      </c>
      <c r="K349" s="33"/>
    </row>
    <row r="350" spans="1:11" x14ac:dyDescent="0.25">
      <c r="A350" s="596">
        <v>349</v>
      </c>
      <c r="B350" s="63" t="s">
        <v>2735</v>
      </c>
      <c r="C350" s="33" t="s">
        <v>14160</v>
      </c>
      <c r="D350" s="39">
        <v>1</v>
      </c>
      <c r="E350" s="33" t="s">
        <v>24</v>
      </c>
      <c r="F350" s="46">
        <v>1500000</v>
      </c>
      <c r="G350" s="84" t="s">
        <v>14156</v>
      </c>
      <c r="H350" s="385" t="s">
        <v>3172</v>
      </c>
      <c r="K350" s="33"/>
    </row>
    <row r="351" spans="1:11" x14ac:dyDescent="0.25">
      <c r="A351" s="596">
        <v>350</v>
      </c>
      <c r="B351" s="63" t="s">
        <v>2735</v>
      </c>
      <c r="C351" s="33" t="s">
        <v>14161</v>
      </c>
      <c r="D351" s="39">
        <v>1</v>
      </c>
      <c r="E351" s="33" t="s">
        <v>24</v>
      </c>
      <c r="F351" s="46">
        <v>1500000</v>
      </c>
      <c r="G351" s="84" t="s">
        <v>14156</v>
      </c>
      <c r="H351" s="385" t="s">
        <v>3172</v>
      </c>
      <c r="K351" s="33"/>
    </row>
    <row r="352" spans="1:11" x14ac:dyDescent="0.25">
      <c r="A352" s="596">
        <v>351</v>
      </c>
      <c r="B352" s="63" t="s">
        <v>2735</v>
      </c>
      <c r="C352" s="33" t="s">
        <v>14162</v>
      </c>
      <c r="D352" s="39">
        <v>1</v>
      </c>
      <c r="E352" s="33" t="s">
        <v>24</v>
      </c>
      <c r="F352" s="46">
        <v>1500000</v>
      </c>
      <c r="G352" s="84" t="s">
        <v>14156</v>
      </c>
      <c r="H352" s="385" t="s">
        <v>3172</v>
      </c>
      <c r="K352" s="33"/>
    </row>
    <row r="353" spans="1:11" x14ac:dyDescent="0.25">
      <c r="A353" s="596">
        <v>352</v>
      </c>
      <c r="B353" s="63" t="s">
        <v>2735</v>
      </c>
      <c r="C353" s="33" t="s">
        <v>14163</v>
      </c>
      <c r="D353" s="39">
        <v>1</v>
      </c>
      <c r="E353" s="33" t="s">
        <v>24</v>
      </c>
      <c r="F353" s="46">
        <v>1500000</v>
      </c>
      <c r="G353" s="84" t="s">
        <v>14156</v>
      </c>
      <c r="H353" s="385" t="s">
        <v>3172</v>
      </c>
      <c r="K353" s="33"/>
    </row>
    <row r="354" spans="1:11" x14ac:dyDescent="0.25">
      <c r="A354" s="596">
        <v>353</v>
      </c>
      <c r="B354" s="63" t="s">
        <v>2735</v>
      </c>
      <c r="C354" s="33" t="s">
        <v>14164</v>
      </c>
      <c r="D354" s="39">
        <v>1</v>
      </c>
      <c r="E354" s="33" t="s">
        <v>24</v>
      </c>
      <c r="F354" s="46">
        <v>1500000</v>
      </c>
      <c r="G354" s="84" t="s">
        <v>14156</v>
      </c>
      <c r="H354" s="385" t="s">
        <v>3172</v>
      </c>
      <c r="K354" s="33"/>
    </row>
    <row r="355" spans="1:11" x14ac:dyDescent="0.25">
      <c r="A355" s="596">
        <v>354</v>
      </c>
      <c r="B355" s="63" t="s">
        <v>2735</v>
      </c>
      <c r="C355" s="33" t="s">
        <v>14165</v>
      </c>
      <c r="D355" s="39">
        <v>1</v>
      </c>
      <c r="E355" s="33" t="s">
        <v>24</v>
      </c>
      <c r="F355" s="46">
        <v>1500000</v>
      </c>
      <c r="G355" s="84" t="s">
        <v>14156</v>
      </c>
      <c r="H355" s="385" t="s">
        <v>3172</v>
      </c>
    </row>
    <row r="356" spans="1:11" x14ac:dyDescent="0.25">
      <c r="A356" s="596">
        <v>355</v>
      </c>
      <c r="B356" s="63" t="s">
        <v>2735</v>
      </c>
      <c r="C356" s="33" t="s">
        <v>14166</v>
      </c>
      <c r="D356" s="39">
        <v>1</v>
      </c>
      <c r="E356" s="33" t="s">
        <v>24</v>
      </c>
      <c r="F356" s="46">
        <v>1500000</v>
      </c>
      <c r="G356" s="84" t="s">
        <v>14156</v>
      </c>
      <c r="H356" s="385" t="s">
        <v>3172</v>
      </c>
    </row>
    <row r="357" spans="1:11" x14ac:dyDescent="0.25">
      <c r="A357" s="596">
        <v>356</v>
      </c>
      <c r="B357" s="33" t="s">
        <v>2711</v>
      </c>
      <c r="C357" s="52" t="s">
        <v>9632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3185</v>
      </c>
      <c r="I357" s="33" t="s">
        <v>14167</v>
      </c>
      <c r="J357" s="33" t="s">
        <v>14168</v>
      </c>
      <c r="K357" s="180">
        <v>44410</v>
      </c>
    </row>
    <row r="358" spans="1:11" x14ac:dyDescent="0.25">
      <c r="A358" s="596">
        <v>357</v>
      </c>
      <c r="B358" s="33" t="s">
        <v>2711</v>
      </c>
      <c r="C358" s="33" t="s">
        <v>9731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3185</v>
      </c>
      <c r="I358" s="33" t="s">
        <v>14169</v>
      </c>
      <c r="J358" s="33" t="s">
        <v>14168</v>
      </c>
      <c r="K358" s="180">
        <v>44410</v>
      </c>
    </row>
    <row r="359" spans="1:11" x14ac:dyDescent="0.25">
      <c r="A359" s="596">
        <v>358</v>
      </c>
      <c r="B359" s="63" t="s">
        <v>2735</v>
      </c>
      <c r="C359" s="33" t="s">
        <v>14170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3185</v>
      </c>
      <c r="K359" s="33"/>
    </row>
    <row r="360" spans="1:11" x14ac:dyDescent="0.25">
      <c r="A360" s="596">
        <v>359</v>
      </c>
      <c r="B360" s="63" t="s">
        <v>2735</v>
      </c>
      <c r="C360" s="33" t="s">
        <v>14171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3185</v>
      </c>
      <c r="K360" s="33"/>
    </row>
    <row r="361" spans="1:11" x14ac:dyDescent="0.25">
      <c r="A361" s="596">
        <v>360</v>
      </c>
      <c r="B361" s="63" t="s">
        <v>2735</v>
      </c>
      <c r="C361" s="33" t="s">
        <v>14172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3185</v>
      </c>
      <c r="K361" s="33"/>
    </row>
    <row r="362" spans="1:11" x14ac:dyDescent="0.25">
      <c r="A362" s="596">
        <v>361</v>
      </c>
      <c r="B362" s="63" t="s">
        <v>2735</v>
      </c>
      <c r="C362" s="33" t="s">
        <v>14173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3185</v>
      </c>
      <c r="K362" s="33"/>
    </row>
    <row r="363" spans="1:11" x14ac:dyDescent="0.25">
      <c r="A363" s="596">
        <v>362</v>
      </c>
      <c r="B363" s="63" t="s">
        <v>2735</v>
      </c>
      <c r="C363" s="33" t="s">
        <v>14174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3185</v>
      </c>
      <c r="K363" s="33"/>
    </row>
    <row r="364" spans="1:11" x14ac:dyDescent="0.25">
      <c r="A364" s="596">
        <v>363</v>
      </c>
      <c r="B364" s="63" t="s">
        <v>2735</v>
      </c>
      <c r="C364" s="33" t="s">
        <v>14175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3185</v>
      </c>
      <c r="K364" s="33"/>
    </row>
    <row r="365" spans="1:11" x14ac:dyDescent="0.25">
      <c r="A365" s="596">
        <v>364</v>
      </c>
      <c r="B365" s="33" t="s">
        <v>2711</v>
      </c>
      <c r="C365" s="33" t="s">
        <v>9415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3185</v>
      </c>
      <c r="I365" s="33" t="s">
        <v>14176</v>
      </c>
      <c r="K365" s="33"/>
    </row>
    <row r="366" spans="1:11" x14ac:dyDescent="0.25">
      <c r="A366" s="596">
        <v>365</v>
      </c>
      <c r="B366" s="33" t="s">
        <v>2711</v>
      </c>
      <c r="C366" s="33" t="s">
        <v>9734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3185</v>
      </c>
      <c r="I366" s="33" t="s">
        <v>14176</v>
      </c>
      <c r="K366" s="33"/>
    </row>
    <row r="367" spans="1:11" x14ac:dyDescent="0.25">
      <c r="A367" s="596">
        <v>366</v>
      </c>
      <c r="B367" s="33" t="s">
        <v>2678</v>
      </c>
      <c r="C367" s="36" t="s">
        <v>9743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3207</v>
      </c>
      <c r="I367" s="228" t="s">
        <v>14177</v>
      </c>
      <c r="K367" s="48">
        <v>44045</v>
      </c>
    </row>
    <row r="368" spans="1:11" x14ac:dyDescent="0.25">
      <c r="A368" s="596">
        <v>367</v>
      </c>
      <c r="B368" s="33" t="s">
        <v>2678</v>
      </c>
      <c r="C368" s="33" t="s">
        <v>9745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3207</v>
      </c>
      <c r="I368" s="228" t="s">
        <v>14178</v>
      </c>
      <c r="K368" s="38" t="s">
        <v>14179</v>
      </c>
    </row>
    <row r="369" spans="1:11" x14ac:dyDescent="0.25">
      <c r="A369" s="596">
        <v>368</v>
      </c>
      <c r="B369" s="33" t="s">
        <v>2711</v>
      </c>
      <c r="C369" s="33" t="s">
        <v>9585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2711</v>
      </c>
      <c r="C370" s="158" t="s">
        <v>9320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2711</v>
      </c>
      <c r="C371" s="33" t="s">
        <v>9343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2711</v>
      </c>
      <c r="C372" s="33" t="s">
        <v>9780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13854</v>
      </c>
      <c r="K372" s="180">
        <v>44287</v>
      </c>
    </row>
    <row r="373" spans="1:11" x14ac:dyDescent="0.25">
      <c r="A373" s="596">
        <v>373</v>
      </c>
      <c r="B373" s="33" t="s">
        <v>2711</v>
      </c>
      <c r="C373" s="33" t="s">
        <v>9320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13971</v>
      </c>
      <c r="K373" s="180">
        <v>44287</v>
      </c>
    </row>
    <row r="374" spans="1:11" x14ac:dyDescent="0.25">
      <c r="A374" s="596">
        <v>374</v>
      </c>
      <c r="B374" s="52" t="s">
        <v>2678</v>
      </c>
      <c r="C374" s="36" t="s">
        <v>9789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14180</v>
      </c>
      <c r="K374" s="180">
        <v>44257</v>
      </c>
    </row>
    <row r="375" spans="1:11" x14ac:dyDescent="0.25">
      <c r="A375" s="596">
        <v>375</v>
      </c>
      <c r="B375" s="56" t="s">
        <v>2678</v>
      </c>
      <c r="C375" s="56" t="s">
        <v>9798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14181</v>
      </c>
      <c r="K375" s="84" t="s">
        <v>14182</v>
      </c>
    </row>
    <row r="376" spans="1:11" x14ac:dyDescent="0.25">
      <c r="A376" s="596">
        <v>376</v>
      </c>
      <c r="B376" s="33" t="s">
        <v>9962</v>
      </c>
      <c r="C376" s="36" t="s">
        <v>14183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9962</v>
      </c>
      <c r="C377" s="36" t="s">
        <v>14184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2711</v>
      </c>
      <c r="C378" s="33" t="s">
        <v>9464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14185</v>
      </c>
      <c r="J378" s="33" t="s">
        <v>14186</v>
      </c>
      <c r="K378" s="33" t="s">
        <v>14187</v>
      </c>
    </row>
    <row r="379" spans="1:11" x14ac:dyDescent="0.25">
      <c r="A379" s="596">
        <v>379</v>
      </c>
      <c r="B379" s="33" t="s">
        <v>2711</v>
      </c>
      <c r="C379" s="36" t="s">
        <v>9780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13854</v>
      </c>
      <c r="J379" s="33" t="s">
        <v>14016</v>
      </c>
      <c r="K379" s="479">
        <v>44319</v>
      </c>
    </row>
    <row r="380" spans="1:11" x14ac:dyDescent="0.25">
      <c r="A380" s="596">
        <v>380</v>
      </c>
      <c r="B380" s="33" t="s">
        <v>2735</v>
      </c>
      <c r="C380" s="33" t="s">
        <v>14188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2735</v>
      </c>
      <c r="C381" s="33" t="s">
        <v>14189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2735</v>
      </c>
      <c r="C382" s="33" t="s">
        <v>14190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2735</v>
      </c>
      <c r="C383" s="33" t="s">
        <v>14191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2735</v>
      </c>
      <c r="C384" s="33" t="s">
        <v>14192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2735</v>
      </c>
      <c r="C385" s="33" t="s">
        <v>14193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2735</v>
      </c>
      <c r="C386" s="33" t="s">
        <v>14194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2735</v>
      </c>
      <c r="C387" s="33" t="s">
        <v>14195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2735</v>
      </c>
      <c r="C388" s="33" t="s">
        <v>14196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2735</v>
      </c>
      <c r="C389" s="33" t="s">
        <v>14197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2735</v>
      </c>
      <c r="C390" s="33" t="s">
        <v>9851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2735</v>
      </c>
      <c r="C391" s="33" t="s">
        <v>9852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2735</v>
      </c>
      <c r="C392" s="33" t="s">
        <v>9853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2711</v>
      </c>
      <c r="C393" s="33" t="s">
        <v>9354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14198</v>
      </c>
      <c r="J393" s="33" t="s">
        <v>14016</v>
      </c>
      <c r="K393" s="49" t="s">
        <v>14199</v>
      </c>
    </row>
    <row r="394" spans="1:12" x14ac:dyDescent="0.25">
      <c r="A394" s="596">
        <v>394</v>
      </c>
      <c r="B394" s="33" t="s">
        <v>2711</v>
      </c>
      <c r="C394" s="33" t="s">
        <v>9348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14042</v>
      </c>
      <c r="J394" s="33" t="s">
        <v>14016</v>
      </c>
      <c r="K394" s="49" t="s">
        <v>14200</v>
      </c>
    </row>
    <row r="395" spans="1:12" x14ac:dyDescent="0.25">
      <c r="A395" s="596">
        <v>395</v>
      </c>
      <c r="B395" s="33" t="s">
        <v>2711</v>
      </c>
      <c r="C395" s="81" t="s">
        <v>9863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9349</v>
      </c>
      <c r="J395" s="33" t="s">
        <v>14016</v>
      </c>
      <c r="K395" s="479">
        <v>44536</v>
      </c>
      <c r="L395" t="s">
        <v>14044</v>
      </c>
    </row>
    <row r="396" spans="1:12" x14ac:dyDescent="0.25">
      <c r="A396" s="596">
        <v>396</v>
      </c>
      <c r="B396" s="33" t="s">
        <v>2711</v>
      </c>
      <c r="C396" s="49" t="s">
        <v>9866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13960</v>
      </c>
      <c r="J396" s="33" t="s">
        <v>14016</v>
      </c>
      <c r="K396" s="479">
        <v>44116</v>
      </c>
    </row>
    <row r="397" spans="1:12" x14ac:dyDescent="0.25">
      <c r="A397" s="596">
        <v>397</v>
      </c>
      <c r="B397" s="33" t="s">
        <v>2711</v>
      </c>
      <c r="C397" s="49" t="s">
        <v>9865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13897</v>
      </c>
      <c r="J397" s="33" t="s">
        <v>14016</v>
      </c>
      <c r="K397" s="479">
        <v>44116</v>
      </c>
    </row>
    <row r="398" spans="1:12" x14ac:dyDescent="0.25">
      <c r="A398" s="596">
        <v>397</v>
      </c>
      <c r="B398" s="36" t="s">
        <v>2687</v>
      </c>
      <c r="C398" s="39" t="s">
        <v>9870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14201</v>
      </c>
      <c r="K398" s="49" t="s">
        <v>13977</v>
      </c>
    </row>
    <row r="399" spans="1:12" x14ac:dyDescent="0.25">
      <c r="A399" s="596">
        <v>399</v>
      </c>
      <c r="B399" s="36" t="s">
        <v>2687</v>
      </c>
      <c r="C399" s="39" t="s">
        <v>14202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14203</v>
      </c>
      <c r="K399" s="49" t="s">
        <v>14204</v>
      </c>
    </row>
    <row r="400" spans="1:12" x14ac:dyDescent="0.25">
      <c r="A400" s="596">
        <v>400</v>
      </c>
      <c r="B400" s="56" t="s">
        <v>2678</v>
      </c>
      <c r="C400" s="39" t="s">
        <v>9895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14205</v>
      </c>
      <c r="J400" s="33" t="s">
        <v>14206</v>
      </c>
      <c r="K400" s="479">
        <v>43901</v>
      </c>
    </row>
    <row r="401" spans="1:11" x14ac:dyDescent="0.25">
      <c r="A401" s="596">
        <v>401</v>
      </c>
      <c r="B401" s="36" t="s">
        <v>2678</v>
      </c>
      <c r="C401" s="228" t="s">
        <v>9901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14207</v>
      </c>
      <c r="J401" s="33" t="s">
        <v>14206</v>
      </c>
      <c r="K401" s="49" t="s">
        <v>14208</v>
      </c>
    </row>
    <row r="402" spans="1:11" x14ac:dyDescent="0.25">
      <c r="A402" s="596">
        <v>402</v>
      </c>
      <c r="B402" s="33" t="s">
        <v>9894</v>
      </c>
      <c r="C402" s="33" t="s">
        <v>9904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14209</v>
      </c>
      <c r="J402" s="33" t="s">
        <v>14206</v>
      </c>
      <c r="K402" s="479">
        <v>44024</v>
      </c>
    </row>
    <row r="403" spans="1:11" x14ac:dyDescent="0.25">
      <c r="A403" s="596">
        <v>403</v>
      </c>
      <c r="B403" s="33" t="s">
        <v>2711</v>
      </c>
      <c r="C403" s="39" t="s">
        <v>9934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3405</v>
      </c>
    </row>
    <row r="404" spans="1:11" x14ac:dyDescent="0.25">
      <c r="A404" s="596">
        <v>404</v>
      </c>
      <c r="B404" s="33" t="s">
        <v>2711</v>
      </c>
      <c r="C404" s="39" t="s">
        <v>9863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3405</v>
      </c>
    </row>
    <row r="405" spans="1:11" x14ac:dyDescent="0.25">
      <c r="A405" s="596">
        <v>405</v>
      </c>
      <c r="B405" s="33" t="s">
        <v>2711</v>
      </c>
      <c r="C405" s="49" t="s">
        <v>9944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3405</v>
      </c>
      <c r="I405" s="33" t="s">
        <v>13897</v>
      </c>
      <c r="J405" s="33" t="s">
        <v>14016</v>
      </c>
      <c r="K405" s="479">
        <v>44319</v>
      </c>
    </row>
    <row r="406" spans="1:11" x14ac:dyDescent="0.25">
      <c r="A406" s="596">
        <v>406</v>
      </c>
      <c r="B406" s="56" t="s">
        <v>2678</v>
      </c>
      <c r="C406" s="33" t="s">
        <v>9952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3426</v>
      </c>
      <c r="I406" s="228" t="s">
        <v>14210</v>
      </c>
      <c r="J406" s="33" t="s">
        <v>14206</v>
      </c>
      <c r="K406" s="479">
        <v>44116</v>
      </c>
    </row>
    <row r="407" spans="1:11" x14ac:dyDescent="0.25">
      <c r="A407" s="596">
        <v>407</v>
      </c>
      <c r="B407" s="33" t="s">
        <v>2735</v>
      </c>
      <c r="C407" s="33" t="s">
        <v>9958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3426</v>
      </c>
    </row>
    <row r="408" spans="1:11" x14ac:dyDescent="0.25">
      <c r="A408" s="596">
        <v>408</v>
      </c>
      <c r="B408" s="63" t="s">
        <v>2735</v>
      </c>
      <c r="C408" s="33" t="s">
        <v>9959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3426</v>
      </c>
    </row>
    <row r="409" spans="1:11" x14ac:dyDescent="0.25">
      <c r="A409" s="596">
        <v>409</v>
      </c>
      <c r="B409" s="63" t="s">
        <v>2735</v>
      </c>
      <c r="C409" s="33" t="s">
        <v>9960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3426</v>
      </c>
    </row>
    <row r="410" spans="1:11" x14ac:dyDescent="0.25">
      <c r="A410" s="596">
        <v>410</v>
      </c>
      <c r="B410" s="63" t="s">
        <v>2735</v>
      </c>
      <c r="C410" s="33" t="s">
        <v>9961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3426</v>
      </c>
    </row>
    <row r="411" spans="1:11" x14ac:dyDescent="0.25">
      <c r="A411" s="596">
        <v>411</v>
      </c>
      <c r="B411" s="63" t="s">
        <v>9962</v>
      </c>
      <c r="C411" s="49" t="s">
        <v>9963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3426</v>
      </c>
    </row>
    <row r="412" spans="1:11" x14ac:dyDescent="0.25">
      <c r="A412" s="596">
        <v>412</v>
      </c>
      <c r="B412" s="63" t="s">
        <v>9962</v>
      </c>
      <c r="C412" s="49" t="s">
        <v>9964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3426</v>
      </c>
    </row>
    <row r="413" spans="1:11" x14ac:dyDescent="0.25">
      <c r="A413" s="596">
        <v>413</v>
      </c>
      <c r="B413" s="123" t="s">
        <v>14211</v>
      </c>
      <c r="C413" s="33" t="s">
        <v>9976</v>
      </c>
      <c r="D413" s="38">
        <v>1</v>
      </c>
      <c r="E413" s="45" t="s">
        <v>23</v>
      </c>
      <c r="F413" s="191">
        <v>1565000</v>
      </c>
      <c r="G413" s="274" t="s">
        <v>9977</v>
      </c>
      <c r="H413" s="385" t="s">
        <v>3429</v>
      </c>
      <c r="I413" s="228"/>
    </row>
    <row r="414" spans="1:11" x14ac:dyDescent="0.25">
      <c r="A414" s="596">
        <v>414</v>
      </c>
      <c r="B414" s="120" t="s">
        <v>14211</v>
      </c>
      <c r="C414" s="39" t="s">
        <v>9979</v>
      </c>
      <c r="D414" s="38">
        <v>1</v>
      </c>
      <c r="E414" s="39" t="s">
        <v>23</v>
      </c>
      <c r="F414" s="40">
        <v>1565000</v>
      </c>
      <c r="G414" s="274" t="s">
        <v>14212</v>
      </c>
      <c r="H414" s="385" t="s">
        <v>3429</v>
      </c>
      <c r="I414" s="228"/>
    </row>
    <row r="415" spans="1:11" x14ac:dyDescent="0.25">
      <c r="A415" s="596">
        <v>415</v>
      </c>
      <c r="B415" s="33" t="s">
        <v>2711</v>
      </c>
      <c r="C415" s="33" t="s">
        <v>9866</v>
      </c>
      <c r="D415" s="50">
        <v>1</v>
      </c>
      <c r="E415" s="43" t="s">
        <v>72</v>
      </c>
      <c r="F415" s="275">
        <v>1825000</v>
      </c>
      <c r="G415" s="84" t="s">
        <v>9981</v>
      </c>
      <c r="H415" s="385" t="s">
        <v>3429</v>
      </c>
      <c r="I415" s="33" t="s">
        <v>13956</v>
      </c>
      <c r="K415" s="479">
        <v>44319</v>
      </c>
    </row>
    <row r="416" spans="1:11" x14ac:dyDescent="0.25">
      <c r="A416" s="596">
        <v>416</v>
      </c>
      <c r="B416" s="33" t="s">
        <v>2711</v>
      </c>
      <c r="C416" s="33" t="s">
        <v>9983</v>
      </c>
      <c r="D416" s="50">
        <v>1</v>
      </c>
      <c r="E416" s="43" t="s">
        <v>72</v>
      </c>
      <c r="F416" s="41">
        <v>1825000</v>
      </c>
      <c r="G416" s="84" t="s">
        <v>9981</v>
      </c>
      <c r="H416" s="385" t="s">
        <v>3429</v>
      </c>
    </row>
    <row r="417" spans="1:11" x14ac:dyDescent="0.25">
      <c r="A417" s="596">
        <v>417</v>
      </c>
      <c r="B417" s="33" t="s">
        <v>14213</v>
      </c>
      <c r="C417" s="33" t="s">
        <v>3435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3429</v>
      </c>
    </row>
    <row r="418" spans="1:11" x14ac:dyDescent="0.25">
      <c r="A418" s="596">
        <v>418</v>
      </c>
      <c r="B418" s="33" t="s">
        <v>9962</v>
      </c>
      <c r="C418" s="49" t="s">
        <v>9985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3429</v>
      </c>
    </row>
    <row r="419" spans="1:11" x14ac:dyDescent="0.25">
      <c r="A419" s="596">
        <v>419</v>
      </c>
      <c r="B419" s="63" t="s">
        <v>9962</v>
      </c>
      <c r="C419" s="49" t="s">
        <v>9986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3429</v>
      </c>
    </row>
    <row r="420" spans="1:11" x14ac:dyDescent="0.25">
      <c r="A420" s="596">
        <v>420</v>
      </c>
      <c r="B420" s="63" t="s">
        <v>9962</v>
      </c>
      <c r="C420" s="49" t="s">
        <v>9987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3429</v>
      </c>
    </row>
    <row r="421" spans="1:11" x14ac:dyDescent="0.25">
      <c r="A421" s="596">
        <v>421</v>
      </c>
      <c r="B421" s="63" t="s">
        <v>2735</v>
      </c>
      <c r="C421" s="33" t="s">
        <v>4578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3429</v>
      </c>
    </row>
    <row r="422" spans="1:11" x14ac:dyDescent="0.25">
      <c r="A422" s="596">
        <v>422</v>
      </c>
      <c r="B422" s="63" t="s">
        <v>2735</v>
      </c>
      <c r="C422" s="33" t="s">
        <v>4578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3464</v>
      </c>
    </row>
    <row r="423" spans="1:11" x14ac:dyDescent="0.25">
      <c r="A423" s="596">
        <v>423</v>
      </c>
      <c r="B423" s="63" t="s">
        <v>2735</v>
      </c>
      <c r="C423" s="33" t="s">
        <v>14214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3466</v>
      </c>
    </row>
    <row r="424" spans="1:11" x14ac:dyDescent="0.25">
      <c r="A424" s="596">
        <v>424</v>
      </c>
      <c r="B424" s="123" t="s">
        <v>2678</v>
      </c>
      <c r="C424" s="228" t="s">
        <v>10023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3466</v>
      </c>
      <c r="I424" s="228" t="s">
        <v>14215</v>
      </c>
      <c r="K424" s="49" t="s">
        <v>14216</v>
      </c>
    </row>
    <row r="425" spans="1:11" x14ac:dyDescent="0.25">
      <c r="A425" s="596">
        <v>425</v>
      </c>
      <c r="B425" s="33" t="s">
        <v>2687</v>
      </c>
      <c r="C425" s="43" t="s">
        <v>10038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3469</v>
      </c>
      <c r="I425" s="228" t="s">
        <v>14217</v>
      </c>
      <c r="K425" s="49" t="s">
        <v>14004</v>
      </c>
    </row>
    <row r="426" spans="1:11" x14ac:dyDescent="0.25">
      <c r="A426" s="596">
        <v>426</v>
      </c>
      <c r="B426" s="33" t="s">
        <v>2687</v>
      </c>
      <c r="C426" s="281" t="s">
        <v>10040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3469</v>
      </c>
      <c r="I426" s="228" t="s">
        <v>14218</v>
      </c>
      <c r="K426" s="49" t="s">
        <v>14004</v>
      </c>
    </row>
    <row r="427" spans="1:11" x14ac:dyDescent="0.25">
      <c r="A427" s="596">
        <v>427</v>
      </c>
      <c r="B427" s="33" t="s">
        <v>3494</v>
      </c>
      <c r="C427" s="476" t="s">
        <v>14219</v>
      </c>
      <c r="D427" s="156">
        <v>1</v>
      </c>
      <c r="E427" s="33" t="s">
        <v>23</v>
      </c>
      <c r="F427" s="337">
        <v>1545000</v>
      </c>
      <c r="G427" s="84" t="s">
        <v>2701</v>
      </c>
      <c r="H427" s="385" t="s">
        <v>3497</v>
      </c>
      <c r="I427" s="228" t="s">
        <v>14220</v>
      </c>
      <c r="K427" s="479">
        <v>44198</v>
      </c>
    </row>
    <row r="428" spans="1:11" x14ac:dyDescent="0.25">
      <c r="A428" s="596">
        <v>428</v>
      </c>
      <c r="B428" s="33" t="s">
        <v>3494</v>
      </c>
      <c r="C428" s="228" t="s">
        <v>14221</v>
      </c>
      <c r="D428" s="39">
        <v>1</v>
      </c>
      <c r="E428" s="33" t="s">
        <v>23</v>
      </c>
      <c r="F428" s="306">
        <v>1545000</v>
      </c>
      <c r="G428" s="84" t="s">
        <v>2701</v>
      </c>
      <c r="H428" s="385" t="s">
        <v>3497</v>
      </c>
      <c r="I428" s="228" t="s">
        <v>14222</v>
      </c>
      <c r="K428" s="479">
        <v>44441</v>
      </c>
    </row>
    <row r="429" spans="1:11" x14ac:dyDescent="0.25">
      <c r="A429" s="596">
        <v>429</v>
      </c>
      <c r="B429" s="33" t="s">
        <v>10050</v>
      </c>
      <c r="C429" s="33" t="s">
        <v>14223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3497</v>
      </c>
      <c r="I429" s="228" t="s">
        <v>14224</v>
      </c>
      <c r="J429" s="33" t="s">
        <v>14225</v>
      </c>
      <c r="K429" s="49" t="s">
        <v>14028</v>
      </c>
    </row>
    <row r="430" spans="1:11" x14ac:dyDescent="0.25">
      <c r="A430" s="596">
        <v>430</v>
      </c>
      <c r="B430" s="63" t="s">
        <v>10050</v>
      </c>
      <c r="C430" s="228" t="s">
        <v>14226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3497</v>
      </c>
      <c r="I430" s="228" t="s">
        <v>14227</v>
      </c>
      <c r="J430" s="33" t="s">
        <v>14225</v>
      </c>
      <c r="K430" s="49" t="s">
        <v>14028</v>
      </c>
    </row>
    <row r="431" spans="1:11" x14ac:dyDescent="0.25">
      <c r="A431" s="596">
        <v>431</v>
      </c>
      <c r="B431" s="63" t="s">
        <v>10059</v>
      </c>
      <c r="C431" s="668" t="s">
        <v>14228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10059</v>
      </c>
      <c r="C432" s="36" t="s">
        <v>14229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2678</v>
      </c>
      <c r="C433" s="228" t="s">
        <v>14230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14231</v>
      </c>
      <c r="J433" s="33" t="s">
        <v>14232</v>
      </c>
      <c r="K433" s="49" t="s">
        <v>14233</v>
      </c>
    </row>
    <row r="434" spans="1:11" x14ac:dyDescent="0.25">
      <c r="A434" s="596">
        <v>434</v>
      </c>
      <c r="B434" s="120" t="s">
        <v>2678</v>
      </c>
      <c r="C434" s="228" t="s">
        <v>14234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3459</v>
      </c>
      <c r="C435" s="49" t="s">
        <v>14235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3459</v>
      </c>
      <c r="C436" s="49" t="s">
        <v>14236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14237</v>
      </c>
      <c r="C437" s="49" t="s">
        <v>14238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14239</v>
      </c>
      <c r="J437" s="33" t="s">
        <v>14206</v>
      </c>
      <c r="K437" s="479">
        <v>44200</v>
      </c>
    </row>
    <row r="438" spans="1:11" x14ac:dyDescent="0.25">
      <c r="A438" s="596">
        <v>438</v>
      </c>
      <c r="B438" s="52" t="s">
        <v>3494</v>
      </c>
      <c r="C438" s="33" t="s">
        <v>14240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14241</v>
      </c>
      <c r="J438" s="33" t="s">
        <v>14232</v>
      </c>
      <c r="K438" s="479">
        <v>44289</v>
      </c>
    </row>
    <row r="439" spans="1:11" x14ac:dyDescent="0.25">
      <c r="A439" s="596">
        <v>439</v>
      </c>
      <c r="B439" s="52" t="s">
        <v>3494</v>
      </c>
      <c r="C439" s="33" t="s">
        <v>14242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14243</v>
      </c>
      <c r="J439" s="33" t="s">
        <v>13857</v>
      </c>
      <c r="K439" s="479">
        <v>44289</v>
      </c>
    </row>
    <row r="440" spans="1:11" x14ac:dyDescent="0.25">
      <c r="A440" s="596">
        <v>440</v>
      </c>
      <c r="B440" s="33" t="s">
        <v>3459</v>
      </c>
      <c r="C440" s="43" t="s">
        <v>14244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3459</v>
      </c>
      <c r="C441" s="281" t="s">
        <v>14245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3459</v>
      </c>
      <c r="C442" s="63" t="s">
        <v>14246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14237</v>
      </c>
      <c r="C443" s="81" t="s">
        <v>10110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14237</v>
      </c>
      <c r="C444" s="33" t="s">
        <v>10111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10113</v>
      </c>
      <c r="C445" s="84" t="s">
        <v>10114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10113</v>
      </c>
      <c r="C446" s="84" t="s">
        <v>10116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10113</v>
      </c>
      <c r="C447" s="84" t="s">
        <v>10117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10113</v>
      </c>
      <c r="C448" s="84" t="s">
        <v>10118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10113</v>
      </c>
      <c r="C449" s="84" t="s">
        <v>10119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10113</v>
      </c>
      <c r="C450" s="450" t="s">
        <v>10120</v>
      </c>
      <c r="D450" s="435">
        <v>1</v>
      </c>
      <c r="E450" s="449" t="s">
        <v>24</v>
      </c>
      <c r="F450" s="437">
        <v>3425000</v>
      </c>
      <c r="G450" s="450" t="s">
        <v>14247</v>
      </c>
      <c r="H450" s="602">
        <v>44387</v>
      </c>
      <c r="J450" s="33" t="s">
        <v>13857</v>
      </c>
    </row>
    <row r="451" spans="1:11" x14ac:dyDescent="0.25">
      <c r="A451" s="596">
        <v>451</v>
      </c>
      <c r="B451" s="33" t="s">
        <v>10113</v>
      </c>
      <c r="C451" s="84" t="s">
        <v>10121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10122</v>
      </c>
      <c r="C452" s="84" t="s">
        <v>10123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10122</v>
      </c>
      <c r="C453" s="481" t="s">
        <v>10124</v>
      </c>
      <c r="D453" s="482">
        <v>1</v>
      </c>
      <c r="E453" s="483" t="s">
        <v>24</v>
      </c>
      <c r="F453" s="484" t="s">
        <v>10125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10122</v>
      </c>
      <c r="C454" s="481" t="s">
        <v>10126</v>
      </c>
      <c r="D454" s="482">
        <v>1</v>
      </c>
      <c r="E454" s="483" t="s">
        <v>24</v>
      </c>
      <c r="F454" s="484" t="s">
        <v>10125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10122</v>
      </c>
      <c r="C455" s="84" t="s">
        <v>10127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10122</v>
      </c>
      <c r="C456" s="84" t="s">
        <v>10128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10122</v>
      </c>
      <c r="C457" s="84" t="s">
        <v>10129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2687</v>
      </c>
      <c r="C458" s="228" t="s">
        <v>14248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14249</v>
      </c>
      <c r="J458" s="33" t="s">
        <v>14016</v>
      </c>
      <c r="K458" s="49" t="s">
        <v>14250</v>
      </c>
    </row>
    <row r="459" spans="1:11" x14ac:dyDescent="0.25">
      <c r="A459" s="596">
        <v>459</v>
      </c>
      <c r="B459" s="33" t="s">
        <v>2687</v>
      </c>
      <c r="C459" s="237" t="s">
        <v>14251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14252</v>
      </c>
      <c r="K459" s="49" t="s">
        <v>14253</v>
      </c>
    </row>
    <row r="460" spans="1:11" x14ac:dyDescent="0.25">
      <c r="A460" s="596">
        <v>460</v>
      </c>
      <c r="B460" s="33" t="s">
        <v>2687</v>
      </c>
      <c r="C460" s="228" t="s">
        <v>14254</v>
      </c>
      <c r="D460" s="38">
        <v>1</v>
      </c>
      <c r="E460" s="33" t="s">
        <v>24</v>
      </c>
      <c r="F460" s="46">
        <v>1545000</v>
      </c>
      <c r="G460" s="84" t="s">
        <v>2736</v>
      </c>
      <c r="H460" s="641">
        <v>44510</v>
      </c>
      <c r="I460" s="228" t="s">
        <v>14255</v>
      </c>
      <c r="K460" s="49" t="s">
        <v>14031</v>
      </c>
    </row>
    <row r="461" spans="1:11" x14ac:dyDescent="0.25">
      <c r="A461" s="596">
        <v>461</v>
      </c>
      <c r="B461" s="33" t="s">
        <v>2687</v>
      </c>
      <c r="C461" s="476" t="s">
        <v>14256</v>
      </c>
      <c r="D461" s="38">
        <v>1</v>
      </c>
      <c r="E461" s="33" t="s">
        <v>24</v>
      </c>
      <c r="F461" s="46">
        <v>1545000</v>
      </c>
      <c r="G461" s="84" t="s">
        <v>2736</v>
      </c>
      <c r="H461" s="641">
        <v>44510</v>
      </c>
      <c r="I461" s="228" t="s">
        <v>14257</v>
      </c>
      <c r="K461" s="49" t="s">
        <v>14031</v>
      </c>
    </row>
    <row r="462" spans="1:11" x14ac:dyDescent="0.25">
      <c r="A462" s="596">
        <v>462</v>
      </c>
      <c r="B462" s="33" t="s">
        <v>2687</v>
      </c>
      <c r="C462" s="476" t="s">
        <v>14258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2687</v>
      </c>
      <c r="C463" s="228" t="s">
        <v>14259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2687</v>
      </c>
      <c r="C464" s="228" t="s">
        <v>14260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2687</v>
      </c>
      <c r="C465" s="228" t="s">
        <v>14261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14237</v>
      </c>
      <c r="C466" s="56" t="s">
        <v>14262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14263</v>
      </c>
      <c r="K466" s="479" t="s">
        <v>14264</v>
      </c>
    </row>
    <row r="467" spans="1:11" x14ac:dyDescent="0.25">
      <c r="A467" s="596">
        <v>467</v>
      </c>
      <c r="B467" s="33" t="s">
        <v>14237</v>
      </c>
      <c r="C467" s="228" t="s">
        <v>10165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14237</v>
      </c>
      <c r="C468" s="255" t="s">
        <v>10178</v>
      </c>
      <c r="D468" s="38">
        <v>1</v>
      </c>
      <c r="E468" s="45" t="s">
        <v>24</v>
      </c>
      <c r="F468" s="46">
        <v>1275000</v>
      </c>
      <c r="G468" s="84" t="s">
        <v>2736</v>
      </c>
      <c r="H468" s="385" t="s">
        <v>3624</v>
      </c>
      <c r="I468" s="228" t="s">
        <v>14265</v>
      </c>
      <c r="J468" s="33" t="s">
        <v>14266</v>
      </c>
      <c r="K468" s="49" t="s">
        <v>14267</v>
      </c>
    </row>
    <row r="469" spans="1:11" x14ac:dyDescent="0.25">
      <c r="A469" s="596">
        <v>469</v>
      </c>
      <c r="B469" s="33" t="s">
        <v>3459</v>
      </c>
      <c r="C469" s="208" t="s">
        <v>14268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3636</v>
      </c>
    </row>
    <row r="470" spans="1:11" x14ac:dyDescent="0.25">
      <c r="A470" s="596">
        <v>470</v>
      </c>
      <c r="B470" s="33" t="s">
        <v>14237</v>
      </c>
      <c r="C470" s="33" t="s">
        <v>14269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3689</v>
      </c>
      <c r="I470" s="228" t="s">
        <v>14270</v>
      </c>
      <c r="J470" s="33" t="s">
        <v>14266</v>
      </c>
      <c r="K470" s="49" t="s">
        <v>3968</v>
      </c>
    </row>
    <row r="471" spans="1:11" x14ac:dyDescent="0.25">
      <c r="A471" s="596">
        <v>471</v>
      </c>
      <c r="B471" s="33" t="s">
        <v>10238</v>
      </c>
      <c r="C471" s="33" t="s">
        <v>14271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3715</v>
      </c>
      <c r="I471" s="228" t="s">
        <v>14272</v>
      </c>
      <c r="K471" s="49" t="s">
        <v>14273</v>
      </c>
    </row>
    <row r="472" spans="1:11" x14ac:dyDescent="0.25">
      <c r="A472" s="596">
        <v>472</v>
      </c>
      <c r="B472" s="33" t="s">
        <v>10238</v>
      </c>
      <c r="C472" s="33" t="s">
        <v>10241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3715</v>
      </c>
      <c r="I472" s="228" t="s">
        <v>14274</v>
      </c>
      <c r="K472" s="49" t="s">
        <v>14273</v>
      </c>
    </row>
    <row r="473" spans="1:11" x14ac:dyDescent="0.25">
      <c r="A473" s="596">
        <v>473</v>
      </c>
      <c r="B473" s="33" t="s">
        <v>3632</v>
      </c>
      <c r="C473" s="260" t="s">
        <v>10224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3698</v>
      </c>
    </row>
    <row r="474" spans="1:11" x14ac:dyDescent="0.25">
      <c r="A474" s="596">
        <v>474</v>
      </c>
      <c r="B474" s="33" t="s">
        <v>3632</v>
      </c>
      <c r="C474" s="39" t="s">
        <v>10225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3698</v>
      </c>
    </row>
    <row r="475" spans="1:11" x14ac:dyDescent="0.25">
      <c r="A475" s="596">
        <v>475</v>
      </c>
      <c r="B475" s="33" t="s">
        <v>4527</v>
      </c>
      <c r="C475" s="33" t="s">
        <v>10226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3698</v>
      </c>
    </row>
    <row r="476" spans="1:11" x14ac:dyDescent="0.25">
      <c r="A476" s="596">
        <v>476</v>
      </c>
      <c r="B476" s="33" t="s">
        <v>4527</v>
      </c>
      <c r="C476" s="33" t="s">
        <v>10227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3698</v>
      </c>
    </row>
    <row r="477" spans="1:11" x14ac:dyDescent="0.25">
      <c r="A477" s="596">
        <v>477</v>
      </c>
      <c r="B477" s="33" t="s">
        <v>4527</v>
      </c>
      <c r="C477" s="36" t="s">
        <v>10228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3698</v>
      </c>
    </row>
    <row r="478" spans="1:11" x14ac:dyDescent="0.25">
      <c r="A478" s="596">
        <v>478</v>
      </c>
      <c r="B478" s="33" t="s">
        <v>4527</v>
      </c>
      <c r="C478" s="39" t="s">
        <v>10229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3698</v>
      </c>
    </row>
    <row r="479" spans="1:11" x14ac:dyDescent="0.25">
      <c r="A479" s="596">
        <v>479</v>
      </c>
      <c r="B479" s="33" t="s">
        <v>4527</v>
      </c>
      <c r="C479" s="33" t="s">
        <v>10230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3698</v>
      </c>
    </row>
    <row r="480" spans="1:11" x14ac:dyDescent="0.25">
      <c r="A480" s="596">
        <v>480</v>
      </c>
      <c r="B480" s="33" t="s">
        <v>4527</v>
      </c>
      <c r="C480" s="33" t="s">
        <v>10231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3698</v>
      </c>
    </row>
    <row r="481" spans="1:11" x14ac:dyDescent="0.25">
      <c r="A481" s="596">
        <v>481</v>
      </c>
      <c r="B481" s="33" t="s">
        <v>4527</v>
      </c>
      <c r="C481" s="33" t="s">
        <v>10232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3698</v>
      </c>
    </row>
    <row r="482" spans="1:11" x14ac:dyDescent="0.25">
      <c r="A482" s="596">
        <v>482</v>
      </c>
      <c r="B482" s="114" t="s">
        <v>4527</v>
      </c>
      <c r="C482" s="672" t="s">
        <v>10233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3698</v>
      </c>
    </row>
    <row r="483" spans="1:11" x14ac:dyDescent="0.25">
      <c r="A483" s="673">
        <v>483</v>
      </c>
      <c r="B483" s="33" t="s">
        <v>10255</v>
      </c>
      <c r="C483" s="255" t="s">
        <v>14275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10255</v>
      </c>
      <c r="C484" s="44" t="s">
        <v>10181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3494</v>
      </c>
      <c r="C485" s="674" t="s">
        <v>14276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3494</v>
      </c>
      <c r="C486" s="228" t="s">
        <v>14277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3494</v>
      </c>
      <c r="C487" s="228" t="s">
        <v>10263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3494</v>
      </c>
      <c r="C488" s="228" t="s">
        <v>10264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3494</v>
      </c>
      <c r="C489" s="33" t="s">
        <v>10265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14237</v>
      </c>
      <c r="C490" s="409" t="s">
        <v>10266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14237</v>
      </c>
      <c r="C491" s="409" t="s">
        <v>10267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14237</v>
      </c>
      <c r="C492" s="409" t="s">
        <v>10268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2687</v>
      </c>
      <c r="C493" s="394" t="s">
        <v>10198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14237</v>
      </c>
      <c r="C494" s="39" t="s">
        <v>10306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3494</v>
      </c>
      <c r="C495" s="33" t="s">
        <v>10308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3494</v>
      </c>
      <c r="C496" s="255" t="s">
        <v>14278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14279</v>
      </c>
      <c r="K496" s="49" t="s">
        <v>14280</v>
      </c>
    </row>
    <row r="497" spans="1:11" x14ac:dyDescent="0.25">
      <c r="A497" s="673">
        <v>497</v>
      </c>
      <c r="B497" s="52" t="s">
        <v>3494</v>
      </c>
      <c r="C497" s="44" t="s">
        <v>14281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14282</v>
      </c>
      <c r="K497" s="49" t="s">
        <v>14280</v>
      </c>
    </row>
    <row r="498" spans="1:11" x14ac:dyDescent="0.25">
      <c r="A498" s="596">
        <v>498</v>
      </c>
      <c r="B498" s="33" t="s">
        <v>14237</v>
      </c>
      <c r="C498" s="158" t="s">
        <v>14283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14284</v>
      </c>
      <c r="K498" s="49" t="s">
        <v>13902</v>
      </c>
    </row>
    <row r="499" spans="1:11" x14ac:dyDescent="0.25">
      <c r="A499" s="673">
        <v>499</v>
      </c>
      <c r="B499" s="52" t="s">
        <v>3494</v>
      </c>
      <c r="C499" s="255" t="s">
        <v>14285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14286</v>
      </c>
      <c r="K499" s="479">
        <v>44536</v>
      </c>
    </row>
    <row r="500" spans="1:11" x14ac:dyDescent="0.25">
      <c r="A500" s="596">
        <v>500</v>
      </c>
      <c r="B500" s="33" t="s">
        <v>14237</v>
      </c>
      <c r="C500" s="208" t="s">
        <v>14287</v>
      </c>
      <c r="D500" s="38">
        <v>1</v>
      </c>
      <c r="E500" s="45" t="s">
        <v>23</v>
      </c>
      <c r="F500" s="46">
        <v>1275000</v>
      </c>
      <c r="G500" s="84" t="s">
        <v>3078</v>
      </c>
      <c r="H500" s="641">
        <v>44419</v>
      </c>
      <c r="I500" s="228" t="s">
        <v>14288</v>
      </c>
      <c r="K500" s="49" t="s">
        <v>14199</v>
      </c>
    </row>
    <row r="501" spans="1:11" x14ac:dyDescent="0.25">
      <c r="A501" s="673">
        <v>501</v>
      </c>
      <c r="B501" s="52" t="s">
        <v>3494</v>
      </c>
      <c r="C501" s="33" t="s">
        <v>14289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14290</v>
      </c>
      <c r="K501" s="49" t="s">
        <v>14057</v>
      </c>
    </row>
    <row r="502" spans="1:11" x14ac:dyDescent="0.25">
      <c r="A502" s="596">
        <v>502</v>
      </c>
      <c r="B502" s="52" t="s">
        <v>3494</v>
      </c>
      <c r="C502" s="33" t="s">
        <v>14291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14292</v>
      </c>
      <c r="K502" s="49" t="s">
        <v>14057</v>
      </c>
    </row>
    <row r="503" spans="1:11" x14ac:dyDescent="0.25">
      <c r="A503" s="673">
        <v>503</v>
      </c>
      <c r="B503" s="33" t="s">
        <v>14237</v>
      </c>
      <c r="C503" s="39" t="s">
        <v>14293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14294</v>
      </c>
      <c r="K503" s="49" t="s">
        <v>14295</v>
      </c>
    </row>
    <row r="504" spans="1:11" x14ac:dyDescent="0.25">
      <c r="A504" s="596">
        <v>504</v>
      </c>
      <c r="B504" s="33" t="s">
        <v>14237</v>
      </c>
      <c r="C504" s="39" t="s">
        <v>14296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14297</v>
      </c>
      <c r="K504" s="479">
        <v>44287</v>
      </c>
    </row>
    <row r="505" spans="1:11" x14ac:dyDescent="0.25">
      <c r="A505" s="673">
        <v>505</v>
      </c>
      <c r="B505" s="33" t="s">
        <v>14237</v>
      </c>
      <c r="C505" s="39" t="s">
        <v>14298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14299</v>
      </c>
      <c r="K505" s="49" t="s">
        <v>3185</v>
      </c>
    </row>
    <row r="506" spans="1:11" x14ac:dyDescent="0.25">
      <c r="A506" s="596">
        <v>506</v>
      </c>
      <c r="B506" s="33" t="s">
        <v>14237</v>
      </c>
      <c r="C506" s="36" t="s">
        <v>14300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14301</v>
      </c>
      <c r="K506" s="49" t="s">
        <v>2748</v>
      </c>
    </row>
    <row r="507" spans="1:11" x14ac:dyDescent="0.25">
      <c r="A507" s="673">
        <v>507</v>
      </c>
      <c r="B507" s="33" t="s">
        <v>14237</v>
      </c>
      <c r="C507" s="39" t="s">
        <v>14302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3968</v>
      </c>
      <c r="I507" s="228" t="s">
        <v>14303</v>
      </c>
      <c r="K507" s="479">
        <v>44471</v>
      </c>
    </row>
    <row r="508" spans="1:11" x14ac:dyDescent="0.25">
      <c r="A508" s="596">
        <v>508</v>
      </c>
      <c r="B508" s="33" t="s">
        <v>14237</v>
      </c>
      <c r="C508" s="228" t="s">
        <v>10430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3980</v>
      </c>
    </row>
    <row r="509" spans="1:11" x14ac:dyDescent="0.25">
      <c r="A509" s="673">
        <v>509</v>
      </c>
      <c r="B509" s="33" t="s">
        <v>14304</v>
      </c>
      <c r="C509" s="33" t="s">
        <v>10439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4003</v>
      </c>
      <c r="I509" s="33" t="s">
        <v>14305</v>
      </c>
      <c r="K509" s="49" t="s">
        <v>2894</v>
      </c>
    </row>
    <row r="510" spans="1:11" x14ac:dyDescent="0.25">
      <c r="A510" s="596">
        <v>510</v>
      </c>
      <c r="B510" s="52" t="s">
        <v>3494</v>
      </c>
      <c r="C510" s="33" t="s">
        <v>14306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4022</v>
      </c>
      <c r="I510" s="228" t="s">
        <v>14307</v>
      </c>
    </row>
    <row r="511" spans="1:11" x14ac:dyDescent="0.25">
      <c r="A511" s="673">
        <v>511</v>
      </c>
      <c r="B511" s="247" t="s">
        <v>10461</v>
      </c>
      <c r="C511" s="406" t="s">
        <v>14308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4022</v>
      </c>
      <c r="I511" s="228" t="s">
        <v>14309</v>
      </c>
      <c r="K511" s="49" t="s">
        <v>14310</v>
      </c>
    </row>
    <row r="512" spans="1:11" x14ac:dyDescent="0.25">
      <c r="A512" s="596">
        <v>512</v>
      </c>
      <c r="B512" s="173" t="s">
        <v>3494</v>
      </c>
      <c r="C512" s="109" t="s">
        <v>10467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4035</v>
      </c>
    </row>
    <row r="513" spans="1:15" x14ac:dyDescent="0.25">
      <c r="A513" s="673">
        <v>513</v>
      </c>
      <c r="B513" s="52" t="s">
        <v>3494</v>
      </c>
      <c r="C513" s="361" t="s">
        <v>10468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4035</v>
      </c>
    </row>
    <row r="514" spans="1:15" x14ac:dyDescent="0.25">
      <c r="A514" s="596">
        <v>514</v>
      </c>
      <c r="B514" s="52" t="s">
        <v>3494</v>
      </c>
      <c r="C514" s="258" t="s">
        <v>10469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4035</v>
      </c>
    </row>
    <row r="515" spans="1:15" x14ac:dyDescent="0.25">
      <c r="A515" s="673">
        <v>515</v>
      </c>
      <c r="B515" s="52" t="s">
        <v>3494</v>
      </c>
      <c r="C515" s="56" t="s">
        <v>10470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4035</v>
      </c>
    </row>
    <row r="516" spans="1:15" x14ac:dyDescent="0.25">
      <c r="A516" s="596">
        <v>516</v>
      </c>
      <c r="B516" s="52" t="s">
        <v>3494</v>
      </c>
      <c r="C516" s="56" t="s">
        <v>10471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4035</v>
      </c>
    </row>
    <row r="517" spans="1:15" x14ac:dyDescent="0.25">
      <c r="A517" s="673">
        <v>517</v>
      </c>
      <c r="B517" s="33" t="s">
        <v>3965</v>
      </c>
      <c r="C517" s="228" t="s">
        <v>14311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4035</v>
      </c>
      <c r="I517" s="228" t="s">
        <v>14312</v>
      </c>
      <c r="J517" s="33" t="s">
        <v>13857</v>
      </c>
      <c r="K517" s="49" t="s">
        <v>2748</v>
      </c>
    </row>
    <row r="518" spans="1:15" x14ac:dyDescent="0.25">
      <c r="A518" s="596">
        <v>518</v>
      </c>
      <c r="B518" s="33" t="s">
        <v>3965</v>
      </c>
      <c r="C518" s="44" t="s">
        <v>14313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4035</v>
      </c>
      <c r="I518" s="228" t="s">
        <v>14314</v>
      </c>
      <c r="K518" s="49" t="s">
        <v>14031</v>
      </c>
    </row>
    <row r="519" spans="1:15" x14ac:dyDescent="0.25">
      <c r="A519" s="673">
        <v>519</v>
      </c>
      <c r="B519" s="52" t="s">
        <v>3494</v>
      </c>
      <c r="C519" s="109" t="s">
        <v>14315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4035</v>
      </c>
      <c r="I519" s="228" t="s">
        <v>14316</v>
      </c>
      <c r="K519" s="49" t="s">
        <v>2872</v>
      </c>
    </row>
    <row r="520" spans="1:15" x14ac:dyDescent="0.25">
      <c r="A520" s="596">
        <v>520</v>
      </c>
      <c r="B520" s="52" t="s">
        <v>3494</v>
      </c>
      <c r="C520" s="33" t="s">
        <v>14317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4035</v>
      </c>
    </row>
    <row r="521" spans="1:15" x14ac:dyDescent="0.25">
      <c r="A521" s="596">
        <v>521</v>
      </c>
      <c r="B521" s="33" t="s">
        <v>2687</v>
      </c>
      <c r="C521" s="33" t="s">
        <v>14318</v>
      </c>
      <c r="D521" s="39">
        <v>1</v>
      </c>
      <c r="E521" s="33" t="s">
        <v>23</v>
      </c>
      <c r="F521" s="191" t="s">
        <v>14319</v>
      </c>
      <c r="G521" s="84" t="s">
        <v>2672</v>
      </c>
      <c r="H521" s="385" t="s">
        <v>4053</v>
      </c>
      <c r="I521" s="228" t="s">
        <v>14320</v>
      </c>
      <c r="J521" s="33" t="s">
        <v>14321</v>
      </c>
      <c r="K521" s="479">
        <v>44536</v>
      </c>
    </row>
    <row r="522" spans="1:15" x14ac:dyDescent="0.25">
      <c r="A522" s="596">
        <v>522</v>
      </c>
      <c r="B522" s="33" t="s">
        <v>2687</v>
      </c>
      <c r="C522" s="33" t="s">
        <v>14322</v>
      </c>
      <c r="D522" s="39">
        <v>1</v>
      </c>
      <c r="E522" s="33" t="s">
        <v>23</v>
      </c>
      <c r="F522" s="191" t="s">
        <v>14319</v>
      </c>
      <c r="G522" s="84" t="s">
        <v>2672</v>
      </c>
      <c r="H522" s="385" t="s">
        <v>4053</v>
      </c>
    </row>
    <row r="523" spans="1:15" x14ac:dyDescent="0.25">
      <c r="A523" s="596">
        <v>523</v>
      </c>
      <c r="B523" s="33" t="s">
        <v>10524</v>
      </c>
      <c r="C523" s="228" t="s">
        <v>10525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4105</v>
      </c>
    </row>
    <row r="524" spans="1:15" x14ac:dyDescent="0.25">
      <c r="A524" s="596">
        <v>524</v>
      </c>
      <c r="B524" s="33" t="s">
        <v>10524</v>
      </c>
      <c r="C524" s="228" t="s">
        <v>10526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4105</v>
      </c>
    </row>
    <row r="525" spans="1:15" x14ac:dyDescent="0.25">
      <c r="A525" s="596">
        <v>525</v>
      </c>
      <c r="B525" s="33" t="s">
        <v>14237</v>
      </c>
      <c r="C525" s="56" t="s">
        <v>14323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4121</v>
      </c>
      <c r="I525" s="228" t="s">
        <v>14324</v>
      </c>
      <c r="J525" s="33" t="s">
        <v>14232</v>
      </c>
      <c r="K525" s="479">
        <v>44440</v>
      </c>
    </row>
    <row r="526" spans="1:15" x14ac:dyDescent="0.25">
      <c r="A526" s="596">
        <v>526</v>
      </c>
      <c r="B526" s="33" t="s">
        <v>14237</v>
      </c>
      <c r="C526" s="56" t="s">
        <v>14325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4121</v>
      </c>
      <c r="I526" s="228" t="s">
        <v>14326</v>
      </c>
      <c r="J526" s="33" t="s">
        <v>14232</v>
      </c>
      <c r="K526" s="479">
        <v>44349</v>
      </c>
      <c r="N526">
        <v>7</v>
      </c>
      <c r="O526" t="s">
        <v>13907</v>
      </c>
    </row>
    <row r="527" spans="1:15" x14ac:dyDescent="0.25">
      <c r="A527" s="596">
        <v>527</v>
      </c>
      <c r="B527" s="52" t="s">
        <v>3494</v>
      </c>
      <c r="C527" s="36" t="s">
        <v>14327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4154</v>
      </c>
      <c r="I527" s="33" t="s">
        <v>9352</v>
      </c>
      <c r="K527" s="84" t="s">
        <v>2748</v>
      </c>
    </row>
    <row r="528" spans="1:15" x14ac:dyDescent="0.25">
      <c r="A528" s="596">
        <v>528</v>
      </c>
      <c r="B528" s="52" t="s">
        <v>3494</v>
      </c>
      <c r="C528" s="33" t="s">
        <v>14328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4154</v>
      </c>
      <c r="I528" s="33" t="s">
        <v>9354</v>
      </c>
      <c r="J528" s="33" t="s">
        <v>13857</v>
      </c>
      <c r="K528" s="84" t="s">
        <v>2748</v>
      </c>
    </row>
    <row r="529" spans="1:11" x14ac:dyDescent="0.25">
      <c r="A529" s="596">
        <v>529</v>
      </c>
      <c r="B529" s="52" t="s">
        <v>3494</v>
      </c>
      <c r="C529" s="33" t="s">
        <v>14329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4154</v>
      </c>
      <c r="I529" s="33" t="s">
        <v>9323</v>
      </c>
      <c r="K529" s="84" t="s">
        <v>2748</v>
      </c>
    </row>
    <row r="530" spans="1:11" x14ac:dyDescent="0.25">
      <c r="A530" s="596">
        <v>530</v>
      </c>
      <c r="B530" s="52" t="s">
        <v>3494</v>
      </c>
      <c r="C530" s="33" t="s">
        <v>14330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4154</v>
      </c>
      <c r="I530" s="33" t="s">
        <v>9353</v>
      </c>
      <c r="K530" s="84" t="s">
        <v>2748</v>
      </c>
    </row>
    <row r="531" spans="1:11" x14ac:dyDescent="0.25">
      <c r="A531" s="596">
        <v>531</v>
      </c>
      <c r="B531" s="33" t="s">
        <v>14237</v>
      </c>
      <c r="C531" s="255" t="s">
        <v>14331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4158</v>
      </c>
      <c r="I531" s="228" t="s">
        <v>14332</v>
      </c>
      <c r="J531" s="33" t="s">
        <v>14232</v>
      </c>
      <c r="K531" s="49" t="s">
        <v>14002</v>
      </c>
    </row>
    <row r="532" spans="1:11" x14ac:dyDescent="0.25">
      <c r="A532" s="596">
        <v>532</v>
      </c>
      <c r="B532" s="52" t="s">
        <v>3494</v>
      </c>
      <c r="C532" s="109" t="s">
        <v>10557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4158</v>
      </c>
      <c r="I532" s="33" t="s">
        <v>14333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3494</v>
      </c>
      <c r="C533" s="33" t="s">
        <v>10560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4158</v>
      </c>
      <c r="I533" s="33" t="s">
        <v>14333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3494</v>
      </c>
      <c r="C534" s="33" t="s">
        <v>10561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4158</v>
      </c>
    </row>
    <row r="535" spans="1:11" x14ac:dyDescent="0.25">
      <c r="A535" s="596">
        <v>535</v>
      </c>
      <c r="B535" s="36" t="s">
        <v>10564</v>
      </c>
      <c r="C535" s="394" t="s">
        <v>10565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4158</v>
      </c>
    </row>
    <row r="536" spans="1:11" x14ac:dyDescent="0.25">
      <c r="A536" s="596">
        <v>536</v>
      </c>
      <c r="B536" s="80" t="s">
        <v>10564</v>
      </c>
      <c r="C536" s="49" t="s">
        <v>10566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4158</v>
      </c>
    </row>
    <row r="537" spans="1:11" x14ac:dyDescent="0.25">
      <c r="A537" s="596">
        <v>537</v>
      </c>
      <c r="B537" s="63" t="s">
        <v>10569</v>
      </c>
      <c r="C537" s="33" t="s">
        <v>10570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4158</v>
      </c>
    </row>
    <row r="538" spans="1:11" x14ac:dyDescent="0.25">
      <c r="A538" s="596">
        <v>538</v>
      </c>
      <c r="B538" s="33" t="s">
        <v>10571</v>
      </c>
      <c r="C538" s="56" t="s">
        <v>10572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4158</v>
      </c>
    </row>
    <row r="539" spans="1:11" x14ac:dyDescent="0.25">
      <c r="A539" s="596">
        <v>539</v>
      </c>
      <c r="B539" s="33" t="s">
        <v>14237</v>
      </c>
      <c r="C539" s="39" t="s">
        <v>10573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4158</v>
      </c>
    </row>
    <row r="540" spans="1:11" x14ac:dyDescent="0.25">
      <c r="A540" s="596">
        <v>540</v>
      </c>
      <c r="B540" s="33" t="s">
        <v>14237</v>
      </c>
      <c r="C540" s="228" t="s">
        <v>14334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14335</v>
      </c>
      <c r="K540" s="49" t="s">
        <v>13981</v>
      </c>
    </row>
    <row r="541" spans="1:11" x14ac:dyDescent="0.25">
      <c r="A541" s="596">
        <v>541</v>
      </c>
      <c r="B541" s="52" t="s">
        <v>3494</v>
      </c>
      <c r="C541" s="313" t="s">
        <v>14336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14086</v>
      </c>
      <c r="K541" s="49" t="s">
        <v>2714</v>
      </c>
    </row>
    <row r="542" spans="1:11" x14ac:dyDescent="0.25">
      <c r="A542" s="596">
        <v>542</v>
      </c>
      <c r="B542" s="52" t="s">
        <v>3494</v>
      </c>
      <c r="C542" s="336" t="s">
        <v>14337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14089</v>
      </c>
      <c r="K542" s="49" t="s">
        <v>2714</v>
      </c>
    </row>
    <row r="543" spans="1:11" x14ac:dyDescent="0.25">
      <c r="A543" s="596">
        <v>543</v>
      </c>
      <c r="B543" s="52" t="s">
        <v>3494</v>
      </c>
      <c r="C543" s="33" t="s">
        <v>14338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14339</v>
      </c>
      <c r="K543" s="479">
        <v>44234</v>
      </c>
    </row>
    <row r="544" spans="1:11" x14ac:dyDescent="0.25">
      <c r="A544" s="596">
        <v>544</v>
      </c>
      <c r="B544" s="52" t="s">
        <v>3494</v>
      </c>
      <c r="C544" s="33" t="s">
        <v>14340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14341</v>
      </c>
      <c r="K544" s="479">
        <v>44234</v>
      </c>
    </row>
    <row r="545" spans="1:11" x14ac:dyDescent="0.25">
      <c r="A545" s="596">
        <v>545</v>
      </c>
      <c r="B545" s="52" t="s">
        <v>3494</v>
      </c>
      <c r="C545" s="228" t="s">
        <v>10602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3494</v>
      </c>
      <c r="C546" s="228" t="s">
        <v>10603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10604</v>
      </c>
      <c r="C547" s="33" t="s">
        <v>10605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10604</v>
      </c>
      <c r="C548" s="33" t="s">
        <v>10606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10604</v>
      </c>
      <c r="C549" s="33" t="s">
        <v>10607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3459</v>
      </c>
      <c r="C550" s="33" t="s">
        <v>14342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9683</v>
      </c>
      <c r="J550" s="33" t="s">
        <v>13857</v>
      </c>
      <c r="K550" s="49" t="s">
        <v>3142</v>
      </c>
    </row>
    <row r="551" spans="1:11" x14ac:dyDescent="0.25">
      <c r="A551" s="596">
        <v>551</v>
      </c>
      <c r="B551" s="33" t="s">
        <v>14237</v>
      </c>
      <c r="C551" s="52" t="s">
        <v>14343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14344</v>
      </c>
      <c r="J551" s="33" t="s">
        <v>14345</v>
      </c>
      <c r="K551" s="479">
        <v>44292</v>
      </c>
    </row>
    <row r="552" spans="1:11" x14ac:dyDescent="0.25">
      <c r="A552" s="596">
        <v>552</v>
      </c>
      <c r="B552" s="33" t="s">
        <v>14237</v>
      </c>
      <c r="C552" s="33" t="s">
        <v>14346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14347</v>
      </c>
      <c r="J552" s="33" t="s">
        <v>14348</v>
      </c>
      <c r="K552" s="479">
        <v>44441</v>
      </c>
    </row>
    <row r="553" spans="1:11" x14ac:dyDescent="0.25">
      <c r="A553" s="596">
        <v>553</v>
      </c>
      <c r="B553" s="33" t="s">
        <v>14237</v>
      </c>
      <c r="C553" s="39" t="s">
        <v>14349</v>
      </c>
      <c r="D553" s="38">
        <v>1</v>
      </c>
      <c r="E553" s="45" t="s">
        <v>23</v>
      </c>
      <c r="F553" s="46">
        <v>1275000</v>
      </c>
      <c r="G553" s="84" t="s">
        <v>2908</v>
      </c>
      <c r="H553" s="641">
        <v>44359</v>
      </c>
      <c r="I553" s="33" t="s">
        <v>14350</v>
      </c>
      <c r="J553" s="33" t="s">
        <v>14232</v>
      </c>
      <c r="K553" s="49" t="s">
        <v>3128</v>
      </c>
    </row>
    <row r="554" spans="1:11" x14ac:dyDescent="0.25">
      <c r="A554" s="596">
        <v>554</v>
      </c>
      <c r="B554" s="33" t="s">
        <v>14237</v>
      </c>
      <c r="C554" s="33" t="s">
        <v>14351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14352</v>
      </c>
      <c r="J554" s="33" t="s">
        <v>14232</v>
      </c>
      <c r="K554" s="479">
        <v>44317</v>
      </c>
    </row>
    <row r="555" spans="1:11" x14ac:dyDescent="0.25">
      <c r="A555" s="596">
        <v>555</v>
      </c>
      <c r="B555" s="52" t="s">
        <v>3494</v>
      </c>
      <c r="C555" s="409" t="s">
        <v>14353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14126</v>
      </c>
      <c r="J555" s="33" t="s">
        <v>14232</v>
      </c>
      <c r="K555" s="479">
        <v>44318</v>
      </c>
    </row>
    <row r="556" spans="1:11" x14ac:dyDescent="0.25">
      <c r="A556" s="596">
        <v>556</v>
      </c>
      <c r="B556" s="52" t="s">
        <v>3494</v>
      </c>
      <c r="C556" s="228" t="s">
        <v>14354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14355</v>
      </c>
      <c r="J556" s="33" t="s">
        <v>14016</v>
      </c>
      <c r="K556" s="479">
        <v>44318</v>
      </c>
    </row>
    <row r="557" spans="1:11" x14ac:dyDescent="0.25">
      <c r="A557" s="596">
        <v>557</v>
      </c>
      <c r="B557" s="33" t="s">
        <v>2735</v>
      </c>
      <c r="C557" s="33" t="s">
        <v>14356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2735</v>
      </c>
      <c r="C558" s="33" t="s">
        <v>14357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2735</v>
      </c>
      <c r="C559" s="33" t="s">
        <v>14358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2735</v>
      </c>
      <c r="C560" s="33" t="s">
        <v>14359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2735</v>
      </c>
      <c r="C561" s="33" t="s">
        <v>14360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3459</v>
      </c>
      <c r="C562" s="52" t="s">
        <v>14361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9343</v>
      </c>
      <c r="J562" s="33" t="s">
        <v>14016</v>
      </c>
      <c r="K562" s="49" t="s">
        <v>14048</v>
      </c>
    </row>
    <row r="563" spans="1:11" x14ac:dyDescent="0.25">
      <c r="A563" s="596">
        <v>563</v>
      </c>
      <c r="B563" s="33" t="s">
        <v>3459</v>
      </c>
      <c r="C563" s="52" t="s">
        <v>14362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13960</v>
      </c>
      <c r="J563" s="33" t="s">
        <v>14016</v>
      </c>
      <c r="K563" s="49" t="s">
        <v>13961</v>
      </c>
    </row>
    <row r="564" spans="1:11" x14ac:dyDescent="0.25">
      <c r="A564" s="596">
        <v>564</v>
      </c>
      <c r="B564" s="33" t="s">
        <v>14237</v>
      </c>
      <c r="C564" s="39" t="s">
        <v>14363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14364</v>
      </c>
      <c r="J564" s="33" t="s">
        <v>14232</v>
      </c>
      <c r="K564" s="479">
        <v>44512</v>
      </c>
    </row>
    <row r="565" spans="1:11" x14ac:dyDescent="0.25">
      <c r="A565" s="596">
        <v>565</v>
      </c>
      <c r="B565" s="52" t="s">
        <v>3494</v>
      </c>
      <c r="C565" s="39" t="s">
        <v>14365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14109</v>
      </c>
      <c r="J565" s="33" t="s">
        <v>14232</v>
      </c>
      <c r="K565" s="479">
        <v>44512</v>
      </c>
    </row>
    <row r="566" spans="1:11" x14ac:dyDescent="0.25">
      <c r="A566" s="596">
        <v>566</v>
      </c>
      <c r="B566" s="52" t="s">
        <v>3494</v>
      </c>
      <c r="C566" s="33" t="s">
        <v>14366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14232</v>
      </c>
      <c r="K566" s="479">
        <v>44512</v>
      </c>
    </row>
    <row r="567" spans="1:11" x14ac:dyDescent="0.25">
      <c r="A567" s="596">
        <v>567</v>
      </c>
      <c r="B567" s="52" t="s">
        <v>3494</v>
      </c>
      <c r="C567" s="56" t="s">
        <v>14367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14368</v>
      </c>
      <c r="K567" s="49" t="s">
        <v>2945</v>
      </c>
    </row>
    <row r="568" spans="1:11" x14ac:dyDescent="0.25">
      <c r="A568" s="596">
        <v>568</v>
      </c>
      <c r="B568" s="52" t="s">
        <v>3494</v>
      </c>
      <c r="C568" s="33" t="s">
        <v>14369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14370</v>
      </c>
      <c r="K568" s="49" t="s">
        <v>2748</v>
      </c>
    </row>
    <row r="569" spans="1:11" x14ac:dyDescent="0.25">
      <c r="A569" s="596">
        <v>569</v>
      </c>
      <c r="B569" s="33" t="s">
        <v>3494</v>
      </c>
      <c r="C569" s="33" t="s">
        <v>14371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9323</v>
      </c>
      <c r="K569" s="479">
        <v>44261</v>
      </c>
    </row>
    <row r="570" spans="1:11" x14ac:dyDescent="0.25">
      <c r="A570" s="596">
        <v>570</v>
      </c>
      <c r="B570" s="33" t="s">
        <v>3494</v>
      </c>
      <c r="C570" s="33" t="s">
        <v>14372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9348</v>
      </c>
      <c r="J570" s="33" t="s">
        <v>14016</v>
      </c>
      <c r="K570" s="479">
        <v>44261</v>
      </c>
    </row>
    <row r="571" spans="1:11" x14ac:dyDescent="0.25">
      <c r="A571" s="596">
        <v>571</v>
      </c>
      <c r="B571" s="33" t="s">
        <v>3494</v>
      </c>
      <c r="C571" s="33" t="s">
        <v>14373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9415</v>
      </c>
      <c r="J571" s="33" t="s">
        <v>14374</v>
      </c>
      <c r="K571" s="479">
        <v>44447</v>
      </c>
    </row>
    <row r="572" spans="1:11" x14ac:dyDescent="0.25">
      <c r="A572" s="596">
        <v>572</v>
      </c>
      <c r="B572" s="33" t="s">
        <v>3494</v>
      </c>
      <c r="C572" s="33" t="s">
        <v>14375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9464</v>
      </c>
      <c r="K572" s="49" t="s">
        <v>14376</v>
      </c>
    </row>
    <row r="573" spans="1:11" x14ac:dyDescent="0.25">
      <c r="A573" s="596">
        <v>573</v>
      </c>
      <c r="B573" s="33" t="s">
        <v>3459</v>
      </c>
      <c r="C573" s="33" t="s">
        <v>14377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13877</v>
      </c>
      <c r="J573" s="33">
        <v>78263</v>
      </c>
    </row>
    <row r="574" spans="1:11" x14ac:dyDescent="0.25">
      <c r="A574" s="596">
        <v>574</v>
      </c>
      <c r="B574" s="33" t="s">
        <v>14237</v>
      </c>
      <c r="C574" s="33" t="s">
        <v>14378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14379</v>
      </c>
      <c r="J574" s="33" t="s">
        <v>14232</v>
      </c>
      <c r="K574" s="479">
        <v>44440</v>
      </c>
    </row>
    <row r="575" spans="1:11" x14ac:dyDescent="0.25">
      <c r="A575" s="596">
        <v>575</v>
      </c>
      <c r="B575" s="56" t="s">
        <v>10732</v>
      </c>
      <c r="C575" s="33" t="s">
        <v>10733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4314</v>
      </c>
    </row>
    <row r="576" spans="1:11" x14ac:dyDescent="0.25">
      <c r="A576" s="596">
        <v>576</v>
      </c>
      <c r="B576" s="56" t="s">
        <v>10732</v>
      </c>
      <c r="C576" s="255" t="s">
        <v>10735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4314</v>
      </c>
    </row>
    <row r="577" spans="1:11" x14ac:dyDescent="0.25">
      <c r="A577" s="596">
        <v>577</v>
      </c>
      <c r="B577" s="56" t="s">
        <v>10732</v>
      </c>
      <c r="C577" s="208" t="s">
        <v>10736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4314</v>
      </c>
    </row>
    <row r="578" spans="1:11" x14ac:dyDescent="0.25">
      <c r="A578" s="596">
        <v>578</v>
      </c>
      <c r="B578" s="56" t="s">
        <v>10732</v>
      </c>
      <c r="C578" s="33" t="s">
        <v>10737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4314</v>
      </c>
    </row>
    <row r="579" spans="1:11" x14ac:dyDescent="0.25">
      <c r="A579" s="596">
        <v>579</v>
      </c>
      <c r="B579" s="56" t="s">
        <v>10732</v>
      </c>
      <c r="C579" s="56" t="s">
        <v>10738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4314</v>
      </c>
    </row>
    <row r="580" spans="1:11" x14ac:dyDescent="0.25">
      <c r="A580" s="596">
        <v>580</v>
      </c>
      <c r="B580" s="56" t="s">
        <v>10732</v>
      </c>
      <c r="C580" s="255" t="s">
        <v>10739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4314</v>
      </c>
    </row>
    <row r="581" spans="1:11" x14ac:dyDescent="0.25">
      <c r="A581" s="596">
        <v>581</v>
      </c>
      <c r="B581" s="56" t="s">
        <v>10732</v>
      </c>
      <c r="C581" s="109" t="s">
        <v>10740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4314</v>
      </c>
    </row>
    <row r="582" spans="1:11" x14ac:dyDescent="0.25">
      <c r="A582" s="596">
        <v>582</v>
      </c>
      <c r="B582" s="56" t="s">
        <v>10732</v>
      </c>
      <c r="C582" s="255" t="s">
        <v>10741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4314</v>
      </c>
    </row>
    <row r="583" spans="1:11" x14ac:dyDescent="0.25">
      <c r="A583" s="596">
        <v>583</v>
      </c>
      <c r="B583" s="56" t="s">
        <v>10732</v>
      </c>
      <c r="C583" s="44" t="s">
        <v>10742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4314</v>
      </c>
    </row>
    <row r="584" spans="1:11" x14ac:dyDescent="0.25">
      <c r="A584" s="596">
        <v>584</v>
      </c>
      <c r="B584" s="56" t="s">
        <v>10732</v>
      </c>
      <c r="C584" s="173" t="s">
        <v>10743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4314</v>
      </c>
    </row>
    <row r="585" spans="1:11" x14ac:dyDescent="0.25">
      <c r="A585" s="596">
        <v>585</v>
      </c>
      <c r="B585" s="33" t="s">
        <v>14237</v>
      </c>
      <c r="C585" s="228" t="s">
        <v>14380</v>
      </c>
      <c r="D585" s="39">
        <v>1</v>
      </c>
      <c r="E585" s="33" t="s">
        <v>23</v>
      </c>
      <c r="F585" s="337">
        <v>1275000</v>
      </c>
      <c r="G585" s="84" t="s">
        <v>14381</v>
      </c>
      <c r="H585" s="84" t="s">
        <v>4323</v>
      </c>
      <c r="I585" s="228" t="s">
        <v>14335</v>
      </c>
      <c r="J585" s="33" t="s">
        <v>14232</v>
      </c>
      <c r="K585" s="49" t="s">
        <v>14382</v>
      </c>
    </row>
    <row r="586" spans="1:11" x14ac:dyDescent="0.25">
      <c r="A586" s="596">
        <v>586</v>
      </c>
      <c r="B586" s="263" t="s">
        <v>3494</v>
      </c>
      <c r="C586" s="247" t="s">
        <v>14383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4323</v>
      </c>
      <c r="I586" s="228" t="s">
        <v>14384</v>
      </c>
      <c r="J586" s="33" t="s">
        <v>13857</v>
      </c>
    </row>
    <row r="587" spans="1:11" x14ac:dyDescent="0.25">
      <c r="A587" s="596">
        <v>587</v>
      </c>
      <c r="B587" s="263" t="s">
        <v>3494</v>
      </c>
      <c r="C587" s="247" t="s">
        <v>14385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4323</v>
      </c>
    </row>
    <row r="588" spans="1:11" x14ac:dyDescent="0.25">
      <c r="A588" s="596">
        <v>588</v>
      </c>
      <c r="B588" s="56" t="s">
        <v>4318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4314</v>
      </c>
    </row>
    <row r="589" spans="1:11" x14ac:dyDescent="0.25">
      <c r="A589" s="596">
        <v>589</v>
      </c>
      <c r="B589" s="56" t="s">
        <v>4318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4314</v>
      </c>
    </row>
    <row r="590" spans="1:11" x14ac:dyDescent="0.25">
      <c r="A590" s="596">
        <v>590</v>
      </c>
      <c r="B590" s="33" t="s">
        <v>14386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5883</v>
      </c>
      <c r="H590" s="84" t="s">
        <v>4329</v>
      </c>
    </row>
    <row r="591" spans="1:11" x14ac:dyDescent="0.25">
      <c r="A591" s="596">
        <v>591</v>
      </c>
      <c r="B591" s="33" t="s">
        <v>14386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3230</v>
      </c>
      <c r="H591" s="84" t="s">
        <v>4329</v>
      </c>
    </row>
    <row r="592" spans="1:11" x14ac:dyDescent="0.25">
      <c r="A592" s="596">
        <v>592</v>
      </c>
      <c r="B592" s="33" t="s">
        <v>14237</v>
      </c>
      <c r="C592" s="33" t="s">
        <v>14387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4337</v>
      </c>
      <c r="I592" s="228" t="s">
        <v>14388</v>
      </c>
      <c r="J592" s="33" t="s">
        <v>14232</v>
      </c>
      <c r="K592" s="479">
        <v>44440</v>
      </c>
    </row>
    <row r="593" spans="1:11" x14ac:dyDescent="0.25">
      <c r="A593" s="596">
        <v>593</v>
      </c>
      <c r="B593" s="33" t="s">
        <v>14237</v>
      </c>
      <c r="C593" s="33" t="s">
        <v>14389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4337</v>
      </c>
      <c r="I593" s="228" t="s">
        <v>14390</v>
      </c>
      <c r="J593" s="33" t="s">
        <v>14232</v>
      </c>
      <c r="K593" s="479">
        <v>44473</v>
      </c>
    </row>
    <row r="594" spans="1:11" x14ac:dyDescent="0.25">
      <c r="A594" s="596">
        <v>594</v>
      </c>
      <c r="B594" s="33" t="s">
        <v>14237</v>
      </c>
      <c r="C594" s="255" t="s">
        <v>14391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4337</v>
      </c>
      <c r="I594" s="228" t="s">
        <v>14392</v>
      </c>
      <c r="J594" s="33" t="s">
        <v>14232</v>
      </c>
      <c r="K594" s="49" t="s">
        <v>14057</v>
      </c>
    </row>
    <row r="595" spans="1:11" x14ac:dyDescent="0.25">
      <c r="A595" s="596">
        <v>595</v>
      </c>
      <c r="B595" s="52" t="s">
        <v>10773</v>
      </c>
      <c r="C595" s="676" t="s">
        <v>14393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4337</v>
      </c>
      <c r="I595" s="228" t="s">
        <v>14394</v>
      </c>
      <c r="K595" s="49" t="s">
        <v>3128</v>
      </c>
    </row>
    <row r="596" spans="1:11" x14ac:dyDescent="0.25">
      <c r="A596" s="596">
        <v>596</v>
      </c>
      <c r="B596" s="52" t="s">
        <v>10773</v>
      </c>
      <c r="C596" s="164" t="s">
        <v>14395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4337</v>
      </c>
      <c r="I596" s="228" t="s">
        <v>14396</v>
      </c>
      <c r="K596" s="49" t="s">
        <v>3128</v>
      </c>
    </row>
    <row r="597" spans="1:11" x14ac:dyDescent="0.25">
      <c r="A597" s="596">
        <v>597</v>
      </c>
      <c r="B597" s="33" t="s">
        <v>14237</v>
      </c>
      <c r="C597" s="255" t="s">
        <v>10770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4337</v>
      </c>
      <c r="I597" s="228" t="s">
        <v>14397</v>
      </c>
      <c r="J597" s="33" t="s">
        <v>14398</v>
      </c>
      <c r="K597" s="49" t="s">
        <v>14399</v>
      </c>
    </row>
    <row r="598" spans="1:11" x14ac:dyDescent="0.25">
      <c r="A598" s="596">
        <v>598</v>
      </c>
      <c r="B598" s="52" t="s">
        <v>10773</v>
      </c>
      <c r="C598" s="109" t="s">
        <v>14400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14401</v>
      </c>
      <c r="J598" s="33" t="s">
        <v>14232</v>
      </c>
      <c r="K598" s="479">
        <v>44263</v>
      </c>
    </row>
    <row r="599" spans="1:11" x14ac:dyDescent="0.25">
      <c r="A599" s="596">
        <v>599</v>
      </c>
      <c r="B599" s="52" t="s">
        <v>10773</v>
      </c>
      <c r="C599" s="33" t="s">
        <v>14402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14403</v>
      </c>
      <c r="J599" s="33" t="s">
        <v>14232</v>
      </c>
      <c r="K599" s="479">
        <v>44263</v>
      </c>
    </row>
    <row r="600" spans="1:11" x14ac:dyDescent="0.25">
      <c r="A600" s="596">
        <v>600</v>
      </c>
      <c r="B600" s="33" t="s">
        <v>14237</v>
      </c>
      <c r="C600" s="39" t="s">
        <v>14404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14405</v>
      </c>
      <c r="J600" s="33" t="s">
        <v>14406</v>
      </c>
      <c r="K600" s="49" t="s">
        <v>14407</v>
      </c>
    </row>
    <row r="601" spans="1:11" x14ac:dyDescent="0.25">
      <c r="A601" s="596">
        <v>601</v>
      </c>
      <c r="B601" s="33" t="s">
        <v>14408</v>
      </c>
      <c r="C601" s="33" t="s">
        <v>10807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4369</v>
      </c>
    </row>
    <row r="602" spans="1:11" x14ac:dyDescent="0.25">
      <c r="A602" s="596">
        <v>602</v>
      </c>
      <c r="B602" s="33" t="s">
        <v>14408</v>
      </c>
      <c r="C602" s="255" t="s">
        <v>10808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4369</v>
      </c>
    </row>
    <row r="603" spans="1:11" x14ac:dyDescent="0.25">
      <c r="A603" s="596">
        <v>603</v>
      </c>
      <c r="B603" s="33" t="s">
        <v>14408</v>
      </c>
      <c r="C603" s="361" t="s">
        <v>10809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4369</v>
      </c>
    </row>
    <row r="604" spans="1:11" x14ac:dyDescent="0.25">
      <c r="A604" s="596">
        <v>604</v>
      </c>
      <c r="B604" s="33" t="s">
        <v>14408</v>
      </c>
      <c r="C604" s="33" t="s">
        <v>10810</v>
      </c>
      <c r="D604" s="56">
        <v>1</v>
      </c>
      <c r="E604" s="56" t="s">
        <v>23</v>
      </c>
      <c r="F604" s="179">
        <v>3250000</v>
      </c>
      <c r="G604" s="84" t="s">
        <v>3230</v>
      </c>
      <c r="H604" s="84" t="s">
        <v>4369</v>
      </c>
    </row>
    <row r="605" spans="1:11" x14ac:dyDescent="0.25">
      <c r="A605" s="596">
        <v>605</v>
      </c>
      <c r="B605" s="33" t="s">
        <v>10822</v>
      </c>
      <c r="C605" s="52" t="s">
        <v>14409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10818</v>
      </c>
      <c r="I605" s="33" t="s">
        <v>14410</v>
      </c>
      <c r="J605" s="33">
        <v>80894</v>
      </c>
    </row>
    <row r="606" spans="1:11" x14ac:dyDescent="0.25">
      <c r="A606" s="596">
        <v>606</v>
      </c>
      <c r="B606" s="33" t="s">
        <v>14411</v>
      </c>
      <c r="C606" s="52" t="s">
        <v>10814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4369</v>
      </c>
      <c r="I606" s="228" t="s">
        <v>14412</v>
      </c>
      <c r="K606" s="479">
        <v>44260</v>
      </c>
    </row>
    <row r="607" spans="1:11" x14ac:dyDescent="0.25">
      <c r="A607" s="596">
        <v>607</v>
      </c>
      <c r="B607" s="33" t="s">
        <v>14411</v>
      </c>
      <c r="C607" s="52" t="s">
        <v>10815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4369</v>
      </c>
      <c r="I607" s="228" t="s">
        <v>14413</v>
      </c>
    </row>
    <row r="608" spans="1:11" x14ac:dyDescent="0.25">
      <c r="A608" s="596">
        <v>608</v>
      </c>
      <c r="B608" s="33" t="s">
        <v>14414</v>
      </c>
      <c r="C608" s="52" t="s">
        <v>10817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4369</v>
      </c>
      <c r="I608" s="228" t="s">
        <v>14093</v>
      </c>
      <c r="K608" s="49" t="s">
        <v>2714</v>
      </c>
    </row>
    <row r="609" spans="1:11" x14ac:dyDescent="0.25">
      <c r="A609" s="596">
        <v>609</v>
      </c>
      <c r="B609" s="33" t="s">
        <v>10065</v>
      </c>
      <c r="C609" s="39" t="s">
        <v>14415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10818</v>
      </c>
      <c r="I609" s="228" t="s">
        <v>14416</v>
      </c>
      <c r="J609" s="33" t="s">
        <v>14232</v>
      </c>
      <c r="K609" s="49" t="s">
        <v>14182</v>
      </c>
    </row>
    <row r="610" spans="1:11" x14ac:dyDescent="0.25">
      <c r="A610" s="596">
        <v>610</v>
      </c>
      <c r="B610" s="52" t="s">
        <v>3494</v>
      </c>
      <c r="C610" s="33" t="s">
        <v>14417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10818</v>
      </c>
    </row>
    <row r="611" spans="1:11" x14ac:dyDescent="0.25">
      <c r="A611" s="596">
        <v>611</v>
      </c>
      <c r="B611" s="52" t="s">
        <v>10773</v>
      </c>
      <c r="C611" s="33" t="s">
        <v>14418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10818</v>
      </c>
    </row>
    <row r="612" spans="1:11" x14ac:dyDescent="0.25">
      <c r="A612" s="596">
        <v>612</v>
      </c>
      <c r="B612" s="52" t="s">
        <v>10773</v>
      </c>
      <c r="C612" s="39" t="s">
        <v>14419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10818</v>
      </c>
    </row>
    <row r="613" spans="1:11" x14ac:dyDescent="0.25">
      <c r="A613" s="596">
        <v>613</v>
      </c>
      <c r="B613" s="52" t="s">
        <v>10773</v>
      </c>
      <c r="C613" s="33" t="s">
        <v>14420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10818</v>
      </c>
    </row>
    <row r="614" spans="1:11" x14ac:dyDescent="0.25">
      <c r="A614" s="596">
        <v>614</v>
      </c>
      <c r="B614" s="33" t="s">
        <v>14408</v>
      </c>
      <c r="C614" s="255" t="s">
        <v>10832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10818</v>
      </c>
    </row>
    <row r="615" spans="1:11" x14ac:dyDescent="0.25">
      <c r="A615" s="596">
        <v>615</v>
      </c>
      <c r="B615" s="33" t="s">
        <v>14408</v>
      </c>
      <c r="C615" s="44" t="s">
        <v>10834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10818</v>
      </c>
    </row>
    <row r="616" spans="1:11" x14ac:dyDescent="0.25">
      <c r="A616" s="596">
        <v>616</v>
      </c>
      <c r="B616" s="52" t="s">
        <v>10773</v>
      </c>
      <c r="C616" s="44" t="s">
        <v>10835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10818</v>
      </c>
    </row>
    <row r="617" spans="1:11" x14ac:dyDescent="0.25">
      <c r="A617" s="596">
        <v>617</v>
      </c>
      <c r="B617" s="52" t="s">
        <v>10773</v>
      </c>
      <c r="C617" s="44" t="s">
        <v>10836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10818</v>
      </c>
    </row>
    <row r="618" spans="1:11" x14ac:dyDescent="0.25">
      <c r="A618" s="596">
        <v>618</v>
      </c>
      <c r="B618" s="52" t="s">
        <v>10773</v>
      </c>
      <c r="C618" s="44" t="s">
        <v>10837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10818</v>
      </c>
    </row>
    <row r="619" spans="1:11" x14ac:dyDescent="0.25">
      <c r="A619" s="596">
        <v>619</v>
      </c>
      <c r="B619" s="33" t="s">
        <v>10065</v>
      </c>
      <c r="C619" s="44" t="s">
        <v>10838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10818</v>
      </c>
    </row>
    <row r="620" spans="1:11" x14ac:dyDescent="0.25">
      <c r="A620" s="596">
        <v>620</v>
      </c>
      <c r="B620" s="33" t="s">
        <v>10065</v>
      </c>
      <c r="C620" s="109" t="s">
        <v>10839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10818</v>
      </c>
    </row>
    <row r="621" spans="1:11" x14ac:dyDescent="0.25">
      <c r="A621" s="596">
        <v>621</v>
      </c>
      <c r="B621" s="52" t="s">
        <v>10773</v>
      </c>
      <c r="C621" s="255" t="s">
        <v>14421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4385</v>
      </c>
      <c r="I621" s="33" t="s">
        <v>14422</v>
      </c>
      <c r="J621" s="33" t="s">
        <v>14016</v>
      </c>
      <c r="K621" s="49" t="s">
        <v>14423</v>
      </c>
    </row>
    <row r="622" spans="1:11" x14ac:dyDescent="0.25">
      <c r="A622" s="596">
        <v>622</v>
      </c>
      <c r="B622" s="52" t="s">
        <v>10773</v>
      </c>
      <c r="C622" s="109" t="s">
        <v>14424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4385</v>
      </c>
      <c r="I622" s="33" t="s">
        <v>14425</v>
      </c>
      <c r="J622" s="33" t="s">
        <v>14426</v>
      </c>
      <c r="K622" s="49" t="s">
        <v>14423</v>
      </c>
    </row>
    <row r="623" spans="1:11" x14ac:dyDescent="0.25">
      <c r="A623" s="596">
        <v>623</v>
      </c>
      <c r="B623" s="33" t="s">
        <v>10065</v>
      </c>
      <c r="C623" s="33" t="s">
        <v>14427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4395</v>
      </c>
      <c r="I623" s="228" t="s">
        <v>14428</v>
      </c>
      <c r="J623" s="33" t="s">
        <v>14345</v>
      </c>
      <c r="K623" s="49" t="s">
        <v>4395</v>
      </c>
    </row>
    <row r="624" spans="1:11" x14ac:dyDescent="0.25">
      <c r="A624" s="596">
        <v>624</v>
      </c>
      <c r="B624" s="33" t="s">
        <v>3459</v>
      </c>
      <c r="C624" s="39" t="s">
        <v>14429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4395</v>
      </c>
      <c r="I624" s="33" t="s">
        <v>14430</v>
      </c>
    </row>
    <row r="625" spans="1:11" x14ac:dyDescent="0.25">
      <c r="A625" s="596">
        <v>625</v>
      </c>
      <c r="B625" s="33" t="s">
        <v>3459</v>
      </c>
      <c r="C625" s="63" t="s">
        <v>14431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4395</v>
      </c>
      <c r="I625" s="33" t="s">
        <v>14430</v>
      </c>
    </row>
    <row r="626" spans="1:11" x14ac:dyDescent="0.25">
      <c r="A626" s="596">
        <v>626</v>
      </c>
      <c r="B626" s="33" t="s">
        <v>3459</v>
      </c>
      <c r="C626" s="255" t="s">
        <v>14432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4399</v>
      </c>
      <c r="I626" s="228" t="s">
        <v>14433</v>
      </c>
      <c r="J626" s="33" t="s">
        <v>13857</v>
      </c>
      <c r="K626" s="49" t="s">
        <v>14434</v>
      </c>
    </row>
    <row r="627" spans="1:11" x14ac:dyDescent="0.25">
      <c r="A627" s="596">
        <v>627</v>
      </c>
      <c r="B627" s="33" t="s">
        <v>3459</v>
      </c>
      <c r="C627" s="44" t="s">
        <v>14432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4399</v>
      </c>
      <c r="I627" s="228" t="s">
        <v>14435</v>
      </c>
      <c r="J627" s="33" t="s">
        <v>52</v>
      </c>
      <c r="K627" s="49" t="s">
        <v>14434</v>
      </c>
    </row>
    <row r="628" spans="1:11" x14ac:dyDescent="0.25">
      <c r="A628" s="596">
        <v>628</v>
      </c>
      <c r="B628" s="33" t="s">
        <v>3459</v>
      </c>
      <c r="C628" s="158" t="s">
        <v>14436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4399</v>
      </c>
      <c r="I628" s="33" t="s">
        <v>9585</v>
      </c>
      <c r="J628" s="33" t="s">
        <v>14437</v>
      </c>
      <c r="K628" s="479">
        <v>44205</v>
      </c>
    </row>
    <row r="629" spans="1:11" x14ac:dyDescent="0.25">
      <c r="A629" s="596">
        <v>629</v>
      </c>
      <c r="B629" s="33" t="s">
        <v>3459</v>
      </c>
      <c r="C629" s="156" t="s">
        <v>14438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4399</v>
      </c>
      <c r="I629" s="33" t="s">
        <v>9343</v>
      </c>
      <c r="J629" s="33" t="s">
        <v>13857</v>
      </c>
      <c r="K629" s="479">
        <v>44205</v>
      </c>
    </row>
    <row r="630" spans="1:11" x14ac:dyDescent="0.25">
      <c r="A630" s="596">
        <v>630</v>
      </c>
      <c r="B630" s="33" t="s">
        <v>10065</v>
      </c>
      <c r="C630" s="63" t="s">
        <v>14439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4399</v>
      </c>
      <c r="I630" s="228" t="s">
        <v>14440</v>
      </c>
      <c r="J630" s="33" t="s">
        <v>14232</v>
      </c>
      <c r="K630" s="49" t="s">
        <v>14441</v>
      </c>
    </row>
    <row r="631" spans="1:11" x14ac:dyDescent="0.25">
      <c r="A631" s="596">
        <v>631</v>
      </c>
      <c r="B631" s="33" t="s">
        <v>3459</v>
      </c>
      <c r="C631" s="39" t="s">
        <v>14442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4399</v>
      </c>
      <c r="I631" s="33" t="s">
        <v>9464</v>
      </c>
      <c r="J631" s="33" t="s">
        <v>14016</v>
      </c>
      <c r="K631" s="49" t="s">
        <v>14443</v>
      </c>
    </row>
    <row r="632" spans="1:11" x14ac:dyDescent="0.25">
      <c r="A632" s="596">
        <v>632</v>
      </c>
      <c r="B632" s="33" t="s">
        <v>3459</v>
      </c>
      <c r="C632" s="52" t="s">
        <v>14444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4399</v>
      </c>
    </row>
    <row r="633" spans="1:11" x14ac:dyDescent="0.25">
      <c r="A633" s="596">
        <v>633</v>
      </c>
      <c r="B633" s="52" t="s">
        <v>10773</v>
      </c>
      <c r="C633" s="313" t="s">
        <v>14445</v>
      </c>
      <c r="D633" s="38">
        <v>1</v>
      </c>
      <c r="E633" s="45" t="s">
        <v>23</v>
      </c>
      <c r="F633" s="40">
        <v>1535000</v>
      </c>
      <c r="G633" s="84" t="s">
        <v>2736</v>
      </c>
      <c r="H633" s="84" t="s">
        <v>4413</v>
      </c>
      <c r="I633" s="228" t="s">
        <v>14446</v>
      </c>
      <c r="J633" s="33" t="s">
        <v>14266</v>
      </c>
      <c r="K633" s="49" t="s">
        <v>4413</v>
      </c>
    </row>
    <row r="634" spans="1:11" x14ac:dyDescent="0.25">
      <c r="A634" s="596">
        <v>634</v>
      </c>
      <c r="B634" s="52" t="s">
        <v>10773</v>
      </c>
      <c r="C634" s="228" t="s">
        <v>14447</v>
      </c>
      <c r="D634" s="38">
        <v>1</v>
      </c>
      <c r="E634" s="45" t="s">
        <v>23</v>
      </c>
      <c r="F634" s="40">
        <v>1535000</v>
      </c>
      <c r="G634" s="84" t="s">
        <v>2736</v>
      </c>
      <c r="H634" s="84" t="s">
        <v>4413</v>
      </c>
      <c r="I634" s="228" t="s">
        <v>14448</v>
      </c>
      <c r="J634" s="33" t="s">
        <v>14266</v>
      </c>
      <c r="K634" s="49" t="s">
        <v>4413</v>
      </c>
    </row>
    <row r="635" spans="1:11" x14ac:dyDescent="0.25">
      <c r="A635" s="596">
        <v>635</v>
      </c>
      <c r="B635" s="52" t="s">
        <v>10773</v>
      </c>
      <c r="C635" s="33" t="s">
        <v>14449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4439</v>
      </c>
      <c r="I635" s="228" t="s">
        <v>14450</v>
      </c>
      <c r="J635" s="33" t="s">
        <v>14426</v>
      </c>
      <c r="K635" s="479">
        <v>44509</v>
      </c>
    </row>
    <row r="636" spans="1:11" x14ac:dyDescent="0.25">
      <c r="A636" s="596">
        <v>636</v>
      </c>
      <c r="B636" s="52" t="s">
        <v>10773</v>
      </c>
      <c r="C636" s="33" t="s">
        <v>14451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4439</v>
      </c>
      <c r="I636" s="228" t="s">
        <v>14452</v>
      </c>
      <c r="J636" s="33" t="s">
        <v>14453</v>
      </c>
      <c r="K636" s="479">
        <v>44509</v>
      </c>
    </row>
    <row r="637" spans="1:11" x14ac:dyDescent="0.25">
      <c r="A637" s="596">
        <v>637</v>
      </c>
      <c r="B637" s="52" t="s">
        <v>10773</v>
      </c>
      <c r="C637" s="33" t="s">
        <v>14454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4444</v>
      </c>
      <c r="I637" s="228" t="s">
        <v>14455</v>
      </c>
      <c r="J637" s="33" t="s">
        <v>14016</v>
      </c>
      <c r="K637" s="479">
        <v>44263</v>
      </c>
    </row>
    <row r="638" spans="1:11" x14ac:dyDescent="0.25">
      <c r="A638" s="596">
        <v>638</v>
      </c>
      <c r="B638" s="52" t="s">
        <v>10773</v>
      </c>
      <c r="C638" s="33" t="s">
        <v>14456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4444</v>
      </c>
      <c r="I638" s="228" t="s">
        <v>14457</v>
      </c>
      <c r="K638" s="49" t="s">
        <v>13932</v>
      </c>
    </row>
    <row r="639" spans="1:11" x14ac:dyDescent="0.25">
      <c r="A639" s="596">
        <v>639</v>
      </c>
      <c r="B639" s="33" t="s">
        <v>3459</v>
      </c>
      <c r="C639" s="39" t="s">
        <v>14458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4444</v>
      </c>
      <c r="I639" s="33" t="s">
        <v>9349</v>
      </c>
      <c r="J639" s="33" t="s">
        <v>13859</v>
      </c>
      <c r="K639" s="49" t="s">
        <v>14459</v>
      </c>
    </row>
    <row r="640" spans="1:11" x14ac:dyDescent="0.25">
      <c r="A640" s="596">
        <v>640</v>
      </c>
      <c r="B640" s="33" t="s">
        <v>3459</v>
      </c>
      <c r="C640" s="678" t="s">
        <v>14458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4444</v>
      </c>
      <c r="I640" s="33" t="s">
        <v>9343</v>
      </c>
      <c r="J640" s="33" t="s">
        <v>13857</v>
      </c>
      <c r="K640" s="49" t="s">
        <v>14459</v>
      </c>
    </row>
    <row r="641" spans="1:11" x14ac:dyDescent="0.25">
      <c r="A641" s="596">
        <v>641</v>
      </c>
      <c r="B641" s="33" t="s">
        <v>10065</v>
      </c>
      <c r="C641" s="158" t="s">
        <v>14460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4444</v>
      </c>
      <c r="I641" s="228" t="s">
        <v>14461</v>
      </c>
      <c r="J641" s="33" t="s">
        <v>14016</v>
      </c>
      <c r="K641" s="49" t="s">
        <v>14441</v>
      </c>
    </row>
    <row r="642" spans="1:11" x14ac:dyDescent="0.25">
      <c r="A642" s="596">
        <v>642</v>
      </c>
      <c r="B642" s="33" t="s">
        <v>10065</v>
      </c>
      <c r="C642" s="39" t="s">
        <v>14462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14463</v>
      </c>
      <c r="J642" s="33" t="s">
        <v>14232</v>
      </c>
      <c r="K642" s="49" t="s">
        <v>14464</v>
      </c>
    </row>
    <row r="643" spans="1:11" x14ac:dyDescent="0.25">
      <c r="A643" s="596">
        <v>643</v>
      </c>
      <c r="B643" s="33" t="s">
        <v>10919</v>
      </c>
      <c r="C643" s="33" t="s">
        <v>14465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9320</v>
      </c>
      <c r="J643" s="33" t="s">
        <v>13857</v>
      </c>
      <c r="K643" s="49" t="s">
        <v>2748</v>
      </c>
    </row>
    <row r="644" spans="1:11" x14ac:dyDescent="0.25">
      <c r="A644" s="596">
        <v>644</v>
      </c>
      <c r="B644" s="33" t="s">
        <v>10919</v>
      </c>
      <c r="C644" s="33" t="s">
        <v>14466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9343</v>
      </c>
      <c r="K644" s="49" t="s">
        <v>2748</v>
      </c>
    </row>
    <row r="645" spans="1:11" x14ac:dyDescent="0.25">
      <c r="A645" s="596">
        <v>645</v>
      </c>
      <c r="B645" s="52" t="s">
        <v>10773</v>
      </c>
      <c r="C645" s="228" t="s">
        <v>14467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9631</v>
      </c>
      <c r="K645" s="49" t="s">
        <v>2748</v>
      </c>
    </row>
    <row r="646" spans="1:11" x14ac:dyDescent="0.25">
      <c r="A646" s="596">
        <v>646</v>
      </c>
      <c r="B646" s="52" t="s">
        <v>10773</v>
      </c>
      <c r="C646" s="228" t="s">
        <v>14468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9632</v>
      </c>
      <c r="K646" s="49" t="s">
        <v>2748</v>
      </c>
    </row>
    <row r="647" spans="1:11" x14ac:dyDescent="0.25">
      <c r="A647" s="596">
        <v>647</v>
      </c>
      <c r="B647" s="33" t="s">
        <v>10065</v>
      </c>
      <c r="C647" s="39" t="s">
        <v>14469</v>
      </c>
      <c r="D647" s="38">
        <v>1</v>
      </c>
      <c r="E647" s="45" t="s">
        <v>23</v>
      </c>
      <c r="F647" s="191">
        <v>1275000</v>
      </c>
      <c r="G647" s="84" t="s">
        <v>2701</v>
      </c>
      <c r="H647" s="522">
        <v>44652</v>
      </c>
      <c r="I647" s="228" t="s">
        <v>14470</v>
      </c>
      <c r="J647" s="33" t="s">
        <v>14232</v>
      </c>
      <c r="K647" s="49" t="s">
        <v>14009</v>
      </c>
    </row>
    <row r="648" spans="1:11" x14ac:dyDescent="0.25">
      <c r="A648" s="596">
        <v>648</v>
      </c>
      <c r="B648" s="33" t="s">
        <v>63</v>
      </c>
      <c r="C648" s="255" t="s">
        <v>10935</v>
      </c>
      <c r="D648" s="38">
        <v>1</v>
      </c>
      <c r="E648" s="45" t="s">
        <v>23</v>
      </c>
      <c r="F648" s="40">
        <v>3097800</v>
      </c>
      <c r="G648" s="84" t="s">
        <v>5883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10937</v>
      </c>
      <c r="D649" s="38">
        <v>1</v>
      </c>
      <c r="E649" s="45" t="s">
        <v>23</v>
      </c>
      <c r="F649" s="40">
        <v>3097800</v>
      </c>
      <c r="G649" s="84" t="s">
        <v>5883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10938</v>
      </c>
      <c r="D650" s="38">
        <v>1</v>
      </c>
      <c r="E650" s="45" t="s">
        <v>23</v>
      </c>
      <c r="F650" s="40">
        <v>3097800</v>
      </c>
      <c r="G650" s="84" t="s">
        <v>5245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10939</v>
      </c>
      <c r="D651" s="38">
        <v>1</v>
      </c>
      <c r="E651" s="45" t="s">
        <v>23</v>
      </c>
      <c r="F651" s="40">
        <v>3097800</v>
      </c>
      <c r="G651" s="84" t="s">
        <v>5245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10940</v>
      </c>
      <c r="D652" s="38">
        <v>1</v>
      </c>
      <c r="E652" s="45" t="s">
        <v>23</v>
      </c>
      <c r="F652" s="40">
        <v>3097800</v>
      </c>
      <c r="G652" s="84" t="s">
        <v>7076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10941</v>
      </c>
      <c r="D653" s="38">
        <v>1</v>
      </c>
      <c r="E653" s="45" t="s">
        <v>24</v>
      </c>
      <c r="F653" s="40">
        <v>3097800</v>
      </c>
      <c r="G653" s="84" t="s">
        <v>7076</v>
      </c>
      <c r="H653" s="522">
        <v>44652</v>
      </c>
    </row>
    <row r="654" spans="1:11" x14ac:dyDescent="0.25">
      <c r="A654" s="596">
        <v>654</v>
      </c>
      <c r="B654" s="63" t="s">
        <v>3459</v>
      </c>
      <c r="C654" s="33" t="s">
        <v>14471</v>
      </c>
      <c r="D654" s="38">
        <v>1</v>
      </c>
      <c r="E654" s="45" t="s">
        <v>69</v>
      </c>
      <c r="F654" s="58">
        <v>1825000</v>
      </c>
      <c r="G654" s="84" t="s">
        <v>3078</v>
      </c>
      <c r="H654" s="522">
        <v>44713</v>
      </c>
      <c r="I654" s="33" t="s">
        <v>9780</v>
      </c>
      <c r="J654" s="33" t="s">
        <v>14016</v>
      </c>
      <c r="K654" s="49" t="s">
        <v>14472</v>
      </c>
    </row>
    <row r="655" spans="1:11" x14ac:dyDescent="0.25">
      <c r="A655" s="596">
        <v>655</v>
      </c>
      <c r="B655" s="33" t="s">
        <v>3459</v>
      </c>
      <c r="C655" s="33" t="s">
        <v>14473</v>
      </c>
      <c r="D655" s="38">
        <v>1</v>
      </c>
      <c r="E655" s="45" t="s">
        <v>69</v>
      </c>
      <c r="F655" s="46">
        <v>1825000</v>
      </c>
      <c r="G655" s="84" t="s">
        <v>3078</v>
      </c>
      <c r="H655" s="522">
        <v>44713</v>
      </c>
      <c r="I655" s="33" t="s">
        <v>9464</v>
      </c>
      <c r="K655" s="49" t="s">
        <v>14472</v>
      </c>
    </row>
    <row r="656" spans="1:11" x14ac:dyDescent="0.25">
      <c r="A656" s="596">
        <v>656</v>
      </c>
      <c r="B656" s="33" t="s">
        <v>3459</v>
      </c>
      <c r="C656" s="33" t="s">
        <v>14474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14433</v>
      </c>
    </row>
    <row r="657" spans="1:11" x14ac:dyDescent="0.25">
      <c r="A657" s="596">
        <v>657</v>
      </c>
      <c r="B657" s="33" t="s">
        <v>3459</v>
      </c>
      <c r="C657" s="33" t="s">
        <v>14475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9415</v>
      </c>
      <c r="J657" s="33" t="s">
        <v>13857</v>
      </c>
      <c r="K657" s="49" t="s">
        <v>14476</v>
      </c>
    </row>
    <row r="658" spans="1:11" x14ac:dyDescent="0.25">
      <c r="A658" s="596">
        <v>658</v>
      </c>
      <c r="B658" s="33" t="s">
        <v>3459</v>
      </c>
      <c r="C658" s="33" t="s">
        <v>14477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9374</v>
      </c>
      <c r="J658" s="33" t="s">
        <v>14478</v>
      </c>
      <c r="K658" s="479">
        <v>44536</v>
      </c>
    </row>
    <row r="659" spans="1:11" x14ac:dyDescent="0.25">
      <c r="A659" s="596">
        <v>659</v>
      </c>
      <c r="B659" s="33" t="s">
        <v>3459</v>
      </c>
      <c r="C659" s="33" t="s">
        <v>14479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14303</v>
      </c>
      <c r="J659" s="33" t="s">
        <v>14480</v>
      </c>
    </row>
    <row r="660" spans="1:11" x14ac:dyDescent="0.25">
      <c r="A660" s="596">
        <v>660</v>
      </c>
      <c r="B660" s="33" t="s">
        <v>10065</v>
      </c>
      <c r="C660" s="33" t="s">
        <v>14481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14482</v>
      </c>
      <c r="J660" s="33" t="s">
        <v>14232</v>
      </c>
      <c r="K660" s="49" t="s">
        <v>3162</v>
      </c>
    </row>
    <row r="661" spans="1:11" x14ac:dyDescent="0.25">
      <c r="A661" s="596">
        <v>661</v>
      </c>
      <c r="B661" s="33" t="s">
        <v>3459</v>
      </c>
      <c r="C661" s="33" t="s">
        <v>14483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9322</v>
      </c>
      <c r="J661" s="33" t="s">
        <v>13857</v>
      </c>
      <c r="K661" s="49" t="s">
        <v>2708</v>
      </c>
    </row>
    <row r="662" spans="1:11" x14ac:dyDescent="0.25">
      <c r="A662" s="596">
        <v>662</v>
      </c>
      <c r="B662" s="33" t="s">
        <v>3459</v>
      </c>
      <c r="C662" s="33" t="s">
        <v>14484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4527</v>
      </c>
      <c r="C663" s="33" t="s">
        <v>10986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14485</v>
      </c>
    </row>
    <row r="664" spans="1:11" x14ac:dyDescent="0.25">
      <c r="A664" s="596">
        <v>664</v>
      </c>
      <c r="B664" s="33" t="s">
        <v>4527</v>
      </c>
      <c r="C664" s="33" t="s">
        <v>10988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14485</v>
      </c>
    </row>
    <row r="665" spans="1:11" x14ac:dyDescent="0.25">
      <c r="A665" s="596">
        <v>665</v>
      </c>
      <c r="B665" s="33" t="s">
        <v>4527</v>
      </c>
      <c r="C665" s="255" t="s">
        <v>10989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14485</v>
      </c>
    </row>
    <row r="666" spans="1:11" x14ac:dyDescent="0.25">
      <c r="A666" s="596">
        <v>666</v>
      </c>
      <c r="B666" s="33" t="s">
        <v>4527</v>
      </c>
      <c r="C666" s="44" t="s">
        <v>10990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14485</v>
      </c>
    </row>
    <row r="667" spans="1:11" x14ac:dyDescent="0.25">
      <c r="A667" s="596">
        <v>667</v>
      </c>
      <c r="B667" s="33" t="s">
        <v>10065</v>
      </c>
      <c r="C667" s="158" t="s">
        <v>10993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14486</v>
      </c>
      <c r="J667" s="33" t="s">
        <v>14345</v>
      </c>
      <c r="K667" s="479">
        <v>43837</v>
      </c>
    </row>
    <row r="668" spans="1:11" x14ac:dyDescent="0.25">
      <c r="A668" s="596">
        <v>668</v>
      </c>
      <c r="B668" s="33" t="s">
        <v>3459</v>
      </c>
      <c r="C668" s="39" t="s">
        <v>14487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9376</v>
      </c>
      <c r="J668" s="33" t="s">
        <v>13857</v>
      </c>
      <c r="K668" s="479">
        <v>44383</v>
      </c>
    </row>
    <row r="669" spans="1:11" x14ac:dyDescent="0.25">
      <c r="A669" s="596">
        <v>669</v>
      </c>
      <c r="B669" s="33" t="s">
        <v>3459</v>
      </c>
      <c r="C669" s="52" t="s">
        <v>14488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10065</v>
      </c>
      <c r="C670" s="39" t="s">
        <v>11009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14489</v>
      </c>
    </row>
    <row r="671" spans="1:11" x14ac:dyDescent="0.25">
      <c r="A671" s="596">
        <v>671</v>
      </c>
      <c r="B671" s="33" t="s">
        <v>10065</v>
      </c>
      <c r="C671" s="39" t="s">
        <v>11011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14489</v>
      </c>
    </row>
    <row r="672" spans="1:11" x14ac:dyDescent="0.25">
      <c r="A672" s="596">
        <v>672</v>
      </c>
      <c r="B672" s="33" t="s">
        <v>4927</v>
      </c>
      <c r="C672" s="33" t="s">
        <v>11012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14489</v>
      </c>
    </row>
    <row r="673" spans="1:11" x14ac:dyDescent="0.25">
      <c r="A673" s="596">
        <v>673</v>
      </c>
      <c r="B673" s="33" t="s">
        <v>4927</v>
      </c>
      <c r="C673" s="33" t="s">
        <v>11013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14489</v>
      </c>
    </row>
    <row r="674" spans="1:11" x14ac:dyDescent="0.25">
      <c r="A674" s="596">
        <v>674</v>
      </c>
      <c r="B674" s="52" t="s">
        <v>10773</v>
      </c>
      <c r="C674" s="33" t="s">
        <v>11014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14489</v>
      </c>
    </row>
    <row r="675" spans="1:11" x14ac:dyDescent="0.25">
      <c r="A675" s="596">
        <v>675</v>
      </c>
      <c r="B675" s="52" t="s">
        <v>10773</v>
      </c>
      <c r="C675" s="33" t="s">
        <v>11015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14489</v>
      </c>
    </row>
    <row r="676" spans="1:11" x14ac:dyDescent="0.25">
      <c r="A676" s="596">
        <v>676</v>
      </c>
      <c r="B676" s="52" t="s">
        <v>10773</v>
      </c>
      <c r="C676" s="33" t="s">
        <v>11016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14489</v>
      </c>
    </row>
    <row r="677" spans="1:11" x14ac:dyDescent="0.25">
      <c r="A677" s="596">
        <v>677</v>
      </c>
      <c r="B677" s="52" t="s">
        <v>10773</v>
      </c>
      <c r="C677" s="33" t="s">
        <v>11017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14489</v>
      </c>
    </row>
    <row r="678" spans="1:11" x14ac:dyDescent="0.25">
      <c r="A678" s="596">
        <v>678</v>
      </c>
      <c r="B678" s="52" t="s">
        <v>10773</v>
      </c>
      <c r="C678" s="33" t="s">
        <v>11018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14489</v>
      </c>
    </row>
    <row r="679" spans="1:11" x14ac:dyDescent="0.25">
      <c r="A679" s="596">
        <v>679</v>
      </c>
      <c r="B679" s="52" t="s">
        <v>10773</v>
      </c>
      <c r="C679" s="33" t="s">
        <v>11019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14489</v>
      </c>
    </row>
    <row r="680" spans="1:11" x14ac:dyDescent="0.25">
      <c r="A680" s="596">
        <v>680</v>
      </c>
      <c r="B680" s="33" t="s">
        <v>4927</v>
      </c>
      <c r="C680" s="33" t="s">
        <v>14490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14491</v>
      </c>
      <c r="I680" s="228" t="s">
        <v>14492</v>
      </c>
      <c r="J680" s="33" t="s">
        <v>14493</v>
      </c>
      <c r="K680" s="49" t="s">
        <v>14443</v>
      </c>
    </row>
    <row r="681" spans="1:11" x14ac:dyDescent="0.25">
      <c r="A681" s="596">
        <v>681</v>
      </c>
      <c r="B681" s="33" t="s">
        <v>4927</v>
      </c>
      <c r="C681" s="228" t="s">
        <v>14494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14495</v>
      </c>
      <c r="I681" s="228" t="s">
        <v>14496</v>
      </c>
      <c r="K681" s="479">
        <v>44502</v>
      </c>
    </row>
    <row r="682" spans="1:11" x14ac:dyDescent="0.25">
      <c r="A682" s="596">
        <v>682</v>
      </c>
      <c r="B682" s="33" t="s">
        <v>4927</v>
      </c>
      <c r="C682" s="228" t="s">
        <v>14497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14495</v>
      </c>
      <c r="I682" s="228" t="s">
        <v>14498</v>
      </c>
      <c r="K682" s="49" t="s">
        <v>14499</v>
      </c>
    </row>
    <row r="683" spans="1:11" x14ac:dyDescent="0.25">
      <c r="A683" s="596">
        <v>683</v>
      </c>
      <c r="B683" s="33" t="s">
        <v>11051</v>
      </c>
      <c r="C683" s="33" t="s">
        <v>11052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14495</v>
      </c>
    </row>
    <row r="684" spans="1:11" x14ac:dyDescent="0.25">
      <c r="A684" s="596">
        <v>684</v>
      </c>
      <c r="B684" s="33" t="s">
        <v>11051</v>
      </c>
      <c r="C684" s="33" t="s">
        <v>11053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14495</v>
      </c>
    </row>
    <row r="685" spans="1:11" x14ac:dyDescent="0.25">
      <c r="A685" s="596">
        <v>685</v>
      </c>
      <c r="B685" s="33" t="s">
        <v>11051</v>
      </c>
      <c r="C685" s="33" t="s">
        <v>11054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14495</v>
      </c>
    </row>
    <row r="686" spans="1:11" x14ac:dyDescent="0.25">
      <c r="A686" s="596">
        <v>686</v>
      </c>
      <c r="B686" s="33" t="s">
        <v>11051</v>
      </c>
      <c r="C686" s="33" t="s">
        <v>11055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14495</v>
      </c>
    </row>
    <row r="687" spans="1:11" x14ac:dyDescent="0.25">
      <c r="A687" s="596">
        <v>687</v>
      </c>
      <c r="B687" s="33" t="s">
        <v>11051</v>
      </c>
      <c r="C687" s="33" t="s">
        <v>11056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14495</v>
      </c>
    </row>
    <row r="688" spans="1:11" x14ac:dyDescent="0.25">
      <c r="A688" s="596">
        <v>688</v>
      </c>
      <c r="B688" s="33" t="s">
        <v>11051</v>
      </c>
      <c r="C688" s="33" t="s">
        <v>11057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14495</v>
      </c>
    </row>
    <row r="689" spans="1:11" x14ac:dyDescent="0.25">
      <c r="A689" s="596">
        <v>689</v>
      </c>
      <c r="B689" s="33" t="s">
        <v>11051</v>
      </c>
      <c r="C689" s="33" t="s">
        <v>11058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14495</v>
      </c>
    </row>
    <row r="690" spans="1:11" x14ac:dyDescent="0.25">
      <c r="A690" s="596">
        <v>690</v>
      </c>
      <c r="B690" s="52" t="s">
        <v>10773</v>
      </c>
      <c r="C690" s="33" t="s">
        <v>11059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14495</v>
      </c>
    </row>
    <row r="691" spans="1:11" x14ac:dyDescent="0.25">
      <c r="A691" s="596">
        <v>691</v>
      </c>
      <c r="B691" s="52" t="s">
        <v>10773</v>
      </c>
      <c r="C691" s="33" t="s">
        <v>14500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14495</v>
      </c>
    </row>
    <row r="692" spans="1:11" x14ac:dyDescent="0.25">
      <c r="A692" s="596">
        <v>692</v>
      </c>
      <c r="B692" s="52" t="s">
        <v>10773</v>
      </c>
      <c r="C692" s="33" t="s">
        <v>11061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14495</v>
      </c>
    </row>
    <row r="693" spans="1:11" x14ac:dyDescent="0.25">
      <c r="A693" s="596">
        <v>693</v>
      </c>
      <c r="B693" s="33" t="s">
        <v>4527</v>
      </c>
      <c r="C693" s="33" t="s">
        <v>11042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14495</v>
      </c>
    </row>
    <row r="694" spans="1:11" x14ac:dyDescent="0.25">
      <c r="A694" s="596">
        <v>694</v>
      </c>
      <c r="B694" s="33" t="s">
        <v>4527</v>
      </c>
      <c r="C694" s="33" t="s">
        <v>11043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14495</v>
      </c>
    </row>
    <row r="695" spans="1:11" x14ac:dyDescent="0.25">
      <c r="A695" s="596">
        <v>695</v>
      </c>
      <c r="B695" s="33" t="s">
        <v>4527</v>
      </c>
      <c r="C695" s="39" t="s">
        <v>11044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14495</v>
      </c>
    </row>
    <row r="696" spans="1:11" x14ac:dyDescent="0.25">
      <c r="A696" s="596">
        <v>696</v>
      </c>
      <c r="B696" s="33" t="s">
        <v>4527</v>
      </c>
      <c r="C696" s="534" t="s">
        <v>11045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14495</v>
      </c>
    </row>
    <row r="697" spans="1:11" x14ac:dyDescent="0.25">
      <c r="A697" s="596">
        <v>697</v>
      </c>
      <c r="B697" s="33" t="s">
        <v>4527</v>
      </c>
      <c r="C697" s="33" t="s">
        <v>11046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14495</v>
      </c>
    </row>
    <row r="698" spans="1:11" x14ac:dyDescent="0.25">
      <c r="A698" s="596">
        <v>698</v>
      </c>
      <c r="B698" s="33" t="s">
        <v>4527</v>
      </c>
      <c r="C698" s="39" t="s">
        <v>11047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14495</v>
      </c>
    </row>
    <row r="699" spans="1:11" x14ac:dyDescent="0.25">
      <c r="A699" s="596">
        <v>699</v>
      </c>
      <c r="B699" s="33" t="s">
        <v>4527</v>
      </c>
      <c r="C699" s="33" t="s">
        <v>11048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14495</v>
      </c>
    </row>
    <row r="700" spans="1:11" x14ac:dyDescent="0.25">
      <c r="A700" s="596">
        <v>700</v>
      </c>
      <c r="B700" s="52" t="s">
        <v>10773</v>
      </c>
      <c r="C700" s="33" t="s">
        <v>11080</v>
      </c>
      <c r="D700" s="38">
        <v>1</v>
      </c>
      <c r="E700" s="45" t="s">
        <v>24</v>
      </c>
      <c r="F700" s="46">
        <v>1535000</v>
      </c>
      <c r="G700" s="84" t="s">
        <v>2701</v>
      </c>
      <c r="H700" s="84" t="s">
        <v>4602</v>
      </c>
      <c r="I700" s="228" t="s">
        <v>14501</v>
      </c>
      <c r="K700" s="49" t="s">
        <v>14502</v>
      </c>
    </row>
    <row r="701" spans="1:11" x14ac:dyDescent="0.25">
      <c r="A701" s="596">
        <v>701</v>
      </c>
      <c r="B701" s="52" t="s">
        <v>10773</v>
      </c>
      <c r="C701" s="33" t="s">
        <v>11082</v>
      </c>
      <c r="D701" s="38">
        <v>1</v>
      </c>
      <c r="E701" s="45" t="s">
        <v>24</v>
      </c>
      <c r="F701" s="191">
        <v>1535000</v>
      </c>
      <c r="G701" s="84" t="s">
        <v>2701</v>
      </c>
      <c r="H701" s="84" t="s">
        <v>4602</v>
      </c>
      <c r="I701" s="228" t="s">
        <v>14503</v>
      </c>
      <c r="K701" s="49" t="s">
        <v>14502</v>
      </c>
    </row>
    <row r="702" spans="1:11" x14ac:dyDescent="0.25">
      <c r="A702" s="596">
        <v>702</v>
      </c>
      <c r="B702" s="33" t="s">
        <v>2711</v>
      </c>
      <c r="C702" s="33" t="s">
        <v>11092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14504</v>
      </c>
      <c r="I702" s="33" t="s">
        <v>9669</v>
      </c>
      <c r="J702" s="33" t="s">
        <v>14505</v>
      </c>
    </row>
    <row r="703" spans="1:11" x14ac:dyDescent="0.25">
      <c r="A703" s="596">
        <v>703</v>
      </c>
      <c r="B703" s="33" t="s">
        <v>63</v>
      </c>
      <c r="C703" s="33" t="s">
        <v>11103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4627</v>
      </c>
    </row>
    <row r="704" spans="1:11" x14ac:dyDescent="0.25">
      <c r="A704" s="596">
        <v>704</v>
      </c>
      <c r="B704" s="63" t="s">
        <v>63</v>
      </c>
      <c r="C704" s="33" t="s">
        <v>11105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4627</v>
      </c>
    </row>
    <row r="705" spans="1:11" x14ac:dyDescent="0.25">
      <c r="A705" s="596">
        <v>705</v>
      </c>
      <c r="B705" s="63" t="s">
        <v>63</v>
      </c>
      <c r="C705" s="33" t="s">
        <v>11106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4627</v>
      </c>
    </row>
    <row r="706" spans="1:11" x14ac:dyDescent="0.25">
      <c r="A706" s="596">
        <v>706</v>
      </c>
      <c r="B706" s="63" t="s">
        <v>63</v>
      </c>
      <c r="C706" s="33" t="s">
        <v>11107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4627</v>
      </c>
    </row>
    <row r="707" spans="1:11" x14ac:dyDescent="0.25">
      <c r="A707" s="596">
        <v>707</v>
      </c>
      <c r="B707" s="63" t="s">
        <v>63</v>
      </c>
      <c r="C707" s="33" t="s">
        <v>11108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4627</v>
      </c>
    </row>
    <row r="708" spans="1:11" x14ac:dyDescent="0.25">
      <c r="A708" s="596">
        <v>708</v>
      </c>
      <c r="B708" s="63" t="s">
        <v>63</v>
      </c>
      <c r="C708" s="33" t="s">
        <v>11109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4627</v>
      </c>
    </row>
    <row r="709" spans="1:11" x14ac:dyDescent="0.25">
      <c r="A709" s="596">
        <v>709</v>
      </c>
      <c r="B709" s="68" t="s">
        <v>10773</v>
      </c>
      <c r="C709" s="33" t="s">
        <v>14506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4642</v>
      </c>
      <c r="I709" s="228" t="s">
        <v>14507</v>
      </c>
      <c r="J709" s="33" t="s">
        <v>14508</v>
      </c>
      <c r="K709" s="49" t="s">
        <v>3429</v>
      </c>
    </row>
    <row r="710" spans="1:11" x14ac:dyDescent="0.25">
      <c r="A710" s="596">
        <v>710</v>
      </c>
      <c r="B710" s="52" t="s">
        <v>10773</v>
      </c>
      <c r="C710" s="228" t="s">
        <v>14509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4642</v>
      </c>
      <c r="I710" s="228" t="s">
        <v>14510</v>
      </c>
      <c r="J710" s="33" t="s">
        <v>9429</v>
      </c>
      <c r="K710" s="49" t="s">
        <v>9429</v>
      </c>
    </row>
    <row r="711" spans="1:11" x14ac:dyDescent="0.25">
      <c r="A711" s="596">
        <v>711</v>
      </c>
      <c r="B711" s="33" t="s">
        <v>4927</v>
      </c>
      <c r="C711" s="228" t="s">
        <v>14511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4642</v>
      </c>
    </row>
    <row r="712" spans="1:11" x14ac:dyDescent="0.25">
      <c r="A712" s="596">
        <v>712</v>
      </c>
      <c r="B712" s="52" t="s">
        <v>10773</v>
      </c>
      <c r="C712" s="39" t="s">
        <v>11137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4647</v>
      </c>
      <c r="I712" s="228" t="s">
        <v>14512</v>
      </c>
      <c r="J712" s="33" t="s">
        <v>14513</v>
      </c>
    </row>
    <row r="713" spans="1:11" x14ac:dyDescent="0.25">
      <c r="A713" s="596">
        <v>713</v>
      </c>
      <c r="B713" s="52" t="s">
        <v>10773</v>
      </c>
      <c r="C713" s="33" t="s">
        <v>9554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4647</v>
      </c>
      <c r="I713" s="228" t="s">
        <v>14514</v>
      </c>
      <c r="J713" s="33" t="s">
        <v>52</v>
      </c>
    </row>
    <row r="714" spans="1:11" x14ac:dyDescent="0.25">
      <c r="A714" s="596">
        <v>714</v>
      </c>
      <c r="B714" s="33" t="s">
        <v>3459</v>
      </c>
      <c r="C714" s="33" t="s">
        <v>10713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4647</v>
      </c>
      <c r="J714" s="33" t="s">
        <v>1</v>
      </c>
    </row>
    <row r="715" spans="1:11" x14ac:dyDescent="0.25">
      <c r="A715" s="596">
        <v>715</v>
      </c>
      <c r="B715" s="33" t="s">
        <v>3459</v>
      </c>
      <c r="C715" s="33" t="s">
        <v>10613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4647</v>
      </c>
    </row>
    <row r="716" spans="1:11" x14ac:dyDescent="0.25">
      <c r="A716" s="596">
        <v>716</v>
      </c>
      <c r="B716" s="33" t="s">
        <v>3459</v>
      </c>
      <c r="C716" s="33" t="s">
        <v>4829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4647</v>
      </c>
    </row>
    <row r="717" spans="1:11" x14ac:dyDescent="0.25">
      <c r="A717" s="596">
        <v>717</v>
      </c>
      <c r="B717" s="33" t="s">
        <v>3459</v>
      </c>
      <c r="C717" s="33" t="s">
        <v>14515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4667</v>
      </c>
      <c r="I717" s="33" t="s">
        <v>9352</v>
      </c>
      <c r="J717" s="33" t="s">
        <v>14016</v>
      </c>
      <c r="K717" s="49" t="s">
        <v>14045</v>
      </c>
    </row>
    <row r="718" spans="1:11" x14ac:dyDescent="0.25">
      <c r="A718" s="596">
        <v>718</v>
      </c>
      <c r="B718" s="33" t="s">
        <v>3459</v>
      </c>
      <c r="C718" s="33" t="s">
        <v>14516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4667</v>
      </c>
    </row>
    <row r="719" spans="1:11" x14ac:dyDescent="0.25">
      <c r="A719" s="596">
        <v>719</v>
      </c>
      <c r="B719" s="33" t="s">
        <v>3459</v>
      </c>
      <c r="C719" s="33" t="s">
        <v>14517</v>
      </c>
      <c r="D719" s="38">
        <v>1</v>
      </c>
      <c r="E719" s="45" t="s">
        <v>69</v>
      </c>
      <c r="F719" s="46" t="s">
        <v>14319</v>
      </c>
      <c r="G719" s="84" t="s">
        <v>507</v>
      </c>
      <c r="H719" s="84" t="s">
        <v>4682</v>
      </c>
      <c r="I719" s="33" t="s">
        <v>9354</v>
      </c>
      <c r="J719" s="33" t="s">
        <v>14518</v>
      </c>
      <c r="K719" s="479">
        <v>44509</v>
      </c>
    </row>
    <row r="720" spans="1:11" x14ac:dyDescent="0.25">
      <c r="A720" s="596">
        <v>720</v>
      </c>
      <c r="B720" s="33" t="s">
        <v>3459</v>
      </c>
      <c r="C720" s="33" t="s">
        <v>14519</v>
      </c>
      <c r="D720" s="38">
        <v>1</v>
      </c>
      <c r="E720" s="45" t="s">
        <v>69</v>
      </c>
      <c r="F720" s="46" t="s">
        <v>14319</v>
      </c>
      <c r="G720" s="84" t="s">
        <v>507</v>
      </c>
      <c r="H720" s="84" t="s">
        <v>4682</v>
      </c>
      <c r="I720" s="33" t="s">
        <v>9348</v>
      </c>
      <c r="J720" s="33" t="s">
        <v>14520</v>
      </c>
      <c r="K720" s="479">
        <v>44509</v>
      </c>
    </row>
    <row r="721" spans="1:11" x14ac:dyDescent="0.25">
      <c r="A721" s="596">
        <v>721</v>
      </c>
      <c r="B721" s="49" t="s">
        <v>11162</v>
      </c>
      <c r="C721" s="255" t="s">
        <v>11163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4713</v>
      </c>
    </row>
    <row r="722" spans="1:11" x14ac:dyDescent="0.25">
      <c r="A722" s="596">
        <v>722</v>
      </c>
      <c r="B722" s="49" t="s">
        <v>11162</v>
      </c>
      <c r="C722" s="255" t="s">
        <v>11165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4713</v>
      </c>
    </row>
    <row r="723" spans="1:11" x14ac:dyDescent="0.25">
      <c r="A723" s="596">
        <v>723</v>
      </c>
      <c r="B723" s="49" t="s">
        <v>11162</v>
      </c>
      <c r="C723" s="255" t="s">
        <v>11166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4713</v>
      </c>
    </row>
    <row r="724" spans="1:11" x14ac:dyDescent="0.25">
      <c r="A724" s="596">
        <v>724</v>
      </c>
      <c r="B724" s="49" t="s">
        <v>11162</v>
      </c>
      <c r="C724" s="255" t="s">
        <v>11167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4713</v>
      </c>
    </row>
    <row r="725" spans="1:11" x14ac:dyDescent="0.25">
      <c r="A725" s="596">
        <v>725</v>
      </c>
      <c r="B725" s="49" t="s">
        <v>11162</v>
      </c>
      <c r="C725" s="255" t="s">
        <v>11168</v>
      </c>
      <c r="D725" s="38">
        <v>1</v>
      </c>
      <c r="E725" s="45" t="s">
        <v>24</v>
      </c>
      <c r="F725" s="46">
        <v>3400000</v>
      </c>
      <c r="G725" s="84" t="s">
        <v>14521</v>
      </c>
      <c r="H725" s="84" t="s">
        <v>4713</v>
      </c>
    </row>
    <row r="726" spans="1:11" x14ac:dyDescent="0.25">
      <c r="A726" s="596">
        <v>726</v>
      </c>
      <c r="B726" s="49" t="s">
        <v>11162</v>
      </c>
      <c r="C726" s="228" t="s">
        <v>11169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4713</v>
      </c>
    </row>
    <row r="727" spans="1:11" x14ac:dyDescent="0.25">
      <c r="A727" s="596">
        <v>727</v>
      </c>
      <c r="B727" s="49" t="s">
        <v>11162</v>
      </c>
      <c r="C727" s="228" t="s">
        <v>11170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4713</v>
      </c>
    </row>
    <row r="728" spans="1:11" x14ac:dyDescent="0.25">
      <c r="A728" s="596">
        <v>728</v>
      </c>
      <c r="B728" s="49" t="s">
        <v>11162</v>
      </c>
      <c r="C728" s="228" t="s">
        <v>11171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4713</v>
      </c>
    </row>
    <row r="729" spans="1:11" x14ac:dyDescent="0.25">
      <c r="A729" s="596">
        <v>729</v>
      </c>
      <c r="B729" s="33" t="s">
        <v>3459</v>
      </c>
      <c r="C729" s="33" t="s">
        <v>14522</v>
      </c>
      <c r="D729" s="33">
        <v>1</v>
      </c>
      <c r="E729" s="51" t="s">
        <v>72</v>
      </c>
      <c r="F729" s="46">
        <v>1825000</v>
      </c>
      <c r="G729" s="84" t="s">
        <v>3078</v>
      </c>
      <c r="H729" s="84" t="s">
        <v>4713</v>
      </c>
      <c r="I729" s="33" t="s">
        <v>14523</v>
      </c>
      <c r="J729" s="33" t="s">
        <v>14016</v>
      </c>
      <c r="K729" s="49" t="s">
        <v>14472</v>
      </c>
    </row>
    <row r="730" spans="1:11" x14ac:dyDescent="0.25">
      <c r="A730" s="596">
        <v>730</v>
      </c>
      <c r="B730" s="33" t="s">
        <v>3459</v>
      </c>
      <c r="C730" s="39" t="s">
        <v>14524</v>
      </c>
      <c r="D730" s="38">
        <v>1</v>
      </c>
      <c r="E730" s="45" t="s">
        <v>72</v>
      </c>
      <c r="F730" s="35">
        <v>1825000</v>
      </c>
      <c r="G730" s="84" t="s">
        <v>3078</v>
      </c>
      <c r="H730" s="84" t="s">
        <v>4713</v>
      </c>
    </row>
    <row r="731" spans="1:11" x14ac:dyDescent="0.25">
      <c r="A731" s="596">
        <v>731</v>
      </c>
      <c r="B731" s="33" t="s">
        <v>3459</v>
      </c>
      <c r="C731" s="63" t="s">
        <v>14525</v>
      </c>
      <c r="D731" s="39">
        <v>1</v>
      </c>
      <c r="E731" s="33" t="s">
        <v>69</v>
      </c>
      <c r="F731" s="337" t="s">
        <v>14319</v>
      </c>
      <c r="G731" s="84" t="s">
        <v>468</v>
      </c>
      <c r="H731" s="84" t="s">
        <v>4721</v>
      </c>
      <c r="I731" s="33" t="s">
        <v>9669</v>
      </c>
      <c r="J731" s="33" t="s">
        <v>13857</v>
      </c>
      <c r="K731" s="49" t="s">
        <v>14526</v>
      </c>
    </row>
    <row r="732" spans="1:11" x14ac:dyDescent="0.25">
      <c r="A732" s="596">
        <v>732</v>
      </c>
      <c r="B732" s="33" t="s">
        <v>3459</v>
      </c>
      <c r="C732" s="33" t="s">
        <v>14527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4721</v>
      </c>
      <c r="I732" s="33" t="s">
        <v>9349</v>
      </c>
      <c r="J732" s="33" t="s">
        <v>14528</v>
      </c>
    </row>
    <row r="733" spans="1:11" x14ac:dyDescent="0.25">
      <c r="A733" s="596">
        <v>733</v>
      </c>
      <c r="B733" s="33" t="s">
        <v>3459</v>
      </c>
      <c r="C733" s="33" t="s">
        <v>14529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4731</v>
      </c>
    </row>
    <row r="734" spans="1:11" x14ac:dyDescent="0.25">
      <c r="A734" s="596">
        <v>734</v>
      </c>
      <c r="B734" s="33" t="s">
        <v>3459</v>
      </c>
      <c r="C734" s="33" t="s">
        <v>14530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4731</v>
      </c>
    </row>
    <row r="735" spans="1:11" x14ac:dyDescent="0.25">
      <c r="A735" s="596">
        <v>735</v>
      </c>
      <c r="B735" s="33" t="s">
        <v>4927</v>
      </c>
      <c r="C735" s="49" t="s">
        <v>14531</v>
      </c>
      <c r="D735" s="38">
        <v>1</v>
      </c>
      <c r="E735" s="45" t="s">
        <v>23</v>
      </c>
      <c r="F735" s="40">
        <v>1270000</v>
      </c>
      <c r="G735" s="84" t="s">
        <v>2908</v>
      </c>
      <c r="H735" s="522">
        <v>44683</v>
      </c>
      <c r="I735" s="228" t="s">
        <v>9530</v>
      </c>
      <c r="J735" s="33" t="s">
        <v>14493</v>
      </c>
      <c r="K735" s="49" t="s">
        <v>2950</v>
      </c>
    </row>
    <row r="736" spans="1:11" x14ac:dyDescent="0.25">
      <c r="A736" s="596">
        <v>736</v>
      </c>
      <c r="B736" s="52" t="s">
        <v>10773</v>
      </c>
      <c r="C736" s="49" t="s">
        <v>14532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14533</v>
      </c>
      <c r="J736" s="33" t="s">
        <v>13857</v>
      </c>
      <c r="K736" s="49" t="s">
        <v>3993</v>
      </c>
    </row>
    <row r="737" spans="1:11" x14ac:dyDescent="0.25">
      <c r="A737" s="596">
        <v>737</v>
      </c>
      <c r="B737" s="52" t="s">
        <v>10773</v>
      </c>
      <c r="C737" s="49" t="s">
        <v>14534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14535</v>
      </c>
      <c r="J737" s="33" t="s">
        <v>14536</v>
      </c>
      <c r="K737" s="49" t="s">
        <v>3993</v>
      </c>
    </row>
    <row r="738" spans="1:11" x14ac:dyDescent="0.25">
      <c r="A738" s="596">
        <v>738</v>
      </c>
      <c r="B738" s="33" t="s">
        <v>3459</v>
      </c>
      <c r="C738" s="49" t="s">
        <v>14537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9866</v>
      </c>
      <c r="J738" s="33" t="s">
        <v>14016</v>
      </c>
      <c r="K738" s="49" t="s">
        <v>3429</v>
      </c>
    </row>
    <row r="739" spans="1:11" x14ac:dyDescent="0.25">
      <c r="A739" s="596">
        <v>739</v>
      </c>
      <c r="B739" s="33" t="s">
        <v>4927</v>
      </c>
      <c r="C739" s="49" t="s">
        <v>14538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14539</v>
      </c>
      <c r="J739" s="33" t="s">
        <v>14493</v>
      </c>
      <c r="K739" s="479">
        <v>44385</v>
      </c>
    </row>
    <row r="740" spans="1:11" x14ac:dyDescent="0.25">
      <c r="A740" s="596">
        <v>740</v>
      </c>
      <c r="B740" s="33" t="s">
        <v>4927</v>
      </c>
      <c r="C740" s="33" t="s">
        <v>11240</v>
      </c>
      <c r="D740" s="38">
        <v>1</v>
      </c>
      <c r="E740" s="45" t="s">
        <v>23</v>
      </c>
      <c r="F740" s="40">
        <v>1270000</v>
      </c>
      <c r="G740" s="84" t="s">
        <v>11241</v>
      </c>
      <c r="H740" s="522">
        <v>44775</v>
      </c>
    </row>
    <row r="741" spans="1:11" x14ac:dyDescent="0.25">
      <c r="A741" s="596">
        <v>741</v>
      </c>
      <c r="B741" s="33" t="s">
        <v>4927</v>
      </c>
      <c r="C741" s="33" t="s">
        <v>11242</v>
      </c>
      <c r="D741" s="38">
        <v>1</v>
      </c>
      <c r="E741" s="33" t="s">
        <v>23</v>
      </c>
      <c r="F741" s="40">
        <v>1270000</v>
      </c>
      <c r="G741" s="84" t="s">
        <v>11241</v>
      </c>
      <c r="H741" s="522">
        <v>44775</v>
      </c>
    </row>
    <row r="742" spans="1:11" x14ac:dyDescent="0.25">
      <c r="A742" s="596">
        <v>742</v>
      </c>
      <c r="B742" s="33" t="s">
        <v>4927</v>
      </c>
      <c r="C742" s="33" t="s">
        <v>11243</v>
      </c>
      <c r="D742" s="38">
        <v>1</v>
      </c>
      <c r="E742" s="45" t="s">
        <v>23</v>
      </c>
      <c r="F742" s="55">
        <v>1270000</v>
      </c>
      <c r="G742" s="84" t="s">
        <v>11241</v>
      </c>
      <c r="H742" s="522">
        <v>44775</v>
      </c>
    </row>
    <row r="743" spans="1:11" x14ac:dyDescent="0.25">
      <c r="A743" s="596">
        <v>743</v>
      </c>
      <c r="B743" s="33" t="s">
        <v>4927</v>
      </c>
      <c r="C743" s="33" t="s">
        <v>11244</v>
      </c>
      <c r="D743" s="38">
        <v>1</v>
      </c>
      <c r="E743" s="45" t="s">
        <v>23</v>
      </c>
      <c r="F743" s="58">
        <v>1270000</v>
      </c>
      <c r="G743" s="84" t="s">
        <v>11241</v>
      </c>
      <c r="H743" s="522">
        <v>44775</v>
      </c>
    </row>
    <row r="744" spans="1:11" x14ac:dyDescent="0.25">
      <c r="A744" s="596">
        <v>744</v>
      </c>
      <c r="B744" s="33" t="s">
        <v>4927</v>
      </c>
      <c r="C744" s="33" t="s">
        <v>11245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4927</v>
      </c>
      <c r="C745" s="33" t="s">
        <v>11247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10773</v>
      </c>
      <c r="C746" s="33" t="s">
        <v>11248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10773</v>
      </c>
      <c r="C747" s="33" t="s">
        <v>11249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10773</v>
      </c>
      <c r="C748" s="39" t="s">
        <v>11250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10773</v>
      </c>
      <c r="C749" s="63" t="s">
        <v>11251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10773</v>
      </c>
      <c r="C750" s="56" t="s">
        <v>11252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10773</v>
      </c>
      <c r="C751" s="255" t="s">
        <v>11253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3459</v>
      </c>
      <c r="C752" s="109" t="s">
        <v>14540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10773</v>
      </c>
      <c r="C753" s="56" t="s">
        <v>11270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10773</v>
      </c>
      <c r="C754" s="33" t="s">
        <v>11272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3459</v>
      </c>
      <c r="C755" s="33" t="s">
        <v>14541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3459</v>
      </c>
      <c r="C756" s="33" t="s">
        <v>14541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3459</v>
      </c>
      <c r="C757" s="33" t="s">
        <v>14542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3459</v>
      </c>
      <c r="C758" s="33" t="s">
        <v>14543</v>
      </c>
      <c r="D758" s="38">
        <v>1</v>
      </c>
      <c r="E758" s="45" t="s">
        <v>11282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11275</v>
      </c>
      <c r="D759" s="38">
        <v>1</v>
      </c>
      <c r="E759" s="45" t="s">
        <v>23</v>
      </c>
      <c r="F759" s="40">
        <v>3097800</v>
      </c>
      <c r="G759" s="41" t="s">
        <v>14544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11276</v>
      </c>
      <c r="D760" s="38">
        <v>1</v>
      </c>
      <c r="E760" s="45" t="s">
        <v>23</v>
      </c>
      <c r="F760" s="40">
        <v>3097800</v>
      </c>
      <c r="G760" s="41" t="s">
        <v>14544</v>
      </c>
      <c r="H760" s="522">
        <v>44897</v>
      </c>
    </row>
    <row r="761" spans="1:11" x14ac:dyDescent="0.25">
      <c r="A761" s="596">
        <v>761</v>
      </c>
      <c r="B761" s="63" t="s">
        <v>4927</v>
      </c>
      <c r="C761" s="33" t="s">
        <v>14545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2716</v>
      </c>
      <c r="J761" s="33" t="s">
        <v>14232</v>
      </c>
      <c r="K761" s="49" t="s">
        <v>2714</v>
      </c>
    </row>
    <row r="762" spans="1:11" x14ac:dyDescent="0.25">
      <c r="A762" s="596">
        <v>762</v>
      </c>
      <c r="B762" s="52" t="s">
        <v>10773</v>
      </c>
      <c r="C762" s="56" t="s">
        <v>14546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14547</v>
      </c>
      <c r="J762" s="33" t="s">
        <v>13857</v>
      </c>
      <c r="K762" s="479">
        <v>44449</v>
      </c>
    </row>
    <row r="763" spans="1:11" x14ac:dyDescent="0.25">
      <c r="A763" s="596">
        <v>763</v>
      </c>
      <c r="B763" s="52" t="s">
        <v>10773</v>
      </c>
      <c r="C763" s="33" t="s">
        <v>14548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14549</v>
      </c>
      <c r="J763" s="33" t="s">
        <v>14550</v>
      </c>
      <c r="K763" s="479">
        <v>44449</v>
      </c>
    </row>
    <row r="764" spans="1:11" x14ac:dyDescent="0.25">
      <c r="A764" s="596">
        <v>764</v>
      </c>
      <c r="B764" s="33" t="s">
        <v>4927</v>
      </c>
      <c r="C764" s="255" t="s">
        <v>14551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4886</v>
      </c>
      <c r="I764" s="228" t="s">
        <v>14552</v>
      </c>
      <c r="J764" s="33" t="s">
        <v>14232</v>
      </c>
      <c r="K764" s="49" t="s">
        <v>13995</v>
      </c>
    </row>
    <row r="765" spans="1:11" x14ac:dyDescent="0.25">
      <c r="A765" s="596">
        <v>765</v>
      </c>
      <c r="B765" s="33" t="s">
        <v>4527</v>
      </c>
      <c r="C765" s="109" t="s">
        <v>4911</v>
      </c>
      <c r="D765" s="39">
        <v>1</v>
      </c>
      <c r="E765" s="33" t="s">
        <v>23</v>
      </c>
      <c r="F765" s="306">
        <v>1500000</v>
      </c>
      <c r="G765" s="84" t="s">
        <v>4160</v>
      </c>
      <c r="H765" s="84" t="s">
        <v>4901</v>
      </c>
    </row>
    <row r="766" spans="1:11" x14ac:dyDescent="0.25">
      <c r="A766" s="596">
        <v>766</v>
      </c>
      <c r="B766" s="33" t="s">
        <v>4527</v>
      </c>
      <c r="C766" s="33" t="s">
        <v>4912</v>
      </c>
      <c r="D766" s="39">
        <v>1</v>
      </c>
      <c r="E766" s="33" t="s">
        <v>23</v>
      </c>
      <c r="F766" s="306">
        <v>1500000</v>
      </c>
      <c r="G766" s="84" t="s">
        <v>4160</v>
      </c>
      <c r="H766" s="84" t="s">
        <v>4901</v>
      </c>
    </row>
    <row r="767" spans="1:11" x14ac:dyDescent="0.25">
      <c r="A767" s="596">
        <v>767</v>
      </c>
      <c r="B767" s="33" t="s">
        <v>4527</v>
      </c>
      <c r="C767" s="33" t="s">
        <v>4913</v>
      </c>
      <c r="D767" s="39">
        <v>1</v>
      </c>
      <c r="E767" s="33" t="s">
        <v>23</v>
      </c>
      <c r="F767" s="306">
        <v>1500000</v>
      </c>
      <c r="G767" s="84" t="s">
        <v>4160</v>
      </c>
      <c r="H767" s="84" t="s">
        <v>4901</v>
      </c>
    </row>
    <row r="768" spans="1:11" x14ac:dyDescent="0.25">
      <c r="A768" s="596">
        <v>768</v>
      </c>
      <c r="B768" s="33" t="s">
        <v>4527</v>
      </c>
      <c r="C768" s="33" t="s">
        <v>4914</v>
      </c>
      <c r="D768" s="39">
        <v>1</v>
      </c>
      <c r="E768" s="33" t="s">
        <v>23</v>
      </c>
      <c r="F768" s="306">
        <v>1500000</v>
      </c>
      <c r="G768" s="84" t="s">
        <v>4160</v>
      </c>
      <c r="H768" s="84" t="s">
        <v>4901</v>
      </c>
    </row>
    <row r="769" spans="1:11" x14ac:dyDescent="0.25">
      <c r="A769" s="596">
        <v>769</v>
      </c>
      <c r="B769" s="33" t="s">
        <v>4527</v>
      </c>
      <c r="C769" s="33" t="s">
        <v>4915</v>
      </c>
      <c r="D769" s="39">
        <v>1</v>
      </c>
      <c r="E769" s="33" t="s">
        <v>23</v>
      </c>
      <c r="F769" s="306">
        <v>1500000</v>
      </c>
      <c r="G769" s="84" t="s">
        <v>4160</v>
      </c>
      <c r="H769" s="84" t="s">
        <v>4901</v>
      </c>
    </row>
    <row r="770" spans="1:11" x14ac:dyDescent="0.25">
      <c r="A770" s="596">
        <v>770</v>
      </c>
      <c r="B770" s="33" t="s">
        <v>4527</v>
      </c>
      <c r="C770" s="33" t="s">
        <v>4916</v>
      </c>
      <c r="D770" s="39">
        <v>1</v>
      </c>
      <c r="E770" s="33" t="s">
        <v>23</v>
      </c>
      <c r="F770" s="306">
        <v>1500000</v>
      </c>
      <c r="G770" s="84" t="s">
        <v>4160</v>
      </c>
      <c r="H770" s="84" t="s">
        <v>4901</v>
      </c>
    </row>
    <row r="771" spans="1:11" x14ac:dyDescent="0.25">
      <c r="A771" s="596">
        <v>771</v>
      </c>
      <c r="B771" s="33" t="s">
        <v>4527</v>
      </c>
      <c r="C771" s="33" t="s">
        <v>4917</v>
      </c>
      <c r="D771" s="39">
        <v>1</v>
      </c>
      <c r="E771" s="33" t="s">
        <v>23</v>
      </c>
      <c r="F771" s="306">
        <v>1500000</v>
      </c>
      <c r="G771" s="84" t="s">
        <v>4160</v>
      </c>
      <c r="H771" s="84" t="s">
        <v>4901</v>
      </c>
    </row>
    <row r="772" spans="1:11" x14ac:dyDescent="0.25">
      <c r="A772" s="596">
        <v>772</v>
      </c>
      <c r="B772" s="33" t="s">
        <v>4527</v>
      </c>
      <c r="C772" s="33" t="s">
        <v>4918</v>
      </c>
      <c r="D772" s="39">
        <v>1</v>
      </c>
      <c r="E772" s="33" t="s">
        <v>23</v>
      </c>
      <c r="F772" s="306">
        <v>1500000</v>
      </c>
      <c r="G772" s="84" t="s">
        <v>4160</v>
      </c>
      <c r="H772" s="84" t="s">
        <v>4901</v>
      </c>
    </row>
    <row r="773" spans="1:11" x14ac:dyDescent="0.25">
      <c r="A773" s="596">
        <v>773</v>
      </c>
      <c r="B773" s="33" t="s">
        <v>4527</v>
      </c>
      <c r="C773" s="109" t="s">
        <v>4919</v>
      </c>
      <c r="D773" s="39">
        <v>1</v>
      </c>
      <c r="E773" s="33" t="s">
        <v>23</v>
      </c>
      <c r="F773" s="306">
        <v>1500000</v>
      </c>
      <c r="G773" s="84" t="s">
        <v>4160</v>
      </c>
      <c r="H773" s="84" t="s">
        <v>4901</v>
      </c>
    </row>
    <row r="774" spans="1:11" x14ac:dyDescent="0.25">
      <c r="A774" s="596">
        <v>774</v>
      </c>
      <c r="B774" s="33" t="s">
        <v>4527</v>
      </c>
      <c r="C774" s="33" t="s">
        <v>4920</v>
      </c>
      <c r="D774" s="39">
        <v>1</v>
      </c>
      <c r="E774" s="33" t="s">
        <v>23</v>
      </c>
      <c r="F774" s="306">
        <v>1500000</v>
      </c>
      <c r="G774" s="84" t="s">
        <v>4160</v>
      </c>
      <c r="H774" s="84" t="s">
        <v>4901</v>
      </c>
    </row>
    <row r="775" spans="1:11" x14ac:dyDescent="0.25">
      <c r="A775" s="596">
        <v>775</v>
      </c>
      <c r="B775" s="33" t="s">
        <v>60</v>
      </c>
      <c r="C775" s="33" t="s">
        <v>11310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11311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4927</v>
      </c>
      <c r="C777" s="33" t="s">
        <v>14553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14554</v>
      </c>
    </row>
    <row r="778" spans="1:11" x14ac:dyDescent="0.25">
      <c r="A778" s="596">
        <v>778</v>
      </c>
      <c r="B778" s="52" t="s">
        <v>10773</v>
      </c>
      <c r="C778" s="33" t="s">
        <v>14555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4933</v>
      </c>
      <c r="I778" s="228" t="s">
        <v>14556</v>
      </c>
      <c r="J778" s="33" t="s">
        <v>14016</v>
      </c>
      <c r="K778" s="49" t="s">
        <v>3497</v>
      </c>
    </row>
    <row r="779" spans="1:11" x14ac:dyDescent="0.25">
      <c r="A779" s="596">
        <v>779</v>
      </c>
      <c r="B779" s="52" t="s">
        <v>10773</v>
      </c>
      <c r="C779" s="33" t="s">
        <v>14557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4933</v>
      </c>
      <c r="I779" s="228" t="s">
        <v>14558</v>
      </c>
      <c r="J779" s="33" t="s">
        <v>14016</v>
      </c>
      <c r="K779" s="49" t="s">
        <v>3497</v>
      </c>
    </row>
    <row r="780" spans="1:11" x14ac:dyDescent="0.25">
      <c r="A780" s="596">
        <v>780</v>
      </c>
      <c r="B780" s="33" t="s">
        <v>3459</v>
      </c>
      <c r="C780" s="33" t="s">
        <v>14559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4933</v>
      </c>
      <c r="I780" s="33" t="s">
        <v>9686</v>
      </c>
      <c r="J780" s="33" t="s">
        <v>14016</v>
      </c>
      <c r="K780" s="49" t="s">
        <v>3142</v>
      </c>
    </row>
    <row r="781" spans="1:11" x14ac:dyDescent="0.25">
      <c r="A781" s="596">
        <v>781</v>
      </c>
      <c r="B781" s="33" t="s">
        <v>3459</v>
      </c>
      <c r="C781" s="33" t="s">
        <v>14560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4933</v>
      </c>
      <c r="I781" s="33" t="s">
        <v>9669</v>
      </c>
      <c r="J781" s="33" t="s">
        <v>14536</v>
      </c>
      <c r="K781" s="49" t="s">
        <v>3142</v>
      </c>
    </row>
    <row r="782" spans="1:11" x14ac:dyDescent="0.25">
      <c r="A782" s="596">
        <v>782</v>
      </c>
      <c r="B782" s="33" t="s">
        <v>4927</v>
      </c>
      <c r="C782" s="39" t="s">
        <v>14561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4933</v>
      </c>
      <c r="I782" s="228" t="s">
        <v>14562</v>
      </c>
      <c r="J782" s="33" t="s">
        <v>14232</v>
      </c>
      <c r="K782" s="479">
        <v>44348</v>
      </c>
    </row>
    <row r="783" spans="1:11" x14ac:dyDescent="0.25">
      <c r="A783" s="596">
        <v>783</v>
      </c>
      <c r="B783" s="33" t="s">
        <v>4927</v>
      </c>
      <c r="C783" s="39" t="s">
        <v>14563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4946</v>
      </c>
      <c r="I783" s="228" t="s">
        <v>14564</v>
      </c>
      <c r="J783" s="33" t="s">
        <v>13857</v>
      </c>
      <c r="K783" s="479">
        <v>44292</v>
      </c>
    </row>
    <row r="784" spans="1:11" x14ac:dyDescent="0.25">
      <c r="A784" s="596">
        <v>784</v>
      </c>
      <c r="B784" s="33" t="s">
        <v>3459</v>
      </c>
      <c r="C784" s="33" t="s">
        <v>14565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4946</v>
      </c>
    </row>
    <row r="785" spans="1:11" x14ac:dyDescent="0.25">
      <c r="A785" s="596">
        <v>785</v>
      </c>
      <c r="B785" s="33" t="s">
        <v>3459</v>
      </c>
      <c r="C785" s="33" t="s">
        <v>14566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4946</v>
      </c>
    </row>
    <row r="786" spans="1:11" x14ac:dyDescent="0.25">
      <c r="A786" s="596">
        <v>786</v>
      </c>
      <c r="B786" s="52" t="s">
        <v>10773</v>
      </c>
      <c r="C786" s="33" t="s">
        <v>14567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4956</v>
      </c>
      <c r="I786" s="228" t="s">
        <v>14568</v>
      </c>
      <c r="J786" s="33" t="s">
        <v>13894</v>
      </c>
      <c r="K786" s="49" t="s">
        <v>3698</v>
      </c>
    </row>
    <row r="787" spans="1:11" x14ac:dyDescent="0.25">
      <c r="A787" s="596">
        <v>787</v>
      </c>
      <c r="B787" s="52" t="s">
        <v>10773</v>
      </c>
      <c r="C787" s="33" t="s">
        <v>14569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4956</v>
      </c>
      <c r="I787" s="228" t="s">
        <v>14570</v>
      </c>
      <c r="J787" s="33" t="s">
        <v>14345</v>
      </c>
      <c r="K787" s="49" t="s">
        <v>3698</v>
      </c>
    </row>
    <row r="788" spans="1:11" x14ac:dyDescent="0.25">
      <c r="A788" s="596">
        <v>788</v>
      </c>
      <c r="B788" s="33" t="s">
        <v>3459</v>
      </c>
      <c r="C788" s="81" t="s">
        <v>14571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4956</v>
      </c>
    </row>
    <row r="789" spans="1:11" x14ac:dyDescent="0.25">
      <c r="A789" s="596">
        <v>789</v>
      </c>
      <c r="B789" s="33" t="s">
        <v>4927</v>
      </c>
      <c r="C789" s="39" t="s">
        <v>14572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4956</v>
      </c>
      <c r="I789" s="545" t="s">
        <v>14573</v>
      </c>
      <c r="J789" s="33" t="s">
        <v>14574</v>
      </c>
      <c r="K789" s="49" t="s">
        <v>4956</v>
      </c>
    </row>
    <row r="790" spans="1:11" x14ac:dyDescent="0.25">
      <c r="A790" s="596">
        <v>790</v>
      </c>
      <c r="B790" s="33" t="s">
        <v>3459</v>
      </c>
      <c r="C790" s="33" t="s">
        <v>14575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4927</v>
      </c>
      <c r="C791" s="340" t="s">
        <v>11391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14576</v>
      </c>
      <c r="J791" s="33" t="s">
        <v>14232</v>
      </c>
      <c r="K791" s="479">
        <v>44298</v>
      </c>
    </row>
    <row r="792" spans="1:11" x14ac:dyDescent="0.25">
      <c r="A792" s="596">
        <v>792</v>
      </c>
      <c r="B792" s="52" t="s">
        <v>10773</v>
      </c>
      <c r="C792" s="33" t="s">
        <v>14577</v>
      </c>
      <c r="D792" s="38">
        <v>1</v>
      </c>
      <c r="E792" s="45" t="s">
        <v>24</v>
      </c>
      <c r="F792" s="35">
        <v>1535000</v>
      </c>
      <c r="G792" s="84" t="s">
        <v>2736</v>
      </c>
      <c r="H792" s="522">
        <v>44564</v>
      </c>
      <c r="I792" s="228" t="s">
        <v>14578</v>
      </c>
      <c r="J792" s="33" t="s">
        <v>13857</v>
      </c>
      <c r="K792" s="479">
        <v>44510</v>
      </c>
    </row>
    <row r="793" spans="1:11" x14ac:dyDescent="0.25">
      <c r="A793" s="596">
        <v>793</v>
      </c>
      <c r="B793" s="33" t="s">
        <v>11395</v>
      </c>
      <c r="C793" s="33" t="s">
        <v>14579</v>
      </c>
      <c r="D793" s="50">
        <v>1</v>
      </c>
      <c r="E793" s="45" t="s">
        <v>24</v>
      </c>
      <c r="F793" s="179">
        <v>1545000</v>
      </c>
      <c r="G793" s="84" t="s">
        <v>2736</v>
      </c>
      <c r="H793" s="522">
        <v>44564</v>
      </c>
      <c r="I793" s="228" t="s">
        <v>14274</v>
      </c>
      <c r="K793" s="479">
        <v>44510</v>
      </c>
    </row>
    <row r="794" spans="1:11" x14ac:dyDescent="0.25">
      <c r="A794" s="596">
        <v>794</v>
      </c>
      <c r="B794" s="33" t="s">
        <v>4927</v>
      </c>
      <c r="C794" s="39" t="s">
        <v>14580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11414</v>
      </c>
      <c r="D795" s="38">
        <v>1</v>
      </c>
      <c r="E795" s="45" t="s">
        <v>24</v>
      </c>
      <c r="F795" s="58">
        <v>3419999</v>
      </c>
      <c r="G795" s="84" t="s">
        <v>6570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11415</v>
      </c>
      <c r="D796" s="38">
        <v>1</v>
      </c>
      <c r="E796" s="45" t="s">
        <v>24</v>
      </c>
      <c r="F796" s="46">
        <v>3419999</v>
      </c>
      <c r="G796" s="84" t="s">
        <v>6570</v>
      </c>
      <c r="H796" s="522">
        <v>44654</v>
      </c>
    </row>
    <row r="797" spans="1:11" x14ac:dyDescent="0.25">
      <c r="A797" s="596">
        <v>797</v>
      </c>
      <c r="B797" s="63" t="s">
        <v>4927</v>
      </c>
      <c r="C797" s="33" t="s">
        <v>14581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14582</v>
      </c>
      <c r="J797" s="33" t="s">
        <v>14232</v>
      </c>
      <c r="K797" s="49" t="s">
        <v>2748</v>
      </c>
    </row>
    <row r="798" spans="1:11" x14ac:dyDescent="0.25">
      <c r="A798" s="596">
        <v>798</v>
      </c>
      <c r="B798" s="52" t="s">
        <v>10773</v>
      </c>
      <c r="C798" s="56" t="s">
        <v>14583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14584</v>
      </c>
      <c r="J798" s="33" t="s">
        <v>13857</v>
      </c>
      <c r="K798" s="479">
        <v>44450</v>
      </c>
    </row>
    <row r="799" spans="1:11" x14ac:dyDescent="0.25">
      <c r="A799" s="596">
        <v>799</v>
      </c>
      <c r="B799" s="52" t="s">
        <v>10773</v>
      </c>
      <c r="C799" s="56" t="s">
        <v>14585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10773</v>
      </c>
      <c r="C800" s="33" t="s">
        <v>14586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10773</v>
      </c>
      <c r="C801" s="33" t="s">
        <v>14587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3459</v>
      </c>
      <c r="C802" s="56" t="s">
        <v>11452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14588</v>
      </c>
      <c r="J802" s="33" t="s">
        <v>14508</v>
      </c>
      <c r="K802" s="49" t="s">
        <v>14589</v>
      </c>
    </row>
    <row r="803" spans="1:11" x14ac:dyDescent="0.25">
      <c r="A803" s="596">
        <v>803</v>
      </c>
      <c r="B803" s="33" t="s">
        <v>3459</v>
      </c>
      <c r="C803" s="33" t="s">
        <v>4827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14590</v>
      </c>
      <c r="J803" s="33" t="s">
        <v>14591</v>
      </c>
      <c r="K803" s="49" t="s">
        <v>14589</v>
      </c>
    </row>
    <row r="804" spans="1:11" x14ac:dyDescent="0.25">
      <c r="A804" s="596">
        <v>804</v>
      </c>
      <c r="B804" s="33" t="s">
        <v>11453</v>
      </c>
      <c r="C804" s="261" t="s">
        <v>11454</v>
      </c>
      <c r="D804" s="38">
        <v>1</v>
      </c>
      <c r="E804" s="45" t="s">
        <v>23</v>
      </c>
      <c r="F804" s="41">
        <v>1550000</v>
      </c>
      <c r="G804" s="84" t="s">
        <v>2861</v>
      </c>
      <c r="H804" s="522">
        <v>44745</v>
      </c>
    </row>
    <row r="805" spans="1:11" x14ac:dyDescent="0.25">
      <c r="A805" s="596">
        <v>805</v>
      </c>
      <c r="B805" s="33" t="s">
        <v>11453</v>
      </c>
      <c r="C805" s="270" t="s">
        <v>11455</v>
      </c>
      <c r="D805" s="38">
        <v>1</v>
      </c>
      <c r="E805" s="45" t="s">
        <v>23</v>
      </c>
      <c r="F805" s="41">
        <v>1550000</v>
      </c>
      <c r="G805" s="84" t="s">
        <v>2861</v>
      </c>
      <c r="H805" s="522">
        <v>44745</v>
      </c>
    </row>
    <row r="806" spans="1:11" x14ac:dyDescent="0.25">
      <c r="A806" s="596">
        <v>806</v>
      </c>
      <c r="B806" s="33" t="s">
        <v>11453</v>
      </c>
      <c r="C806" s="270" t="s">
        <v>11456</v>
      </c>
      <c r="D806" s="38">
        <v>1</v>
      </c>
      <c r="E806" s="45" t="s">
        <v>23</v>
      </c>
      <c r="F806" s="41">
        <v>1550000</v>
      </c>
      <c r="G806" s="84" t="s">
        <v>2861</v>
      </c>
      <c r="H806" s="522">
        <v>44745</v>
      </c>
    </row>
    <row r="807" spans="1:11" x14ac:dyDescent="0.25">
      <c r="A807" s="596">
        <v>807</v>
      </c>
      <c r="B807" s="33" t="s">
        <v>11453</v>
      </c>
      <c r="C807" s="270" t="s">
        <v>11457</v>
      </c>
      <c r="D807" s="38">
        <v>1</v>
      </c>
      <c r="E807" s="45" t="s">
        <v>23</v>
      </c>
      <c r="F807" s="41">
        <v>1550000</v>
      </c>
      <c r="G807" s="84" t="s">
        <v>2861</v>
      </c>
      <c r="H807" s="522">
        <v>44745</v>
      </c>
    </row>
    <row r="808" spans="1:11" x14ac:dyDescent="0.25">
      <c r="A808" s="596">
        <v>808</v>
      </c>
      <c r="B808" s="33" t="s">
        <v>11453</v>
      </c>
      <c r="C808" s="270" t="s">
        <v>11458</v>
      </c>
      <c r="D808" s="38">
        <v>1</v>
      </c>
      <c r="E808" s="45" t="s">
        <v>23</v>
      </c>
      <c r="F808" s="41">
        <v>1550000</v>
      </c>
      <c r="G808" s="84" t="s">
        <v>2861</v>
      </c>
      <c r="H808" s="522">
        <v>44745</v>
      </c>
    </row>
    <row r="809" spans="1:11" x14ac:dyDescent="0.25">
      <c r="A809" s="596">
        <v>809</v>
      </c>
      <c r="B809" s="33" t="s">
        <v>11453</v>
      </c>
      <c r="C809" s="270" t="s">
        <v>11459</v>
      </c>
      <c r="D809" s="38">
        <v>1</v>
      </c>
      <c r="E809" s="45" t="s">
        <v>23</v>
      </c>
      <c r="F809" s="41">
        <v>1550000</v>
      </c>
      <c r="G809" s="84" t="s">
        <v>2861</v>
      </c>
      <c r="H809" s="522">
        <v>44745</v>
      </c>
    </row>
    <row r="810" spans="1:11" x14ac:dyDescent="0.25">
      <c r="A810" s="596">
        <v>810</v>
      </c>
      <c r="B810" s="33" t="s">
        <v>11453</v>
      </c>
      <c r="C810" s="270" t="s">
        <v>11460</v>
      </c>
      <c r="D810" s="50">
        <v>1</v>
      </c>
      <c r="E810" s="45" t="s">
        <v>24</v>
      </c>
      <c r="F810" s="41">
        <v>1550000</v>
      </c>
      <c r="G810" s="84" t="s">
        <v>2861</v>
      </c>
      <c r="H810" s="522">
        <v>44745</v>
      </c>
    </row>
    <row r="811" spans="1:11" x14ac:dyDescent="0.25">
      <c r="A811" s="596">
        <v>811</v>
      </c>
      <c r="B811" s="33" t="s">
        <v>11453</v>
      </c>
      <c r="C811" s="270" t="s">
        <v>11461</v>
      </c>
      <c r="D811" s="38">
        <v>1</v>
      </c>
      <c r="E811" s="45" t="s">
        <v>24</v>
      </c>
      <c r="F811" s="41">
        <v>1550000</v>
      </c>
      <c r="G811" s="84" t="s">
        <v>2861</v>
      </c>
      <c r="H811" s="522">
        <v>44745</v>
      </c>
    </row>
    <row r="812" spans="1:11" x14ac:dyDescent="0.25">
      <c r="A812" s="596">
        <v>812</v>
      </c>
      <c r="B812" s="33" t="s">
        <v>4927</v>
      </c>
      <c r="C812" s="164" t="s">
        <v>14592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11470</v>
      </c>
      <c r="D813" s="50">
        <v>1</v>
      </c>
      <c r="E813" s="45" t="s">
        <v>24</v>
      </c>
      <c r="F813" s="179">
        <v>3699999</v>
      </c>
      <c r="G813" s="84" t="s">
        <v>2861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11471</v>
      </c>
      <c r="D814" s="50">
        <v>1</v>
      </c>
      <c r="E814" s="45" t="s">
        <v>24</v>
      </c>
      <c r="F814" s="179">
        <v>3699999</v>
      </c>
      <c r="G814" s="84" t="s">
        <v>2861</v>
      </c>
      <c r="H814" s="522">
        <v>44776</v>
      </c>
    </row>
    <row r="815" spans="1:11" x14ac:dyDescent="0.25">
      <c r="A815" s="596">
        <v>815</v>
      </c>
      <c r="B815" s="63" t="s">
        <v>4927</v>
      </c>
      <c r="C815" s="56" t="s">
        <v>11474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4927</v>
      </c>
      <c r="C816" s="56" t="s">
        <v>11477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4927</v>
      </c>
      <c r="C817" s="56" t="s">
        <v>11478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4927</v>
      </c>
      <c r="C818" s="56" t="s">
        <v>11479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11395</v>
      </c>
      <c r="C819" s="56" t="s">
        <v>11480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11395</v>
      </c>
      <c r="C820" s="33" t="s">
        <v>11482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11395</v>
      </c>
      <c r="C821" s="33" t="s">
        <v>11483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11395</v>
      </c>
      <c r="C822" s="56" t="s">
        <v>11484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11395</v>
      </c>
      <c r="C823" s="56" t="s">
        <v>11485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11395</v>
      </c>
      <c r="C824" s="33" t="s">
        <v>11486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11395</v>
      </c>
      <c r="C825" s="33" t="s">
        <v>11487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11395</v>
      </c>
      <c r="C826" s="33" t="s">
        <v>11488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11395</v>
      </c>
      <c r="C827" s="33" t="s">
        <v>11489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11395</v>
      </c>
      <c r="C828" s="39" t="s">
        <v>11490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4927</v>
      </c>
      <c r="C829" s="476" t="s">
        <v>14593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14266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11395</v>
      </c>
      <c r="C830" s="33" t="s">
        <v>11496</v>
      </c>
      <c r="D830" s="39">
        <v>1</v>
      </c>
      <c r="E830" s="33" t="s">
        <v>23</v>
      </c>
      <c r="F830" s="306" t="s">
        <v>14319</v>
      </c>
      <c r="G830" s="84" t="s">
        <v>2672</v>
      </c>
      <c r="H830" s="522">
        <v>44807</v>
      </c>
      <c r="I830" s="228" t="s">
        <v>14594</v>
      </c>
      <c r="J830" s="33" t="s">
        <v>13857</v>
      </c>
    </row>
    <row r="831" spans="1:13" x14ac:dyDescent="0.25">
      <c r="A831" s="596">
        <v>831</v>
      </c>
      <c r="B831" s="33" t="s">
        <v>11395</v>
      </c>
      <c r="C831" s="56" t="s">
        <v>11499</v>
      </c>
      <c r="D831" s="39">
        <v>1</v>
      </c>
      <c r="E831" s="33" t="s">
        <v>23</v>
      </c>
      <c r="F831" s="306" t="s">
        <v>14319</v>
      </c>
      <c r="G831" s="84" t="s">
        <v>2672</v>
      </c>
      <c r="H831" s="522">
        <v>44807</v>
      </c>
      <c r="I831" s="228" t="s">
        <v>10264</v>
      </c>
      <c r="J831" s="33" t="s">
        <v>13857</v>
      </c>
    </row>
    <row r="832" spans="1:13" x14ac:dyDescent="0.25">
      <c r="A832" s="596">
        <v>832</v>
      </c>
      <c r="B832" s="33" t="s">
        <v>4927</v>
      </c>
      <c r="C832" s="56" t="s">
        <v>14595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14596</v>
      </c>
      <c r="J832" s="33" t="s">
        <v>14016</v>
      </c>
    </row>
    <row r="833" spans="1:11" x14ac:dyDescent="0.25">
      <c r="A833" s="596">
        <v>833</v>
      </c>
      <c r="B833" s="33" t="s">
        <v>4927</v>
      </c>
      <c r="C833" s="33" t="s">
        <v>14597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14598</v>
      </c>
      <c r="J833" s="33" t="s">
        <v>14232</v>
      </c>
    </row>
    <row r="834" spans="1:11" x14ac:dyDescent="0.25">
      <c r="A834" s="596">
        <v>834</v>
      </c>
      <c r="B834" s="33" t="s">
        <v>11395</v>
      </c>
      <c r="C834" s="56" t="s">
        <v>14599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14600</v>
      </c>
      <c r="J834" s="33" t="s">
        <v>13857</v>
      </c>
    </row>
    <row r="835" spans="1:11" x14ac:dyDescent="0.25">
      <c r="A835" s="596">
        <v>835</v>
      </c>
      <c r="B835" s="33" t="s">
        <v>11395</v>
      </c>
      <c r="C835" s="56" t="s">
        <v>14601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3459</v>
      </c>
      <c r="C836" s="33" t="s">
        <v>14602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9944</v>
      </c>
      <c r="J836" s="33" t="s">
        <v>14603</v>
      </c>
    </row>
    <row r="837" spans="1:11" x14ac:dyDescent="0.25">
      <c r="A837" s="596">
        <v>837</v>
      </c>
      <c r="B837" s="33" t="s">
        <v>3459</v>
      </c>
      <c r="C837" s="33" t="s">
        <v>14604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9983</v>
      </c>
      <c r="J837" s="33" t="s">
        <v>13857</v>
      </c>
    </row>
    <row r="838" spans="1:11" x14ac:dyDescent="0.25">
      <c r="A838" s="596">
        <v>838</v>
      </c>
      <c r="B838" s="247" t="s">
        <v>11395</v>
      </c>
      <c r="C838" s="247" t="s">
        <v>11535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11395</v>
      </c>
      <c r="C839" s="247" t="s">
        <v>11537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5133</v>
      </c>
      <c r="C840" s="33" t="s">
        <v>14605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9731</v>
      </c>
      <c r="J840" s="33" t="s">
        <v>13857</v>
      </c>
    </row>
    <row r="841" spans="1:11" x14ac:dyDescent="0.25">
      <c r="A841" s="596">
        <v>841</v>
      </c>
      <c r="B841" s="33" t="s">
        <v>5133</v>
      </c>
      <c r="C841" s="56" t="s">
        <v>14606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9632</v>
      </c>
      <c r="J841" s="33" t="s">
        <v>13857</v>
      </c>
    </row>
    <row r="842" spans="1:11" x14ac:dyDescent="0.25">
      <c r="A842" s="596">
        <v>842</v>
      </c>
      <c r="B842" s="33" t="s">
        <v>11395</v>
      </c>
      <c r="C842" s="33" t="s">
        <v>14607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11395</v>
      </c>
      <c r="C843" s="33" t="s">
        <v>14608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5812</v>
      </c>
      <c r="C844" s="33" t="s">
        <v>14609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5156</v>
      </c>
      <c r="I844" s="228" t="s">
        <v>14610</v>
      </c>
    </row>
    <row r="845" spans="1:11" x14ac:dyDescent="0.25">
      <c r="A845" s="596">
        <v>845</v>
      </c>
      <c r="B845" s="33" t="s">
        <v>68</v>
      </c>
      <c r="C845" s="39" t="s">
        <v>14611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5156</v>
      </c>
    </row>
    <row r="846" spans="1:11" x14ac:dyDescent="0.25">
      <c r="A846" s="596">
        <v>846</v>
      </c>
      <c r="B846" s="33" t="s">
        <v>68</v>
      </c>
      <c r="C846" s="258" t="s">
        <v>14612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5156</v>
      </c>
    </row>
    <row r="847" spans="1:11" x14ac:dyDescent="0.25">
      <c r="A847" s="596">
        <v>847</v>
      </c>
      <c r="B847" s="33" t="s">
        <v>68</v>
      </c>
      <c r="C847" s="33" t="s">
        <v>14613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5156</v>
      </c>
      <c r="I847" s="33" t="s">
        <v>9409</v>
      </c>
      <c r="J847" s="33" t="s">
        <v>14614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14615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5156</v>
      </c>
      <c r="I848" s="33" t="s">
        <v>9780</v>
      </c>
      <c r="J848" s="33" t="s">
        <v>14614</v>
      </c>
      <c r="K848" s="479">
        <v>44356</v>
      </c>
    </row>
    <row r="849" spans="1:11" x14ac:dyDescent="0.25">
      <c r="A849" s="596">
        <v>849</v>
      </c>
      <c r="B849" s="33" t="s">
        <v>5812</v>
      </c>
      <c r="C849" s="33" t="s">
        <v>14616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5170</v>
      </c>
      <c r="I849" s="228" t="s">
        <v>14617</v>
      </c>
      <c r="J849" s="33" t="s">
        <v>14232</v>
      </c>
      <c r="K849" s="479" t="s">
        <v>3207</v>
      </c>
    </row>
    <row r="850" spans="1:11" x14ac:dyDescent="0.25">
      <c r="A850" s="596">
        <v>850</v>
      </c>
      <c r="B850" s="33" t="s">
        <v>5812</v>
      </c>
      <c r="C850" s="33" t="s">
        <v>14618</v>
      </c>
      <c r="D850" s="39">
        <v>1</v>
      </c>
      <c r="E850" s="33" t="s">
        <v>24</v>
      </c>
      <c r="F850" s="306">
        <v>1275000</v>
      </c>
      <c r="G850" s="84" t="s">
        <v>2736</v>
      </c>
      <c r="H850" s="84" t="s">
        <v>5187</v>
      </c>
      <c r="I850" s="33">
        <v>112103</v>
      </c>
      <c r="K850" s="49" t="s">
        <v>5187</v>
      </c>
    </row>
    <row r="851" spans="1:11" x14ac:dyDescent="0.25">
      <c r="A851" s="596">
        <v>851</v>
      </c>
      <c r="B851" s="33" t="s">
        <v>68</v>
      </c>
      <c r="C851" s="33" t="s">
        <v>14619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5187</v>
      </c>
      <c r="I851" s="33" t="s">
        <v>9348</v>
      </c>
    </row>
    <row r="852" spans="1:11" x14ac:dyDescent="0.25">
      <c r="A852" s="596">
        <v>852</v>
      </c>
      <c r="B852" s="33" t="s">
        <v>68</v>
      </c>
      <c r="C852" s="33" t="s">
        <v>14620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5187</v>
      </c>
      <c r="I852" s="33" t="s">
        <v>9376</v>
      </c>
    </row>
    <row r="853" spans="1:11" x14ac:dyDescent="0.25">
      <c r="A853" s="596">
        <v>853</v>
      </c>
      <c r="B853" s="33" t="s">
        <v>2711</v>
      </c>
      <c r="C853" s="33" t="s">
        <v>9780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11395</v>
      </c>
      <c r="C854" s="33" t="s">
        <v>14621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5195</v>
      </c>
      <c r="I854" s="228" t="s">
        <v>14622</v>
      </c>
      <c r="J854" s="33" t="s">
        <v>14623</v>
      </c>
      <c r="K854" s="49" t="s">
        <v>14624</v>
      </c>
    </row>
    <row r="855" spans="1:11" x14ac:dyDescent="0.25">
      <c r="A855" s="596">
        <v>855</v>
      </c>
      <c r="B855" s="33" t="s">
        <v>11395</v>
      </c>
      <c r="C855" s="33" t="s">
        <v>14625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5195</v>
      </c>
      <c r="I855" s="228" t="s">
        <v>14626</v>
      </c>
      <c r="J855" s="33" t="s">
        <v>627</v>
      </c>
      <c r="K855" s="49" t="s">
        <v>14627</v>
      </c>
    </row>
    <row r="856" spans="1:11" x14ac:dyDescent="0.25">
      <c r="A856" s="596">
        <v>856</v>
      </c>
      <c r="B856" s="33" t="s">
        <v>11624</v>
      </c>
      <c r="C856" s="156" t="s">
        <v>11625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5213</v>
      </c>
    </row>
    <row r="857" spans="1:11" x14ac:dyDescent="0.25">
      <c r="A857" s="596">
        <v>857</v>
      </c>
      <c r="B857" s="33" t="s">
        <v>11395</v>
      </c>
      <c r="C857" s="33" t="s">
        <v>14628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5234</v>
      </c>
      <c r="I857" s="33" t="s">
        <v>14629</v>
      </c>
      <c r="J857" s="33" t="s">
        <v>13857</v>
      </c>
    </row>
    <row r="858" spans="1:11" x14ac:dyDescent="0.25">
      <c r="A858" s="596">
        <v>858</v>
      </c>
      <c r="B858" s="33" t="s">
        <v>11395</v>
      </c>
      <c r="C858" s="39" t="s">
        <v>14630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5234</v>
      </c>
      <c r="I858" s="33" t="s">
        <v>14631</v>
      </c>
    </row>
    <row r="859" spans="1:11" x14ac:dyDescent="0.25">
      <c r="A859" s="596">
        <v>859</v>
      </c>
      <c r="B859" s="33" t="s">
        <v>68</v>
      </c>
      <c r="C859" s="33" t="s">
        <v>14632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5234</v>
      </c>
      <c r="K859" s="33"/>
    </row>
    <row r="860" spans="1:11" x14ac:dyDescent="0.25">
      <c r="A860" s="596">
        <v>860</v>
      </c>
      <c r="B860" s="33" t="s">
        <v>68</v>
      </c>
      <c r="C860" s="33" t="s">
        <v>14633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5234</v>
      </c>
    </row>
    <row r="861" spans="1:11" x14ac:dyDescent="0.25">
      <c r="A861" s="596">
        <v>861</v>
      </c>
      <c r="B861" s="33" t="s">
        <v>68</v>
      </c>
      <c r="C861" s="33" t="s">
        <v>4828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5254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4825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5254</v>
      </c>
      <c r="I862" s="38"/>
      <c r="J862" s="45"/>
      <c r="K862" s="46"/>
    </row>
    <row r="863" spans="1:11" x14ac:dyDescent="0.25">
      <c r="A863" s="596">
        <v>863</v>
      </c>
      <c r="B863" s="33" t="s">
        <v>11395</v>
      </c>
      <c r="C863" s="33" t="s">
        <v>14634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14635</v>
      </c>
      <c r="J863" s="33" t="s">
        <v>14016</v>
      </c>
      <c r="K863" s="479">
        <v>44754</v>
      </c>
    </row>
    <row r="864" spans="1:11" x14ac:dyDescent="0.25">
      <c r="A864" s="596">
        <v>864</v>
      </c>
      <c r="B864" s="33" t="s">
        <v>11395</v>
      </c>
      <c r="C864" s="33" t="s">
        <v>14636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14637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5283</v>
      </c>
      <c r="I865" s="33" t="s">
        <v>9354</v>
      </c>
      <c r="J865" s="33" t="s">
        <v>14016</v>
      </c>
    </row>
    <row r="866" spans="1:11" x14ac:dyDescent="0.25">
      <c r="A866" s="596">
        <v>866</v>
      </c>
      <c r="B866" s="33" t="s">
        <v>68</v>
      </c>
      <c r="C866" s="33" t="s">
        <v>14638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5283</v>
      </c>
      <c r="I866" s="33" t="s">
        <v>9585</v>
      </c>
      <c r="J866" s="33" t="s">
        <v>14639</v>
      </c>
    </row>
    <row r="867" spans="1:11" x14ac:dyDescent="0.25">
      <c r="A867" s="596">
        <v>867</v>
      </c>
      <c r="B867" s="33" t="s">
        <v>14640</v>
      </c>
      <c r="C867" s="33" t="s">
        <v>14641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14642</v>
      </c>
    </row>
    <row r="868" spans="1:11" x14ac:dyDescent="0.25">
      <c r="A868" s="596">
        <v>868</v>
      </c>
      <c r="B868" s="33" t="s">
        <v>14640</v>
      </c>
      <c r="C868" s="33" t="s">
        <v>14643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14644</v>
      </c>
    </row>
    <row r="869" spans="1:11" x14ac:dyDescent="0.25">
      <c r="A869" s="596">
        <v>869</v>
      </c>
      <c r="B869" s="33" t="s">
        <v>11624</v>
      </c>
      <c r="C869" s="33" t="s">
        <v>11698</v>
      </c>
      <c r="D869" s="38">
        <v>1</v>
      </c>
      <c r="E869" s="45" t="s">
        <v>24</v>
      </c>
      <c r="F869" s="46">
        <v>1275000</v>
      </c>
      <c r="G869" s="84" t="s">
        <v>2701</v>
      </c>
      <c r="H869" s="84" t="s">
        <v>5321</v>
      </c>
      <c r="I869" s="33" t="s">
        <v>14645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4827</v>
      </c>
      <c r="D870" s="33">
        <v>1</v>
      </c>
      <c r="E870" s="33" t="s">
        <v>72</v>
      </c>
      <c r="F870" s="46">
        <v>1900000</v>
      </c>
      <c r="G870" s="84" t="s">
        <v>11733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11452</v>
      </c>
      <c r="D871" s="33">
        <v>1</v>
      </c>
      <c r="E871" s="33" t="s">
        <v>72</v>
      </c>
      <c r="F871" s="46">
        <v>1900000</v>
      </c>
      <c r="G871" s="84" t="s">
        <v>11733</v>
      </c>
      <c r="H871" s="522">
        <v>44565</v>
      </c>
    </row>
    <row r="872" spans="1:11" x14ac:dyDescent="0.25">
      <c r="A872" s="596">
        <v>872</v>
      </c>
      <c r="B872" s="33" t="s">
        <v>11395</v>
      </c>
      <c r="C872" s="33" t="s">
        <v>14646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11395</v>
      </c>
      <c r="C873" s="33" t="s">
        <v>14647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14648</v>
      </c>
      <c r="J873" s="33" t="s">
        <v>14649</v>
      </c>
      <c r="K873" s="49" t="s">
        <v>4035</v>
      </c>
    </row>
    <row r="874" spans="1:11" x14ac:dyDescent="0.25">
      <c r="A874" s="596">
        <v>874</v>
      </c>
      <c r="B874" s="33" t="s">
        <v>68</v>
      </c>
      <c r="C874" s="33" t="s">
        <v>14650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14650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4827</v>
      </c>
      <c r="D876" s="33">
        <v>1</v>
      </c>
      <c r="E876" s="33" t="s">
        <v>72</v>
      </c>
      <c r="F876" s="179">
        <v>1900000</v>
      </c>
      <c r="G876" s="84" t="s">
        <v>14651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11452</v>
      </c>
      <c r="D877" s="33">
        <v>1</v>
      </c>
      <c r="E877" s="33" t="s">
        <v>72</v>
      </c>
      <c r="F877" s="179">
        <v>1900000</v>
      </c>
      <c r="G877" s="84" t="s">
        <v>14651</v>
      </c>
      <c r="H877" s="522">
        <v>44716</v>
      </c>
    </row>
    <row r="878" spans="1:11" x14ac:dyDescent="0.25">
      <c r="A878" s="596">
        <v>878</v>
      </c>
      <c r="B878" s="33" t="s">
        <v>11624</v>
      </c>
      <c r="C878" s="33" t="s">
        <v>14652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14653</v>
      </c>
    </row>
    <row r="879" spans="1:11" x14ac:dyDescent="0.25">
      <c r="A879" s="596">
        <v>879</v>
      </c>
      <c r="B879" s="33" t="s">
        <v>11395</v>
      </c>
      <c r="C879" s="33" t="s">
        <v>14654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11692</v>
      </c>
    </row>
    <row r="880" spans="1:11" x14ac:dyDescent="0.25">
      <c r="A880" s="596">
        <v>880</v>
      </c>
      <c r="B880" s="33" t="s">
        <v>11395</v>
      </c>
      <c r="C880" s="33" t="s">
        <v>14655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11694</v>
      </c>
      <c r="J880" s="33" t="s">
        <v>13857</v>
      </c>
    </row>
    <row r="881" spans="1:11" x14ac:dyDescent="0.25">
      <c r="A881" s="596">
        <v>881</v>
      </c>
      <c r="B881" s="33" t="s">
        <v>11794</v>
      </c>
      <c r="C881" s="33" t="s">
        <v>11795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11794</v>
      </c>
      <c r="C882" s="33" t="s">
        <v>11797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11794</v>
      </c>
      <c r="C883" s="33" t="s">
        <v>11798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11794</v>
      </c>
      <c r="C884" s="33" t="s">
        <v>11799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11794</v>
      </c>
      <c r="C885" s="33" t="s">
        <v>11800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11794</v>
      </c>
      <c r="C886" s="33" t="s">
        <v>11801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11395</v>
      </c>
      <c r="C887" s="33" t="s">
        <v>14656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14657</v>
      </c>
    </row>
    <row r="888" spans="1:11" x14ac:dyDescent="0.25">
      <c r="A888" s="596">
        <v>888</v>
      </c>
      <c r="B888" s="33" t="s">
        <v>11395</v>
      </c>
      <c r="C888" s="33" t="s">
        <v>14658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14659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10713</v>
      </c>
      <c r="J889" s="33" t="s">
        <v>14016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14660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9343</v>
      </c>
      <c r="J890" s="33" t="s">
        <v>13857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14661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5499</v>
      </c>
      <c r="I891" s="33" t="s">
        <v>10694</v>
      </c>
      <c r="J891" s="33" t="s">
        <v>13857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14662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5499</v>
      </c>
      <c r="I892" s="33" t="s">
        <v>9323</v>
      </c>
      <c r="J892" s="33" t="s">
        <v>13857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14663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5499</v>
      </c>
      <c r="I893" s="33" t="s">
        <v>9374</v>
      </c>
      <c r="J893" s="33" t="s">
        <v>13857</v>
      </c>
      <c r="K893" s="49" t="s">
        <v>2950</v>
      </c>
    </row>
    <row r="894" spans="1:11" x14ac:dyDescent="0.25">
      <c r="A894" s="596">
        <v>894</v>
      </c>
      <c r="B894" s="33" t="s">
        <v>68</v>
      </c>
      <c r="C894" s="56" t="s">
        <v>14664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5499</v>
      </c>
    </row>
    <row r="895" spans="1:11" x14ac:dyDescent="0.25">
      <c r="A895" s="596">
        <v>895</v>
      </c>
      <c r="B895" s="33" t="s">
        <v>68</v>
      </c>
      <c r="C895" s="33" t="s">
        <v>14665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5499</v>
      </c>
    </row>
    <row r="896" spans="1:11" x14ac:dyDescent="0.25">
      <c r="A896" s="596">
        <v>896</v>
      </c>
      <c r="B896" s="33" t="s">
        <v>68</v>
      </c>
      <c r="C896" s="33" t="s">
        <v>14666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5499</v>
      </c>
    </row>
    <row r="897" spans="1:9" x14ac:dyDescent="0.25">
      <c r="A897" s="596">
        <v>897</v>
      </c>
      <c r="B897" s="33" t="s">
        <v>68</v>
      </c>
      <c r="C897" s="178" t="s">
        <v>14667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14668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11862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5532</v>
      </c>
    </row>
    <row r="900" spans="1:9" x14ac:dyDescent="0.25">
      <c r="A900" s="596">
        <v>900</v>
      </c>
      <c r="B900" s="63" t="s">
        <v>63</v>
      </c>
      <c r="C900" s="56" t="s">
        <v>11864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5532</v>
      </c>
    </row>
    <row r="901" spans="1:9" x14ac:dyDescent="0.25">
      <c r="A901" s="596">
        <v>901</v>
      </c>
      <c r="B901" s="33" t="s">
        <v>68</v>
      </c>
      <c r="C901" s="44" t="s">
        <v>11866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5532</v>
      </c>
    </row>
    <row r="902" spans="1:9" x14ac:dyDescent="0.25">
      <c r="A902" s="596">
        <v>902</v>
      </c>
      <c r="B902" s="33" t="s">
        <v>68</v>
      </c>
      <c r="C902" s="33" t="s">
        <v>4825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5532</v>
      </c>
    </row>
    <row r="903" spans="1:9" x14ac:dyDescent="0.25">
      <c r="A903" s="596">
        <v>903</v>
      </c>
      <c r="B903" s="33" t="s">
        <v>68</v>
      </c>
      <c r="C903" s="33" t="s">
        <v>11868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5532</v>
      </c>
    </row>
    <row r="904" spans="1:9" x14ac:dyDescent="0.25">
      <c r="A904" s="596">
        <v>904</v>
      </c>
      <c r="B904" s="33" t="s">
        <v>68</v>
      </c>
      <c r="C904" s="33" t="s">
        <v>11869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5532</v>
      </c>
    </row>
    <row r="905" spans="1:9" x14ac:dyDescent="0.25">
      <c r="A905" s="596">
        <v>905</v>
      </c>
      <c r="B905" s="33" t="s">
        <v>11395</v>
      </c>
      <c r="C905" s="33" t="s">
        <v>11870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5532</v>
      </c>
    </row>
    <row r="906" spans="1:9" x14ac:dyDescent="0.25">
      <c r="A906" s="596">
        <v>906</v>
      </c>
      <c r="B906" s="33" t="s">
        <v>11395</v>
      </c>
      <c r="C906" s="44" t="s">
        <v>11871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5532</v>
      </c>
    </row>
    <row r="907" spans="1:9" x14ac:dyDescent="0.25">
      <c r="A907" s="596">
        <v>907</v>
      </c>
      <c r="B907" s="33" t="s">
        <v>11395</v>
      </c>
      <c r="C907" s="36" t="s">
        <v>11872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5532</v>
      </c>
    </row>
    <row r="908" spans="1:9" x14ac:dyDescent="0.25">
      <c r="A908" s="596">
        <v>908</v>
      </c>
      <c r="B908" s="33" t="s">
        <v>11395</v>
      </c>
      <c r="C908" s="39" t="s">
        <v>11873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5532</v>
      </c>
    </row>
    <row r="909" spans="1:9" x14ac:dyDescent="0.25">
      <c r="A909" s="596">
        <v>909</v>
      </c>
      <c r="B909" s="33" t="s">
        <v>11395</v>
      </c>
      <c r="C909" s="33" t="s">
        <v>11874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5532</v>
      </c>
    </row>
    <row r="910" spans="1:9" x14ac:dyDescent="0.25">
      <c r="A910" s="596">
        <v>910</v>
      </c>
      <c r="B910" s="33" t="s">
        <v>11395</v>
      </c>
      <c r="C910" s="33" t="s">
        <v>11875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5532</v>
      </c>
    </row>
    <row r="911" spans="1:9" x14ac:dyDescent="0.25">
      <c r="A911" s="596">
        <v>911</v>
      </c>
      <c r="B911" s="33" t="s">
        <v>11624</v>
      </c>
      <c r="C911" s="33" t="s">
        <v>11876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5532</v>
      </c>
    </row>
    <row r="912" spans="1:9" x14ac:dyDescent="0.25">
      <c r="A912" s="596">
        <v>912</v>
      </c>
      <c r="B912" s="33" t="s">
        <v>11624</v>
      </c>
      <c r="C912" s="33" t="s">
        <v>11877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5532</v>
      </c>
    </row>
    <row r="913" spans="1:11" x14ac:dyDescent="0.25">
      <c r="A913" s="596">
        <v>913</v>
      </c>
      <c r="B913" s="33" t="s">
        <v>11624</v>
      </c>
      <c r="C913" s="33" t="s">
        <v>11878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5532</v>
      </c>
    </row>
    <row r="914" spans="1:11" x14ac:dyDescent="0.25">
      <c r="A914" s="596">
        <v>914</v>
      </c>
      <c r="B914" s="33" t="s">
        <v>11624</v>
      </c>
      <c r="C914" s="167" t="s">
        <v>11880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5532</v>
      </c>
    </row>
    <row r="915" spans="1:11" x14ac:dyDescent="0.25">
      <c r="A915" s="596">
        <v>915</v>
      </c>
      <c r="B915" s="33" t="s">
        <v>11624</v>
      </c>
      <c r="C915" s="33" t="s">
        <v>11881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5532</v>
      </c>
    </row>
    <row r="916" spans="1:11" x14ac:dyDescent="0.25">
      <c r="A916" s="596">
        <v>916</v>
      </c>
      <c r="B916" s="33" t="s">
        <v>11395</v>
      </c>
      <c r="C916" s="228" t="s">
        <v>11488</v>
      </c>
      <c r="D916" s="39">
        <v>1</v>
      </c>
      <c r="E916" s="33" t="s">
        <v>23</v>
      </c>
      <c r="F916" s="306" t="s">
        <v>14319</v>
      </c>
      <c r="G916" s="84" t="s">
        <v>1753</v>
      </c>
      <c r="H916" s="84" t="s">
        <v>5510</v>
      </c>
    </row>
    <row r="917" spans="1:11" x14ac:dyDescent="0.25">
      <c r="A917" s="596">
        <v>917</v>
      </c>
      <c r="B917" s="33" t="s">
        <v>11395</v>
      </c>
      <c r="C917" s="228" t="s">
        <v>11489</v>
      </c>
      <c r="D917" s="39">
        <v>1</v>
      </c>
      <c r="E917" s="33" t="s">
        <v>23</v>
      </c>
      <c r="F917" s="306" t="s">
        <v>14319</v>
      </c>
      <c r="G917" s="84" t="s">
        <v>1753</v>
      </c>
      <c r="H917" s="84" t="s">
        <v>5510</v>
      </c>
    </row>
    <row r="918" spans="1:11" x14ac:dyDescent="0.25">
      <c r="A918" s="596">
        <v>918</v>
      </c>
      <c r="B918" s="33" t="s">
        <v>11794</v>
      </c>
      <c r="C918" s="33" t="s">
        <v>11887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5549</v>
      </c>
    </row>
    <row r="919" spans="1:11" x14ac:dyDescent="0.25">
      <c r="A919" s="596">
        <v>919</v>
      </c>
      <c r="B919" s="33" t="s">
        <v>11794</v>
      </c>
      <c r="C919" s="44" t="s">
        <v>11889</v>
      </c>
      <c r="D919" s="38">
        <v>1</v>
      </c>
      <c r="E919" s="45" t="s">
        <v>24</v>
      </c>
      <c r="F919" s="179">
        <v>1550000</v>
      </c>
      <c r="G919" s="84" t="s">
        <v>14669</v>
      </c>
      <c r="H919" s="84" t="s">
        <v>5549</v>
      </c>
    </row>
    <row r="920" spans="1:11" x14ac:dyDescent="0.25">
      <c r="A920" s="596">
        <v>920</v>
      </c>
      <c r="B920" s="33" t="s">
        <v>11794</v>
      </c>
      <c r="C920" s="36" t="s">
        <v>11890</v>
      </c>
      <c r="D920" s="38">
        <v>1</v>
      </c>
      <c r="E920" s="45" t="s">
        <v>24</v>
      </c>
      <c r="F920" s="179">
        <v>1550000</v>
      </c>
      <c r="G920" s="84" t="s">
        <v>14670</v>
      </c>
      <c r="H920" s="84" t="s">
        <v>5549</v>
      </c>
    </row>
    <row r="921" spans="1:11" x14ac:dyDescent="0.25">
      <c r="A921" s="596">
        <v>921</v>
      </c>
      <c r="B921" s="33" t="s">
        <v>11794</v>
      </c>
      <c r="C921" s="39" t="s">
        <v>11891</v>
      </c>
      <c r="D921" s="50">
        <v>1</v>
      </c>
      <c r="E921" s="45" t="s">
        <v>24</v>
      </c>
      <c r="F921" s="179">
        <v>1550000</v>
      </c>
      <c r="G921" s="84" t="s">
        <v>7725</v>
      </c>
      <c r="H921" s="84" t="s">
        <v>5549</v>
      </c>
    </row>
    <row r="922" spans="1:11" x14ac:dyDescent="0.25">
      <c r="A922" s="596">
        <v>922</v>
      </c>
      <c r="B922" s="33" t="s">
        <v>11794</v>
      </c>
      <c r="C922" s="542" t="s">
        <v>11900</v>
      </c>
      <c r="D922" s="38">
        <v>1</v>
      </c>
      <c r="E922" s="45" t="s">
        <v>24</v>
      </c>
      <c r="F922" s="179">
        <v>1550000</v>
      </c>
      <c r="G922" s="84" t="s">
        <v>14671</v>
      </c>
      <c r="H922" s="84" t="s">
        <v>5556</v>
      </c>
    </row>
    <row r="923" spans="1:11" x14ac:dyDescent="0.25">
      <c r="A923" s="596">
        <v>923</v>
      </c>
      <c r="B923" s="33" t="s">
        <v>11794</v>
      </c>
      <c r="C923" s="542" t="s">
        <v>11902</v>
      </c>
      <c r="D923" s="38">
        <v>1</v>
      </c>
      <c r="E923" s="45" t="s">
        <v>24</v>
      </c>
      <c r="F923" s="179">
        <v>1550000</v>
      </c>
      <c r="G923" s="84" t="s">
        <v>7725</v>
      </c>
      <c r="H923" s="84" t="s">
        <v>5556</v>
      </c>
    </row>
    <row r="924" spans="1:11" x14ac:dyDescent="0.25">
      <c r="A924" s="596">
        <v>924</v>
      </c>
      <c r="B924" s="33" t="s">
        <v>11794</v>
      </c>
      <c r="C924" s="542" t="s">
        <v>11903</v>
      </c>
      <c r="D924" s="38">
        <v>1</v>
      </c>
      <c r="E924" s="45" t="s">
        <v>24</v>
      </c>
      <c r="F924" s="179">
        <v>1550000</v>
      </c>
      <c r="G924" s="84" t="s">
        <v>7725</v>
      </c>
      <c r="H924" s="84" t="s">
        <v>5556</v>
      </c>
    </row>
    <row r="925" spans="1:11" x14ac:dyDescent="0.25">
      <c r="A925" s="596">
        <v>925</v>
      </c>
      <c r="B925" s="33" t="s">
        <v>11794</v>
      </c>
      <c r="C925" s="542" t="s">
        <v>11904</v>
      </c>
      <c r="D925" s="50">
        <v>1</v>
      </c>
      <c r="E925" s="45" t="s">
        <v>24</v>
      </c>
      <c r="F925" s="179">
        <v>1550000</v>
      </c>
      <c r="G925" s="84" t="s">
        <v>14671</v>
      </c>
      <c r="H925" s="84" t="s">
        <v>5556</v>
      </c>
    </row>
    <row r="926" spans="1:11" x14ac:dyDescent="0.25">
      <c r="A926" s="596">
        <v>926</v>
      </c>
      <c r="B926" s="33" t="s">
        <v>11395</v>
      </c>
      <c r="C926" s="33" t="s">
        <v>14672</v>
      </c>
      <c r="D926" s="50">
        <v>1</v>
      </c>
      <c r="E926" s="45" t="s">
        <v>24</v>
      </c>
      <c r="F926" s="179">
        <v>1545000</v>
      </c>
      <c r="G926" s="84" t="s">
        <v>2908</v>
      </c>
      <c r="H926" s="522">
        <v>44809</v>
      </c>
      <c r="I926" s="228" t="s">
        <v>14673</v>
      </c>
      <c r="J926" s="33" t="s">
        <v>14016</v>
      </c>
      <c r="K926" s="49" t="s">
        <v>4546</v>
      </c>
    </row>
    <row r="927" spans="1:11" x14ac:dyDescent="0.25">
      <c r="A927" s="596">
        <v>927</v>
      </c>
      <c r="B927" s="33" t="s">
        <v>11395</v>
      </c>
      <c r="C927" s="33" t="s">
        <v>14674</v>
      </c>
      <c r="D927" s="38">
        <v>1</v>
      </c>
      <c r="E927" s="45" t="s">
        <v>24</v>
      </c>
      <c r="F927" s="40">
        <v>1545000</v>
      </c>
      <c r="G927" s="84" t="s">
        <v>2908</v>
      </c>
      <c r="H927" s="522">
        <v>44809</v>
      </c>
    </row>
    <row r="928" spans="1:11" x14ac:dyDescent="0.25">
      <c r="A928" s="596">
        <v>928</v>
      </c>
      <c r="B928" s="33" t="s">
        <v>11624</v>
      </c>
      <c r="C928" s="545" t="s">
        <v>14675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14676</v>
      </c>
      <c r="J928" s="33" t="s">
        <v>14345</v>
      </c>
      <c r="K928" s="49" t="s">
        <v>2931</v>
      </c>
    </row>
    <row r="929" spans="1:11" x14ac:dyDescent="0.25">
      <c r="A929" s="596">
        <v>929</v>
      </c>
      <c r="B929" s="33" t="s">
        <v>11624</v>
      </c>
      <c r="C929" s="33" t="s">
        <v>14677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14678</v>
      </c>
      <c r="J929" s="33" t="s">
        <v>14493</v>
      </c>
      <c r="K929" s="49" t="s">
        <v>2693</v>
      </c>
    </row>
    <row r="930" spans="1:11" x14ac:dyDescent="0.25">
      <c r="A930" s="596">
        <v>930</v>
      </c>
      <c r="B930" s="33" t="s">
        <v>11624</v>
      </c>
      <c r="C930" s="109" t="s">
        <v>14679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3084</v>
      </c>
      <c r="K930" s="49" t="s">
        <v>3069</v>
      </c>
    </row>
    <row r="931" spans="1:11" x14ac:dyDescent="0.25">
      <c r="A931" s="596">
        <v>931</v>
      </c>
      <c r="B931" s="63" t="s">
        <v>63</v>
      </c>
      <c r="C931" s="33" t="s">
        <v>12002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5680</v>
      </c>
      <c r="I931" s="228"/>
    </row>
    <row r="932" spans="1:11" x14ac:dyDescent="0.25">
      <c r="A932" s="596">
        <v>932</v>
      </c>
      <c r="B932" s="63" t="s">
        <v>63</v>
      </c>
      <c r="C932" s="33" t="s">
        <v>12004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5680</v>
      </c>
      <c r="I932" s="228"/>
    </row>
    <row r="933" spans="1:11" x14ac:dyDescent="0.25">
      <c r="A933" s="596">
        <v>933</v>
      </c>
      <c r="B933" s="63" t="s">
        <v>63</v>
      </c>
      <c r="C933" s="33" t="s">
        <v>12005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5680</v>
      </c>
      <c r="I933" s="228"/>
    </row>
    <row r="934" spans="1:11" x14ac:dyDescent="0.25">
      <c r="A934" s="596">
        <v>934</v>
      </c>
      <c r="B934" s="63" t="s">
        <v>63</v>
      </c>
      <c r="C934" s="56" t="s">
        <v>12006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5680</v>
      </c>
      <c r="I934" s="228"/>
    </row>
    <row r="935" spans="1:11" x14ac:dyDescent="0.25">
      <c r="A935" s="596">
        <v>935</v>
      </c>
      <c r="B935" s="33" t="s">
        <v>11624</v>
      </c>
      <c r="C935" s="109" t="s">
        <v>14680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14681</v>
      </c>
      <c r="I935" s="33">
        <v>1509226</v>
      </c>
      <c r="K935" s="49" t="s">
        <v>3689</v>
      </c>
    </row>
    <row r="936" spans="1:11" x14ac:dyDescent="0.25">
      <c r="A936" s="596">
        <v>936</v>
      </c>
      <c r="B936" s="33" t="s">
        <v>11395</v>
      </c>
      <c r="C936" s="33" t="s">
        <v>14682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14681</v>
      </c>
      <c r="I936" s="33">
        <v>5521216</v>
      </c>
      <c r="K936" s="49" t="s">
        <v>4154</v>
      </c>
    </row>
    <row r="937" spans="1:11" x14ac:dyDescent="0.25">
      <c r="A937" s="596">
        <v>937</v>
      </c>
      <c r="B937" s="33" t="s">
        <v>11395</v>
      </c>
      <c r="C937" s="33" t="s">
        <v>14683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14681</v>
      </c>
      <c r="I937" s="33">
        <v>5404304</v>
      </c>
      <c r="K937" s="49" t="s">
        <v>4154</v>
      </c>
    </row>
    <row r="938" spans="1:11" x14ac:dyDescent="0.25">
      <c r="A938" s="596">
        <v>938</v>
      </c>
      <c r="B938" s="33" t="s">
        <v>11624</v>
      </c>
      <c r="C938" s="33" t="s">
        <v>14684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14685</v>
      </c>
      <c r="I938" s="228" t="s">
        <v>14181</v>
      </c>
      <c r="J938" s="33" t="s">
        <v>14232</v>
      </c>
      <c r="K938" s="479">
        <v>44295</v>
      </c>
    </row>
    <row r="939" spans="1:11" x14ac:dyDescent="0.25">
      <c r="A939" s="596">
        <v>939</v>
      </c>
      <c r="B939" s="33" t="s">
        <v>11624</v>
      </c>
      <c r="C939" s="33" t="s">
        <v>14686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14685</v>
      </c>
      <c r="I939" s="228" t="s">
        <v>14687</v>
      </c>
      <c r="J939" s="33" t="s">
        <v>14232</v>
      </c>
      <c r="K939" s="49" t="s">
        <v>10818</v>
      </c>
    </row>
    <row r="940" spans="1:11" x14ac:dyDescent="0.25">
      <c r="A940" s="596">
        <v>940</v>
      </c>
      <c r="B940" s="33" t="s">
        <v>68</v>
      </c>
      <c r="C940" s="109" t="s">
        <v>14688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14685</v>
      </c>
      <c r="I940" s="33" t="s">
        <v>4825</v>
      </c>
    </row>
    <row r="941" spans="1:11" x14ac:dyDescent="0.25">
      <c r="A941" s="596">
        <v>941</v>
      </c>
      <c r="B941" s="33" t="s">
        <v>68</v>
      </c>
      <c r="C941" s="44" t="s">
        <v>14689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14685</v>
      </c>
    </row>
    <row r="942" spans="1:11" x14ac:dyDescent="0.25">
      <c r="A942" s="596">
        <v>942</v>
      </c>
      <c r="B942" s="33" t="s">
        <v>11624</v>
      </c>
      <c r="C942" s="33" t="s">
        <v>14690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14685</v>
      </c>
      <c r="I942" s="33" t="s">
        <v>14691</v>
      </c>
      <c r="J942" s="33" t="s">
        <v>14232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14692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14693</v>
      </c>
      <c r="I943" s="33" t="s">
        <v>10078</v>
      </c>
      <c r="J943" s="33" t="s">
        <v>14694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14692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14693</v>
      </c>
    </row>
    <row r="945" spans="1:11" x14ac:dyDescent="0.25">
      <c r="A945" s="596">
        <v>945</v>
      </c>
      <c r="B945" s="33" t="s">
        <v>11624</v>
      </c>
      <c r="C945" s="545" t="s">
        <v>14695</v>
      </c>
      <c r="D945" s="39">
        <v>1</v>
      </c>
      <c r="E945" s="33" t="s">
        <v>23</v>
      </c>
      <c r="F945" s="306" t="s">
        <v>14319</v>
      </c>
      <c r="G945" s="84" t="s">
        <v>1999</v>
      </c>
      <c r="H945" s="84" t="s">
        <v>5719</v>
      </c>
      <c r="I945" s="228" t="s">
        <v>14696</v>
      </c>
      <c r="J945" s="33" t="s">
        <v>14232</v>
      </c>
      <c r="K945" s="49" t="s">
        <v>14697</v>
      </c>
    </row>
    <row r="946" spans="1:11" x14ac:dyDescent="0.25">
      <c r="A946" s="596">
        <v>946</v>
      </c>
      <c r="B946" s="33" t="s">
        <v>11624</v>
      </c>
      <c r="C946" s="545" t="s">
        <v>14698</v>
      </c>
      <c r="D946" s="39">
        <v>1</v>
      </c>
      <c r="E946" s="33" t="s">
        <v>23</v>
      </c>
      <c r="F946" s="306" t="s">
        <v>14319</v>
      </c>
      <c r="G946" s="84" t="s">
        <v>1999</v>
      </c>
      <c r="H946" s="84" t="s">
        <v>5719</v>
      </c>
      <c r="K946" s="49" t="s">
        <v>9146</v>
      </c>
    </row>
    <row r="947" spans="1:11" x14ac:dyDescent="0.25">
      <c r="A947" s="596">
        <v>947</v>
      </c>
      <c r="B947" s="33" t="s">
        <v>5754</v>
      </c>
      <c r="C947" s="44" t="s">
        <v>14699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14693</v>
      </c>
      <c r="I947" s="228" t="s">
        <v>14700</v>
      </c>
      <c r="J947" s="33" t="s">
        <v>14232</v>
      </c>
      <c r="K947" s="479">
        <v>44385</v>
      </c>
    </row>
    <row r="948" spans="1:11" x14ac:dyDescent="0.25">
      <c r="A948" s="596">
        <v>948</v>
      </c>
      <c r="B948" s="33" t="s">
        <v>5754</v>
      </c>
      <c r="C948" s="44" t="s">
        <v>14701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14693</v>
      </c>
      <c r="I948" s="228" t="s">
        <v>13067</v>
      </c>
      <c r="J948" s="33" t="s">
        <v>14232</v>
      </c>
      <c r="K948" s="479">
        <v>44683</v>
      </c>
    </row>
    <row r="949" spans="1:11" x14ac:dyDescent="0.25">
      <c r="A949" s="596">
        <v>949</v>
      </c>
      <c r="B949" s="33" t="s">
        <v>5775</v>
      </c>
      <c r="C949" s="33" t="s">
        <v>14702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14703</v>
      </c>
      <c r="J949" s="33" t="s">
        <v>14232</v>
      </c>
      <c r="K949" s="479">
        <v>44443</v>
      </c>
    </row>
    <row r="950" spans="1:11" x14ac:dyDescent="0.25">
      <c r="A950" s="596">
        <v>950</v>
      </c>
      <c r="B950" s="33" t="s">
        <v>14640</v>
      </c>
      <c r="C950" s="33" t="s">
        <v>14704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14705</v>
      </c>
      <c r="J950" s="33" t="s">
        <v>14232</v>
      </c>
      <c r="K950" s="479">
        <v>44512</v>
      </c>
    </row>
    <row r="951" spans="1:11" x14ac:dyDescent="0.25">
      <c r="A951" s="596">
        <v>951</v>
      </c>
      <c r="B951" s="33" t="s">
        <v>14640</v>
      </c>
      <c r="C951" s="33" t="s">
        <v>14706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14707</v>
      </c>
      <c r="J951" s="33" t="s">
        <v>14232</v>
      </c>
      <c r="K951" s="479">
        <v>44512</v>
      </c>
    </row>
    <row r="952" spans="1:11" x14ac:dyDescent="0.25">
      <c r="A952" s="596">
        <v>952</v>
      </c>
      <c r="B952" s="33" t="s">
        <v>12067</v>
      </c>
      <c r="C952" s="33" t="s">
        <v>12068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5811</v>
      </c>
    </row>
    <row r="953" spans="1:11" x14ac:dyDescent="0.25">
      <c r="A953" s="596">
        <v>953</v>
      </c>
      <c r="B953" s="33" t="s">
        <v>12067</v>
      </c>
      <c r="C953" s="33" t="s">
        <v>12069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5811</v>
      </c>
    </row>
    <row r="954" spans="1:11" x14ac:dyDescent="0.25">
      <c r="A954" s="596">
        <v>954</v>
      </c>
      <c r="B954" s="33" t="s">
        <v>12070</v>
      </c>
      <c r="C954" s="33" t="s">
        <v>12071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5811</v>
      </c>
    </row>
    <row r="955" spans="1:11" x14ac:dyDescent="0.25">
      <c r="A955" s="596">
        <v>955</v>
      </c>
      <c r="B955" s="33" t="s">
        <v>12070</v>
      </c>
      <c r="C955" s="33" t="s">
        <v>12072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5811</v>
      </c>
    </row>
    <row r="956" spans="1:11" x14ac:dyDescent="0.25">
      <c r="A956" s="596">
        <v>956</v>
      </c>
      <c r="B956" s="33" t="s">
        <v>12067</v>
      </c>
      <c r="C956" s="33" t="s">
        <v>12073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5811</v>
      </c>
    </row>
    <row r="957" spans="1:11" x14ac:dyDescent="0.25">
      <c r="A957" s="596">
        <v>957</v>
      </c>
      <c r="B957" s="33" t="s">
        <v>12067</v>
      </c>
      <c r="C957" s="33" t="s">
        <v>12074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5811</v>
      </c>
    </row>
    <row r="958" spans="1:11" x14ac:dyDescent="0.25">
      <c r="A958" s="596">
        <v>958</v>
      </c>
      <c r="B958" s="33" t="s">
        <v>12070</v>
      </c>
      <c r="C958" s="33" t="s">
        <v>12075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5811</v>
      </c>
    </row>
    <row r="959" spans="1:11" x14ac:dyDescent="0.25">
      <c r="A959" s="596">
        <v>959</v>
      </c>
      <c r="B959" s="33" t="s">
        <v>12070</v>
      </c>
      <c r="C959" s="33" t="s">
        <v>12076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5811</v>
      </c>
    </row>
    <row r="960" spans="1:11" x14ac:dyDescent="0.25">
      <c r="A960" s="596">
        <v>960</v>
      </c>
      <c r="B960" s="33" t="s">
        <v>12070</v>
      </c>
      <c r="C960" s="33" t="s">
        <v>12077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5811</v>
      </c>
    </row>
    <row r="961" spans="1:11" x14ac:dyDescent="0.25">
      <c r="A961" s="596">
        <v>961</v>
      </c>
      <c r="B961" s="33" t="s">
        <v>12070</v>
      </c>
      <c r="C961" s="33" t="s">
        <v>12079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5811</v>
      </c>
    </row>
    <row r="962" spans="1:11" x14ac:dyDescent="0.25">
      <c r="A962" s="596">
        <v>962</v>
      </c>
      <c r="B962" s="33" t="s">
        <v>11395</v>
      </c>
      <c r="C962" s="228" t="s">
        <v>14708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5811</v>
      </c>
    </row>
    <row r="963" spans="1:11" x14ac:dyDescent="0.25">
      <c r="A963" s="596">
        <v>963</v>
      </c>
      <c r="B963" s="33" t="s">
        <v>11395</v>
      </c>
      <c r="C963" s="228" t="s">
        <v>14709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5811</v>
      </c>
    </row>
    <row r="964" spans="1:11" x14ac:dyDescent="0.25">
      <c r="A964" s="596">
        <v>964</v>
      </c>
      <c r="B964" s="33" t="s">
        <v>5812</v>
      </c>
      <c r="C964" s="33" t="s">
        <v>14710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5811</v>
      </c>
    </row>
    <row r="965" spans="1:11" x14ac:dyDescent="0.25">
      <c r="A965" s="596">
        <v>965</v>
      </c>
      <c r="B965" s="33" t="s">
        <v>12095</v>
      </c>
      <c r="C965" s="49" t="s">
        <v>12096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12095</v>
      </c>
      <c r="C966" s="49" t="s">
        <v>12097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12095</v>
      </c>
      <c r="C967" s="49" t="s">
        <v>12098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12095</v>
      </c>
      <c r="C968" s="49" t="s">
        <v>12099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12095</v>
      </c>
      <c r="C969" s="49" t="s">
        <v>12100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12095</v>
      </c>
      <c r="C970" s="49" t="s">
        <v>12101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12109</v>
      </c>
      <c r="C971" s="33" t="s">
        <v>12110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14711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10713</v>
      </c>
      <c r="K972" s="49" t="s">
        <v>4721</v>
      </c>
    </row>
    <row r="973" spans="1:11" x14ac:dyDescent="0.25">
      <c r="A973" s="596">
        <v>973</v>
      </c>
      <c r="B973" s="33" t="s">
        <v>68</v>
      </c>
      <c r="C973" s="33" t="s">
        <v>14712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4825</v>
      </c>
      <c r="K973" s="49" t="s">
        <v>4721</v>
      </c>
    </row>
    <row r="974" spans="1:11" x14ac:dyDescent="0.25">
      <c r="A974" s="596">
        <v>974</v>
      </c>
      <c r="B974" s="33" t="s">
        <v>68</v>
      </c>
      <c r="C974" s="33" t="s">
        <v>14713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4827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14711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12131</v>
      </c>
      <c r="C976" s="33" t="s">
        <v>14714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14715</v>
      </c>
    </row>
    <row r="977" spans="1:11" x14ac:dyDescent="0.25">
      <c r="A977" s="596">
        <v>977</v>
      </c>
      <c r="B977" s="33" t="s">
        <v>12131</v>
      </c>
      <c r="C977" s="33" t="s">
        <v>14716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14717</v>
      </c>
    </row>
    <row r="978" spans="1:11" x14ac:dyDescent="0.25">
      <c r="A978" s="596">
        <v>978</v>
      </c>
      <c r="B978" s="33" t="s">
        <v>12178</v>
      </c>
      <c r="C978" s="49" t="s">
        <v>12179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5939</v>
      </c>
    </row>
    <row r="979" spans="1:11" x14ac:dyDescent="0.25">
      <c r="A979" s="596">
        <v>979</v>
      </c>
      <c r="B979" s="33" t="s">
        <v>12181</v>
      </c>
      <c r="C979" s="49" t="s">
        <v>12182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5939</v>
      </c>
    </row>
    <row r="980" spans="1:11" x14ac:dyDescent="0.25">
      <c r="A980" s="596">
        <v>980</v>
      </c>
      <c r="B980" s="33" t="s">
        <v>12181</v>
      </c>
      <c r="C980" s="49" t="s">
        <v>12183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5939</v>
      </c>
    </row>
    <row r="981" spans="1:11" x14ac:dyDescent="0.25">
      <c r="A981" s="596">
        <v>981</v>
      </c>
      <c r="B981" s="33" t="s">
        <v>12181</v>
      </c>
      <c r="C981" s="49" t="s">
        <v>12184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5939</v>
      </c>
    </row>
    <row r="982" spans="1:11" x14ac:dyDescent="0.25">
      <c r="A982" s="596">
        <v>982</v>
      </c>
      <c r="B982" s="33" t="s">
        <v>12181</v>
      </c>
      <c r="C982" s="49" t="s">
        <v>12185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5939</v>
      </c>
    </row>
    <row r="983" spans="1:11" x14ac:dyDescent="0.25">
      <c r="A983" s="596">
        <v>983</v>
      </c>
      <c r="B983" s="33" t="s">
        <v>12181</v>
      </c>
      <c r="C983" s="49" t="s">
        <v>12186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5939</v>
      </c>
    </row>
    <row r="984" spans="1:11" x14ac:dyDescent="0.25">
      <c r="A984" s="596">
        <v>984</v>
      </c>
      <c r="B984" s="33" t="s">
        <v>68</v>
      </c>
      <c r="C984" s="81" t="s">
        <v>14718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5939</v>
      </c>
      <c r="I984" s="33" t="s">
        <v>9863</v>
      </c>
      <c r="J984" s="33" t="s">
        <v>13857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14719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5939</v>
      </c>
    </row>
    <row r="986" spans="1:11" x14ac:dyDescent="0.25">
      <c r="A986" s="596">
        <v>986</v>
      </c>
      <c r="B986" s="33" t="s">
        <v>513</v>
      </c>
      <c r="C986" s="49" t="s">
        <v>12195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5957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12197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5957</v>
      </c>
      <c r="I987" s="38"/>
      <c r="J987" s="45"/>
      <c r="K987" s="46"/>
    </row>
    <row r="988" spans="1:11" x14ac:dyDescent="0.25">
      <c r="A988" s="596">
        <v>988</v>
      </c>
      <c r="B988" s="36" t="s">
        <v>14720</v>
      </c>
      <c r="C988" s="228" t="s">
        <v>12206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5992</v>
      </c>
    </row>
    <row r="989" spans="1:11" x14ac:dyDescent="0.25">
      <c r="A989" s="596">
        <v>989</v>
      </c>
      <c r="B989" s="63" t="s">
        <v>14721</v>
      </c>
      <c r="C989" s="33" t="s">
        <v>12209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5992</v>
      </c>
    </row>
    <row r="990" spans="1:11" x14ac:dyDescent="0.25">
      <c r="A990" s="596">
        <v>990</v>
      </c>
      <c r="B990" s="33" t="s">
        <v>12224</v>
      </c>
      <c r="C990" s="52" t="s">
        <v>14722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6031</v>
      </c>
      <c r="I990" s="228" t="s">
        <v>14723</v>
      </c>
      <c r="K990" s="479">
        <v>44906</v>
      </c>
    </row>
    <row r="991" spans="1:11" x14ac:dyDescent="0.25">
      <c r="A991" s="596">
        <v>991</v>
      </c>
      <c r="B991" s="33" t="s">
        <v>11395</v>
      </c>
      <c r="C991" s="228" t="s">
        <v>14724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6031</v>
      </c>
      <c r="I991" s="228" t="s">
        <v>14452</v>
      </c>
    </row>
    <row r="992" spans="1:11" x14ac:dyDescent="0.25">
      <c r="A992" s="596">
        <v>992</v>
      </c>
      <c r="B992" s="33" t="s">
        <v>11395</v>
      </c>
      <c r="C992" s="33" t="s">
        <v>14725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6031</v>
      </c>
      <c r="I992" s="228" t="s">
        <v>14726</v>
      </c>
      <c r="K992" s="49" t="s">
        <v>14491</v>
      </c>
    </row>
    <row r="993" spans="1:11" x14ac:dyDescent="0.25">
      <c r="A993" s="596">
        <v>993</v>
      </c>
      <c r="B993" s="33" t="s">
        <v>12224</v>
      </c>
      <c r="C993" s="52" t="s">
        <v>14727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6031</v>
      </c>
      <c r="I993" s="228" t="s">
        <v>14728</v>
      </c>
      <c r="K993" s="49" t="s">
        <v>4337</v>
      </c>
    </row>
    <row r="994" spans="1:11" x14ac:dyDescent="0.25">
      <c r="A994" s="596">
        <v>994</v>
      </c>
      <c r="B994" s="33" t="s">
        <v>68</v>
      </c>
      <c r="C994" s="44" t="s">
        <v>14729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6031</v>
      </c>
      <c r="I994" s="33" t="s">
        <v>14730</v>
      </c>
      <c r="K994" s="49" t="s">
        <v>4444</v>
      </c>
    </row>
    <row r="995" spans="1:11" x14ac:dyDescent="0.25">
      <c r="A995" s="596">
        <v>995</v>
      </c>
      <c r="B995" s="33" t="s">
        <v>68</v>
      </c>
      <c r="C995" s="44" t="s">
        <v>14731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6031</v>
      </c>
    </row>
    <row r="996" spans="1:11" x14ac:dyDescent="0.25">
      <c r="A996" s="596">
        <v>996</v>
      </c>
      <c r="B996" s="33" t="s">
        <v>11395</v>
      </c>
      <c r="C996" s="228" t="s">
        <v>14732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6031</v>
      </c>
      <c r="I996" s="228" t="s">
        <v>14733</v>
      </c>
      <c r="J996" s="33" t="s">
        <v>14232</v>
      </c>
      <c r="K996" s="479">
        <v>44621</v>
      </c>
    </row>
    <row r="997" spans="1:11" x14ac:dyDescent="0.25">
      <c r="A997" s="596">
        <v>997</v>
      </c>
      <c r="B997" s="33" t="s">
        <v>11395</v>
      </c>
      <c r="C997" s="33" t="s">
        <v>14734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6031</v>
      </c>
      <c r="I997" s="228" t="s">
        <v>14735</v>
      </c>
      <c r="J997" s="33" t="s">
        <v>13857</v>
      </c>
      <c r="K997" s="479">
        <v>44808</v>
      </c>
    </row>
    <row r="998" spans="1:11" x14ac:dyDescent="0.25">
      <c r="A998" s="596">
        <v>998</v>
      </c>
      <c r="B998" s="33" t="s">
        <v>12224</v>
      </c>
      <c r="C998" s="52" t="s">
        <v>14736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6031</v>
      </c>
      <c r="I998" s="228" t="s">
        <v>14737</v>
      </c>
      <c r="K998" s="49" t="s">
        <v>2950</v>
      </c>
    </row>
    <row r="999" spans="1:11" x14ac:dyDescent="0.25">
      <c r="A999" s="596">
        <v>999</v>
      </c>
      <c r="B999" s="33" t="s">
        <v>11395</v>
      </c>
      <c r="C999" s="228" t="s">
        <v>14738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6031</v>
      </c>
    </row>
    <row r="1000" spans="1:11" x14ac:dyDescent="0.25">
      <c r="A1000" s="596">
        <v>1000</v>
      </c>
      <c r="B1000" s="33" t="s">
        <v>11395</v>
      </c>
      <c r="C1000" s="33" t="s">
        <v>14739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6031</v>
      </c>
    </row>
    <row r="1001" spans="1:11" x14ac:dyDescent="0.25">
      <c r="A1001" s="596">
        <v>1001</v>
      </c>
      <c r="B1001" s="33" t="s">
        <v>356</v>
      </c>
      <c r="C1001" s="228" t="s">
        <v>12243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6031</v>
      </c>
    </row>
    <row r="1002" spans="1:11" x14ac:dyDescent="0.25">
      <c r="A1002" s="596">
        <v>1002</v>
      </c>
      <c r="B1002" s="33" t="s">
        <v>356</v>
      </c>
      <c r="C1002" s="228" t="s">
        <v>12245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6031</v>
      </c>
    </row>
    <row r="1003" spans="1:11" x14ac:dyDescent="0.25">
      <c r="A1003" s="596">
        <v>1003</v>
      </c>
      <c r="B1003" s="33" t="s">
        <v>356</v>
      </c>
      <c r="C1003" s="228" t="s">
        <v>12246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6031</v>
      </c>
    </row>
    <row r="1004" spans="1:11" x14ac:dyDescent="0.25">
      <c r="A1004" s="596">
        <v>1004</v>
      </c>
      <c r="B1004" s="33" t="s">
        <v>356</v>
      </c>
      <c r="C1004" s="228" t="s">
        <v>12248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6031</v>
      </c>
    </row>
    <row r="1005" spans="1:11" x14ac:dyDescent="0.25">
      <c r="A1005" s="596">
        <v>1005</v>
      </c>
      <c r="B1005" s="33" t="s">
        <v>356</v>
      </c>
      <c r="C1005" s="228" t="s">
        <v>12249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6031</v>
      </c>
    </row>
    <row r="1006" spans="1:11" x14ac:dyDescent="0.25">
      <c r="A1006" s="596">
        <v>1006</v>
      </c>
      <c r="B1006" s="33" t="s">
        <v>356</v>
      </c>
      <c r="C1006" s="228" t="s">
        <v>12250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6031</v>
      </c>
    </row>
    <row r="1007" spans="1:11" x14ac:dyDescent="0.25">
      <c r="A1007" s="596">
        <v>1007</v>
      </c>
      <c r="B1007" s="33" t="s">
        <v>356</v>
      </c>
      <c r="C1007" s="228" t="s">
        <v>12251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6031</v>
      </c>
    </row>
    <row r="1008" spans="1:11" x14ac:dyDescent="0.25">
      <c r="A1008" s="596">
        <v>1008</v>
      </c>
      <c r="B1008" s="33" t="s">
        <v>356</v>
      </c>
      <c r="C1008" s="228" t="s">
        <v>12252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6031</v>
      </c>
    </row>
    <row r="1009" spans="1:11" x14ac:dyDescent="0.25">
      <c r="A1009" s="596">
        <v>1009</v>
      </c>
      <c r="B1009" s="33" t="s">
        <v>356</v>
      </c>
      <c r="C1009" s="228" t="s">
        <v>12253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6031</v>
      </c>
    </row>
    <row r="1010" spans="1:11" x14ac:dyDescent="0.25">
      <c r="A1010" s="596">
        <v>1010</v>
      </c>
      <c r="B1010" s="33" t="s">
        <v>356</v>
      </c>
      <c r="C1010" s="33" t="s">
        <v>12254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6031</v>
      </c>
    </row>
    <row r="1011" spans="1:11" x14ac:dyDescent="0.25">
      <c r="A1011" s="596">
        <v>1011</v>
      </c>
      <c r="B1011" s="33" t="s">
        <v>12224</v>
      </c>
      <c r="C1011" s="228" t="s">
        <v>12255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6031</v>
      </c>
    </row>
    <row r="1012" spans="1:11" x14ac:dyDescent="0.25">
      <c r="A1012" s="596">
        <v>1012</v>
      </c>
      <c r="B1012" s="33" t="s">
        <v>12224</v>
      </c>
      <c r="C1012" s="228" t="s">
        <v>12256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6031</v>
      </c>
    </row>
    <row r="1013" spans="1:11" x14ac:dyDescent="0.25">
      <c r="A1013" s="596">
        <v>1013</v>
      </c>
      <c r="B1013" s="33" t="s">
        <v>12224</v>
      </c>
      <c r="C1013" s="228" t="s">
        <v>12257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6031</v>
      </c>
    </row>
    <row r="1014" spans="1:11" x14ac:dyDescent="0.25">
      <c r="A1014" s="596">
        <v>1014</v>
      </c>
      <c r="B1014" s="33" t="s">
        <v>12224</v>
      </c>
      <c r="C1014" s="228" t="s">
        <v>12258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6031</v>
      </c>
    </row>
    <row r="1015" spans="1:11" x14ac:dyDescent="0.25">
      <c r="A1015" s="596">
        <v>1015</v>
      </c>
      <c r="B1015" s="33" t="s">
        <v>68</v>
      </c>
      <c r="C1015" s="33" t="s">
        <v>14740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6062</v>
      </c>
      <c r="I1015" s="33" t="s">
        <v>9865</v>
      </c>
    </row>
    <row r="1016" spans="1:11" x14ac:dyDescent="0.25">
      <c r="A1016" s="596">
        <v>1016</v>
      </c>
      <c r="B1016" s="33" t="s">
        <v>68</v>
      </c>
      <c r="C1016" s="33" t="s">
        <v>14740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6062</v>
      </c>
    </row>
    <row r="1017" spans="1:11" x14ac:dyDescent="0.25">
      <c r="A1017" s="596">
        <v>1017</v>
      </c>
      <c r="B1017" s="33" t="s">
        <v>356</v>
      </c>
      <c r="C1017" s="33" t="s">
        <v>14741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6072</v>
      </c>
      <c r="I1017" s="228" t="s">
        <v>14742</v>
      </c>
      <c r="J1017" s="33" t="s">
        <v>14743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14744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6072</v>
      </c>
    </row>
    <row r="1019" spans="1:11" x14ac:dyDescent="0.25">
      <c r="A1019" s="596">
        <v>1019</v>
      </c>
      <c r="B1019" s="33" t="s">
        <v>356</v>
      </c>
      <c r="C1019" s="39" t="s">
        <v>14745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6072</v>
      </c>
      <c r="I1019" s="228" t="s">
        <v>14746</v>
      </c>
    </row>
    <row r="1020" spans="1:11" x14ac:dyDescent="0.25">
      <c r="A1020" s="596">
        <v>1020</v>
      </c>
      <c r="B1020" s="33" t="s">
        <v>356</v>
      </c>
      <c r="C1020" s="33" t="s">
        <v>14747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6072</v>
      </c>
    </row>
    <row r="1021" spans="1:11" x14ac:dyDescent="0.25">
      <c r="A1021" s="596">
        <v>1021</v>
      </c>
      <c r="B1021" s="33" t="s">
        <v>356</v>
      </c>
      <c r="C1021" s="52" t="s">
        <v>14748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6072</v>
      </c>
      <c r="I1021" s="228" t="s">
        <v>14219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14749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6072</v>
      </c>
      <c r="I1022" s="228" t="s">
        <v>14750</v>
      </c>
    </row>
    <row r="1023" spans="1:11" x14ac:dyDescent="0.25">
      <c r="A1023" s="596">
        <v>1023</v>
      </c>
      <c r="B1023" s="33" t="s">
        <v>12224</v>
      </c>
      <c r="C1023" s="33" t="s">
        <v>14751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6072</v>
      </c>
      <c r="I1023" s="228" t="s">
        <v>14752</v>
      </c>
      <c r="J1023" s="33" t="s">
        <v>14232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14753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6126</v>
      </c>
      <c r="I1024" s="228" t="s">
        <v>10269</v>
      </c>
      <c r="J1024" s="33" t="s">
        <v>14232</v>
      </c>
      <c r="K1024" s="49" t="s">
        <v>6126</v>
      </c>
    </row>
    <row r="1025" spans="1:11" x14ac:dyDescent="0.25">
      <c r="A1025" s="596">
        <v>1025</v>
      </c>
      <c r="B1025" s="33" t="s">
        <v>356</v>
      </c>
      <c r="C1025" s="39" t="s">
        <v>14754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6126</v>
      </c>
      <c r="I1025" s="228" t="s">
        <v>10271</v>
      </c>
      <c r="J1025" s="33" t="s">
        <v>14232</v>
      </c>
      <c r="K1025" s="49" t="s">
        <v>6126</v>
      </c>
    </row>
    <row r="1026" spans="1:11" x14ac:dyDescent="0.25">
      <c r="A1026" s="596">
        <v>1026</v>
      </c>
      <c r="B1026" s="33" t="s">
        <v>14755</v>
      </c>
      <c r="C1026" s="56" t="s">
        <v>12289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6138</v>
      </c>
    </row>
    <row r="1027" spans="1:11" x14ac:dyDescent="0.25">
      <c r="A1027" s="596">
        <v>1027</v>
      </c>
      <c r="B1027" s="33" t="s">
        <v>14755</v>
      </c>
      <c r="C1027" s="56" t="s">
        <v>12292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6138</v>
      </c>
    </row>
    <row r="1028" spans="1:11" x14ac:dyDescent="0.25">
      <c r="A1028" s="596">
        <v>1028</v>
      </c>
      <c r="B1028" s="33" t="s">
        <v>14755</v>
      </c>
      <c r="C1028" s="56" t="s">
        <v>12293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6138</v>
      </c>
    </row>
    <row r="1029" spans="1:11" x14ac:dyDescent="0.25">
      <c r="A1029" s="596">
        <v>1029</v>
      </c>
      <c r="B1029" s="33" t="s">
        <v>4936</v>
      </c>
      <c r="C1029" s="39" t="s">
        <v>12294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6138</v>
      </c>
    </row>
    <row r="1030" spans="1:11" x14ac:dyDescent="0.25">
      <c r="A1030" s="596">
        <v>1030</v>
      </c>
      <c r="B1030" s="63" t="s">
        <v>11794</v>
      </c>
      <c r="C1030" s="39" t="s">
        <v>12295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6138</v>
      </c>
    </row>
    <row r="1031" spans="1:11" x14ac:dyDescent="0.25">
      <c r="A1031" s="596">
        <v>1031</v>
      </c>
      <c r="B1031" s="63" t="s">
        <v>11794</v>
      </c>
      <c r="C1031" s="52" t="s">
        <v>12296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6138</v>
      </c>
    </row>
    <row r="1032" spans="1:11" x14ac:dyDescent="0.25">
      <c r="A1032" s="596">
        <v>1032</v>
      </c>
      <c r="B1032" s="63" t="s">
        <v>11794</v>
      </c>
      <c r="C1032" s="39" t="s">
        <v>12297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6138</v>
      </c>
    </row>
    <row r="1033" spans="1:11" x14ac:dyDescent="0.25">
      <c r="A1033" s="596">
        <v>1033</v>
      </c>
      <c r="B1033" s="63" t="s">
        <v>11794</v>
      </c>
      <c r="C1033" s="52" t="s">
        <v>12298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6138</v>
      </c>
    </row>
    <row r="1034" spans="1:11" x14ac:dyDescent="0.25">
      <c r="A1034" s="596">
        <v>1034</v>
      </c>
      <c r="B1034" s="63" t="s">
        <v>11794</v>
      </c>
      <c r="C1034" s="39" t="s">
        <v>12299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6138</v>
      </c>
    </row>
    <row r="1035" spans="1:11" x14ac:dyDescent="0.25">
      <c r="A1035" s="596">
        <v>1035</v>
      </c>
      <c r="B1035" s="63" t="s">
        <v>11794</v>
      </c>
      <c r="C1035" s="39" t="s">
        <v>12300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6138</v>
      </c>
    </row>
    <row r="1036" spans="1:11" x14ac:dyDescent="0.25">
      <c r="A1036" s="596">
        <v>1036</v>
      </c>
      <c r="B1036" s="33" t="s">
        <v>12304</v>
      </c>
      <c r="C1036" s="228" t="s">
        <v>12305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6138</v>
      </c>
    </row>
    <row r="1037" spans="1:11" x14ac:dyDescent="0.25">
      <c r="A1037" s="596">
        <v>1037</v>
      </c>
      <c r="B1037" s="33" t="s">
        <v>12304</v>
      </c>
      <c r="C1037" s="228" t="s">
        <v>12307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6138</v>
      </c>
    </row>
    <row r="1038" spans="1:11" x14ac:dyDescent="0.25">
      <c r="A1038" s="596">
        <v>1038</v>
      </c>
      <c r="B1038" s="33" t="s">
        <v>12304</v>
      </c>
      <c r="C1038" s="228" t="s">
        <v>12308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6138</v>
      </c>
    </row>
    <row r="1039" spans="1:11" x14ac:dyDescent="0.25">
      <c r="A1039" s="596">
        <v>1039</v>
      </c>
      <c r="B1039" s="33" t="s">
        <v>12304</v>
      </c>
      <c r="C1039" s="228" t="s">
        <v>12309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6138</v>
      </c>
    </row>
    <row r="1040" spans="1:11" x14ac:dyDescent="0.25">
      <c r="A1040" s="596">
        <v>1040</v>
      </c>
      <c r="B1040" s="33" t="s">
        <v>12224</v>
      </c>
      <c r="C1040" s="228" t="s">
        <v>14756</v>
      </c>
      <c r="D1040" s="33">
        <v>1</v>
      </c>
      <c r="E1040" s="33" t="s">
        <v>24</v>
      </c>
      <c r="F1040" s="34">
        <v>1400000</v>
      </c>
      <c r="G1040" s="84" t="s">
        <v>2908</v>
      </c>
      <c r="H1040" s="84" t="s">
        <v>6138</v>
      </c>
      <c r="I1040" s="228" t="s">
        <v>14757</v>
      </c>
      <c r="J1040" s="33" t="s">
        <v>14232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14758</v>
      </c>
      <c r="D1041" s="33">
        <v>1</v>
      </c>
      <c r="E1041" s="33" t="s">
        <v>72</v>
      </c>
      <c r="F1041" s="34">
        <v>1920000</v>
      </c>
      <c r="G1041" s="84" t="s">
        <v>3078</v>
      </c>
      <c r="H1041" s="84" t="s">
        <v>6138</v>
      </c>
      <c r="I1041" s="33" t="s">
        <v>10613</v>
      </c>
      <c r="J1041" s="33" t="s">
        <v>13857</v>
      </c>
      <c r="K1041" s="49" t="s">
        <v>14759</v>
      </c>
    </row>
    <row r="1042" spans="1:11" x14ac:dyDescent="0.25">
      <c r="A1042" s="596">
        <v>1042</v>
      </c>
      <c r="B1042" s="33" t="s">
        <v>68</v>
      </c>
      <c r="C1042" s="33" t="s">
        <v>14760</v>
      </c>
      <c r="D1042" s="33">
        <v>1</v>
      </c>
      <c r="E1042" s="33" t="s">
        <v>72</v>
      </c>
      <c r="F1042" s="34">
        <v>1920000</v>
      </c>
      <c r="G1042" s="84" t="s">
        <v>3078</v>
      </c>
      <c r="H1042" s="84" t="s">
        <v>6138</v>
      </c>
      <c r="I1042" s="33" t="s">
        <v>4827</v>
      </c>
      <c r="J1042" s="33" t="s">
        <v>14761</v>
      </c>
      <c r="K1042" s="49" t="s">
        <v>14759</v>
      </c>
    </row>
    <row r="1043" spans="1:11" x14ac:dyDescent="0.25">
      <c r="A1043" s="596">
        <v>1043</v>
      </c>
      <c r="B1043" s="33" t="s">
        <v>356</v>
      </c>
      <c r="C1043" s="178" t="s">
        <v>14762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6160</v>
      </c>
    </row>
    <row r="1044" spans="1:11" x14ac:dyDescent="0.25">
      <c r="A1044" s="596">
        <v>1044</v>
      </c>
      <c r="B1044" s="33" t="s">
        <v>356</v>
      </c>
      <c r="C1044" s="603" t="s">
        <v>14763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6160</v>
      </c>
    </row>
    <row r="1045" spans="1:11" x14ac:dyDescent="0.25">
      <c r="A1045" s="596">
        <v>1045</v>
      </c>
      <c r="B1045" s="33" t="s">
        <v>14640</v>
      </c>
      <c r="C1045" s="44" t="s">
        <v>14764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14640</v>
      </c>
      <c r="C1046" s="44" t="s">
        <v>14765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14640</v>
      </c>
      <c r="C1047" s="44" t="s">
        <v>14766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14640</v>
      </c>
      <c r="C1048" s="33" t="s">
        <v>14765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14767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14768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14769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14767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17114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14770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12224</v>
      </c>
      <c r="C1055" s="33" t="s">
        <v>14771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10462</v>
      </c>
      <c r="J1055" s="33" t="s">
        <v>14232</v>
      </c>
      <c r="K1055" s="49" t="s">
        <v>4022</v>
      </c>
    </row>
    <row r="1056" spans="1:11" x14ac:dyDescent="0.25">
      <c r="A1056" s="596">
        <v>1056</v>
      </c>
      <c r="B1056" s="33" t="s">
        <v>68</v>
      </c>
      <c r="C1056" s="33" t="s">
        <v>14772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4828</v>
      </c>
      <c r="J1056" s="33" t="s">
        <v>13857</v>
      </c>
    </row>
    <row r="1057" spans="1:11" x14ac:dyDescent="0.25">
      <c r="A1057" s="596">
        <v>1057</v>
      </c>
      <c r="B1057" s="33" t="s">
        <v>68</v>
      </c>
      <c r="C1057" s="33" t="s">
        <v>14773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14774</v>
      </c>
      <c r="D1058" s="33">
        <v>1</v>
      </c>
      <c r="E1058" s="33" t="s">
        <v>72</v>
      </c>
      <c r="F1058" s="34">
        <v>2100000</v>
      </c>
      <c r="G1058" s="84" t="s">
        <v>2736</v>
      </c>
      <c r="H1058" s="522">
        <v>44872</v>
      </c>
      <c r="I1058" s="228" t="s">
        <v>10873</v>
      </c>
    </row>
    <row r="1059" spans="1:11" x14ac:dyDescent="0.25">
      <c r="A1059" s="596">
        <v>1059</v>
      </c>
      <c r="B1059" s="33" t="s">
        <v>68</v>
      </c>
      <c r="C1059" s="33" t="s">
        <v>14775</v>
      </c>
      <c r="D1059" s="33">
        <v>1</v>
      </c>
      <c r="E1059" s="33" t="s">
        <v>72</v>
      </c>
      <c r="F1059" s="34">
        <v>2100000</v>
      </c>
      <c r="G1059" s="84" t="s">
        <v>2736</v>
      </c>
      <c r="H1059" s="522">
        <v>44872</v>
      </c>
      <c r="I1059" s="228" t="s">
        <v>14776</v>
      </c>
    </row>
    <row r="1060" spans="1:11" x14ac:dyDescent="0.25">
      <c r="A1060" s="596">
        <v>1060</v>
      </c>
      <c r="B1060" s="33" t="s">
        <v>68</v>
      </c>
      <c r="C1060" s="33" t="s">
        <v>14777</v>
      </c>
      <c r="D1060" s="33">
        <v>1</v>
      </c>
      <c r="E1060" s="33" t="s">
        <v>72</v>
      </c>
      <c r="F1060" s="34">
        <v>2100000</v>
      </c>
      <c r="G1060" s="84" t="s">
        <v>2736</v>
      </c>
      <c r="H1060" s="522">
        <v>44872</v>
      </c>
      <c r="I1060" s="228" t="s">
        <v>14274</v>
      </c>
    </row>
    <row r="1061" spans="1:11" x14ac:dyDescent="0.25">
      <c r="A1061" s="596">
        <v>1061</v>
      </c>
      <c r="B1061" s="33" t="s">
        <v>68</v>
      </c>
      <c r="C1061" s="33" t="s">
        <v>14775</v>
      </c>
      <c r="D1061" s="33">
        <v>1</v>
      </c>
      <c r="E1061" s="33" t="s">
        <v>72</v>
      </c>
      <c r="F1061" s="34">
        <v>2100000</v>
      </c>
      <c r="G1061" s="84" t="s">
        <v>2736</v>
      </c>
      <c r="H1061" s="522">
        <v>44872</v>
      </c>
    </row>
    <row r="1062" spans="1:11" x14ac:dyDescent="0.25">
      <c r="A1062" s="596">
        <v>1062</v>
      </c>
      <c r="B1062" s="33" t="s">
        <v>12224</v>
      </c>
      <c r="C1062" s="33" t="s">
        <v>14778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14779</v>
      </c>
      <c r="J1062" s="33" t="s">
        <v>14232</v>
      </c>
      <c r="K1062" s="49" t="s">
        <v>384</v>
      </c>
    </row>
    <row r="1063" spans="1:11" x14ac:dyDescent="0.25">
      <c r="A1063" s="596">
        <v>1063</v>
      </c>
      <c r="B1063" s="33" t="s">
        <v>14780</v>
      </c>
      <c r="C1063" s="33" t="s">
        <v>12384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14780</v>
      </c>
      <c r="C1064" s="56" t="s">
        <v>12386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14781</v>
      </c>
      <c r="C1065" s="33" t="s">
        <v>12389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6305</v>
      </c>
    </row>
    <row r="1066" spans="1:11" x14ac:dyDescent="0.25">
      <c r="A1066" s="596">
        <v>1066</v>
      </c>
      <c r="B1066" s="33" t="s">
        <v>14781</v>
      </c>
      <c r="C1066" s="33" t="s">
        <v>12391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6305</v>
      </c>
    </row>
    <row r="1067" spans="1:11" x14ac:dyDescent="0.25">
      <c r="A1067" s="596">
        <v>1067</v>
      </c>
      <c r="B1067" s="33" t="s">
        <v>14781</v>
      </c>
      <c r="C1067" s="109" t="s">
        <v>12392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6305</v>
      </c>
    </row>
    <row r="1068" spans="1:11" x14ac:dyDescent="0.25">
      <c r="A1068" s="596">
        <v>1068</v>
      </c>
      <c r="B1068" s="33" t="s">
        <v>14781</v>
      </c>
      <c r="C1068" s="81" t="s">
        <v>12393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6305</v>
      </c>
    </row>
    <row r="1069" spans="1:11" x14ac:dyDescent="0.25">
      <c r="A1069" s="596">
        <v>1069</v>
      </c>
      <c r="B1069" s="33" t="s">
        <v>14782</v>
      </c>
      <c r="C1069" s="81" t="s">
        <v>12395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6305</v>
      </c>
    </row>
    <row r="1070" spans="1:11" x14ac:dyDescent="0.25">
      <c r="A1070" s="596">
        <v>1070</v>
      </c>
      <c r="B1070" s="33" t="s">
        <v>14782</v>
      </c>
      <c r="C1070" s="81" t="s">
        <v>12396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6305</v>
      </c>
    </row>
    <row r="1071" spans="1:11" x14ac:dyDescent="0.25">
      <c r="A1071" s="596">
        <v>1071</v>
      </c>
      <c r="B1071" s="33" t="s">
        <v>14783</v>
      </c>
      <c r="C1071" s="49" t="s">
        <v>12397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6312</v>
      </c>
    </row>
    <row r="1072" spans="1:11" x14ac:dyDescent="0.25">
      <c r="A1072" s="596">
        <v>1072</v>
      </c>
      <c r="B1072" s="33" t="s">
        <v>12224</v>
      </c>
      <c r="C1072" s="33" t="s">
        <v>12399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6312</v>
      </c>
    </row>
    <row r="1073" spans="1:9" x14ac:dyDescent="0.25">
      <c r="A1073" s="596">
        <v>1073</v>
      </c>
      <c r="B1073" s="33" t="s">
        <v>12224</v>
      </c>
      <c r="C1073" s="33" t="s">
        <v>12400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6312</v>
      </c>
    </row>
    <row r="1074" spans="1:9" x14ac:dyDescent="0.25">
      <c r="A1074" s="596">
        <v>1074</v>
      </c>
      <c r="B1074" s="33" t="s">
        <v>14783</v>
      </c>
      <c r="C1074" s="487" t="s">
        <v>12405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6316</v>
      </c>
    </row>
    <row r="1075" spans="1:9" x14ac:dyDescent="0.25">
      <c r="A1075" s="596">
        <v>1075</v>
      </c>
      <c r="B1075" s="33" t="s">
        <v>14783</v>
      </c>
      <c r="C1075" s="247" t="s">
        <v>12407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6316</v>
      </c>
    </row>
    <row r="1076" spans="1:9" x14ac:dyDescent="0.25">
      <c r="A1076" s="596">
        <v>1076</v>
      </c>
      <c r="B1076" s="33" t="s">
        <v>14784</v>
      </c>
      <c r="C1076" s="33" t="s">
        <v>14785</v>
      </c>
      <c r="D1076" s="33">
        <v>1</v>
      </c>
      <c r="E1076" s="39" t="s">
        <v>23</v>
      </c>
      <c r="F1076" s="179" t="s">
        <v>14786</v>
      </c>
      <c r="G1076" s="84" t="s">
        <v>488</v>
      </c>
      <c r="H1076" s="84" t="s">
        <v>6316</v>
      </c>
      <c r="I1076" s="33" t="s">
        <v>4827</v>
      </c>
    </row>
    <row r="1077" spans="1:9" x14ac:dyDescent="0.25">
      <c r="A1077" s="596">
        <v>1077</v>
      </c>
      <c r="B1077" s="33" t="s">
        <v>14784</v>
      </c>
      <c r="C1077" s="33" t="s">
        <v>14787</v>
      </c>
      <c r="D1077" s="33">
        <v>1</v>
      </c>
      <c r="E1077" s="39" t="s">
        <v>23</v>
      </c>
      <c r="F1077" s="179" t="s">
        <v>14786</v>
      </c>
      <c r="G1077" s="84" t="s">
        <v>488</v>
      </c>
      <c r="H1077" s="84" t="s">
        <v>6316</v>
      </c>
      <c r="I1077" s="33" t="s">
        <v>4825</v>
      </c>
    </row>
    <row r="1078" spans="1:9" x14ac:dyDescent="0.25">
      <c r="A1078" s="596">
        <v>1078</v>
      </c>
      <c r="B1078" s="33" t="s">
        <v>356</v>
      </c>
      <c r="C1078" s="33" t="s">
        <v>14788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6345</v>
      </c>
    </row>
    <row r="1079" spans="1:9" x14ac:dyDescent="0.25">
      <c r="A1079" s="596">
        <v>1079</v>
      </c>
      <c r="B1079" s="33" t="s">
        <v>356</v>
      </c>
      <c r="C1079" s="49" t="s">
        <v>14789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6345</v>
      </c>
    </row>
    <row r="1080" spans="1:9" x14ac:dyDescent="0.25">
      <c r="A1080" s="596">
        <v>1080</v>
      </c>
      <c r="B1080" s="33" t="s">
        <v>356</v>
      </c>
      <c r="C1080" s="33" t="s">
        <v>14790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6345</v>
      </c>
    </row>
    <row r="1081" spans="1:9" x14ac:dyDescent="0.25">
      <c r="A1081" s="596">
        <v>1081</v>
      </c>
      <c r="B1081" s="33" t="s">
        <v>356</v>
      </c>
      <c r="C1081" s="33" t="s">
        <v>14791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6345</v>
      </c>
    </row>
    <row r="1082" spans="1:9" x14ac:dyDescent="0.25">
      <c r="A1082" s="596">
        <v>1082</v>
      </c>
      <c r="B1082" s="33" t="s">
        <v>6085</v>
      </c>
      <c r="C1082" s="49" t="s">
        <v>14792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6345</v>
      </c>
    </row>
    <row r="1083" spans="1:9" x14ac:dyDescent="0.25">
      <c r="A1083" s="596">
        <v>1083</v>
      </c>
      <c r="B1083" s="33" t="s">
        <v>6085</v>
      </c>
      <c r="C1083" s="49" t="s">
        <v>14793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6345</v>
      </c>
    </row>
    <row r="1084" spans="1:9" x14ac:dyDescent="0.25">
      <c r="A1084" s="596">
        <v>1084</v>
      </c>
      <c r="B1084" s="33" t="s">
        <v>6085</v>
      </c>
      <c r="C1084" s="49" t="s">
        <v>14794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6345</v>
      </c>
    </row>
    <row r="1085" spans="1:9" x14ac:dyDescent="0.25">
      <c r="A1085" s="596">
        <v>1085</v>
      </c>
      <c r="B1085" s="33" t="s">
        <v>6085</v>
      </c>
      <c r="C1085" s="49" t="s">
        <v>14795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6345</v>
      </c>
    </row>
    <row r="1086" spans="1:9" x14ac:dyDescent="0.25">
      <c r="A1086" s="596">
        <v>1086</v>
      </c>
      <c r="B1086" s="63" t="s">
        <v>11794</v>
      </c>
      <c r="C1086" s="33" t="s">
        <v>12424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6348</v>
      </c>
    </row>
    <row r="1087" spans="1:9" x14ac:dyDescent="0.25">
      <c r="A1087" s="596">
        <v>1087</v>
      </c>
      <c r="B1087" s="63" t="s">
        <v>11794</v>
      </c>
      <c r="C1087" s="33" t="s">
        <v>12426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6348</v>
      </c>
    </row>
    <row r="1088" spans="1:9" x14ac:dyDescent="0.25">
      <c r="A1088" s="596">
        <v>1088</v>
      </c>
      <c r="B1088" s="63" t="s">
        <v>11794</v>
      </c>
      <c r="C1088" s="33" t="s">
        <v>12427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6348</v>
      </c>
    </row>
    <row r="1089" spans="1:12" x14ac:dyDescent="0.25">
      <c r="A1089" s="596">
        <v>1089</v>
      </c>
      <c r="B1089" s="63" t="s">
        <v>11794</v>
      </c>
      <c r="C1089" s="33" t="s">
        <v>12428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6348</v>
      </c>
    </row>
    <row r="1090" spans="1:12" x14ac:dyDescent="0.25">
      <c r="A1090" s="596">
        <v>1090</v>
      </c>
      <c r="B1090" s="63" t="s">
        <v>11794</v>
      </c>
      <c r="C1090" s="33" t="s">
        <v>12429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6348</v>
      </c>
    </row>
    <row r="1091" spans="1:12" x14ac:dyDescent="0.25">
      <c r="A1091" s="596">
        <v>1091</v>
      </c>
      <c r="B1091" s="63" t="s">
        <v>11794</v>
      </c>
      <c r="C1091" s="33" t="s">
        <v>12430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6348</v>
      </c>
    </row>
    <row r="1092" spans="1:12" x14ac:dyDescent="0.25">
      <c r="A1092" s="596">
        <v>1092</v>
      </c>
      <c r="B1092" s="33" t="s">
        <v>12224</v>
      </c>
      <c r="C1092" s="33" t="s">
        <v>14796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6364</v>
      </c>
      <c r="I1092" s="228" t="s">
        <v>10068</v>
      </c>
      <c r="J1092" s="33" t="s">
        <v>14232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14797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6375</v>
      </c>
      <c r="I1093" s="228" t="s">
        <v>14798</v>
      </c>
    </row>
    <row r="1094" spans="1:12" x14ac:dyDescent="0.25">
      <c r="A1094" s="596">
        <v>1094</v>
      </c>
      <c r="B1094" s="33" t="s">
        <v>356</v>
      </c>
      <c r="C1094" s="33" t="s">
        <v>14799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6375</v>
      </c>
      <c r="I1094" s="228" t="s">
        <v>14800</v>
      </c>
    </row>
    <row r="1095" spans="1:12" x14ac:dyDescent="0.25">
      <c r="A1095" s="596">
        <v>1095</v>
      </c>
      <c r="B1095" s="33" t="s">
        <v>12224</v>
      </c>
      <c r="C1095" s="81" t="s">
        <v>14801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6375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12224</v>
      </c>
      <c r="C1096" s="175" t="s">
        <v>14802</v>
      </c>
      <c r="D1096" s="38">
        <v>1</v>
      </c>
      <c r="E1096" s="45" t="s">
        <v>24</v>
      </c>
      <c r="F1096" s="46">
        <v>1400000</v>
      </c>
      <c r="G1096" s="84" t="s">
        <v>3078</v>
      </c>
      <c r="H1096" s="84" t="s">
        <v>6405</v>
      </c>
      <c r="I1096" s="228" t="s">
        <v>14803</v>
      </c>
      <c r="K1096" s="641">
        <v>44419</v>
      </c>
    </row>
    <row r="1097" spans="1:12" x14ac:dyDescent="0.25">
      <c r="A1097" s="596">
        <v>1097</v>
      </c>
      <c r="B1097" s="33" t="s">
        <v>12224</v>
      </c>
      <c r="C1097" s="33" t="s">
        <v>14804</v>
      </c>
      <c r="D1097" s="50">
        <v>1</v>
      </c>
      <c r="E1097" s="45" t="s">
        <v>24</v>
      </c>
      <c r="F1097" s="55">
        <v>1400000</v>
      </c>
      <c r="G1097" s="84" t="s">
        <v>3078</v>
      </c>
      <c r="H1097" s="84" t="s">
        <v>6405</v>
      </c>
      <c r="I1097" s="313" t="s">
        <v>14805</v>
      </c>
      <c r="K1097" s="385" t="s">
        <v>2699</v>
      </c>
    </row>
    <row r="1098" spans="1:12" x14ac:dyDescent="0.25">
      <c r="A1098" s="596">
        <v>1098</v>
      </c>
      <c r="B1098" s="33" t="s">
        <v>12224</v>
      </c>
      <c r="C1098" s="49" t="s">
        <v>14806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6405</v>
      </c>
      <c r="I1098" s="228" t="s">
        <v>14807</v>
      </c>
      <c r="K1098" s="49" t="s">
        <v>14808</v>
      </c>
    </row>
    <row r="1099" spans="1:12" x14ac:dyDescent="0.25">
      <c r="A1099" s="596">
        <v>1099</v>
      </c>
      <c r="B1099" s="33" t="s">
        <v>14809</v>
      </c>
      <c r="C1099" s="680" t="s">
        <v>12457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14810</v>
      </c>
      <c r="C1100" s="33" t="s">
        <v>12459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12470</v>
      </c>
      <c r="D1101" s="38">
        <v>1</v>
      </c>
      <c r="E1101" s="45" t="s">
        <v>24</v>
      </c>
      <c r="F1101" s="40">
        <v>3400000</v>
      </c>
      <c r="G1101" s="41" t="s">
        <v>14811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12472</v>
      </c>
      <c r="D1102" s="38">
        <v>1</v>
      </c>
      <c r="E1102" s="45" t="s">
        <v>24</v>
      </c>
      <c r="F1102" s="40">
        <v>3400000</v>
      </c>
      <c r="G1102" s="41" t="s">
        <v>14811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12479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12480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12485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12487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14812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14813</v>
      </c>
    </row>
    <row r="1108" spans="1:11" x14ac:dyDescent="0.25">
      <c r="A1108" s="596">
        <v>1108</v>
      </c>
      <c r="B1108" s="33" t="s">
        <v>356</v>
      </c>
      <c r="C1108" s="109" t="s">
        <v>14814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14815</v>
      </c>
    </row>
    <row r="1109" spans="1:11" x14ac:dyDescent="0.25">
      <c r="A1109" s="596">
        <v>1109</v>
      </c>
      <c r="B1109" s="33" t="s">
        <v>12224</v>
      </c>
      <c r="C1109" s="33" t="s">
        <v>14816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14817</v>
      </c>
      <c r="J1109" s="33" t="s">
        <v>14818</v>
      </c>
      <c r="K1109" s="49" t="s">
        <v>8157</v>
      </c>
    </row>
    <row r="1110" spans="1:11" x14ac:dyDescent="0.25">
      <c r="A1110" s="596">
        <v>1110</v>
      </c>
      <c r="B1110" s="63" t="s">
        <v>63</v>
      </c>
      <c r="C1110" s="33" t="s">
        <v>12507</v>
      </c>
      <c r="D1110" s="39">
        <v>1</v>
      </c>
      <c r="E1110" s="33" t="s">
        <v>24</v>
      </c>
      <c r="F1110" s="40">
        <v>3400000</v>
      </c>
      <c r="G1110" s="84" t="s">
        <v>14819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12509</v>
      </c>
      <c r="D1111" s="39">
        <v>1</v>
      </c>
      <c r="E1111" s="33" t="s">
        <v>24</v>
      </c>
      <c r="F1111" s="40">
        <v>3400000</v>
      </c>
      <c r="G1111" s="84" t="s">
        <v>14819</v>
      </c>
      <c r="H1111" s="522">
        <v>44812</v>
      </c>
    </row>
    <row r="1112" spans="1:11" x14ac:dyDescent="0.25">
      <c r="A1112" s="596">
        <v>1112</v>
      </c>
      <c r="B1112" s="33" t="s">
        <v>12224</v>
      </c>
      <c r="C1112" s="33" t="s">
        <v>14820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14821</v>
      </c>
      <c r="J1112" s="33" t="s">
        <v>14232</v>
      </c>
      <c r="K1112" s="49" t="s">
        <v>7736</v>
      </c>
    </row>
    <row r="1113" spans="1:11" x14ac:dyDescent="0.25">
      <c r="A1113" s="596">
        <v>1113</v>
      </c>
      <c r="B1113" s="33" t="s">
        <v>68</v>
      </c>
      <c r="C1113" s="33" t="s">
        <v>14822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14823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12531</v>
      </c>
      <c r="D1115" s="38">
        <v>1</v>
      </c>
      <c r="E1115" s="45" t="s">
        <v>24</v>
      </c>
      <c r="F1115" s="40">
        <v>3400000</v>
      </c>
      <c r="G1115" s="84" t="s">
        <v>13177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12533</v>
      </c>
      <c r="D1116" s="50">
        <v>1</v>
      </c>
      <c r="E1116" s="45" t="s">
        <v>24</v>
      </c>
      <c r="F1116" s="179">
        <v>3400000</v>
      </c>
      <c r="G1116" s="84" t="s">
        <v>13177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14824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6555</v>
      </c>
    </row>
    <row r="1118" spans="1:11" x14ac:dyDescent="0.25">
      <c r="A1118" s="596">
        <v>1118</v>
      </c>
      <c r="B1118" s="33" t="s">
        <v>68</v>
      </c>
      <c r="C1118" s="33" t="s">
        <v>14825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6555</v>
      </c>
    </row>
    <row r="1119" spans="1:11" x14ac:dyDescent="0.25">
      <c r="A1119" s="596">
        <v>1119</v>
      </c>
      <c r="B1119" s="33" t="s">
        <v>356</v>
      </c>
      <c r="C1119" s="44" t="s">
        <v>14826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6606</v>
      </c>
      <c r="I1119" s="33">
        <v>5627321</v>
      </c>
      <c r="J1119" s="33" t="s">
        <v>14827</v>
      </c>
    </row>
    <row r="1120" spans="1:11" x14ac:dyDescent="0.25">
      <c r="A1120" s="596">
        <v>1120</v>
      </c>
      <c r="B1120" s="33" t="s">
        <v>356</v>
      </c>
      <c r="C1120" s="109" t="s">
        <v>14828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6606</v>
      </c>
      <c r="I1120" s="33">
        <v>5629214</v>
      </c>
      <c r="J1120" s="33" t="s">
        <v>14827</v>
      </c>
    </row>
    <row r="1121" spans="1:11" x14ac:dyDescent="0.25">
      <c r="A1121" s="596">
        <v>1121</v>
      </c>
      <c r="B1121" s="33" t="s">
        <v>356</v>
      </c>
      <c r="C1121" s="33" t="s">
        <v>14829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6606</v>
      </c>
      <c r="I1121" s="33" t="s">
        <v>11694</v>
      </c>
      <c r="J1121" s="33" t="s">
        <v>14827</v>
      </c>
    </row>
    <row r="1122" spans="1:11" x14ac:dyDescent="0.25">
      <c r="A1122" s="596">
        <v>1122</v>
      </c>
      <c r="B1122" s="33" t="s">
        <v>356</v>
      </c>
      <c r="C1122" s="156" t="s">
        <v>14830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6606</v>
      </c>
      <c r="I1122" s="33">
        <v>5605110</v>
      </c>
      <c r="J1122" s="33" t="s">
        <v>14831</v>
      </c>
    </row>
    <row r="1123" spans="1:11" x14ac:dyDescent="0.25">
      <c r="A1123" s="596">
        <v>1123</v>
      </c>
      <c r="B1123" s="258" t="s">
        <v>60</v>
      </c>
      <c r="C1123" s="56" t="s">
        <v>12563</v>
      </c>
      <c r="D1123" s="43">
        <v>1</v>
      </c>
      <c r="E1123" s="56" t="s">
        <v>24</v>
      </c>
      <c r="F1123" s="630">
        <v>3975000</v>
      </c>
      <c r="G1123" s="294" t="s">
        <v>14832</v>
      </c>
      <c r="H1123" s="294" t="s">
        <v>6606</v>
      </c>
    </row>
    <row r="1124" spans="1:11" x14ac:dyDescent="0.25">
      <c r="A1124" s="596">
        <v>1124</v>
      </c>
      <c r="B1124" s="258" t="s">
        <v>60</v>
      </c>
      <c r="C1124" s="56" t="s">
        <v>12565</v>
      </c>
      <c r="D1124" s="43">
        <v>1</v>
      </c>
      <c r="E1124" s="56" t="s">
        <v>24</v>
      </c>
      <c r="F1124" s="41">
        <v>3975000</v>
      </c>
      <c r="G1124" s="294" t="s">
        <v>14832</v>
      </c>
      <c r="H1124" s="294" t="s">
        <v>6606</v>
      </c>
      <c r="J1124" s="56"/>
    </row>
    <row r="1125" spans="1:11" x14ac:dyDescent="0.25">
      <c r="A1125" s="596">
        <v>1125</v>
      </c>
      <c r="B1125" s="36" t="s">
        <v>12566</v>
      </c>
      <c r="C1125" s="33" t="s">
        <v>14833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6606</v>
      </c>
    </row>
    <row r="1126" spans="1:11" x14ac:dyDescent="0.25">
      <c r="A1126" s="596">
        <v>1126</v>
      </c>
      <c r="B1126" s="36" t="s">
        <v>12566</v>
      </c>
      <c r="C1126" s="33" t="s">
        <v>14834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6606</v>
      </c>
    </row>
    <row r="1127" spans="1:11" x14ac:dyDescent="0.25">
      <c r="A1127" s="596">
        <v>1127</v>
      </c>
      <c r="B1127" s="33" t="s">
        <v>356</v>
      </c>
      <c r="C1127" s="33" t="s">
        <v>11014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6646</v>
      </c>
    </row>
    <row r="1128" spans="1:11" x14ac:dyDescent="0.25">
      <c r="A1128" s="596">
        <v>1128</v>
      </c>
      <c r="B1128" s="33" t="s">
        <v>356</v>
      </c>
      <c r="C1128" s="33" t="s">
        <v>12576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6646</v>
      </c>
      <c r="I1128" s="228" t="s">
        <v>14835</v>
      </c>
      <c r="J1128" s="33" t="s">
        <v>13857</v>
      </c>
      <c r="K1128" s="49" t="s">
        <v>4323</v>
      </c>
    </row>
    <row r="1129" spans="1:11" x14ac:dyDescent="0.25">
      <c r="A1129" s="596">
        <v>1129</v>
      </c>
      <c r="B1129" s="36" t="s">
        <v>12572</v>
      </c>
      <c r="C1129" s="36" t="s">
        <v>12573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6646</v>
      </c>
    </row>
    <row r="1130" spans="1:11" x14ac:dyDescent="0.25">
      <c r="A1130" s="596">
        <v>1130</v>
      </c>
      <c r="B1130" s="36" t="s">
        <v>12572</v>
      </c>
      <c r="C1130" s="36" t="s">
        <v>12575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6646</v>
      </c>
    </row>
    <row r="1131" spans="1:11" x14ac:dyDescent="0.25">
      <c r="A1131" s="596">
        <v>1131</v>
      </c>
      <c r="B1131" s="33" t="s">
        <v>356</v>
      </c>
      <c r="C1131" s="33" t="s">
        <v>14836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6646</v>
      </c>
    </row>
    <row r="1132" spans="1:11" x14ac:dyDescent="0.25">
      <c r="A1132" s="596">
        <v>1132</v>
      </c>
      <c r="B1132" s="33" t="s">
        <v>356</v>
      </c>
      <c r="C1132" s="39" t="s">
        <v>14837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6646</v>
      </c>
    </row>
    <row r="1133" spans="1:11" x14ac:dyDescent="0.25">
      <c r="A1133" s="596">
        <v>1133</v>
      </c>
      <c r="B1133" s="63" t="s">
        <v>6658</v>
      </c>
      <c r="C1133" s="33" t="s">
        <v>12579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6646</v>
      </c>
      <c r="I1133" s="228" t="s">
        <v>9312</v>
      </c>
      <c r="J1133" s="33" t="s">
        <v>13857</v>
      </c>
      <c r="K1133" s="49" t="s">
        <v>2699</v>
      </c>
    </row>
    <row r="1134" spans="1:11" x14ac:dyDescent="0.25">
      <c r="A1134" s="596">
        <v>1134</v>
      </c>
      <c r="B1134" s="33" t="s">
        <v>68</v>
      </c>
      <c r="C1134" s="33" t="s">
        <v>14838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6675</v>
      </c>
    </row>
    <row r="1135" spans="1:11" x14ac:dyDescent="0.25">
      <c r="A1135" s="596">
        <v>1135</v>
      </c>
      <c r="B1135" s="33" t="s">
        <v>68</v>
      </c>
      <c r="C1135" s="33" t="s">
        <v>14839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6675</v>
      </c>
    </row>
    <row r="1136" spans="1:11" x14ac:dyDescent="0.25">
      <c r="A1136" s="596">
        <v>1136</v>
      </c>
      <c r="B1136" s="33" t="s">
        <v>12224</v>
      </c>
      <c r="C1136" s="33" t="s">
        <v>14840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6693</v>
      </c>
      <c r="I1136" s="33" t="s">
        <v>14841</v>
      </c>
      <c r="J1136" s="33" t="s">
        <v>14232</v>
      </c>
      <c r="K1136" s="479">
        <v>44208</v>
      </c>
    </row>
    <row r="1137" spans="1:12" x14ac:dyDescent="0.25">
      <c r="A1137" s="596">
        <v>1137</v>
      </c>
      <c r="B1137" s="33" t="s">
        <v>12224</v>
      </c>
      <c r="C1137" s="33" t="s">
        <v>14842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6701</v>
      </c>
    </row>
    <row r="1138" spans="1:12" x14ac:dyDescent="0.25">
      <c r="A1138" s="596">
        <v>1138</v>
      </c>
      <c r="B1138" s="33" t="s">
        <v>12224</v>
      </c>
      <c r="C1138" s="156" t="s">
        <v>14843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6701</v>
      </c>
      <c r="I1138" s="228" t="s">
        <v>13065</v>
      </c>
      <c r="J1138" s="33" t="s">
        <v>14232</v>
      </c>
      <c r="K1138" s="49" t="s">
        <v>384</v>
      </c>
    </row>
    <row r="1139" spans="1:12" x14ac:dyDescent="0.25">
      <c r="A1139" s="596">
        <v>1139</v>
      </c>
      <c r="B1139" s="33" t="s">
        <v>12224</v>
      </c>
      <c r="C1139" s="109" t="s">
        <v>14844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6701</v>
      </c>
      <c r="I1139" s="228" t="s">
        <v>10023</v>
      </c>
      <c r="J1139" s="33" t="s">
        <v>14232</v>
      </c>
      <c r="K1139" s="49" t="s">
        <v>3466</v>
      </c>
    </row>
    <row r="1140" spans="1:12" x14ac:dyDescent="0.25">
      <c r="A1140" s="596">
        <v>1140</v>
      </c>
      <c r="B1140" s="33" t="s">
        <v>356</v>
      </c>
      <c r="C1140" s="33" t="s">
        <v>14845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6718</v>
      </c>
      <c r="I1140" s="228" t="s">
        <v>14846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14847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6718</v>
      </c>
      <c r="I1141" s="228" t="s">
        <v>14848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14849</v>
      </c>
      <c r="D1142" s="38">
        <v>1</v>
      </c>
      <c r="E1142" s="45" t="s">
        <v>24</v>
      </c>
      <c r="F1142" s="46">
        <v>1700000</v>
      </c>
      <c r="G1142" s="84" t="s">
        <v>2908</v>
      </c>
      <c r="H1142" s="84" t="s">
        <v>6718</v>
      </c>
      <c r="I1142" s="228" t="s">
        <v>14850</v>
      </c>
      <c r="J1142" s="33" t="s">
        <v>14016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14851</v>
      </c>
      <c r="D1143" s="38">
        <v>1</v>
      </c>
      <c r="E1143" s="51" t="s">
        <v>24</v>
      </c>
      <c r="F1143" s="46">
        <v>1700000</v>
      </c>
      <c r="G1143" s="84" t="s">
        <v>2908</v>
      </c>
      <c r="H1143" s="84" t="s">
        <v>6718</v>
      </c>
    </row>
    <row r="1144" spans="1:12" x14ac:dyDescent="0.25">
      <c r="A1144" s="596">
        <v>1144</v>
      </c>
      <c r="B1144" s="33" t="s">
        <v>12224</v>
      </c>
      <c r="C1144" s="33" t="s">
        <v>12623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6731</v>
      </c>
    </row>
    <row r="1145" spans="1:12" x14ac:dyDescent="0.25">
      <c r="A1145" s="596">
        <v>1145</v>
      </c>
      <c r="B1145" s="33" t="s">
        <v>12224</v>
      </c>
      <c r="C1145" s="33" t="s">
        <v>12625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6731</v>
      </c>
    </row>
    <row r="1146" spans="1:12" x14ac:dyDescent="0.25">
      <c r="A1146" s="596">
        <v>1146</v>
      </c>
      <c r="B1146" s="33" t="s">
        <v>12224</v>
      </c>
      <c r="C1146" s="33" t="s">
        <v>14852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6731</v>
      </c>
      <c r="I1146" s="228" t="s">
        <v>14853</v>
      </c>
      <c r="J1146" s="33" t="s">
        <v>14232</v>
      </c>
      <c r="K1146" s="49" t="s">
        <v>14854</v>
      </c>
    </row>
    <row r="1147" spans="1:12" x14ac:dyDescent="0.25">
      <c r="A1147" s="596">
        <v>1147</v>
      </c>
      <c r="B1147" s="33" t="s">
        <v>356</v>
      </c>
      <c r="C1147" s="44" t="s">
        <v>12628</v>
      </c>
      <c r="D1147" s="38">
        <v>1</v>
      </c>
      <c r="E1147" s="56" t="s">
        <v>23</v>
      </c>
      <c r="F1147" s="179">
        <v>1700000</v>
      </c>
      <c r="G1147" s="42" t="s">
        <v>12627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14855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14856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14857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12243</v>
      </c>
      <c r="J1150" s="33" t="s">
        <v>14858</v>
      </c>
      <c r="K1150" s="49" t="s">
        <v>14859</v>
      </c>
    </row>
    <row r="1151" spans="1:12" x14ac:dyDescent="0.25">
      <c r="A1151" s="596">
        <v>1151</v>
      </c>
      <c r="B1151" s="33" t="s">
        <v>356</v>
      </c>
      <c r="C1151" s="44" t="s">
        <v>14860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14861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12572</v>
      </c>
      <c r="C1153" s="33" t="s">
        <v>12640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11794</v>
      </c>
      <c r="C1154" s="36" t="s">
        <v>12642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11794</v>
      </c>
      <c r="C1155" s="33" t="s">
        <v>12643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11794</v>
      </c>
      <c r="C1156" s="44" t="s">
        <v>12644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14862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14863</v>
      </c>
      <c r="J1157" s="33" t="s">
        <v>14232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14864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14865</v>
      </c>
      <c r="J1158" s="33" t="s">
        <v>14232</v>
      </c>
      <c r="K1158" s="479">
        <v>44654</v>
      </c>
    </row>
    <row r="1159" spans="1:11" x14ac:dyDescent="0.25">
      <c r="A1159" s="596">
        <v>1159</v>
      </c>
      <c r="B1159" s="33" t="s">
        <v>12224</v>
      </c>
      <c r="C1159" s="33" t="s">
        <v>14866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13054</v>
      </c>
    </row>
    <row r="1160" spans="1:11" x14ac:dyDescent="0.25">
      <c r="A1160" s="596">
        <v>1160</v>
      </c>
      <c r="B1160" s="33" t="s">
        <v>356</v>
      </c>
      <c r="C1160" s="33" t="s">
        <v>14867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14868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14869</v>
      </c>
    </row>
    <row r="1162" spans="1:11" x14ac:dyDescent="0.25">
      <c r="A1162" s="596">
        <v>1162</v>
      </c>
      <c r="B1162" s="33" t="s">
        <v>12224</v>
      </c>
      <c r="C1162" s="33" t="s">
        <v>14870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14871</v>
      </c>
    </row>
    <row r="1163" spans="1:11" x14ac:dyDescent="0.25">
      <c r="A1163" s="596">
        <v>1163</v>
      </c>
      <c r="B1163" s="63" t="s">
        <v>63</v>
      </c>
      <c r="C1163" s="36" t="s">
        <v>12656</v>
      </c>
      <c r="D1163" s="38">
        <v>1</v>
      </c>
      <c r="E1163" s="51" t="s">
        <v>24</v>
      </c>
      <c r="F1163" s="185">
        <v>3400000</v>
      </c>
      <c r="G1163" s="84" t="s">
        <v>14872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12658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12572</v>
      </c>
      <c r="C1165" s="39" t="s">
        <v>12659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12572</v>
      </c>
      <c r="C1166" s="49" t="s">
        <v>12660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12572</v>
      </c>
      <c r="C1167" s="49" t="s">
        <v>12661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12572</v>
      </c>
      <c r="C1168" s="49" t="s">
        <v>12662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12572</v>
      </c>
      <c r="C1169" s="33" t="s">
        <v>12663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12572</v>
      </c>
      <c r="C1170" s="56" t="s">
        <v>12664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12224</v>
      </c>
      <c r="C1172" s="33" t="s">
        <v>14873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14874</v>
      </c>
    </row>
    <row r="1173" spans="1:11" x14ac:dyDescent="0.25">
      <c r="A1173" s="596">
        <v>1173</v>
      </c>
      <c r="B1173" s="247" t="s">
        <v>356</v>
      </c>
      <c r="C1173" s="397" t="s">
        <v>14875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14876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14877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14878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12669</v>
      </c>
      <c r="D1175" s="50">
        <v>1</v>
      </c>
      <c r="E1175" s="45" t="s">
        <v>24</v>
      </c>
      <c r="F1175" s="34">
        <v>3400000</v>
      </c>
      <c r="G1175" s="84" t="s">
        <v>14879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12670</v>
      </c>
      <c r="D1176" s="38">
        <v>1</v>
      </c>
      <c r="E1176" s="45" t="s">
        <v>24</v>
      </c>
      <c r="F1176" s="34">
        <v>3400000</v>
      </c>
      <c r="G1176" s="84" t="s">
        <v>12648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14880</v>
      </c>
      <c r="D1177" s="33">
        <v>1</v>
      </c>
      <c r="E1177" s="33" t="s">
        <v>24</v>
      </c>
      <c r="F1177" s="34">
        <v>3400000</v>
      </c>
      <c r="G1177" s="84" t="s">
        <v>14881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12672</v>
      </c>
      <c r="D1178" s="33">
        <v>1</v>
      </c>
      <c r="E1178" s="33" t="s">
        <v>24</v>
      </c>
      <c r="F1178" s="34">
        <v>3400000</v>
      </c>
      <c r="G1178" s="84" t="s">
        <v>14882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12681</v>
      </c>
      <c r="D1179" s="435">
        <v>1</v>
      </c>
      <c r="E1179" s="440" t="s">
        <v>24</v>
      </c>
      <c r="F1179" s="437">
        <v>3975000</v>
      </c>
      <c r="G1179" s="450" t="s">
        <v>14832</v>
      </c>
      <c r="H1179" s="527">
        <v>44813</v>
      </c>
      <c r="J1179" s="33" t="s">
        <v>13857</v>
      </c>
    </row>
    <row r="1180" spans="1:11" x14ac:dyDescent="0.25">
      <c r="A1180" s="596">
        <v>1180</v>
      </c>
      <c r="B1180" s="258" t="s">
        <v>60</v>
      </c>
      <c r="C1180" s="56" t="s">
        <v>12684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11794</v>
      </c>
      <c r="C1181" s="49" t="s">
        <v>12685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11794</v>
      </c>
      <c r="C1182" s="49" t="s">
        <v>12686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11794</v>
      </c>
      <c r="C1183" s="49" t="s">
        <v>12687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11794</v>
      </c>
      <c r="C1184" s="49" t="s">
        <v>12688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11794</v>
      </c>
      <c r="C1185" s="49" t="s">
        <v>12689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11794</v>
      </c>
      <c r="C1186" s="49" t="s">
        <v>12690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11794</v>
      </c>
      <c r="C1187" s="49" t="s">
        <v>12691</v>
      </c>
      <c r="D1187" s="38">
        <v>1</v>
      </c>
      <c r="E1187" s="45" t="s">
        <v>24</v>
      </c>
      <c r="F1187" s="179">
        <v>1650000</v>
      </c>
      <c r="G1187" s="84" t="s">
        <v>14883</v>
      </c>
      <c r="H1187" s="522">
        <v>44813</v>
      </c>
    </row>
    <row r="1188" spans="1:9" x14ac:dyDescent="0.25">
      <c r="A1188" s="596">
        <v>1188</v>
      </c>
      <c r="B1188" s="63" t="s">
        <v>11794</v>
      </c>
      <c r="C1188" s="49" t="s">
        <v>12692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11794</v>
      </c>
      <c r="C1189" s="49" t="s">
        <v>12693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11794</v>
      </c>
      <c r="C1190" s="394" t="s">
        <v>12694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14884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10694</v>
      </c>
    </row>
    <row r="1192" spans="1:9" x14ac:dyDescent="0.25">
      <c r="A1192" s="596">
        <v>1192</v>
      </c>
      <c r="B1192" s="33" t="s">
        <v>68</v>
      </c>
      <c r="C1192" s="33" t="s">
        <v>14885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4828</v>
      </c>
    </row>
    <row r="1193" spans="1:9" x14ac:dyDescent="0.25">
      <c r="A1193" s="596">
        <v>1193</v>
      </c>
      <c r="B1193" s="33" t="s">
        <v>68</v>
      </c>
      <c r="C1193" s="81" t="s">
        <v>14886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14887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14888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14886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14889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14890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11794</v>
      </c>
      <c r="C1199" s="81" t="s">
        <v>12718</v>
      </c>
      <c r="D1199" s="50">
        <v>1</v>
      </c>
      <c r="E1199" s="45" t="s">
        <v>24</v>
      </c>
      <c r="F1199" s="179">
        <v>1650000</v>
      </c>
      <c r="G1199" s="42" t="s">
        <v>14891</v>
      </c>
      <c r="H1199" s="84" t="s">
        <v>6877</v>
      </c>
    </row>
    <row r="1200" spans="1:9" x14ac:dyDescent="0.25">
      <c r="A1200" s="596">
        <v>1200</v>
      </c>
      <c r="B1200" s="63" t="s">
        <v>11794</v>
      </c>
      <c r="C1200" s="81" t="s">
        <v>12720</v>
      </c>
      <c r="D1200" s="50">
        <v>1</v>
      </c>
      <c r="E1200" s="45" t="s">
        <v>24</v>
      </c>
      <c r="F1200" s="179">
        <v>1650000</v>
      </c>
      <c r="G1200" s="42" t="s">
        <v>14892</v>
      </c>
      <c r="H1200" s="84" t="s">
        <v>6877</v>
      </c>
    </row>
    <row r="1201" spans="1:8" x14ac:dyDescent="0.25">
      <c r="A1201" s="596">
        <v>1201</v>
      </c>
      <c r="B1201" s="63" t="s">
        <v>11794</v>
      </c>
      <c r="C1201" s="33" t="s">
        <v>12721</v>
      </c>
      <c r="D1201" s="38">
        <v>1</v>
      </c>
      <c r="E1201" s="45" t="s">
        <v>24</v>
      </c>
      <c r="F1201" s="179">
        <v>1650000</v>
      </c>
      <c r="G1201" s="42" t="s">
        <v>14893</v>
      </c>
      <c r="H1201" s="84" t="s">
        <v>6877</v>
      </c>
    </row>
    <row r="1202" spans="1:8" x14ac:dyDescent="0.25">
      <c r="A1202" s="596">
        <v>1202</v>
      </c>
      <c r="B1202" s="63" t="s">
        <v>11794</v>
      </c>
      <c r="C1202" s="81" t="s">
        <v>12722</v>
      </c>
      <c r="D1202" s="50">
        <v>1</v>
      </c>
      <c r="E1202" s="45" t="s">
        <v>24</v>
      </c>
      <c r="F1202" s="179">
        <v>1650000</v>
      </c>
      <c r="G1202" s="42" t="s">
        <v>14892</v>
      </c>
      <c r="H1202" s="84" t="s">
        <v>6877</v>
      </c>
    </row>
    <row r="1203" spans="1:8" x14ac:dyDescent="0.25">
      <c r="A1203" s="596">
        <v>1203</v>
      </c>
      <c r="B1203" s="63" t="s">
        <v>11794</v>
      </c>
      <c r="C1203" s="56" t="s">
        <v>12723</v>
      </c>
      <c r="D1203" s="38">
        <v>1</v>
      </c>
      <c r="E1203" s="45" t="s">
        <v>24</v>
      </c>
      <c r="F1203" s="179">
        <v>1650000</v>
      </c>
      <c r="G1203" s="42" t="s">
        <v>14894</v>
      </c>
      <c r="H1203" s="84" t="s">
        <v>6877</v>
      </c>
    </row>
    <row r="1204" spans="1:8" x14ac:dyDescent="0.25">
      <c r="A1204" s="596">
        <v>1204</v>
      </c>
      <c r="B1204" s="63" t="s">
        <v>11794</v>
      </c>
      <c r="C1204" s="33" t="s">
        <v>12724</v>
      </c>
      <c r="D1204" s="38">
        <v>1</v>
      </c>
      <c r="E1204" s="45" t="s">
        <v>24</v>
      </c>
      <c r="F1204" s="179">
        <v>1650000</v>
      </c>
      <c r="G1204" s="42" t="s">
        <v>14819</v>
      </c>
      <c r="H1204" s="84" t="s">
        <v>6877</v>
      </c>
    </row>
    <row r="1205" spans="1:8" x14ac:dyDescent="0.25">
      <c r="A1205" s="596">
        <v>1205</v>
      </c>
      <c r="B1205" s="33" t="s">
        <v>356</v>
      </c>
      <c r="C1205" s="33" t="s">
        <v>12725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6877</v>
      </c>
    </row>
    <row r="1206" spans="1:8" x14ac:dyDescent="0.25">
      <c r="A1206" s="596">
        <v>1206</v>
      </c>
      <c r="B1206" s="33" t="s">
        <v>356</v>
      </c>
      <c r="C1206" s="81" t="s">
        <v>12726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6877</v>
      </c>
    </row>
    <row r="1207" spans="1:8" x14ac:dyDescent="0.25">
      <c r="A1207" s="596">
        <v>1207</v>
      </c>
      <c r="B1207" s="56" t="s">
        <v>362</v>
      </c>
      <c r="C1207" s="486" t="s">
        <v>12731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6879</v>
      </c>
    </row>
    <row r="1208" spans="1:8" x14ac:dyDescent="0.25">
      <c r="A1208" s="596">
        <v>1208</v>
      </c>
      <c r="B1208" s="56" t="s">
        <v>362</v>
      </c>
      <c r="C1208" s="56" t="s">
        <v>12733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6879</v>
      </c>
    </row>
    <row r="1209" spans="1:8" x14ac:dyDescent="0.25">
      <c r="A1209" s="596">
        <v>1209</v>
      </c>
      <c r="B1209" s="63" t="s">
        <v>11794</v>
      </c>
      <c r="C1209" s="49" t="s">
        <v>12734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6879</v>
      </c>
    </row>
    <row r="1210" spans="1:8" x14ac:dyDescent="0.25">
      <c r="A1210" s="596">
        <v>1210</v>
      </c>
      <c r="B1210" s="63" t="s">
        <v>11794</v>
      </c>
      <c r="C1210" s="49" t="s">
        <v>12735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6879</v>
      </c>
    </row>
    <row r="1211" spans="1:8" x14ac:dyDescent="0.25">
      <c r="A1211" s="596">
        <v>1211</v>
      </c>
      <c r="B1211" s="63" t="s">
        <v>11794</v>
      </c>
      <c r="C1211" s="49" t="s">
        <v>12736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6879</v>
      </c>
    </row>
    <row r="1212" spans="1:8" x14ac:dyDescent="0.25">
      <c r="A1212" s="596">
        <v>1212</v>
      </c>
      <c r="B1212" s="63" t="s">
        <v>11794</v>
      </c>
      <c r="C1212" s="49" t="s">
        <v>12738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6879</v>
      </c>
    </row>
    <row r="1213" spans="1:8" x14ac:dyDescent="0.25">
      <c r="A1213" s="596">
        <v>1213</v>
      </c>
      <c r="B1213" s="63" t="s">
        <v>63</v>
      </c>
      <c r="C1213" s="33" t="s">
        <v>12739</v>
      </c>
      <c r="D1213" s="50">
        <v>1</v>
      </c>
      <c r="E1213" s="45" t="s">
        <v>24</v>
      </c>
      <c r="F1213" s="179">
        <v>3400000</v>
      </c>
      <c r="G1213" s="42" t="s">
        <v>12648</v>
      </c>
      <c r="H1213" s="84" t="s">
        <v>6879</v>
      </c>
    </row>
    <row r="1214" spans="1:8" x14ac:dyDescent="0.25">
      <c r="A1214" s="596">
        <v>1214</v>
      </c>
      <c r="B1214" s="63" t="s">
        <v>63</v>
      </c>
      <c r="C1214" s="33" t="s">
        <v>12740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6879</v>
      </c>
    </row>
    <row r="1215" spans="1:8" x14ac:dyDescent="0.25">
      <c r="A1215" s="596">
        <v>1215</v>
      </c>
      <c r="B1215" s="33" t="s">
        <v>12224</v>
      </c>
      <c r="C1215" s="39" t="s">
        <v>14895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6898</v>
      </c>
    </row>
    <row r="1216" spans="1:8" x14ac:dyDescent="0.25">
      <c r="A1216" s="596">
        <v>1216</v>
      </c>
      <c r="B1216" s="33" t="s">
        <v>356</v>
      </c>
      <c r="C1216" s="33" t="s">
        <v>14896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6898</v>
      </c>
    </row>
    <row r="1217" spans="1:11" x14ac:dyDescent="0.25">
      <c r="A1217" s="596">
        <v>1217</v>
      </c>
      <c r="B1217" s="33" t="s">
        <v>356</v>
      </c>
      <c r="C1217" s="33" t="s">
        <v>14897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6898</v>
      </c>
    </row>
    <row r="1218" spans="1:11" x14ac:dyDescent="0.25">
      <c r="A1218" s="596">
        <v>1218</v>
      </c>
      <c r="B1218" s="63" t="s">
        <v>11794</v>
      </c>
      <c r="C1218" s="33" t="s">
        <v>12757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6898</v>
      </c>
    </row>
    <row r="1219" spans="1:11" x14ac:dyDescent="0.25">
      <c r="A1219" s="596">
        <v>1219</v>
      </c>
      <c r="B1219" s="63" t="s">
        <v>11794</v>
      </c>
      <c r="C1219" s="33" t="s">
        <v>12759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6898</v>
      </c>
    </row>
    <row r="1220" spans="1:11" x14ac:dyDescent="0.25">
      <c r="A1220" s="596">
        <v>1220</v>
      </c>
      <c r="B1220" s="63" t="s">
        <v>11794</v>
      </c>
      <c r="C1220" s="33" t="s">
        <v>12760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6898</v>
      </c>
    </row>
    <row r="1221" spans="1:11" x14ac:dyDescent="0.25">
      <c r="A1221" s="596">
        <v>1221</v>
      </c>
      <c r="B1221" s="63" t="s">
        <v>11794</v>
      </c>
      <c r="C1221" s="33" t="s">
        <v>12760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6898</v>
      </c>
    </row>
    <row r="1222" spans="1:11" x14ac:dyDescent="0.25">
      <c r="A1222" s="596">
        <v>1222</v>
      </c>
      <c r="B1222" s="63" t="s">
        <v>11794</v>
      </c>
      <c r="C1222" s="49" t="s">
        <v>14898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6898</v>
      </c>
    </row>
    <row r="1223" spans="1:11" x14ac:dyDescent="0.25">
      <c r="A1223" s="596">
        <v>1223</v>
      </c>
      <c r="B1223" s="63" t="s">
        <v>11794</v>
      </c>
      <c r="C1223" s="33" t="s">
        <v>12762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6898</v>
      </c>
    </row>
    <row r="1224" spans="1:11" x14ac:dyDescent="0.25">
      <c r="A1224" s="596">
        <v>1224</v>
      </c>
      <c r="B1224" s="33" t="s">
        <v>68</v>
      </c>
      <c r="C1224" s="44" t="s">
        <v>14899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6909</v>
      </c>
      <c r="I1224" s="33" t="s">
        <v>12363</v>
      </c>
      <c r="J1224" s="33" t="s">
        <v>13857</v>
      </c>
      <c r="K1224" s="479">
        <v>44872</v>
      </c>
    </row>
    <row r="1225" spans="1:11" x14ac:dyDescent="0.25">
      <c r="A1225" s="596">
        <v>1225</v>
      </c>
      <c r="B1225" s="33" t="s">
        <v>12224</v>
      </c>
      <c r="C1225" s="33" t="s">
        <v>12776</v>
      </c>
      <c r="D1225" s="38">
        <v>1</v>
      </c>
      <c r="E1225" s="51" t="s">
        <v>24</v>
      </c>
      <c r="F1225" s="46">
        <v>1400000</v>
      </c>
      <c r="G1225" s="84" t="s">
        <v>14900</v>
      </c>
      <c r="H1225" s="84" t="s">
        <v>6909</v>
      </c>
    </row>
    <row r="1226" spans="1:11" x14ac:dyDescent="0.25">
      <c r="A1226" s="596">
        <v>1226</v>
      </c>
      <c r="B1226" s="33" t="s">
        <v>12224</v>
      </c>
      <c r="C1226" s="33" t="s">
        <v>12777</v>
      </c>
      <c r="D1226" s="38">
        <v>1</v>
      </c>
      <c r="E1226" s="45" t="s">
        <v>24</v>
      </c>
      <c r="F1226" s="40">
        <v>1400000</v>
      </c>
      <c r="G1226" s="84" t="s">
        <v>14900</v>
      </c>
      <c r="H1226" s="84" t="s">
        <v>6909</v>
      </c>
    </row>
    <row r="1227" spans="1:11" x14ac:dyDescent="0.25">
      <c r="A1227" s="596">
        <v>1227</v>
      </c>
      <c r="B1227" s="36" t="s">
        <v>12566</v>
      </c>
      <c r="C1227" s="39" t="s">
        <v>12778</v>
      </c>
      <c r="D1227" s="38">
        <v>1</v>
      </c>
      <c r="E1227" s="45" t="s">
        <v>24</v>
      </c>
      <c r="F1227" s="41">
        <v>475000</v>
      </c>
      <c r="G1227" s="84" t="s">
        <v>14900</v>
      </c>
      <c r="H1227" s="84" t="s">
        <v>6909</v>
      </c>
    </row>
    <row r="1228" spans="1:11" x14ac:dyDescent="0.25">
      <c r="A1228" s="596">
        <v>1228</v>
      </c>
      <c r="B1228" s="63" t="s">
        <v>11794</v>
      </c>
      <c r="C1228" s="33" t="s">
        <v>12783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6930</v>
      </c>
    </row>
    <row r="1229" spans="1:11" x14ac:dyDescent="0.25">
      <c r="A1229" s="596">
        <v>1229</v>
      </c>
      <c r="B1229" s="63" t="s">
        <v>11794</v>
      </c>
      <c r="C1229" s="33" t="s">
        <v>12785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6930</v>
      </c>
    </row>
    <row r="1230" spans="1:11" x14ac:dyDescent="0.25">
      <c r="A1230" s="596">
        <v>1230</v>
      </c>
      <c r="B1230" s="63" t="s">
        <v>11794</v>
      </c>
      <c r="C1230" s="33" t="s">
        <v>12786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6930</v>
      </c>
    </row>
    <row r="1231" spans="1:11" x14ac:dyDescent="0.25">
      <c r="A1231" s="596">
        <v>1231</v>
      </c>
      <c r="B1231" s="63" t="s">
        <v>11794</v>
      </c>
      <c r="C1231" s="56" t="s">
        <v>12787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6930</v>
      </c>
    </row>
    <row r="1232" spans="1:11" x14ac:dyDescent="0.25">
      <c r="A1232" s="596">
        <v>1232</v>
      </c>
      <c r="B1232" s="63" t="s">
        <v>11794</v>
      </c>
      <c r="C1232" s="56" t="s">
        <v>12788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6930</v>
      </c>
    </row>
    <row r="1233" spans="1:8" x14ac:dyDescent="0.25">
      <c r="A1233" s="596">
        <v>1233</v>
      </c>
      <c r="B1233" s="63" t="s">
        <v>11794</v>
      </c>
      <c r="C1233" s="33" t="s">
        <v>12789</v>
      </c>
      <c r="D1233" s="38">
        <v>1</v>
      </c>
      <c r="E1233" s="45" t="s">
        <v>24</v>
      </c>
      <c r="F1233" s="179">
        <v>1650000</v>
      </c>
      <c r="G1233" s="42" t="s">
        <v>14879</v>
      </c>
      <c r="H1233" s="84" t="s">
        <v>6930</v>
      </c>
    </row>
    <row r="1234" spans="1:8" x14ac:dyDescent="0.25">
      <c r="A1234" s="596">
        <v>1234</v>
      </c>
      <c r="B1234" s="63" t="s">
        <v>11794</v>
      </c>
      <c r="C1234" s="33" t="s">
        <v>12805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6951</v>
      </c>
    </row>
    <row r="1235" spans="1:8" x14ac:dyDescent="0.25">
      <c r="A1235" s="596">
        <v>1235</v>
      </c>
      <c r="B1235" s="63" t="s">
        <v>11794</v>
      </c>
      <c r="C1235" s="33" t="s">
        <v>12807</v>
      </c>
      <c r="D1235" s="50">
        <v>1</v>
      </c>
      <c r="E1235" s="45" t="s">
        <v>24</v>
      </c>
      <c r="F1235" s="179">
        <v>1650000</v>
      </c>
      <c r="G1235" s="42" t="s">
        <v>14879</v>
      </c>
      <c r="H1235" s="42" t="s">
        <v>6951</v>
      </c>
    </row>
    <row r="1236" spans="1:8" x14ac:dyDescent="0.25">
      <c r="A1236" s="596">
        <v>1236</v>
      </c>
      <c r="B1236" s="63" t="s">
        <v>11794</v>
      </c>
      <c r="C1236" s="33" t="s">
        <v>12808</v>
      </c>
      <c r="D1236" s="50">
        <v>1</v>
      </c>
      <c r="E1236" s="45" t="s">
        <v>24</v>
      </c>
      <c r="F1236" s="179">
        <v>1650000</v>
      </c>
      <c r="G1236" s="42" t="s">
        <v>14879</v>
      </c>
      <c r="H1236" s="42" t="s">
        <v>6951</v>
      </c>
    </row>
    <row r="1237" spans="1:8" x14ac:dyDescent="0.25">
      <c r="A1237" s="596">
        <v>1237</v>
      </c>
      <c r="B1237" s="63" t="s">
        <v>11794</v>
      </c>
      <c r="C1237" s="33" t="s">
        <v>12809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6951</v>
      </c>
    </row>
    <row r="1238" spans="1:8" x14ac:dyDescent="0.25">
      <c r="A1238" s="596">
        <v>1238</v>
      </c>
      <c r="B1238" s="63" t="s">
        <v>11794</v>
      </c>
      <c r="C1238" s="178" t="s">
        <v>12810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6951</v>
      </c>
    </row>
    <row r="1239" spans="1:8" x14ac:dyDescent="0.25">
      <c r="A1239" s="596">
        <v>1239</v>
      </c>
      <c r="B1239" s="63" t="s">
        <v>11794</v>
      </c>
      <c r="C1239" s="52" t="s">
        <v>12811</v>
      </c>
      <c r="D1239" s="38">
        <v>1</v>
      </c>
      <c r="E1239" s="45" t="s">
        <v>24</v>
      </c>
      <c r="F1239" s="179">
        <v>1650000</v>
      </c>
      <c r="G1239" s="42" t="s">
        <v>12648</v>
      </c>
      <c r="H1239" s="42" t="s">
        <v>6951</v>
      </c>
    </row>
    <row r="1240" spans="1:8" x14ac:dyDescent="0.25">
      <c r="A1240" s="596">
        <v>1240</v>
      </c>
      <c r="B1240" s="33" t="s">
        <v>68</v>
      </c>
      <c r="C1240" s="33" t="s">
        <v>14901</v>
      </c>
      <c r="D1240" s="38">
        <v>1</v>
      </c>
      <c r="E1240" s="51" t="s">
        <v>72</v>
      </c>
      <c r="F1240" s="40">
        <v>2100000</v>
      </c>
      <c r="G1240" s="84" t="s">
        <v>12627</v>
      </c>
      <c r="H1240" s="84" t="s">
        <v>6951</v>
      </c>
    </row>
    <row r="1241" spans="1:8" x14ac:dyDescent="0.25">
      <c r="A1241" s="596">
        <v>1241</v>
      </c>
      <c r="B1241" s="33" t="s">
        <v>68</v>
      </c>
      <c r="C1241" s="33" t="s">
        <v>14902</v>
      </c>
      <c r="D1241" s="38">
        <v>1</v>
      </c>
      <c r="E1241" s="51" t="s">
        <v>72</v>
      </c>
      <c r="F1241" s="40">
        <v>2100000</v>
      </c>
      <c r="G1241" s="84" t="s">
        <v>12627</v>
      </c>
      <c r="H1241" s="84" t="s">
        <v>6951</v>
      </c>
    </row>
    <row r="1242" spans="1:8" x14ac:dyDescent="0.25">
      <c r="A1242" s="596">
        <v>1242</v>
      </c>
      <c r="B1242" s="33" t="s">
        <v>68</v>
      </c>
      <c r="C1242" s="33" t="s">
        <v>14903</v>
      </c>
      <c r="D1242" s="38">
        <v>1</v>
      </c>
      <c r="E1242" s="51" t="s">
        <v>72</v>
      </c>
      <c r="F1242" s="40">
        <v>2100000</v>
      </c>
      <c r="G1242" s="84" t="s">
        <v>12627</v>
      </c>
      <c r="H1242" s="84" t="s">
        <v>6951</v>
      </c>
    </row>
    <row r="1243" spans="1:8" x14ac:dyDescent="0.25">
      <c r="A1243" s="596">
        <v>1243</v>
      </c>
      <c r="B1243" s="33" t="s">
        <v>68</v>
      </c>
      <c r="C1243" s="33" t="s">
        <v>14904</v>
      </c>
      <c r="D1243" s="38">
        <v>1</v>
      </c>
      <c r="E1243" s="51" t="s">
        <v>72</v>
      </c>
      <c r="F1243" s="40">
        <v>2100000</v>
      </c>
      <c r="G1243" s="84" t="s">
        <v>12627</v>
      </c>
      <c r="H1243" s="84" t="s">
        <v>6951</v>
      </c>
    </row>
    <row r="1244" spans="1:8" x14ac:dyDescent="0.25">
      <c r="A1244" s="596">
        <v>1244</v>
      </c>
      <c r="B1244" s="63" t="s">
        <v>11794</v>
      </c>
      <c r="C1244" s="394" t="s">
        <v>12817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6977</v>
      </c>
    </row>
    <row r="1245" spans="1:8" x14ac:dyDescent="0.25">
      <c r="A1245" s="596">
        <v>1245</v>
      </c>
      <c r="B1245" s="63" t="s">
        <v>11794</v>
      </c>
      <c r="C1245" s="49" t="s">
        <v>12819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6977</v>
      </c>
    </row>
    <row r="1246" spans="1:8" x14ac:dyDescent="0.25">
      <c r="A1246" s="596">
        <v>1246</v>
      </c>
      <c r="B1246" s="33" t="s">
        <v>68</v>
      </c>
      <c r="C1246" s="52" t="s">
        <v>14905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6977</v>
      </c>
    </row>
    <row r="1247" spans="1:8" x14ac:dyDescent="0.25">
      <c r="A1247" s="596">
        <v>1247</v>
      </c>
      <c r="B1247" s="33" t="s">
        <v>12830</v>
      </c>
      <c r="C1247" s="44" t="s">
        <v>12831</v>
      </c>
      <c r="D1247" s="50">
        <v>1</v>
      </c>
      <c r="E1247" s="45" t="s">
        <v>24</v>
      </c>
      <c r="F1247" s="46">
        <v>1450000</v>
      </c>
      <c r="G1247" s="84" t="s">
        <v>6099</v>
      </c>
      <c r="H1247" s="84" t="s">
        <v>6986</v>
      </c>
    </row>
    <row r="1248" spans="1:8" x14ac:dyDescent="0.25">
      <c r="A1248" s="596">
        <v>1248</v>
      </c>
      <c r="B1248" s="33" t="s">
        <v>12830</v>
      </c>
      <c r="C1248" s="44" t="s">
        <v>12832</v>
      </c>
      <c r="D1248" s="50">
        <v>1</v>
      </c>
      <c r="E1248" s="45" t="s">
        <v>24</v>
      </c>
      <c r="F1248" s="46">
        <v>1450000</v>
      </c>
      <c r="G1248" s="84" t="s">
        <v>6099</v>
      </c>
      <c r="H1248" s="84" t="s">
        <v>6986</v>
      </c>
    </row>
    <row r="1249" spans="1:9" x14ac:dyDescent="0.25">
      <c r="A1249" s="596">
        <v>1249</v>
      </c>
      <c r="B1249" s="33" t="s">
        <v>12830</v>
      </c>
      <c r="C1249" s="44" t="s">
        <v>12833</v>
      </c>
      <c r="D1249" s="50">
        <v>1</v>
      </c>
      <c r="E1249" s="45" t="s">
        <v>24</v>
      </c>
      <c r="F1249" s="46">
        <v>1450000</v>
      </c>
      <c r="G1249" s="84" t="s">
        <v>6099</v>
      </c>
      <c r="H1249" s="84" t="s">
        <v>6986</v>
      </c>
    </row>
    <row r="1250" spans="1:9" x14ac:dyDescent="0.25">
      <c r="A1250" s="596">
        <v>1250</v>
      </c>
      <c r="B1250" s="33" t="s">
        <v>12830</v>
      </c>
      <c r="C1250" s="44" t="s">
        <v>12833</v>
      </c>
      <c r="D1250" s="50">
        <v>1</v>
      </c>
      <c r="E1250" s="45" t="s">
        <v>24</v>
      </c>
      <c r="F1250" s="46">
        <v>1450000</v>
      </c>
      <c r="G1250" s="84" t="s">
        <v>6099</v>
      </c>
      <c r="H1250" s="84" t="s">
        <v>6986</v>
      </c>
    </row>
    <row r="1251" spans="1:9" x14ac:dyDescent="0.25">
      <c r="A1251" s="596">
        <v>1251</v>
      </c>
      <c r="B1251" s="36" t="s">
        <v>12834</v>
      </c>
      <c r="C1251" s="44" t="s">
        <v>12835</v>
      </c>
      <c r="D1251" s="38">
        <v>1</v>
      </c>
      <c r="E1251" s="45" t="s">
        <v>24</v>
      </c>
      <c r="F1251" s="40">
        <v>775000</v>
      </c>
      <c r="G1251" s="84" t="s">
        <v>6099</v>
      </c>
      <c r="H1251" s="84" t="s">
        <v>6986</v>
      </c>
    </row>
    <row r="1252" spans="1:9" x14ac:dyDescent="0.25">
      <c r="A1252" s="596">
        <v>1252</v>
      </c>
      <c r="B1252" s="33" t="s">
        <v>12224</v>
      </c>
      <c r="C1252" s="33" t="s">
        <v>14906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7004</v>
      </c>
      <c r="I1252" s="228" t="s">
        <v>14907</v>
      </c>
    </row>
    <row r="1253" spans="1:9" x14ac:dyDescent="0.25">
      <c r="A1253" s="596">
        <v>1253</v>
      </c>
      <c r="B1253" s="33" t="s">
        <v>12845</v>
      </c>
      <c r="C1253" s="49" t="s">
        <v>12846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7004</v>
      </c>
      <c r="I1253" s="228"/>
    </row>
    <row r="1254" spans="1:9" x14ac:dyDescent="0.25">
      <c r="A1254" s="596">
        <v>1254</v>
      </c>
      <c r="B1254" s="33" t="s">
        <v>12845</v>
      </c>
      <c r="C1254" s="49" t="s">
        <v>12848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7004</v>
      </c>
      <c r="I1254" s="228"/>
    </row>
    <row r="1255" spans="1:9" x14ac:dyDescent="0.25">
      <c r="A1255" s="596">
        <v>1255</v>
      </c>
      <c r="B1255" s="33" t="s">
        <v>12845</v>
      </c>
      <c r="C1255" s="49" t="s">
        <v>12849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7004</v>
      </c>
      <c r="I1255" s="228"/>
    </row>
    <row r="1256" spans="1:9" x14ac:dyDescent="0.25">
      <c r="A1256" s="596">
        <v>1256</v>
      </c>
      <c r="B1256" s="33" t="s">
        <v>12845</v>
      </c>
      <c r="C1256" s="49" t="s">
        <v>12850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7004</v>
      </c>
      <c r="I1256" s="228"/>
    </row>
    <row r="1257" spans="1:9" x14ac:dyDescent="0.25">
      <c r="A1257" s="596">
        <v>1257</v>
      </c>
      <c r="B1257" s="33" t="s">
        <v>12845</v>
      </c>
      <c r="C1257" s="49" t="s">
        <v>12851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7004</v>
      </c>
      <c r="I1257" s="228"/>
    </row>
    <row r="1258" spans="1:9" x14ac:dyDescent="0.25">
      <c r="A1258" s="596">
        <v>1258</v>
      </c>
      <c r="B1258" s="33" t="s">
        <v>12845</v>
      </c>
      <c r="C1258" s="49" t="s">
        <v>12852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7004</v>
      </c>
      <c r="I1258" s="228"/>
    </row>
    <row r="1259" spans="1:9" x14ac:dyDescent="0.25">
      <c r="A1259" s="596">
        <v>1259</v>
      </c>
      <c r="B1259" s="63" t="s">
        <v>63</v>
      </c>
      <c r="C1259" s="33" t="s">
        <v>12853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7004</v>
      </c>
      <c r="I1259" s="228"/>
    </row>
    <row r="1260" spans="1:9" x14ac:dyDescent="0.25">
      <c r="A1260" s="596">
        <v>1260</v>
      </c>
      <c r="B1260" s="63" t="s">
        <v>63</v>
      </c>
      <c r="C1260" s="33" t="s">
        <v>12854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7004</v>
      </c>
      <c r="I1260" s="228"/>
    </row>
    <row r="1261" spans="1:9" x14ac:dyDescent="0.25">
      <c r="A1261" s="596">
        <v>1261</v>
      </c>
      <c r="B1261" s="33" t="s">
        <v>356</v>
      </c>
      <c r="C1261" s="36" t="s">
        <v>14908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7022</v>
      </c>
      <c r="I1261" s="228" t="s">
        <v>14909</v>
      </c>
    </row>
    <row r="1262" spans="1:9" x14ac:dyDescent="0.25">
      <c r="A1262" s="596">
        <v>1262</v>
      </c>
      <c r="B1262" s="33" t="s">
        <v>356</v>
      </c>
      <c r="C1262" s="44" t="s">
        <v>14910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7022</v>
      </c>
      <c r="I1262" s="228" t="s">
        <v>14911</v>
      </c>
    </row>
    <row r="1263" spans="1:9" x14ac:dyDescent="0.25">
      <c r="A1263" s="596">
        <v>1263</v>
      </c>
      <c r="B1263" s="33" t="s">
        <v>356</v>
      </c>
      <c r="C1263" s="156" t="s">
        <v>12864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7022</v>
      </c>
    </row>
    <row r="1264" spans="1:9" x14ac:dyDescent="0.25">
      <c r="A1264" s="596">
        <v>1264</v>
      </c>
      <c r="B1264" s="33" t="s">
        <v>356</v>
      </c>
      <c r="C1264" s="33" t="s">
        <v>12866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7022</v>
      </c>
    </row>
    <row r="1265" spans="1:9" x14ac:dyDescent="0.25">
      <c r="A1265" s="596">
        <v>1265</v>
      </c>
      <c r="B1265" s="33" t="s">
        <v>12224</v>
      </c>
      <c r="C1265" s="228" t="s">
        <v>14912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6986</v>
      </c>
      <c r="I1265" s="228" t="s">
        <v>14913</v>
      </c>
    </row>
    <row r="1266" spans="1:9" x14ac:dyDescent="0.25">
      <c r="A1266" s="596">
        <v>1266</v>
      </c>
      <c r="B1266" s="33" t="s">
        <v>12870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7038</v>
      </c>
    </row>
    <row r="1267" spans="1:9" x14ac:dyDescent="0.25">
      <c r="A1267" s="596">
        <v>1267</v>
      </c>
      <c r="B1267" s="33" t="s">
        <v>12870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7038</v>
      </c>
    </row>
    <row r="1268" spans="1:9" x14ac:dyDescent="0.25">
      <c r="A1268" s="596">
        <v>1268</v>
      </c>
      <c r="B1268" s="33" t="s">
        <v>12870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7038</v>
      </c>
    </row>
    <row r="1269" spans="1:9" x14ac:dyDescent="0.25">
      <c r="A1269" s="596">
        <v>1269</v>
      </c>
      <c r="B1269" s="33" t="s">
        <v>12870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7038</v>
      </c>
    </row>
    <row r="1270" spans="1:9" x14ac:dyDescent="0.25">
      <c r="A1270" s="596">
        <v>1270</v>
      </c>
      <c r="B1270" s="33" t="s">
        <v>12870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7038</v>
      </c>
    </row>
    <row r="1271" spans="1:9" x14ac:dyDescent="0.25">
      <c r="A1271" s="596">
        <v>1271</v>
      </c>
      <c r="B1271" s="603" t="s">
        <v>12870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8461</v>
      </c>
      <c r="H1271" s="679" t="s">
        <v>7038</v>
      </c>
    </row>
    <row r="1272" spans="1:9" x14ac:dyDescent="0.25">
      <c r="A1272" s="596">
        <v>1272</v>
      </c>
      <c r="B1272" s="33" t="s">
        <v>12870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8461</v>
      </c>
      <c r="H1272" s="84" t="s">
        <v>7038</v>
      </c>
    </row>
    <row r="1273" spans="1:9" x14ac:dyDescent="0.25">
      <c r="A1273" s="596">
        <v>1273</v>
      </c>
      <c r="B1273" s="33" t="s">
        <v>12870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8461</v>
      </c>
      <c r="H1273" s="84" t="s">
        <v>7038</v>
      </c>
    </row>
    <row r="1274" spans="1:9" x14ac:dyDescent="0.25">
      <c r="A1274" s="596">
        <v>1274</v>
      </c>
      <c r="B1274" s="33" t="s">
        <v>12870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8461</v>
      </c>
      <c r="H1274" s="84" t="s">
        <v>7038</v>
      </c>
    </row>
    <row r="1275" spans="1:9" x14ac:dyDescent="0.25">
      <c r="A1275" s="596">
        <v>1275</v>
      </c>
      <c r="B1275" s="33" t="s">
        <v>12870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8461</v>
      </c>
      <c r="H1275" s="84" t="s">
        <v>7038</v>
      </c>
    </row>
    <row r="1276" spans="1:9" x14ac:dyDescent="0.25">
      <c r="A1276" s="596">
        <v>1276</v>
      </c>
      <c r="B1276" s="56" t="s">
        <v>362</v>
      </c>
      <c r="C1276" s="683" t="s">
        <v>12876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7061</v>
      </c>
    </row>
    <row r="1277" spans="1:9" x14ac:dyDescent="0.25">
      <c r="A1277" s="596">
        <v>1277</v>
      </c>
      <c r="B1277" s="56" t="s">
        <v>362</v>
      </c>
      <c r="C1277" s="56" t="s">
        <v>12878</v>
      </c>
      <c r="D1277" s="50">
        <v>1</v>
      </c>
      <c r="E1277" s="273" t="s">
        <v>24</v>
      </c>
      <c r="F1277" s="282">
        <v>3700000</v>
      </c>
      <c r="G1277" s="294" t="s">
        <v>14247</v>
      </c>
      <c r="H1277" s="294" t="s">
        <v>7061</v>
      </c>
    </row>
    <row r="1278" spans="1:9" x14ac:dyDescent="0.25">
      <c r="A1278" s="596">
        <v>1278</v>
      </c>
      <c r="B1278" s="33" t="s">
        <v>68</v>
      </c>
      <c r="C1278" s="33" t="s">
        <v>14914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12126</v>
      </c>
    </row>
    <row r="1279" spans="1:9" x14ac:dyDescent="0.25">
      <c r="A1279" s="596">
        <v>1279</v>
      </c>
      <c r="B1279" s="33" t="s">
        <v>68</v>
      </c>
      <c r="C1279" s="33" t="s">
        <v>14915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12834</v>
      </c>
      <c r="C1280" s="56" t="s">
        <v>12884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12834</v>
      </c>
      <c r="C1281" s="56" t="s">
        <v>12886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12834</v>
      </c>
      <c r="C1282" s="56" t="s">
        <v>12887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12834</v>
      </c>
      <c r="C1283" s="56" t="s">
        <v>10128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14916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14917</v>
      </c>
    </row>
    <row r="1285" spans="1:11" x14ac:dyDescent="0.25">
      <c r="A1285" s="596">
        <v>1285</v>
      </c>
      <c r="B1285" s="33" t="s">
        <v>68</v>
      </c>
      <c r="C1285" s="33" t="s">
        <v>14918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4825</v>
      </c>
      <c r="J1285" s="33" t="s">
        <v>13857</v>
      </c>
      <c r="K1285" s="49" t="s">
        <v>92</v>
      </c>
    </row>
    <row r="1286" spans="1:11" x14ac:dyDescent="0.25">
      <c r="A1286" s="596">
        <v>1286</v>
      </c>
      <c r="B1286" s="33" t="s">
        <v>12830</v>
      </c>
      <c r="C1286" s="38" t="s">
        <v>12893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12830</v>
      </c>
      <c r="C1287" s="38" t="s">
        <v>12895</v>
      </c>
      <c r="D1287" s="33">
        <v>1</v>
      </c>
      <c r="E1287" s="33" t="s">
        <v>24</v>
      </c>
      <c r="F1287" s="179">
        <v>1650000</v>
      </c>
      <c r="G1287" s="84" t="s">
        <v>14919</v>
      </c>
      <c r="H1287" s="522">
        <v>44661</v>
      </c>
    </row>
    <row r="1288" spans="1:11" x14ac:dyDescent="0.25">
      <c r="A1288" s="596">
        <v>1288</v>
      </c>
      <c r="B1288" s="33" t="s">
        <v>12830</v>
      </c>
      <c r="C1288" s="38" t="s">
        <v>12896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12830</v>
      </c>
      <c r="C1289" s="38" t="s">
        <v>12897</v>
      </c>
      <c r="D1289" s="38">
        <v>1</v>
      </c>
      <c r="E1289" s="45" t="s">
        <v>24</v>
      </c>
      <c r="F1289" s="179">
        <v>1650000</v>
      </c>
      <c r="G1289" s="84" t="s">
        <v>14919</v>
      </c>
      <c r="H1289" s="522">
        <v>44661</v>
      </c>
    </row>
    <row r="1290" spans="1:11" x14ac:dyDescent="0.25">
      <c r="A1290" s="596">
        <v>1290</v>
      </c>
      <c r="B1290" s="33" t="s">
        <v>12870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8981</v>
      </c>
      <c r="H1290" s="522">
        <v>44691</v>
      </c>
    </row>
    <row r="1291" spans="1:11" x14ac:dyDescent="0.25">
      <c r="A1291" s="596">
        <v>1291</v>
      </c>
      <c r="B1291" s="33" t="s">
        <v>12870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8981</v>
      </c>
      <c r="H1291" s="522">
        <v>44691</v>
      </c>
    </row>
    <row r="1292" spans="1:11" x14ac:dyDescent="0.25">
      <c r="A1292" s="596">
        <v>1292</v>
      </c>
      <c r="B1292" s="33" t="s">
        <v>12870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8981</v>
      </c>
      <c r="H1292" s="522">
        <v>44691</v>
      </c>
    </row>
    <row r="1293" spans="1:11" x14ac:dyDescent="0.25">
      <c r="A1293" s="596">
        <v>1293</v>
      </c>
      <c r="B1293" s="33" t="s">
        <v>12870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8981</v>
      </c>
      <c r="H1293" s="522">
        <v>44691</v>
      </c>
    </row>
    <row r="1294" spans="1:11" x14ac:dyDescent="0.25">
      <c r="A1294" s="596">
        <v>1294</v>
      </c>
      <c r="B1294" s="33" t="s">
        <v>12870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8981</v>
      </c>
      <c r="H1294" s="522">
        <v>44691</v>
      </c>
    </row>
    <row r="1295" spans="1:11" x14ac:dyDescent="0.25">
      <c r="A1295" s="596">
        <v>1295</v>
      </c>
      <c r="B1295" s="33" t="s">
        <v>12870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12870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12870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12870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12870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12904</v>
      </c>
      <c r="C1300" s="33" t="s">
        <v>14920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14921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14922</v>
      </c>
      <c r="J1301" s="33" t="s">
        <v>13857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14923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12904</v>
      </c>
      <c r="C1303" s="33" t="s">
        <v>14924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14925</v>
      </c>
      <c r="J1303" s="33" t="s">
        <v>14232</v>
      </c>
      <c r="K1303" s="479">
        <v>44845</v>
      </c>
    </row>
    <row r="1304" spans="1:11" x14ac:dyDescent="0.25">
      <c r="A1304" s="596">
        <v>1304</v>
      </c>
      <c r="B1304" s="33" t="s">
        <v>12904</v>
      </c>
      <c r="C1304" s="33" t="s">
        <v>14926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14927</v>
      </c>
      <c r="J1304" s="33" t="s">
        <v>14232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14928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8636</v>
      </c>
      <c r="J1305" s="33" t="s">
        <v>14232</v>
      </c>
      <c r="K1305" s="49" t="s">
        <v>14929</v>
      </c>
    </row>
    <row r="1306" spans="1:11" x14ac:dyDescent="0.25">
      <c r="A1306" s="596">
        <v>1306</v>
      </c>
      <c r="B1306" s="33" t="s">
        <v>356</v>
      </c>
      <c r="C1306" s="33" t="s">
        <v>14930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14931</v>
      </c>
      <c r="J1306" s="33" t="s">
        <v>14232</v>
      </c>
      <c r="K1306" s="49" t="s">
        <v>14929</v>
      </c>
    </row>
    <row r="1307" spans="1:11" x14ac:dyDescent="0.25">
      <c r="A1307" s="596">
        <v>1307</v>
      </c>
      <c r="B1307" s="33" t="s">
        <v>356</v>
      </c>
      <c r="C1307" s="33" t="s">
        <v>14932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14933</v>
      </c>
      <c r="J1307" s="33" t="s">
        <v>13857</v>
      </c>
      <c r="K1307" s="49" t="s">
        <v>14934</v>
      </c>
    </row>
    <row r="1308" spans="1:11" x14ac:dyDescent="0.25">
      <c r="A1308" s="596">
        <v>1308</v>
      </c>
      <c r="B1308" s="33" t="s">
        <v>356</v>
      </c>
      <c r="C1308" s="33" t="s">
        <v>14935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14936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14937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14938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14939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14940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14941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12929</v>
      </c>
      <c r="D1315" s="38">
        <v>1</v>
      </c>
      <c r="E1315" s="45" t="s">
        <v>24</v>
      </c>
      <c r="F1315" s="34">
        <v>3400000</v>
      </c>
      <c r="G1315" s="33" t="s">
        <v>12930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12932</v>
      </c>
      <c r="D1316" s="38">
        <v>1</v>
      </c>
      <c r="E1316" s="45" t="s">
        <v>24</v>
      </c>
      <c r="F1316" s="34">
        <v>3400000</v>
      </c>
      <c r="G1316" s="33" t="s">
        <v>12930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12933</v>
      </c>
      <c r="D1317" s="33">
        <v>1</v>
      </c>
      <c r="E1317" s="33" t="s">
        <v>24</v>
      </c>
      <c r="F1317" s="46">
        <v>1700000</v>
      </c>
      <c r="G1317" s="33" t="s">
        <v>12934</v>
      </c>
      <c r="H1317" s="522">
        <v>44844</v>
      </c>
    </row>
    <row r="1318" spans="1:8" x14ac:dyDescent="0.25">
      <c r="A1318" s="685">
        <v>1318</v>
      </c>
      <c r="B1318" s="33" t="s">
        <v>12904</v>
      </c>
      <c r="C1318" s="33" t="s">
        <v>12935</v>
      </c>
      <c r="D1318" s="33">
        <v>1</v>
      </c>
      <c r="E1318" s="33" t="s">
        <v>24</v>
      </c>
      <c r="F1318" s="34">
        <v>1400000</v>
      </c>
      <c r="G1318" s="49" t="s">
        <v>9065</v>
      </c>
      <c r="H1318" s="522">
        <v>44844</v>
      </c>
    </row>
    <row r="1319" spans="1:8" x14ac:dyDescent="0.25">
      <c r="A1319" s="685">
        <v>1319</v>
      </c>
      <c r="B1319" s="33" t="s">
        <v>12904</v>
      </c>
      <c r="C1319" s="33" t="s">
        <v>8567</v>
      </c>
      <c r="D1319" s="33">
        <v>1</v>
      </c>
      <c r="E1319" s="33" t="s">
        <v>24</v>
      </c>
      <c r="F1319" s="34">
        <v>1400000</v>
      </c>
      <c r="G1319" s="49" t="s">
        <v>9065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12936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12938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12939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12940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12941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12942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12943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12944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12945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12946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12904</v>
      </c>
      <c r="C1330" s="33" t="s">
        <v>12947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12904</v>
      </c>
      <c r="C1331" s="33" t="s">
        <v>12949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12904</v>
      </c>
      <c r="C1332" s="33" t="s">
        <v>8567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12904</v>
      </c>
      <c r="C1333" s="33" t="s">
        <v>12950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12904</v>
      </c>
      <c r="C1334" s="33" t="s">
        <v>14942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14943</v>
      </c>
      <c r="J1334" s="33" t="s">
        <v>14232</v>
      </c>
    </row>
    <row r="1335" spans="1:10" x14ac:dyDescent="0.25">
      <c r="A1335" s="685">
        <v>1335</v>
      </c>
      <c r="B1335" s="33" t="s">
        <v>356</v>
      </c>
      <c r="C1335" s="33" t="s">
        <v>12960</v>
      </c>
      <c r="D1335" s="50">
        <v>1</v>
      </c>
      <c r="E1335" s="45" t="s">
        <v>24</v>
      </c>
      <c r="F1335" s="46">
        <v>1700000</v>
      </c>
      <c r="G1335" s="84" t="s">
        <v>8255</v>
      </c>
      <c r="H1335" s="522">
        <v>44905</v>
      </c>
    </row>
    <row r="1336" spans="1:10" x14ac:dyDescent="0.25">
      <c r="A1336" s="685">
        <v>1336</v>
      </c>
      <c r="B1336" s="33" t="s">
        <v>12870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8610</v>
      </c>
      <c r="H1336" s="49" t="s">
        <v>7169</v>
      </c>
    </row>
    <row r="1337" spans="1:10" x14ac:dyDescent="0.25">
      <c r="A1337" s="685">
        <v>1337</v>
      </c>
      <c r="B1337" s="33" t="s">
        <v>12870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8610</v>
      </c>
      <c r="H1337" s="49" t="s">
        <v>7169</v>
      </c>
    </row>
    <row r="1338" spans="1:10" x14ac:dyDescent="0.25">
      <c r="A1338" s="685">
        <v>1338</v>
      </c>
      <c r="B1338" s="33" t="s">
        <v>12870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8610</v>
      </c>
      <c r="H1338" s="49" t="s">
        <v>7169</v>
      </c>
    </row>
    <row r="1339" spans="1:10" x14ac:dyDescent="0.25">
      <c r="A1339" s="685">
        <v>1339</v>
      </c>
      <c r="B1339" s="33" t="s">
        <v>12870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8610</v>
      </c>
      <c r="H1339" s="49" t="s">
        <v>7169</v>
      </c>
    </row>
    <row r="1340" spans="1:10" x14ac:dyDescent="0.25">
      <c r="A1340" s="685">
        <v>1340</v>
      </c>
      <c r="B1340" s="33" t="s">
        <v>12870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8610</v>
      </c>
      <c r="H1340" s="49" t="s">
        <v>7169</v>
      </c>
    </row>
    <row r="1341" spans="1:10" x14ac:dyDescent="0.25">
      <c r="A1341" s="685">
        <v>1341</v>
      </c>
      <c r="B1341" s="247" t="s">
        <v>68</v>
      </c>
      <c r="C1341" s="247" t="s">
        <v>9865</v>
      </c>
      <c r="D1341" s="248">
        <v>1</v>
      </c>
      <c r="E1341" s="264" t="s">
        <v>24</v>
      </c>
      <c r="F1341" s="265">
        <v>2100000</v>
      </c>
      <c r="G1341" s="251" t="s">
        <v>12963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12965</v>
      </c>
      <c r="D1342" s="248">
        <v>1</v>
      </c>
      <c r="E1342" s="264" t="s">
        <v>24</v>
      </c>
      <c r="F1342" s="265">
        <v>2100000</v>
      </c>
      <c r="G1342" s="251" t="s">
        <v>12963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12966</v>
      </c>
      <c r="D1343" s="248">
        <v>1</v>
      </c>
      <c r="E1343" s="264" t="s">
        <v>24</v>
      </c>
      <c r="F1343" s="265">
        <v>2100000</v>
      </c>
      <c r="G1343" s="251" t="s">
        <v>12963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9866</v>
      </c>
      <c r="D1344" s="248">
        <v>1</v>
      </c>
      <c r="E1344" s="249" t="s">
        <v>24</v>
      </c>
      <c r="F1344" s="265">
        <v>2100000</v>
      </c>
      <c r="G1344" s="251" t="s">
        <v>12963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14944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12545</v>
      </c>
      <c r="J1345" s="33" t="s">
        <v>14945</v>
      </c>
      <c r="K1345" s="49" t="s">
        <v>14946</v>
      </c>
    </row>
    <row r="1346" spans="1:11" x14ac:dyDescent="0.25">
      <c r="A1346" s="685">
        <v>1346</v>
      </c>
      <c r="B1346" s="33" t="s">
        <v>68</v>
      </c>
      <c r="C1346" s="44" t="s">
        <v>14947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12904</v>
      </c>
      <c r="C1347" s="109" t="s">
        <v>12971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14948</v>
      </c>
      <c r="J1347" s="33" t="s">
        <v>14818</v>
      </c>
      <c r="K1347" s="49" t="s">
        <v>6364</v>
      </c>
    </row>
    <row r="1348" spans="1:11" x14ac:dyDescent="0.25">
      <c r="A1348" s="596">
        <v>1348</v>
      </c>
      <c r="B1348" s="33" t="s">
        <v>68</v>
      </c>
      <c r="C1348" s="33" t="s">
        <v>12973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9865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12904</v>
      </c>
      <c r="C1350" s="33" t="s">
        <v>12984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14949</v>
      </c>
      <c r="J1350" s="33" t="s">
        <v>14232</v>
      </c>
      <c r="K1350" s="49" t="s">
        <v>14950</v>
      </c>
    </row>
    <row r="1351" spans="1:11" x14ac:dyDescent="0.25">
      <c r="A1351" s="596">
        <v>1351</v>
      </c>
      <c r="B1351" s="33" t="s">
        <v>362</v>
      </c>
      <c r="C1351" s="44" t="s">
        <v>12976</v>
      </c>
      <c r="D1351" s="38">
        <v>1</v>
      </c>
      <c r="E1351" s="45" t="s">
        <v>24</v>
      </c>
      <c r="F1351" s="35">
        <v>3700000</v>
      </c>
      <c r="G1351" s="294" t="s">
        <v>14832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12979</v>
      </c>
      <c r="D1352" s="38">
        <v>1</v>
      </c>
      <c r="E1352" s="33" t="s">
        <v>23</v>
      </c>
      <c r="F1352" s="46">
        <v>3700000</v>
      </c>
      <c r="G1352" s="294" t="s">
        <v>14832</v>
      </c>
      <c r="H1352" s="84" t="s">
        <v>344</v>
      </c>
    </row>
    <row r="1353" spans="1:11" x14ac:dyDescent="0.25">
      <c r="A1353" s="685">
        <v>1353</v>
      </c>
      <c r="B1353" s="33" t="s">
        <v>12904</v>
      </c>
      <c r="C1353" s="33" t="s">
        <v>14951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7230</v>
      </c>
      <c r="I1353" s="228" t="s">
        <v>14952</v>
      </c>
      <c r="J1353" s="33" t="s">
        <v>14232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14953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7240</v>
      </c>
    </row>
    <row r="1355" spans="1:11" x14ac:dyDescent="0.25">
      <c r="A1355" s="685">
        <v>1355</v>
      </c>
      <c r="B1355" s="33" t="s">
        <v>356</v>
      </c>
      <c r="C1355" s="33" t="s">
        <v>14954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7240</v>
      </c>
    </row>
    <row r="1356" spans="1:11" x14ac:dyDescent="0.25">
      <c r="A1356" s="685">
        <v>1356</v>
      </c>
      <c r="B1356" s="33" t="s">
        <v>12830</v>
      </c>
      <c r="C1356" s="49" t="s">
        <v>12989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7240</v>
      </c>
    </row>
    <row r="1357" spans="1:11" x14ac:dyDescent="0.25">
      <c r="A1357" s="596">
        <v>1357</v>
      </c>
      <c r="B1357" s="33" t="s">
        <v>12830</v>
      </c>
      <c r="C1357" s="49" t="s">
        <v>12991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7240</v>
      </c>
    </row>
    <row r="1358" spans="1:11" x14ac:dyDescent="0.25">
      <c r="A1358" s="685">
        <v>1358</v>
      </c>
      <c r="B1358" s="33" t="s">
        <v>12830</v>
      </c>
      <c r="C1358" s="49" t="s">
        <v>12992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7240</v>
      </c>
    </row>
    <row r="1359" spans="1:11" x14ac:dyDescent="0.25">
      <c r="A1359" s="685">
        <v>1359</v>
      </c>
      <c r="B1359" s="33" t="s">
        <v>12830</v>
      </c>
      <c r="C1359" s="49" t="s">
        <v>12993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7240</v>
      </c>
    </row>
    <row r="1360" spans="1:11" x14ac:dyDescent="0.25">
      <c r="A1360" s="596">
        <v>1360</v>
      </c>
      <c r="B1360" s="33" t="s">
        <v>68</v>
      </c>
      <c r="C1360" s="33" t="s">
        <v>14955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7240</v>
      </c>
      <c r="I1360" s="33" t="s">
        <v>11336</v>
      </c>
      <c r="J1360" s="33" t="s">
        <v>13857</v>
      </c>
      <c r="K1360" s="49" t="s">
        <v>14956</v>
      </c>
    </row>
    <row r="1361" spans="1:11" x14ac:dyDescent="0.25">
      <c r="A1361" s="685">
        <v>1361</v>
      </c>
      <c r="B1361" s="33" t="s">
        <v>68</v>
      </c>
      <c r="C1361" s="33" t="s">
        <v>14957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7240</v>
      </c>
    </row>
    <row r="1362" spans="1:11" x14ac:dyDescent="0.25">
      <c r="A1362" s="685">
        <v>1362</v>
      </c>
      <c r="B1362" s="33" t="s">
        <v>68</v>
      </c>
      <c r="C1362" s="33" t="s">
        <v>14958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7240</v>
      </c>
    </row>
    <row r="1363" spans="1:11" x14ac:dyDescent="0.25">
      <c r="A1363" s="596">
        <v>1363</v>
      </c>
      <c r="B1363" s="33" t="s">
        <v>68</v>
      </c>
      <c r="C1363" s="33" t="s">
        <v>14959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7240</v>
      </c>
    </row>
    <row r="1364" spans="1:11" x14ac:dyDescent="0.25">
      <c r="A1364" s="685">
        <v>1364</v>
      </c>
      <c r="B1364" s="33" t="s">
        <v>12904</v>
      </c>
      <c r="C1364" s="33" t="s">
        <v>14960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7253</v>
      </c>
      <c r="I1364" s="228" t="s">
        <v>14961</v>
      </c>
      <c r="J1364" s="33" t="s">
        <v>14232</v>
      </c>
    </row>
    <row r="1365" spans="1:11" x14ac:dyDescent="0.25">
      <c r="A1365" s="685">
        <v>1365</v>
      </c>
      <c r="B1365" s="33" t="s">
        <v>356</v>
      </c>
      <c r="C1365" s="33" t="s">
        <v>14962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7253</v>
      </c>
      <c r="I1365" s="228" t="s">
        <v>14963</v>
      </c>
      <c r="J1365" s="33" t="s">
        <v>14016</v>
      </c>
      <c r="K1365" s="49" t="s">
        <v>14964</v>
      </c>
    </row>
    <row r="1366" spans="1:11" x14ac:dyDescent="0.25">
      <c r="A1366" s="596">
        <v>1366</v>
      </c>
      <c r="B1366" s="33" t="s">
        <v>356</v>
      </c>
      <c r="C1366" s="44" t="s">
        <v>14965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7253</v>
      </c>
      <c r="I1366" s="228" t="s">
        <v>14966</v>
      </c>
      <c r="J1366" s="33" t="s">
        <v>14016</v>
      </c>
      <c r="K1366" s="49" t="s">
        <v>14964</v>
      </c>
    </row>
    <row r="1367" spans="1:11" x14ac:dyDescent="0.25">
      <c r="A1367" s="685">
        <v>1367</v>
      </c>
      <c r="B1367" s="603" t="s">
        <v>12904</v>
      </c>
      <c r="C1367" s="603" t="s">
        <v>14967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7285</v>
      </c>
    </row>
    <row r="1368" spans="1:11" x14ac:dyDescent="0.25">
      <c r="A1368" s="685">
        <v>1368</v>
      </c>
      <c r="B1368" s="33" t="s">
        <v>9281</v>
      </c>
      <c r="C1368" s="228" t="s">
        <v>14968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7300</v>
      </c>
    </row>
    <row r="1369" spans="1:11" x14ac:dyDescent="0.25">
      <c r="A1369" s="596">
        <v>1369</v>
      </c>
      <c r="B1369" s="33" t="s">
        <v>9281</v>
      </c>
      <c r="C1369" s="228" t="s">
        <v>14969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7300</v>
      </c>
    </row>
    <row r="1370" spans="1:11" x14ac:dyDescent="0.25">
      <c r="A1370" s="685">
        <v>1370</v>
      </c>
      <c r="B1370" s="33" t="s">
        <v>9281</v>
      </c>
      <c r="C1370" s="228" t="s">
        <v>13054</v>
      </c>
      <c r="D1370" s="33">
        <v>1</v>
      </c>
      <c r="E1370" s="45" t="s">
        <v>24</v>
      </c>
      <c r="F1370" s="348">
        <v>475000</v>
      </c>
      <c r="G1370" s="42" t="s">
        <v>7232</v>
      </c>
      <c r="H1370" s="84" t="s">
        <v>7300</v>
      </c>
    </row>
    <row r="1371" spans="1:11" x14ac:dyDescent="0.25">
      <c r="A1371" s="685">
        <v>1371</v>
      </c>
      <c r="B1371" s="33" t="s">
        <v>9281</v>
      </c>
      <c r="C1371" s="228" t="s">
        <v>10023</v>
      </c>
      <c r="D1371" s="33">
        <v>1</v>
      </c>
      <c r="E1371" s="45" t="s">
        <v>24</v>
      </c>
      <c r="F1371" s="348">
        <v>475000</v>
      </c>
      <c r="G1371" s="42" t="s">
        <v>7232</v>
      </c>
      <c r="H1371" s="84" t="s">
        <v>7300</v>
      </c>
    </row>
    <row r="1372" spans="1:11" x14ac:dyDescent="0.25">
      <c r="A1372" s="596">
        <v>1372</v>
      </c>
      <c r="B1372" s="33" t="s">
        <v>68</v>
      </c>
      <c r="C1372" s="33" t="s">
        <v>14970</v>
      </c>
      <c r="D1372" s="38">
        <v>1</v>
      </c>
      <c r="E1372" s="45" t="s">
        <v>72</v>
      </c>
      <c r="F1372" s="46">
        <v>2100000</v>
      </c>
      <c r="G1372" s="84" t="s">
        <v>3078</v>
      </c>
      <c r="H1372" s="84" t="s">
        <v>7300</v>
      </c>
    </row>
    <row r="1373" spans="1:11" x14ac:dyDescent="0.25">
      <c r="A1373" s="685">
        <v>1373</v>
      </c>
      <c r="B1373" s="33" t="s">
        <v>68</v>
      </c>
      <c r="C1373" s="33" t="s">
        <v>14971</v>
      </c>
      <c r="D1373" s="50">
        <v>1</v>
      </c>
      <c r="E1373" s="45" t="s">
        <v>72</v>
      </c>
      <c r="F1373" s="179">
        <v>2100000</v>
      </c>
      <c r="G1373" s="84" t="s">
        <v>3078</v>
      </c>
      <c r="H1373" s="84" t="s">
        <v>7300</v>
      </c>
    </row>
    <row r="1374" spans="1:11" x14ac:dyDescent="0.25">
      <c r="A1374" s="685">
        <v>1374</v>
      </c>
      <c r="B1374" s="33" t="s">
        <v>68</v>
      </c>
      <c r="C1374" s="33" t="s">
        <v>14972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7300</v>
      </c>
      <c r="I1374" s="33" t="s">
        <v>4829</v>
      </c>
    </row>
    <row r="1375" spans="1:11" x14ac:dyDescent="0.25">
      <c r="A1375" s="596">
        <v>1375</v>
      </c>
      <c r="B1375" s="33" t="s">
        <v>68</v>
      </c>
      <c r="C1375" s="33" t="s">
        <v>14973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7300</v>
      </c>
    </row>
    <row r="1376" spans="1:11" x14ac:dyDescent="0.25">
      <c r="A1376" s="685">
        <v>1376</v>
      </c>
      <c r="B1376" s="33" t="s">
        <v>356</v>
      </c>
      <c r="C1376" s="109" t="s">
        <v>13073</v>
      </c>
      <c r="D1376" s="50">
        <v>1</v>
      </c>
      <c r="E1376" s="45" t="s">
        <v>24</v>
      </c>
      <c r="F1376" s="275">
        <v>1700000</v>
      </c>
      <c r="G1376" s="42" t="s">
        <v>13074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13076</v>
      </c>
      <c r="D1377" s="50">
        <v>1</v>
      </c>
      <c r="E1377" s="45" t="s">
        <v>24</v>
      </c>
      <c r="F1377" s="275">
        <v>1700000</v>
      </c>
      <c r="G1377" s="42" t="s">
        <v>13074</v>
      </c>
      <c r="H1377" s="42" t="s">
        <v>316</v>
      </c>
    </row>
    <row r="1378" spans="1:11" x14ac:dyDescent="0.25">
      <c r="A1378" s="596">
        <v>1378</v>
      </c>
      <c r="B1378" s="63" t="s">
        <v>11794</v>
      </c>
      <c r="C1378" s="49" t="s">
        <v>13077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7331</v>
      </c>
    </row>
    <row r="1379" spans="1:11" x14ac:dyDescent="0.25">
      <c r="A1379" s="685">
        <v>1379</v>
      </c>
      <c r="B1379" s="63" t="s">
        <v>11794</v>
      </c>
      <c r="C1379" s="49" t="s">
        <v>13079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7331</v>
      </c>
    </row>
    <row r="1380" spans="1:11" x14ac:dyDescent="0.25">
      <c r="A1380" s="685">
        <v>1380</v>
      </c>
      <c r="B1380" s="63" t="s">
        <v>11794</v>
      </c>
      <c r="C1380" s="49" t="s">
        <v>13080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7331</v>
      </c>
    </row>
    <row r="1381" spans="1:11" x14ac:dyDescent="0.25">
      <c r="A1381" s="596">
        <v>1381</v>
      </c>
      <c r="B1381" s="36" t="s">
        <v>7298</v>
      </c>
      <c r="C1381" s="33" t="s">
        <v>13081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7331</v>
      </c>
    </row>
    <row r="1382" spans="1:11" x14ac:dyDescent="0.25">
      <c r="A1382" s="685">
        <v>1382</v>
      </c>
      <c r="B1382" s="36" t="s">
        <v>7298</v>
      </c>
      <c r="C1382" s="33" t="s">
        <v>13082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7331</v>
      </c>
    </row>
    <row r="1383" spans="1:11" x14ac:dyDescent="0.25">
      <c r="A1383" s="685">
        <v>1383</v>
      </c>
      <c r="B1383" s="36" t="s">
        <v>7298</v>
      </c>
      <c r="C1383" s="33" t="s">
        <v>13084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7331</v>
      </c>
    </row>
    <row r="1384" spans="1:11" x14ac:dyDescent="0.25">
      <c r="A1384" s="596">
        <v>1384</v>
      </c>
      <c r="B1384" s="36" t="s">
        <v>7298</v>
      </c>
      <c r="C1384" s="39" t="s">
        <v>13085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7331</v>
      </c>
    </row>
    <row r="1385" spans="1:11" x14ac:dyDescent="0.25">
      <c r="A1385" s="685">
        <v>1385</v>
      </c>
      <c r="B1385" s="63" t="s">
        <v>63</v>
      </c>
      <c r="C1385" s="33" t="s">
        <v>13087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7331</v>
      </c>
    </row>
    <row r="1386" spans="1:11" x14ac:dyDescent="0.25">
      <c r="A1386" s="596">
        <v>1386</v>
      </c>
      <c r="B1386" s="63" t="s">
        <v>63</v>
      </c>
      <c r="C1386" s="33" t="s">
        <v>13089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7331</v>
      </c>
    </row>
    <row r="1387" spans="1:11" x14ac:dyDescent="0.25">
      <c r="A1387" s="685">
        <v>1387</v>
      </c>
      <c r="B1387" s="33" t="s">
        <v>12904</v>
      </c>
      <c r="C1387" s="33" t="s">
        <v>14974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7331</v>
      </c>
    </row>
    <row r="1388" spans="1:11" x14ac:dyDescent="0.25">
      <c r="A1388" s="596">
        <v>1388</v>
      </c>
      <c r="B1388" s="33" t="s">
        <v>9281</v>
      </c>
      <c r="C1388" s="44" t="s">
        <v>13097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7349</v>
      </c>
    </row>
    <row r="1389" spans="1:11" x14ac:dyDescent="0.25">
      <c r="A1389" s="685">
        <v>1389</v>
      </c>
      <c r="B1389" s="33" t="s">
        <v>9281</v>
      </c>
      <c r="C1389" s="228" t="s">
        <v>13099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7349</v>
      </c>
    </row>
    <row r="1390" spans="1:11" x14ac:dyDescent="0.25">
      <c r="A1390" s="596">
        <v>1390</v>
      </c>
      <c r="B1390" s="33" t="s">
        <v>12904</v>
      </c>
      <c r="C1390" s="33" t="s">
        <v>14975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7349</v>
      </c>
    </row>
    <row r="1391" spans="1:11" x14ac:dyDescent="0.25">
      <c r="A1391" s="685">
        <v>1391</v>
      </c>
      <c r="B1391" s="33" t="s">
        <v>68</v>
      </c>
      <c r="C1391" s="33" t="s">
        <v>14976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7369</v>
      </c>
      <c r="I1391" s="33" t="s">
        <v>4827</v>
      </c>
      <c r="J1391" s="33" t="s">
        <v>13857</v>
      </c>
      <c r="K1391" s="49" t="s">
        <v>14977</v>
      </c>
    </row>
    <row r="1392" spans="1:11" x14ac:dyDescent="0.25">
      <c r="A1392" s="596">
        <v>1392</v>
      </c>
      <c r="B1392" s="33" t="s">
        <v>68</v>
      </c>
      <c r="C1392" s="33" t="s">
        <v>14978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7369</v>
      </c>
    </row>
    <row r="1393" spans="1:11" x14ac:dyDescent="0.25">
      <c r="A1393" s="685">
        <v>1393</v>
      </c>
      <c r="B1393" s="33" t="s">
        <v>356</v>
      </c>
      <c r="C1393" s="33" t="s">
        <v>14979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7369</v>
      </c>
      <c r="I1393" s="228" t="s">
        <v>14980</v>
      </c>
      <c r="J1393" s="33" t="s">
        <v>14016</v>
      </c>
      <c r="K1393" s="49" t="s">
        <v>14981</v>
      </c>
    </row>
    <row r="1394" spans="1:11" x14ac:dyDescent="0.25">
      <c r="A1394" s="596">
        <v>1394</v>
      </c>
      <c r="B1394" s="33" t="s">
        <v>356</v>
      </c>
      <c r="C1394" s="56" t="s">
        <v>14982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7369</v>
      </c>
    </row>
    <row r="1395" spans="1:11" x14ac:dyDescent="0.25">
      <c r="A1395" s="685">
        <v>1395</v>
      </c>
      <c r="B1395" s="33" t="s">
        <v>12904</v>
      </c>
      <c r="C1395" s="109" t="s">
        <v>14983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7382</v>
      </c>
      <c r="I1395" s="228" t="s">
        <v>14984</v>
      </c>
    </row>
    <row r="1396" spans="1:11" x14ac:dyDescent="0.25">
      <c r="A1396" s="596">
        <v>1396</v>
      </c>
      <c r="B1396" s="33" t="s">
        <v>356</v>
      </c>
      <c r="C1396" s="109" t="s">
        <v>14985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7382</v>
      </c>
      <c r="I1396" s="228" t="s">
        <v>14986</v>
      </c>
    </row>
    <row r="1397" spans="1:11" x14ac:dyDescent="0.25">
      <c r="A1397" s="685">
        <v>1397</v>
      </c>
      <c r="B1397" s="33" t="s">
        <v>356</v>
      </c>
      <c r="C1397" s="109" t="s">
        <v>14987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7382</v>
      </c>
      <c r="I1397" s="228" t="s">
        <v>14988</v>
      </c>
    </row>
    <row r="1398" spans="1:11" x14ac:dyDescent="0.25">
      <c r="A1398" s="596">
        <v>1398</v>
      </c>
      <c r="B1398" s="33" t="s">
        <v>12904</v>
      </c>
      <c r="C1398" s="109" t="s">
        <v>14989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7382</v>
      </c>
      <c r="I1398" s="228" t="s">
        <v>14990</v>
      </c>
      <c r="J1398" s="33" t="s">
        <v>14232</v>
      </c>
      <c r="K1398" s="49" t="s">
        <v>14991</v>
      </c>
    </row>
    <row r="1399" spans="1:11" x14ac:dyDescent="0.25">
      <c r="A1399" s="685">
        <v>1399</v>
      </c>
      <c r="B1399" s="33" t="s">
        <v>356</v>
      </c>
      <c r="C1399" s="228" t="s">
        <v>14992</v>
      </c>
      <c r="D1399" s="39">
        <v>1</v>
      </c>
      <c r="E1399" s="33" t="s">
        <v>24</v>
      </c>
      <c r="F1399" s="306" t="s">
        <v>14319</v>
      </c>
      <c r="G1399" s="84" t="s">
        <v>472</v>
      </c>
      <c r="H1399" s="84" t="s">
        <v>7382</v>
      </c>
      <c r="I1399" s="228" t="s">
        <v>14993</v>
      </c>
    </row>
    <row r="1400" spans="1:11" x14ac:dyDescent="0.25">
      <c r="A1400" s="596">
        <v>1400</v>
      </c>
      <c r="B1400" s="33" t="s">
        <v>356</v>
      </c>
      <c r="C1400" s="228" t="s">
        <v>14994</v>
      </c>
      <c r="D1400" s="39">
        <v>1</v>
      </c>
      <c r="E1400" s="33" t="s">
        <v>24</v>
      </c>
      <c r="F1400" s="306" t="s">
        <v>14319</v>
      </c>
      <c r="G1400" s="84" t="s">
        <v>472</v>
      </c>
      <c r="H1400" s="84" t="s">
        <v>7382</v>
      </c>
      <c r="I1400" s="228" t="s">
        <v>14995</v>
      </c>
    </row>
    <row r="1401" spans="1:11" x14ac:dyDescent="0.25">
      <c r="A1401" s="685">
        <v>1401</v>
      </c>
      <c r="B1401" s="33" t="s">
        <v>12904</v>
      </c>
      <c r="C1401" s="109" t="s">
        <v>14996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14997</v>
      </c>
      <c r="J1401" s="33" t="s">
        <v>13857</v>
      </c>
      <c r="K1401" s="49" t="s">
        <v>14998</v>
      </c>
    </row>
    <row r="1402" spans="1:11" x14ac:dyDescent="0.25">
      <c r="A1402" s="596">
        <v>1402</v>
      </c>
      <c r="B1402" s="63" t="s">
        <v>11794</v>
      </c>
      <c r="C1402" s="33" t="s">
        <v>13146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11794</v>
      </c>
      <c r="C1403" s="33" t="s">
        <v>13148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11794</v>
      </c>
      <c r="C1404" s="33" t="s">
        <v>13149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11794</v>
      </c>
      <c r="C1405" s="33" t="s">
        <v>13150</v>
      </c>
      <c r="D1405" s="38">
        <v>1</v>
      </c>
      <c r="E1405" s="39" t="s">
        <v>24</v>
      </c>
      <c r="F1405" s="34">
        <v>1650000</v>
      </c>
      <c r="G1405" s="294" t="s">
        <v>14999</v>
      </c>
      <c r="H1405" s="84" t="s">
        <v>148</v>
      </c>
    </row>
    <row r="1406" spans="1:11" x14ac:dyDescent="0.25">
      <c r="A1406" s="596">
        <v>1406</v>
      </c>
      <c r="B1406" s="63" t="s">
        <v>11794</v>
      </c>
      <c r="C1406" s="33" t="s">
        <v>13151</v>
      </c>
      <c r="D1406" s="38">
        <v>1</v>
      </c>
      <c r="E1406" s="39" t="s">
        <v>24</v>
      </c>
      <c r="F1406" s="34">
        <v>1650000</v>
      </c>
      <c r="G1406" s="294" t="s">
        <v>15000</v>
      </c>
      <c r="H1406" s="84" t="s">
        <v>148</v>
      </c>
    </row>
    <row r="1407" spans="1:11" x14ac:dyDescent="0.25">
      <c r="A1407" s="685">
        <v>1407</v>
      </c>
      <c r="B1407" s="63" t="s">
        <v>11794</v>
      </c>
      <c r="C1407" s="33" t="s">
        <v>13152</v>
      </c>
      <c r="D1407" s="38">
        <v>1</v>
      </c>
      <c r="E1407" s="39" t="s">
        <v>24</v>
      </c>
      <c r="F1407" s="34">
        <v>1650000</v>
      </c>
      <c r="G1407" s="294" t="s">
        <v>15001</v>
      </c>
      <c r="H1407" s="84" t="s">
        <v>148</v>
      </c>
    </row>
    <row r="1408" spans="1:11" x14ac:dyDescent="0.25">
      <c r="A1408" s="596">
        <v>1408</v>
      </c>
      <c r="B1408" s="33" t="s">
        <v>12904</v>
      </c>
      <c r="C1408" s="44" t="s">
        <v>15002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15003</v>
      </c>
    </row>
    <row r="1409" spans="1:11" x14ac:dyDescent="0.25">
      <c r="A1409" s="685">
        <v>1409</v>
      </c>
      <c r="B1409" s="33" t="s">
        <v>9281</v>
      </c>
      <c r="C1409" s="208" t="s">
        <v>13162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9281</v>
      </c>
      <c r="C1410" s="208" t="s">
        <v>13163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9281</v>
      </c>
      <c r="C1411" s="208" t="s">
        <v>13164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9281</v>
      </c>
      <c r="C1412" s="208" t="s">
        <v>13165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9281</v>
      </c>
      <c r="C1413" s="208" t="s">
        <v>13166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7413</v>
      </c>
      <c r="C1414" s="56" t="s">
        <v>13168</v>
      </c>
      <c r="D1414" s="38">
        <v>1</v>
      </c>
      <c r="E1414" s="45" t="s">
        <v>24</v>
      </c>
      <c r="F1414" s="41">
        <v>3750000</v>
      </c>
      <c r="G1414" s="294" t="s">
        <v>14832</v>
      </c>
      <c r="H1414" s="522">
        <v>44603</v>
      </c>
    </row>
    <row r="1415" spans="1:11" x14ac:dyDescent="0.25">
      <c r="A1415" s="685">
        <v>1415</v>
      </c>
      <c r="B1415" s="33" t="s">
        <v>7413</v>
      </c>
      <c r="C1415" s="56" t="s">
        <v>13170</v>
      </c>
      <c r="D1415" s="38">
        <v>1</v>
      </c>
      <c r="E1415" s="51" t="s">
        <v>24</v>
      </c>
      <c r="F1415" s="41">
        <v>3750000</v>
      </c>
      <c r="G1415" s="294" t="s">
        <v>14832</v>
      </c>
      <c r="H1415" s="522">
        <v>44603</v>
      </c>
    </row>
    <row r="1416" spans="1:11" x14ac:dyDescent="0.25">
      <c r="A1416" s="596">
        <v>1416</v>
      </c>
      <c r="B1416" s="33" t="s">
        <v>7413</v>
      </c>
      <c r="C1416" s="33" t="s">
        <v>13171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7413</v>
      </c>
      <c r="C1417" s="33" t="s">
        <v>13172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12904</v>
      </c>
      <c r="C1418" s="56" t="s">
        <v>15004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15005</v>
      </c>
      <c r="J1418" s="33" t="s">
        <v>14232</v>
      </c>
    </row>
    <row r="1419" spans="1:11" x14ac:dyDescent="0.25">
      <c r="A1419" s="685">
        <v>1419</v>
      </c>
      <c r="B1419" s="33" t="s">
        <v>356</v>
      </c>
      <c r="C1419" s="33" t="s">
        <v>15006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15007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12904</v>
      </c>
      <c r="C1421" s="33" t="s">
        <v>15008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15009</v>
      </c>
      <c r="J1421" s="33" t="s">
        <v>14232</v>
      </c>
      <c r="K1421" s="49" t="s">
        <v>15010</v>
      </c>
    </row>
    <row r="1422" spans="1:11" x14ac:dyDescent="0.25">
      <c r="A1422" s="84">
        <v>1422</v>
      </c>
      <c r="B1422" s="33" t="s">
        <v>356</v>
      </c>
      <c r="C1422" s="33" t="s">
        <v>15011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15012</v>
      </c>
      <c r="J1422" s="33" t="s">
        <v>14818</v>
      </c>
      <c r="K1422" s="49" t="s">
        <v>15013</v>
      </c>
    </row>
    <row r="1423" spans="1:11" x14ac:dyDescent="0.25">
      <c r="A1423" s="84">
        <v>1423</v>
      </c>
      <c r="B1423" s="33" t="s">
        <v>356</v>
      </c>
      <c r="C1423" s="33" t="s">
        <v>15014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15015</v>
      </c>
      <c r="J1423" s="33" t="s">
        <v>14016</v>
      </c>
      <c r="K1423" s="49" t="s">
        <v>15016</v>
      </c>
    </row>
    <row r="1424" spans="1:11" x14ac:dyDescent="0.25">
      <c r="A1424" s="84">
        <v>1424</v>
      </c>
      <c r="B1424" s="33" t="s">
        <v>68</v>
      </c>
      <c r="C1424" s="33" t="s">
        <v>15017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15018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15019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15020</v>
      </c>
      <c r="J1426" s="33" t="s">
        <v>14232</v>
      </c>
      <c r="K1426" s="49" t="s">
        <v>15021</v>
      </c>
    </row>
    <row r="1427" spans="1:11" x14ac:dyDescent="0.25">
      <c r="A1427" s="84">
        <v>1427</v>
      </c>
      <c r="B1427" s="33" t="s">
        <v>356</v>
      </c>
      <c r="C1427" s="228" t="s">
        <v>15022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13507</v>
      </c>
      <c r="J1427" s="33" t="s">
        <v>15023</v>
      </c>
      <c r="K1427" s="49" t="s">
        <v>15021</v>
      </c>
    </row>
    <row r="1428" spans="1:11" x14ac:dyDescent="0.25">
      <c r="A1428" s="84">
        <v>1428</v>
      </c>
      <c r="B1428" s="33" t="s">
        <v>12904</v>
      </c>
      <c r="C1428" s="33" t="s">
        <v>15024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15025</v>
      </c>
      <c r="J1428" s="33" t="s">
        <v>14232</v>
      </c>
      <c r="K1428" s="49" t="s">
        <v>15026</v>
      </c>
    </row>
    <row r="1429" spans="1:11" x14ac:dyDescent="0.25">
      <c r="A1429" s="84">
        <v>1429</v>
      </c>
      <c r="B1429" s="33" t="s">
        <v>356</v>
      </c>
      <c r="C1429" s="33" t="s">
        <v>15027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15028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11794</v>
      </c>
      <c r="C1431" s="49" t="s">
        <v>13227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11794</v>
      </c>
      <c r="C1432" s="49" t="s">
        <v>13228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13233</v>
      </c>
      <c r="D1433" s="33">
        <v>1</v>
      </c>
      <c r="E1433" s="33" t="s">
        <v>24</v>
      </c>
      <c r="F1433" s="34">
        <v>1700000</v>
      </c>
      <c r="G1433" s="42" t="s">
        <v>13234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13236</v>
      </c>
      <c r="D1434" s="33">
        <v>1</v>
      </c>
      <c r="E1434" s="33" t="s">
        <v>24</v>
      </c>
      <c r="F1434" s="34">
        <v>1700000</v>
      </c>
      <c r="G1434" s="84" t="s">
        <v>13234</v>
      </c>
      <c r="H1434" s="522">
        <v>44784</v>
      </c>
    </row>
    <row r="1435" spans="1:11" x14ac:dyDescent="0.25">
      <c r="A1435" s="84">
        <v>1435</v>
      </c>
      <c r="B1435" s="33" t="s">
        <v>9281</v>
      </c>
      <c r="C1435" s="228" t="s">
        <v>15029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9281</v>
      </c>
      <c r="C1436" s="33" t="s">
        <v>15030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12904</v>
      </c>
      <c r="C1437" s="44" t="s">
        <v>15031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9281</v>
      </c>
      <c r="C1438" s="56" t="s">
        <v>15032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15033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15034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12224</v>
      </c>
      <c r="C1441" s="33" t="s">
        <v>13255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12224</v>
      </c>
      <c r="C1442" s="33" t="s">
        <v>13257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12224</v>
      </c>
      <c r="C1443" s="44" t="s">
        <v>13258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12224</v>
      </c>
      <c r="C1444" s="56" t="s">
        <v>13259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13260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13261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13262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13263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12224</v>
      </c>
      <c r="C1449" s="33" t="s">
        <v>15035</v>
      </c>
      <c r="D1449" s="33">
        <v>1</v>
      </c>
      <c r="E1449" s="39" t="s">
        <v>24</v>
      </c>
      <c r="F1449" s="34">
        <v>1400000</v>
      </c>
      <c r="G1449" s="84" t="s">
        <v>2736</v>
      </c>
      <c r="H1449" s="522">
        <v>44876</v>
      </c>
      <c r="I1449" s="228" t="s">
        <v>15036</v>
      </c>
      <c r="J1449" s="33" t="s">
        <v>14232</v>
      </c>
      <c r="K1449" s="49" t="s">
        <v>15037</v>
      </c>
    </row>
    <row r="1450" spans="1:11" x14ac:dyDescent="0.25">
      <c r="A1450" s="84">
        <v>1450</v>
      </c>
      <c r="B1450" s="33" t="s">
        <v>68</v>
      </c>
      <c r="C1450" s="56" t="s">
        <v>15038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15039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15040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15041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15042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15043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12224</v>
      </c>
      <c r="C1456" s="33" t="s">
        <v>15044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13281</v>
      </c>
      <c r="D1457" s="33">
        <v>1</v>
      </c>
      <c r="E1457" s="78" t="s">
        <v>24</v>
      </c>
      <c r="F1457" s="34">
        <v>3400000</v>
      </c>
      <c r="G1457" s="42" t="s">
        <v>13282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13284</v>
      </c>
      <c r="D1458" s="53">
        <v>1</v>
      </c>
      <c r="E1458" s="39" t="s">
        <v>24</v>
      </c>
      <c r="F1458" s="46">
        <v>3400000</v>
      </c>
      <c r="G1458" s="42" t="s">
        <v>13282</v>
      </c>
      <c r="H1458" s="522">
        <v>44906</v>
      </c>
    </row>
    <row r="1459" spans="1:8" x14ac:dyDescent="0.25">
      <c r="A1459" s="33">
        <v>1459</v>
      </c>
      <c r="B1459" s="33" t="s">
        <v>12224</v>
      </c>
      <c r="C1459" s="56" t="s">
        <v>13293</v>
      </c>
      <c r="D1459" s="38">
        <v>1</v>
      </c>
      <c r="E1459" s="45" t="s">
        <v>24</v>
      </c>
      <c r="F1459" s="46">
        <v>1400000</v>
      </c>
      <c r="G1459" s="84" t="s">
        <v>13294</v>
      </c>
      <c r="H1459" s="522">
        <v>44906</v>
      </c>
    </row>
    <row r="1460" spans="1:8" x14ac:dyDescent="0.25">
      <c r="A1460" s="33">
        <v>1459</v>
      </c>
      <c r="B1460" s="33" t="s">
        <v>12224</v>
      </c>
      <c r="C1460" s="56" t="s">
        <v>13296</v>
      </c>
      <c r="D1460" s="38">
        <v>1</v>
      </c>
      <c r="E1460" s="78" t="s">
        <v>24</v>
      </c>
      <c r="F1460" s="46">
        <v>1400000</v>
      </c>
      <c r="G1460" s="84" t="s">
        <v>13294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13297</v>
      </c>
      <c r="D1461" s="33">
        <v>1</v>
      </c>
      <c r="E1461" s="78" t="s">
        <v>24</v>
      </c>
      <c r="F1461" s="34">
        <v>3700000</v>
      </c>
      <c r="G1461" s="84" t="s">
        <v>13298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13299</v>
      </c>
      <c r="D1462" s="38">
        <v>1</v>
      </c>
      <c r="E1462" s="51" t="s">
        <v>24</v>
      </c>
      <c r="F1462" s="34">
        <v>3700000</v>
      </c>
      <c r="G1462" s="84" t="s">
        <v>13298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13300</v>
      </c>
      <c r="D1463" s="33">
        <v>1</v>
      </c>
      <c r="E1463" s="51" t="s">
        <v>24</v>
      </c>
      <c r="F1463" s="40">
        <v>3400000</v>
      </c>
      <c r="G1463" s="84" t="s">
        <v>13301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13302</v>
      </c>
      <c r="D1464" s="33">
        <v>1</v>
      </c>
      <c r="E1464" s="51" t="s">
        <v>24</v>
      </c>
      <c r="F1464" s="40">
        <v>3400000</v>
      </c>
      <c r="G1464" s="84" t="s">
        <v>13301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13303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11794</v>
      </c>
      <c r="C1466" s="49" t="s">
        <v>13314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7554</v>
      </c>
    </row>
    <row r="1467" spans="1:8" x14ac:dyDescent="0.25">
      <c r="A1467" s="33">
        <v>1466</v>
      </c>
      <c r="B1467" s="63" t="s">
        <v>11794</v>
      </c>
      <c r="C1467" s="49" t="s">
        <v>13316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7554</v>
      </c>
    </row>
    <row r="1468" spans="1:8" x14ac:dyDescent="0.25">
      <c r="A1468" s="33">
        <v>1467</v>
      </c>
      <c r="B1468" s="63" t="s">
        <v>11794</v>
      </c>
      <c r="C1468" s="49" t="s">
        <v>13317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7554</v>
      </c>
    </row>
    <row r="1469" spans="1:8" x14ac:dyDescent="0.25">
      <c r="A1469" s="33">
        <v>1468</v>
      </c>
      <c r="B1469" s="63" t="s">
        <v>11794</v>
      </c>
      <c r="C1469" s="49" t="s">
        <v>13318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7554</v>
      </c>
    </row>
    <row r="1470" spans="1:8" x14ac:dyDescent="0.25">
      <c r="A1470" s="33">
        <v>1469</v>
      </c>
      <c r="B1470" s="63" t="s">
        <v>11794</v>
      </c>
      <c r="C1470" s="49" t="s">
        <v>13319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7554</v>
      </c>
    </row>
    <row r="1471" spans="1:8" x14ac:dyDescent="0.25">
      <c r="A1471" s="33">
        <v>1470</v>
      </c>
      <c r="B1471" s="63" t="s">
        <v>11794</v>
      </c>
      <c r="C1471" s="49" t="s">
        <v>13320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7554</v>
      </c>
    </row>
    <row r="1472" spans="1:8" x14ac:dyDescent="0.25">
      <c r="A1472" s="33">
        <v>1471</v>
      </c>
      <c r="B1472" s="63" t="s">
        <v>11794</v>
      </c>
      <c r="C1472" s="49" t="s">
        <v>13304</v>
      </c>
      <c r="D1472" s="39">
        <v>1</v>
      </c>
      <c r="E1472" s="33" t="s">
        <v>24</v>
      </c>
      <c r="F1472" s="40">
        <v>1650000</v>
      </c>
      <c r="G1472" s="84" t="s">
        <v>7509</v>
      </c>
      <c r="H1472" s="84" t="s">
        <v>7554</v>
      </c>
    </row>
    <row r="1473" spans="1:11" x14ac:dyDescent="0.25">
      <c r="A1473" s="33">
        <v>1472</v>
      </c>
      <c r="B1473" s="63" t="s">
        <v>11794</v>
      </c>
      <c r="C1473" s="49" t="s">
        <v>13305</v>
      </c>
      <c r="D1473" s="39">
        <v>1</v>
      </c>
      <c r="E1473" s="33" t="s">
        <v>24</v>
      </c>
      <c r="F1473" s="40">
        <v>1650000</v>
      </c>
      <c r="G1473" s="84" t="s">
        <v>7509</v>
      </c>
      <c r="H1473" s="84" t="s">
        <v>7554</v>
      </c>
    </row>
    <row r="1474" spans="1:11" x14ac:dyDescent="0.25">
      <c r="A1474" s="33">
        <v>1473</v>
      </c>
      <c r="B1474" s="63" t="s">
        <v>11794</v>
      </c>
      <c r="C1474" s="49" t="s">
        <v>13306</v>
      </c>
      <c r="D1474" s="39">
        <v>1</v>
      </c>
      <c r="E1474" s="33" t="s">
        <v>24</v>
      </c>
      <c r="F1474" s="40">
        <v>1650000</v>
      </c>
      <c r="G1474" s="84" t="s">
        <v>7509</v>
      </c>
      <c r="H1474" s="84" t="s">
        <v>7554</v>
      </c>
    </row>
    <row r="1475" spans="1:11" x14ac:dyDescent="0.25">
      <c r="A1475" s="33">
        <v>1474</v>
      </c>
      <c r="B1475" s="63" t="s">
        <v>11794</v>
      </c>
      <c r="C1475" s="49" t="s">
        <v>13307</v>
      </c>
      <c r="D1475" s="39">
        <v>1</v>
      </c>
      <c r="E1475" s="33" t="s">
        <v>24</v>
      </c>
      <c r="F1475" s="40">
        <v>1650000</v>
      </c>
      <c r="G1475" s="84" t="s">
        <v>7509</v>
      </c>
      <c r="H1475" s="84" t="s">
        <v>7554</v>
      </c>
    </row>
    <row r="1476" spans="1:11" x14ac:dyDescent="0.25">
      <c r="A1476" s="33">
        <v>1475</v>
      </c>
      <c r="B1476" s="63" t="s">
        <v>11794</v>
      </c>
      <c r="C1476" s="49" t="s">
        <v>13308</v>
      </c>
      <c r="D1476" s="39">
        <v>1</v>
      </c>
      <c r="E1476" s="33" t="s">
        <v>24</v>
      </c>
      <c r="F1476" s="40">
        <v>1650000</v>
      </c>
      <c r="G1476" s="84" t="s">
        <v>7509</v>
      </c>
      <c r="H1476" s="84" t="s">
        <v>7554</v>
      </c>
    </row>
    <row r="1477" spans="1:11" x14ac:dyDescent="0.25">
      <c r="A1477" s="33">
        <v>1476</v>
      </c>
      <c r="B1477" s="63" t="s">
        <v>11794</v>
      </c>
      <c r="C1477" s="49" t="s">
        <v>13309</v>
      </c>
      <c r="D1477" s="39">
        <v>1</v>
      </c>
      <c r="E1477" s="33" t="s">
        <v>24</v>
      </c>
      <c r="F1477" s="40">
        <v>1650000</v>
      </c>
      <c r="G1477" s="84" t="s">
        <v>7509</v>
      </c>
      <c r="H1477" s="84" t="s">
        <v>7554</v>
      </c>
    </row>
    <row r="1478" spans="1:11" x14ac:dyDescent="0.25">
      <c r="A1478" s="33">
        <v>1477</v>
      </c>
      <c r="B1478" s="63" t="s">
        <v>11794</v>
      </c>
      <c r="C1478" s="49" t="s">
        <v>13310</v>
      </c>
      <c r="D1478" s="39">
        <v>1</v>
      </c>
      <c r="E1478" s="33" t="s">
        <v>24</v>
      </c>
      <c r="F1478" s="40">
        <v>1650000</v>
      </c>
      <c r="G1478" s="84" t="s">
        <v>7509</v>
      </c>
      <c r="H1478" s="84" t="s">
        <v>7554</v>
      </c>
    </row>
    <row r="1479" spans="1:11" x14ac:dyDescent="0.25">
      <c r="A1479" s="33">
        <v>1478</v>
      </c>
      <c r="B1479" s="33" t="s">
        <v>68</v>
      </c>
      <c r="C1479" s="33" t="s">
        <v>13325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7566</v>
      </c>
    </row>
    <row r="1480" spans="1:11" x14ac:dyDescent="0.25">
      <c r="A1480" s="33">
        <v>1479</v>
      </c>
      <c r="B1480" s="33" t="s">
        <v>68</v>
      </c>
      <c r="C1480" s="33" t="s">
        <v>13326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7566</v>
      </c>
    </row>
    <row r="1481" spans="1:11" x14ac:dyDescent="0.25">
      <c r="A1481" s="33">
        <v>1480</v>
      </c>
      <c r="B1481" s="33" t="s">
        <v>362</v>
      </c>
      <c r="C1481" s="247" t="s">
        <v>13349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7591</v>
      </c>
    </row>
    <row r="1482" spans="1:11" x14ac:dyDescent="0.25">
      <c r="A1482" s="33">
        <v>1481</v>
      </c>
      <c r="B1482" s="33" t="s">
        <v>356</v>
      </c>
      <c r="C1482" s="228" t="s">
        <v>13358</v>
      </c>
      <c r="D1482" s="39">
        <v>1</v>
      </c>
      <c r="E1482" s="33" t="s">
        <v>24</v>
      </c>
      <c r="F1482" s="41">
        <v>1700000</v>
      </c>
      <c r="G1482" s="84" t="s">
        <v>15045</v>
      </c>
      <c r="H1482" s="84" t="s">
        <v>7601</v>
      </c>
    </row>
    <row r="1483" spans="1:11" x14ac:dyDescent="0.25">
      <c r="A1483" s="33">
        <v>1482</v>
      </c>
      <c r="B1483" s="33" t="s">
        <v>356</v>
      </c>
      <c r="C1483" s="49" t="s">
        <v>13361</v>
      </c>
      <c r="D1483" s="39">
        <v>1</v>
      </c>
      <c r="E1483" s="33" t="s">
        <v>24</v>
      </c>
      <c r="F1483" s="41">
        <v>1700000</v>
      </c>
      <c r="G1483" s="84" t="s">
        <v>15045</v>
      </c>
      <c r="H1483" s="84" t="s">
        <v>7601</v>
      </c>
    </row>
    <row r="1484" spans="1:11" x14ac:dyDescent="0.25">
      <c r="A1484" s="33">
        <v>1483</v>
      </c>
      <c r="B1484" s="33" t="s">
        <v>356</v>
      </c>
      <c r="C1484" s="228" t="s">
        <v>15046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7601</v>
      </c>
    </row>
    <row r="1485" spans="1:11" x14ac:dyDescent="0.25">
      <c r="A1485" s="33">
        <v>1484</v>
      </c>
      <c r="B1485" s="33" t="s">
        <v>356</v>
      </c>
      <c r="C1485" s="228" t="s">
        <v>15047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7601</v>
      </c>
    </row>
    <row r="1486" spans="1:11" x14ac:dyDescent="0.25">
      <c r="A1486" s="33">
        <v>1485</v>
      </c>
      <c r="B1486" s="33" t="s">
        <v>68</v>
      </c>
      <c r="C1486" s="56" t="s">
        <v>15048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7622</v>
      </c>
      <c r="I1486" s="33" t="s">
        <v>11868</v>
      </c>
      <c r="J1486" s="33" t="s">
        <v>14016</v>
      </c>
      <c r="K1486" s="49" t="s">
        <v>5731</v>
      </c>
    </row>
    <row r="1487" spans="1:11" x14ac:dyDescent="0.25">
      <c r="A1487" s="33">
        <v>1486</v>
      </c>
      <c r="B1487" s="33" t="s">
        <v>68</v>
      </c>
      <c r="C1487" s="56" t="s">
        <v>15049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7622</v>
      </c>
      <c r="I1487" s="33" t="s">
        <v>11868</v>
      </c>
      <c r="J1487" s="33" t="s">
        <v>14016</v>
      </c>
      <c r="K1487" s="49" t="s">
        <v>5731</v>
      </c>
    </row>
    <row r="1488" spans="1:11" x14ac:dyDescent="0.25">
      <c r="A1488" s="33">
        <v>1487</v>
      </c>
      <c r="B1488" s="36" t="s">
        <v>12572</v>
      </c>
      <c r="C1488" s="167" t="s">
        <v>13386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7631</v>
      </c>
    </row>
    <row r="1489" spans="1:10" x14ac:dyDescent="0.25">
      <c r="A1489" s="33">
        <v>1488</v>
      </c>
      <c r="B1489" s="36" t="s">
        <v>12572</v>
      </c>
      <c r="C1489" s="33" t="s">
        <v>13388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7631</v>
      </c>
    </row>
    <row r="1490" spans="1:10" x14ac:dyDescent="0.25">
      <c r="A1490" s="33">
        <v>1489</v>
      </c>
      <c r="B1490" s="33" t="s">
        <v>12224</v>
      </c>
      <c r="C1490" s="228" t="s">
        <v>13389</v>
      </c>
      <c r="D1490" s="53">
        <v>1</v>
      </c>
      <c r="E1490" s="39" t="s">
        <v>24</v>
      </c>
      <c r="F1490" s="46">
        <v>1400000</v>
      </c>
      <c r="G1490" s="42" t="s">
        <v>13390</v>
      </c>
      <c r="H1490" s="84" t="s">
        <v>7631</v>
      </c>
    </row>
    <row r="1491" spans="1:10" x14ac:dyDescent="0.25">
      <c r="A1491" s="33">
        <v>1490</v>
      </c>
      <c r="B1491" s="36" t="s">
        <v>12572</v>
      </c>
      <c r="C1491" s="56" t="s">
        <v>13395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7643</v>
      </c>
    </row>
    <row r="1492" spans="1:10" x14ac:dyDescent="0.25">
      <c r="A1492" s="33">
        <v>1491</v>
      </c>
      <c r="B1492" s="36" t="s">
        <v>12572</v>
      </c>
      <c r="C1492" s="44" t="s">
        <v>13397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7643</v>
      </c>
    </row>
    <row r="1493" spans="1:10" x14ac:dyDescent="0.25">
      <c r="A1493" s="33">
        <v>1492</v>
      </c>
      <c r="B1493" s="33" t="s">
        <v>68</v>
      </c>
      <c r="C1493" s="33" t="s">
        <v>15050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7662</v>
      </c>
      <c r="I1493" s="33" t="s">
        <v>12126</v>
      </c>
      <c r="J1493" s="33" t="s">
        <v>13857</v>
      </c>
    </row>
    <row r="1494" spans="1:10" x14ac:dyDescent="0.25">
      <c r="A1494" s="33">
        <v>1493</v>
      </c>
      <c r="B1494" s="33" t="s">
        <v>68</v>
      </c>
      <c r="C1494" s="33" t="s">
        <v>15051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7662</v>
      </c>
      <c r="I1494" s="33" t="s">
        <v>10181</v>
      </c>
      <c r="J1494" s="33" t="s">
        <v>14232</v>
      </c>
    </row>
    <row r="1495" spans="1:10" x14ac:dyDescent="0.25">
      <c r="A1495" s="33">
        <v>1494</v>
      </c>
      <c r="B1495" s="63" t="s">
        <v>11794</v>
      </c>
      <c r="C1495" s="49" t="s">
        <v>13408</v>
      </c>
      <c r="D1495" s="38">
        <v>1</v>
      </c>
      <c r="E1495" s="78" t="s">
        <v>23</v>
      </c>
      <c r="F1495" s="58">
        <v>1650000</v>
      </c>
      <c r="G1495" s="42" t="s">
        <v>7486</v>
      </c>
      <c r="H1495" s="84" t="s">
        <v>7676</v>
      </c>
    </row>
    <row r="1496" spans="1:10" x14ac:dyDescent="0.25">
      <c r="A1496" s="33">
        <v>1495</v>
      </c>
      <c r="B1496" s="63" t="s">
        <v>11794</v>
      </c>
      <c r="C1496" s="44" t="s">
        <v>13409</v>
      </c>
      <c r="D1496" s="38">
        <v>1</v>
      </c>
      <c r="E1496" s="78" t="s">
        <v>23</v>
      </c>
      <c r="F1496" s="40">
        <v>1650000</v>
      </c>
      <c r="G1496" s="42" t="s">
        <v>7486</v>
      </c>
      <c r="H1496" s="84" t="s">
        <v>7676</v>
      </c>
    </row>
    <row r="1497" spans="1:10" x14ac:dyDescent="0.25">
      <c r="A1497" s="33">
        <v>1496</v>
      </c>
      <c r="B1497" s="33" t="s">
        <v>356</v>
      </c>
      <c r="C1497" s="39" t="s">
        <v>15052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15053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15054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15055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15056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7698</v>
      </c>
      <c r="I1501" s="33" t="s">
        <v>15057</v>
      </c>
    </row>
    <row r="1502" spans="1:10" x14ac:dyDescent="0.25">
      <c r="A1502" s="33">
        <v>1501</v>
      </c>
      <c r="B1502" s="33" t="s">
        <v>68</v>
      </c>
      <c r="C1502" s="33" t="s">
        <v>15058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7698</v>
      </c>
      <c r="I1502" s="33" t="s">
        <v>15059</v>
      </c>
    </row>
    <row r="1503" spans="1:10" x14ac:dyDescent="0.25">
      <c r="A1503" s="33">
        <v>1502</v>
      </c>
      <c r="B1503" s="33" t="s">
        <v>12224</v>
      </c>
      <c r="C1503" s="33" t="s">
        <v>15060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7698</v>
      </c>
    </row>
    <row r="1504" spans="1:10" x14ac:dyDescent="0.25">
      <c r="A1504" s="33">
        <v>1503</v>
      </c>
      <c r="B1504" s="36" t="s">
        <v>12572</v>
      </c>
      <c r="C1504" s="33" t="s">
        <v>13453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7715</v>
      </c>
    </row>
    <row r="1505" spans="1:11" x14ac:dyDescent="0.25">
      <c r="A1505" s="33">
        <v>1504</v>
      </c>
      <c r="B1505" s="36" t="s">
        <v>12572</v>
      </c>
      <c r="C1505" s="52" t="s">
        <v>13454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7715</v>
      </c>
    </row>
    <row r="1506" spans="1:11" x14ac:dyDescent="0.25">
      <c r="A1506" s="33">
        <v>1505</v>
      </c>
      <c r="B1506" s="36" t="s">
        <v>12572</v>
      </c>
      <c r="C1506" s="44" t="s">
        <v>13441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7698</v>
      </c>
    </row>
    <row r="1507" spans="1:11" x14ac:dyDescent="0.25">
      <c r="A1507" s="33">
        <v>1506</v>
      </c>
      <c r="B1507" s="36" t="s">
        <v>12572</v>
      </c>
      <c r="C1507" s="56" t="s">
        <v>13442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7698</v>
      </c>
    </row>
    <row r="1508" spans="1:11" x14ac:dyDescent="0.25">
      <c r="A1508" s="33">
        <v>1507</v>
      </c>
      <c r="B1508" s="36" t="s">
        <v>12572</v>
      </c>
      <c r="C1508" s="56" t="s">
        <v>13443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7698</v>
      </c>
    </row>
    <row r="1509" spans="1:11" x14ac:dyDescent="0.25">
      <c r="A1509" s="33">
        <v>1508</v>
      </c>
      <c r="B1509" s="36" t="s">
        <v>12572</v>
      </c>
      <c r="C1509" s="33" t="s">
        <v>13444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7698</v>
      </c>
    </row>
    <row r="1510" spans="1:11" x14ac:dyDescent="0.25">
      <c r="A1510" s="33">
        <v>1509</v>
      </c>
      <c r="B1510" s="36" t="s">
        <v>12572</v>
      </c>
      <c r="C1510" s="167" t="s">
        <v>12662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7698</v>
      </c>
    </row>
    <row r="1511" spans="1:11" x14ac:dyDescent="0.25">
      <c r="A1511" s="33">
        <v>1510</v>
      </c>
      <c r="B1511" s="36" t="s">
        <v>12572</v>
      </c>
      <c r="C1511" s="33" t="s">
        <v>13445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7698</v>
      </c>
    </row>
    <row r="1512" spans="1:11" x14ac:dyDescent="0.25">
      <c r="A1512" s="33">
        <v>1511</v>
      </c>
      <c r="B1512" s="63" t="s">
        <v>63</v>
      </c>
      <c r="C1512" s="36" t="s">
        <v>13469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7736</v>
      </c>
    </row>
    <row r="1513" spans="1:11" x14ac:dyDescent="0.25">
      <c r="A1513" s="33">
        <v>1512</v>
      </c>
      <c r="B1513" s="63" t="s">
        <v>63</v>
      </c>
      <c r="C1513" s="44" t="s">
        <v>13471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7736</v>
      </c>
    </row>
    <row r="1514" spans="1:11" x14ac:dyDescent="0.25">
      <c r="A1514" s="33">
        <v>1513</v>
      </c>
      <c r="B1514" s="33" t="s">
        <v>2735</v>
      </c>
      <c r="C1514" s="44" t="s">
        <v>13472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7736</v>
      </c>
    </row>
    <row r="1515" spans="1:11" x14ac:dyDescent="0.25">
      <c r="A1515" s="33">
        <v>1514</v>
      </c>
      <c r="B1515" s="33" t="s">
        <v>2735</v>
      </c>
      <c r="C1515" s="33" t="s">
        <v>13473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7736</v>
      </c>
    </row>
    <row r="1516" spans="1:11" x14ac:dyDescent="0.25">
      <c r="A1516" s="33">
        <v>1515</v>
      </c>
      <c r="B1516" s="33" t="s">
        <v>2735</v>
      </c>
      <c r="C1516" s="44" t="s">
        <v>13474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7736</v>
      </c>
    </row>
    <row r="1517" spans="1:11" x14ac:dyDescent="0.25">
      <c r="A1517" s="33">
        <v>1516</v>
      </c>
      <c r="B1517" s="63" t="s">
        <v>63</v>
      </c>
      <c r="C1517" s="56" t="s">
        <v>13483</v>
      </c>
      <c r="D1517" s="38">
        <v>1</v>
      </c>
      <c r="E1517" s="51" t="s">
        <v>24</v>
      </c>
      <c r="F1517" s="41">
        <v>3400000</v>
      </c>
      <c r="G1517" s="42" t="s">
        <v>8638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13484</v>
      </c>
      <c r="D1518" s="53">
        <v>1</v>
      </c>
      <c r="E1518" s="51" t="s">
        <v>24</v>
      </c>
      <c r="F1518" s="40">
        <v>3400000</v>
      </c>
      <c r="G1518" s="42" t="s">
        <v>8638</v>
      </c>
      <c r="H1518" s="522">
        <v>44604</v>
      </c>
    </row>
    <row r="1519" spans="1:11" x14ac:dyDescent="0.25">
      <c r="A1519" s="33">
        <v>1518</v>
      </c>
      <c r="B1519" s="33" t="s">
        <v>13488</v>
      </c>
      <c r="C1519" s="56" t="s">
        <v>15061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12363</v>
      </c>
      <c r="J1519" s="33" t="s">
        <v>15062</v>
      </c>
    </row>
    <row r="1520" spans="1:11" x14ac:dyDescent="0.25">
      <c r="A1520" s="33">
        <v>1519</v>
      </c>
      <c r="B1520" s="33" t="s">
        <v>68</v>
      </c>
      <c r="C1520" s="156" t="s">
        <v>15063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4829</v>
      </c>
      <c r="J1520" s="33" t="s">
        <v>15064</v>
      </c>
      <c r="K1520" s="33" t="s">
        <v>15064</v>
      </c>
    </row>
    <row r="1521" spans="1:11" x14ac:dyDescent="0.25">
      <c r="A1521" s="33">
        <v>1520</v>
      </c>
      <c r="B1521" s="33" t="s">
        <v>68</v>
      </c>
      <c r="C1521" s="33" t="s">
        <v>15065</v>
      </c>
      <c r="D1521" s="38">
        <v>1</v>
      </c>
      <c r="E1521" s="78" t="s">
        <v>72</v>
      </c>
      <c r="F1521" s="46">
        <v>2100000</v>
      </c>
      <c r="G1521" s="84" t="s">
        <v>3078</v>
      </c>
      <c r="H1521" s="522">
        <v>44604</v>
      </c>
      <c r="I1521" s="33" t="s">
        <v>12126</v>
      </c>
      <c r="J1521" s="33" t="s">
        <v>15066</v>
      </c>
      <c r="K1521" s="33" t="s">
        <v>15066</v>
      </c>
    </row>
    <row r="1522" spans="1:11" x14ac:dyDescent="0.25">
      <c r="A1522" s="33">
        <v>1521</v>
      </c>
      <c r="B1522" s="33" t="s">
        <v>68</v>
      </c>
      <c r="C1522" s="167" t="s">
        <v>15067</v>
      </c>
      <c r="D1522" s="38">
        <v>1</v>
      </c>
      <c r="E1522" s="45" t="s">
        <v>72</v>
      </c>
      <c r="F1522" s="40">
        <v>2100000</v>
      </c>
      <c r="G1522" s="84" t="s">
        <v>3078</v>
      </c>
      <c r="H1522" s="522">
        <v>44604</v>
      </c>
      <c r="I1522" s="33" t="s">
        <v>11869</v>
      </c>
      <c r="J1522" s="33" t="s">
        <v>15066</v>
      </c>
      <c r="K1522" s="33" t="s">
        <v>15066</v>
      </c>
    </row>
    <row r="1523" spans="1:11" x14ac:dyDescent="0.25">
      <c r="A1523" s="33">
        <v>1522</v>
      </c>
      <c r="B1523" s="33" t="s">
        <v>12224</v>
      </c>
      <c r="C1523" s="33" t="s">
        <v>15068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15069</v>
      </c>
    </row>
    <row r="1524" spans="1:11" x14ac:dyDescent="0.25">
      <c r="A1524" s="33">
        <v>1523</v>
      </c>
      <c r="B1524" s="33" t="s">
        <v>13505</v>
      </c>
      <c r="C1524" s="336" t="s">
        <v>13506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15069</v>
      </c>
    </row>
    <row r="1525" spans="1:11" x14ac:dyDescent="0.25">
      <c r="A1525" s="33">
        <v>1524</v>
      </c>
      <c r="B1525" s="33" t="s">
        <v>13505</v>
      </c>
      <c r="C1525" s="336" t="s">
        <v>13507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15070</v>
      </c>
    </row>
    <row r="1526" spans="1:11" x14ac:dyDescent="0.25">
      <c r="A1526" s="33">
        <v>1525</v>
      </c>
      <c r="B1526" s="33" t="s">
        <v>13505</v>
      </c>
      <c r="C1526" s="336" t="s">
        <v>13508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15070</v>
      </c>
    </row>
    <row r="1527" spans="1:11" x14ac:dyDescent="0.25">
      <c r="A1527" s="33">
        <v>1526</v>
      </c>
      <c r="B1527" s="33" t="s">
        <v>13509</v>
      </c>
      <c r="C1527" s="33" t="s">
        <v>13510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15071</v>
      </c>
    </row>
    <row r="1528" spans="1:11" x14ac:dyDescent="0.25">
      <c r="A1528" s="33">
        <v>1527</v>
      </c>
      <c r="B1528" s="33" t="s">
        <v>13509</v>
      </c>
      <c r="C1528" s="33" t="s">
        <v>13512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15071</v>
      </c>
    </row>
    <row r="1529" spans="1:11" x14ac:dyDescent="0.25">
      <c r="A1529" s="33">
        <v>1528</v>
      </c>
      <c r="B1529" s="33" t="s">
        <v>13509</v>
      </c>
      <c r="C1529" s="33" t="s">
        <v>13513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13509</v>
      </c>
      <c r="C1530" s="33" t="s">
        <v>13514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13524</v>
      </c>
      <c r="C1531" s="44" t="s">
        <v>13525</v>
      </c>
      <c r="D1531" s="38">
        <v>1</v>
      </c>
      <c r="E1531" s="45" t="s">
        <v>24</v>
      </c>
      <c r="F1531" s="46">
        <v>1700000</v>
      </c>
      <c r="G1531" s="84" t="s">
        <v>13074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13527</v>
      </c>
      <c r="D1532" s="33">
        <v>1</v>
      </c>
      <c r="E1532" s="33" t="s">
        <v>72</v>
      </c>
      <c r="F1532" s="34">
        <v>2100000</v>
      </c>
      <c r="G1532" s="84" t="s">
        <v>13528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13529</v>
      </c>
      <c r="D1533" s="33">
        <v>1</v>
      </c>
      <c r="E1533" s="33" t="s">
        <v>72</v>
      </c>
      <c r="F1533" s="34">
        <v>2100000</v>
      </c>
      <c r="G1533" s="84" t="s">
        <v>13528</v>
      </c>
      <c r="H1533" s="522">
        <v>44632</v>
      </c>
    </row>
    <row r="1534" spans="1:11" x14ac:dyDescent="0.25">
      <c r="A1534" s="33">
        <v>1533</v>
      </c>
      <c r="B1534" s="33" t="s">
        <v>11794</v>
      </c>
      <c r="C1534" s="33" t="s">
        <v>13530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11794</v>
      </c>
      <c r="C1535" s="33" t="s">
        <v>13531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13532</v>
      </c>
      <c r="C1536" s="33" t="s">
        <v>13533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13532</v>
      </c>
      <c r="C1537" s="33" t="s">
        <v>13534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13532</v>
      </c>
      <c r="C1538" s="33" t="s">
        <v>13535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13532</v>
      </c>
      <c r="C1539" s="33" t="s">
        <v>13536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12224</v>
      </c>
      <c r="C1540" s="33" t="s">
        <v>15072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15073</v>
      </c>
      <c r="J1540" s="33" t="s">
        <v>15074</v>
      </c>
    </row>
    <row r="1541" spans="1:11" x14ac:dyDescent="0.25">
      <c r="A1541" s="33">
        <v>1540</v>
      </c>
      <c r="B1541" s="33" t="s">
        <v>68</v>
      </c>
      <c r="C1541" s="44" t="s">
        <v>15075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4825</v>
      </c>
      <c r="J1541" s="33" t="s">
        <v>15069</v>
      </c>
      <c r="K1541" s="33" t="s">
        <v>15069</v>
      </c>
    </row>
    <row r="1542" spans="1:11" x14ac:dyDescent="0.25">
      <c r="A1542" s="33">
        <v>1541</v>
      </c>
      <c r="B1542" s="33" t="s">
        <v>68</v>
      </c>
      <c r="C1542" s="44" t="s">
        <v>15076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4825</v>
      </c>
      <c r="J1542" s="33" t="s">
        <v>15069</v>
      </c>
      <c r="K1542" s="33" t="s">
        <v>15069</v>
      </c>
    </row>
    <row r="1543" spans="1:11" x14ac:dyDescent="0.25">
      <c r="A1543" s="33">
        <v>1542</v>
      </c>
      <c r="B1543" s="33" t="s">
        <v>13509</v>
      </c>
      <c r="C1543" s="33" t="s">
        <v>13557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13509</v>
      </c>
      <c r="C1544" s="33" t="s">
        <v>13558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13509</v>
      </c>
      <c r="C1545" s="33" t="s">
        <v>13559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13509</v>
      </c>
      <c r="C1546" s="33" t="s">
        <v>13560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9281</v>
      </c>
      <c r="C1547" s="33" t="s">
        <v>13564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9281</v>
      </c>
      <c r="C1548" s="44" t="s">
        <v>13565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9281</v>
      </c>
      <c r="C1549" s="33" t="s">
        <v>13566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9281</v>
      </c>
      <c r="C1550" s="156" t="s">
        <v>13567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9281</v>
      </c>
      <c r="C1551" s="56" t="s">
        <v>13568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9281</v>
      </c>
      <c r="C1552" s="33" t="s">
        <v>15077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9281</v>
      </c>
      <c r="C1553" s="44" t="s">
        <v>15078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15079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12124</v>
      </c>
      <c r="J1554" s="33" t="s">
        <v>15070</v>
      </c>
      <c r="K1554" s="33" t="s">
        <v>15070</v>
      </c>
    </row>
    <row r="1555" spans="1:11" x14ac:dyDescent="0.25">
      <c r="A1555" s="33">
        <v>1554</v>
      </c>
      <c r="B1555" s="33" t="s">
        <v>68</v>
      </c>
      <c r="C1555" s="44" t="s">
        <v>15080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11868</v>
      </c>
      <c r="J1555" s="33" t="s">
        <v>15070</v>
      </c>
      <c r="K1555" s="33" t="s">
        <v>15070</v>
      </c>
    </row>
    <row r="1556" spans="1:11" x14ac:dyDescent="0.25">
      <c r="A1556" s="33">
        <v>1555</v>
      </c>
      <c r="B1556" s="33" t="s">
        <v>12224</v>
      </c>
      <c r="C1556" s="33" t="s">
        <v>15081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10746</v>
      </c>
      <c r="J1556" s="33" t="s">
        <v>15082</v>
      </c>
    </row>
    <row r="1557" spans="1:11" x14ac:dyDescent="0.25">
      <c r="A1557" s="33">
        <v>1556</v>
      </c>
      <c r="B1557" s="63" t="s">
        <v>63</v>
      </c>
      <c r="C1557" s="33" t="s">
        <v>13589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8341</v>
      </c>
      <c r="C1558" s="44" t="s">
        <v>15083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8341</v>
      </c>
      <c r="C1559" s="44" t="s">
        <v>15084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8341</v>
      </c>
      <c r="C1560" s="44" t="s">
        <v>15085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8341</v>
      </c>
      <c r="C1561" s="44" t="s">
        <v>15086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8341</v>
      </c>
      <c r="C1562" s="44" t="s">
        <v>15087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8341</v>
      </c>
      <c r="C1563" s="44" t="s">
        <v>15088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15089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15090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3459</v>
      </c>
      <c r="C1566" s="33" t="s">
        <v>15091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3459</v>
      </c>
      <c r="C1567" s="33" t="s">
        <v>15092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13602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13604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13605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13606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15093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15094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7926</v>
      </c>
      <c r="C1574" s="49" t="s">
        <v>15095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13611</v>
      </c>
      <c r="C1575" s="49" t="s">
        <v>15096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13613</v>
      </c>
      <c r="C1576" s="49" t="s">
        <v>15097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13615</v>
      </c>
      <c r="C1577" s="49" t="s">
        <v>15098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13617</v>
      </c>
      <c r="C1578" s="49" t="s">
        <v>15099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13619</v>
      </c>
      <c r="C1579" s="49" t="s">
        <v>15100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13621</v>
      </c>
      <c r="C1580" s="49" t="s">
        <v>15101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13623</v>
      </c>
      <c r="C1581" s="49" t="s">
        <v>15102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13597</v>
      </c>
      <c r="C1582" s="33" t="s">
        <v>13635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7926</v>
      </c>
      <c r="C1583" s="33" t="s">
        <v>13637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7926</v>
      </c>
      <c r="C1584" s="33" t="s">
        <v>13638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7926</v>
      </c>
      <c r="C1585" s="33" t="s">
        <v>13639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9281</v>
      </c>
      <c r="C1586" s="33" t="s">
        <v>13640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9281</v>
      </c>
      <c r="C1587" s="33" t="s">
        <v>13641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9281</v>
      </c>
      <c r="C1588" s="33" t="s">
        <v>9282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15103</v>
      </c>
    </row>
    <row r="1589" spans="1:9" x14ac:dyDescent="0.25">
      <c r="A1589" s="33">
        <v>1588</v>
      </c>
      <c r="B1589" s="33" t="s">
        <v>9281</v>
      </c>
      <c r="C1589" s="33" t="s">
        <v>13642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13643</v>
      </c>
      <c r="C1590" s="33" t="s">
        <v>13644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13646</v>
      </c>
      <c r="C1591" s="33" t="s">
        <v>13644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15104</v>
      </c>
      <c r="D1592" s="38">
        <v>1</v>
      </c>
      <c r="E1592" s="51" t="s">
        <v>24</v>
      </c>
      <c r="F1592" s="41">
        <v>2100000</v>
      </c>
      <c r="G1592" s="84" t="s">
        <v>2736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15105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7964</v>
      </c>
      <c r="I1593" s="33" t="s">
        <v>12126</v>
      </c>
    </row>
    <row r="1594" spans="1:9" x14ac:dyDescent="0.25">
      <c r="A1594" s="33">
        <v>1593</v>
      </c>
      <c r="B1594" s="33" t="s">
        <v>68</v>
      </c>
      <c r="C1594" s="33" t="s">
        <v>15106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7964</v>
      </c>
      <c r="I1594" s="33" t="s">
        <v>12124</v>
      </c>
    </row>
    <row r="1595" spans="1:9" x14ac:dyDescent="0.25">
      <c r="A1595" s="33">
        <v>1594</v>
      </c>
      <c r="B1595" s="63" t="s">
        <v>63</v>
      </c>
      <c r="C1595" s="33" t="s">
        <v>13662</v>
      </c>
      <c r="D1595" s="38">
        <v>1</v>
      </c>
      <c r="E1595" s="306" t="s">
        <v>24</v>
      </c>
      <c r="F1595" s="40">
        <v>3400000</v>
      </c>
      <c r="G1595" s="42" t="s">
        <v>12454</v>
      </c>
      <c r="H1595" s="84" t="s">
        <v>7964</v>
      </c>
    </row>
    <row r="1596" spans="1:9" x14ac:dyDescent="0.25">
      <c r="A1596" s="33">
        <v>1595</v>
      </c>
      <c r="B1596" s="63" t="s">
        <v>63</v>
      </c>
      <c r="C1596" s="33" t="s">
        <v>13664</v>
      </c>
      <c r="D1596" s="38">
        <v>1</v>
      </c>
      <c r="E1596" s="51" t="s">
        <v>24</v>
      </c>
      <c r="F1596" s="40">
        <v>3400000</v>
      </c>
      <c r="G1596" s="42" t="s">
        <v>12454</v>
      </c>
      <c r="H1596" s="84" t="s">
        <v>7964</v>
      </c>
    </row>
    <row r="1597" spans="1:9" x14ac:dyDescent="0.25">
      <c r="A1597" s="33">
        <v>1596</v>
      </c>
      <c r="B1597" s="63" t="s">
        <v>63</v>
      </c>
      <c r="C1597" s="33" t="s">
        <v>13665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7964</v>
      </c>
    </row>
    <row r="1598" spans="1:9" x14ac:dyDescent="0.25">
      <c r="A1598" s="33">
        <v>1597</v>
      </c>
      <c r="B1598" s="63" t="s">
        <v>63</v>
      </c>
      <c r="C1598" s="33" t="s">
        <v>13666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7964</v>
      </c>
    </row>
    <row r="1599" spans="1:9" x14ac:dyDescent="0.25">
      <c r="A1599" s="33">
        <v>1598</v>
      </c>
      <c r="B1599" s="33" t="s">
        <v>68</v>
      </c>
      <c r="C1599" s="33" t="s">
        <v>15107</v>
      </c>
      <c r="D1599" s="33">
        <v>1</v>
      </c>
      <c r="E1599" s="33" t="s">
        <v>7761</v>
      </c>
      <c r="F1599" s="46">
        <v>2100000</v>
      </c>
      <c r="G1599" s="84" t="s">
        <v>492</v>
      </c>
      <c r="H1599" s="84" t="s">
        <v>7964</v>
      </c>
      <c r="I1599" s="33" t="s">
        <v>15108</v>
      </c>
    </row>
    <row r="1600" spans="1:9" x14ac:dyDescent="0.25">
      <c r="A1600" s="33">
        <v>1599</v>
      </c>
      <c r="B1600" s="33" t="s">
        <v>68</v>
      </c>
      <c r="C1600" s="33" t="s">
        <v>15109</v>
      </c>
      <c r="D1600" s="33">
        <v>1</v>
      </c>
      <c r="E1600" s="33" t="s">
        <v>7761</v>
      </c>
      <c r="F1600" s="40">
        <v>2100000</v>
      </c>
      <c r="G1600" s="84" t="s">
        <v>492</v>
      </c>
      <c r="H1600" s="84" t="s">
        <v>7964</v>
      </c>
    </row>
    <row r="1601" spans="1:8" x14ac:dyDescent="0.25">
      <c r="A1601" s="33">
        <v>1600</v>
      </c>
      <c r="B1601" s="33" t="s">
        <v>68</v>
      </c>
      <c r="C1601" s="33" t="s">
        <v>15110</v>
      </c>
      <c r="D1601" s="33">
        <v>1</v>
      </c>
      <c r="E1601" s="51" t="s">
        <v>72</v>
      </c>
      <c r="F1601" s="34">
        <v>2100000</v>
      </c>
      <c r="G1601" s="84" t="s">
        <v>7975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15111</v>
      </c>
      <c r="D1602" s="38">
        <v>1</v>
      </c>
      <c r="E1602" s="51" t="s">
        <v>72</v>
      </c>
      <c r="F1602" s="34">
        <v>2100000</v>
      </c>
      <c r="G1602" s="84" t="s">
        <v>7975</v>
      </c>
      <c r="H1602" s="84" t="s">
        <v>223</v>
      </c>
    </row>
    <row r="1603" spans="1:8" x14ac:dyDescent="0.25">
      <c r="A1603" s="33">
        <v>1602</v>
      </c>
      <c r="B1603" s="33" t="s">
        <v>8059</v>
      </c>
      <c r="C1603" s="33" t="s">
        <v>15112</v>
      </c>
      <c r="D1603" s="38">
        <v>1</v>
      </c>
      <c r="E1603" s="51" t="s">
        <v>72</v>
      </c>
      <c r="F1603" s="34">
        <v>2200000</v>
      </c>
      <c r="G1603" s="84" t="s">
        <v>7975</v>
      </c>
      <c r="H1603" s="84" t="s">
        <v>223</v>
      </c>
    </row>
    <row r="1604" spans="1:8" x14ac:dyDescent="0.25">
      <c r="A1604" s="33">
        <v>1603</v>
      </c>
      <c r="B1604" s="33" t="s">
        <v>8059</v>
      </c>
      <c r="C1604" s="33" t="s">
        <v>15112</v>
      </c>
      <c r="D1604" s="584">
        <v>1</v>
      </c>
      <c r="E1604" s="51" t="s">
        <v>72</v>
      </c>
      <c r="F1604" s="290">
        <v>2200000</v>
      </c>
      <c r="G1604" s="84" t="s">
        <v>7975</v>
      </c>
      <c r="H1604" s="84" t="s">
        <v>223</v>
      </c>
    </row>
    <row r="1605" spans="1:8" x14ac:dyDescent="0.25">
      <c r="A1605" s="33">
        <v>1604</v>
      </c>
      <c r="B1605" s="33" t="s">
        <v>12224</v>
      </c>
      <c r="C1605" s="228" t="s">
        <v>15113</v>
      </c>
      <c r="D1605" s="53">
        <v>1</v>
      </c>
      <c r="E1605" s="39" t="s">
        <v>24</v>
      </c>
      <c r="F1605" s="46">
        <v>1400000</v>
      </c>
      <c r="G1605" s="84" t="s">
        <v>7975</v>
      </c>
      <c r="H1605" s="84" t="s">
        <v>223</v>
      </c>
    </row>
    <row r="1606" spans="1:8" x14ac:dyDescent="0.25">
      <c r="A1606" s="33">
        <v>1605</v>
      </c>
      <c r="B1606" s="33" t="s">
        <v>12224</v>
      </c>
      <c r="C1606" s="336" t="s">
        <v>15114</v>
      </c>
      <c r="D1606" s="38">
        <v>1</v>
      </c>
      <c r="E1606" s="51" t="s">
        <v>24</v>
      </c>
      <c r="F1606" s="46">
        <v>1400000</v>
      </c>
      <c r="G1606" s="84" t="s">
        <v>7975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13688</v>
      </c>
      <c r="D1607" s="50">
        <v>1</v>
      </c>
      <c r="E1607" s="45" t="s">
        <v>24</v>
      </c>
      <c r="F1607" s="46">
        <v>3700000</v>
      </c>
      <c r="G1607" s="42" t="s">
        <v>13689</v>
      </c>
      <c r="H1607" s="84" t="s">
        <v>7986</v>
      </c>
    </row>
    <row r="1608" spans="1:8" x14ac:dyDescent="0.25">
      <c r="A1608" s="33">
        <v>1607</v>
      </c>
      <c r="B1608" s="33" t="s">
        <v>362</v>
      </c>
      <c r="C1608" s="33" t="s">
        <v>13691</v>
      </c>
      <c r="D1608" s="33">
        <v>1</v>
      </c>
      <c r="E1608" s="51" t="s">
        <v>24</v>
      </c>
      <c r="F1608" s="34">
        <v>3700000</v>
      </c>
      <c r="G1608" s="42" t="s">
        <v>13689</v>
      </c>
      <c r="H1608" s="84" t="s">
        <v>7986</v>
      </c>
    </row>
    <row r="1609" spans="1:8" x14ac:dyDescent="0.25">
      <c r="A1609" s="33">
        <v>1608</v>
      </c>
      <c r="B1609" s="36" t="s">
        <v>8341</v>
      </c>
      <c r="C1609" s="33" t="s">
        <v>15115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8341</v>
      </c>
      <c r="C1610" s="33" t="s">
        <v>15116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8341</v>
      </c>
      <c r="C1611" s="33" t="s">
        <v>13704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8013</v>
      </c>
    </row>
    <row r="1612" spans="1:8" x14ac:dyDescent="0.25">
      <c r="A1612" s="33">
        <v>1611</v>
      </c>
      <c r="B1612" s="36" t="s">
        <v>8341</v>
      </c>
      <c r="C1612" s="33" t="s">
        <v>13706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8013</v>
      </c>
    </row>
    <row r="1613" spans="1:8" x14ac:dyDescent="0.25">
      <c r="A1613" s="33">
        <v>1612</v>
      </c>
      <c r="B1613" s="36" t="s">
        <v>8341</v>
      </c>
      <c r="C1613" s="33" t="s">
        <v>13707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8013</v>
      </c>
    </row>
    <row r="1614" spans="1:8" x14ac:dyDescent="0.25">
      <c r="A1614" s="33">
        <v>1613</v>
      </c>
      <c r="B1614" s="36" t="s">
        <v>8341</v>
      </c>
      <c r="C1614" s="33" t="s">
        <v>13708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8013</v>
      </c>
    </row>
    <row r="1615" spans="1:8" x14ac:dyDescent="0.25">
      <c r="A1615" s="33">
        <v>1614</v>
      </c>
      <c r="B1615" s="36" t="s">
        <v>8341</v>
      </c>
      <c r="C1615" s="33" t="s">
        <v>13719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8029</v>
      </c>
    </row>
    <row r="1616" spans="1:8" x14ac:dyDescent="0.25">
      <c r="A1616" s="33">
        <v>1615</v>
      </c>
      <c r="B1616" s="63" t="s">
        <v>8341</v>
      </c>
      <c r="C1616" s="33" t="s">
        <v>13721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8029</v>
      </c>
    </row>
    <row r="1617" spans="1:11" x14ac:dyDescent="0.25">
      <c r="A1617" s="33">
        <v>1616</v>
      </c>
      <c r="B1617" s="33" t="s">
        <v>8059</v>
      </c>
      <c r="C1617" s="109" t="s">
        <v>15117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8046</v>
      </c>
      <c r="I1617" s="33" t="s">
        <v>4828</v>
      </c>
      <c r="J1617" s="33" t="s">
        <v>15118</v>
      </c>
    </row>
    <row r="1618" spans="1:11" x14ac:dyDescent="0.25">
      <c r="A1618" s="33">
        <v>1617</v>
      </c>
      <c r="B1618" s="33" t="s">
        <v>8059</v>
      </c>
      <c r="C1618" s="109" t="s">
        <v>15119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8046</v>
      </c>
      <c r="I1618" s="33" t="s">
        <v>4828</v>
      </c>
      <c r="J1618" s="33" t="s">
        <v>15118</v>
      </c>
    </row>
    <row r="1619" spans="1:11" x14ac:dyDescent="0.25">
      <c r="A1619" s="33">
        <v>1618</v>
      </c>
      <c r="B1619" s="36" t="s">
        <v>8341</v>
      </c>
      <c r="C1619" s="44" t="s">
        <v>13733</v>
      </c>
      <c r="D1619" s="38">
        <v>1</v>
      </c>
      <c r="E1619" s="45" t="s">
        <v>24</v>
      </c>
      <c r="F1619" s="40">
        <v>1650000</v>
      </c>
      <c r="G1619" s="42" t="s">
        <v>8018</v>
      </c>
      <c r="H1619" s="84" t="s">
        <v>8082</v>
      </c>
    </row>
    <row r="1620" spans="1:11" x14ac:dyDescent="0.25">
      <c r="A1620" s="33">
        <v>1619</v>
      </c>
      <c r="B1620" s="36" t="s">
        <v>8341</v>
      </c>
      <c r="C1620" s="44" t="s">
        <v>13735</v>
      </c>
      <c r="D1620" s="38">
        <v>1</v>
      </c>
      <c r="E1620" s="45" t="s">
        <v>24</v>
      </c>
      <c r="F1620" s="40">
        <v>1650000</v>
      </c>
      <c r="G1620" s="42" t="s">
        <v>8018</v>
      </c>
      <c r="H1620" s="84" t="s">
        <v>8082</v>
      </c>
    </row>
    <row r="1621" spans="1:11" x14ac:dyDescent="0.25">
      <c r="A1621" s="33">
        <v>1620</v>
      </c>
      <c r="B1621" s="599" t="s">
        <v>8341</v>
      </c>
      <c r="C1621" s="543" t="s">
        <v>9168</v>
      </c>
      <c r="D1621" s="436">
        <v>1</v>
      </c>
      <c r="E1621" s="559" t="s">
        <v>24</v>
      </c>
      <c r="F1621" s="528">
        <v>1650000</v>
      </c>
      <c r="G1621" s="560" t="s">
        <v>8018</v>
      </c>
      <c r="H1621" s="450" t="s">
        <v>8082</v>
      </c>
    </row>
    <row r="1622" spans="1:11" x14ac:dyDescent="0.25">
      <c r="A1622" s="33">
        <v>1621</v>
      </c>
      <c r="B1622" s="36" t="s">
        <v>8341</v>
      </c>
      <c r="C1622" s="44" t="s">
        <v>13736</v>
      </c>
      <c r="D1622" s="38">
        <v>1</v>
      </c>
      <c r="E1622" s="51" t="s">
        <v>24</v>
      </c>
      <c r="F1622" s="40">
        <v>1650000</v>
      </c>
      <c r="G1622" s="42" t="s">
        <v>8018</v>
      </c>
      <c r="H1622" s="84" t="s">
        <v>8082</v>
      </c>
    </row>
    <row r="1623" spans="1:11" x14ac:dyDescent="0.25">
      <c r="A1623" s="33">
        <v>1622</v>
      </c>
      <c r="B1623" s="63" t="s">
        <v>63</v>
      </c>
      <c r="C1623" s="56" t="s">
        <v>13737</v>
      </c>
      <c r="D1623" s="38">
        <v>1</v>
      </c>
      <c r="E1623" s="51" t="s">
        <v>24</v>
      </c>
      <c r="F1623" s="46">
        <v>3400000</v>
      </c>
      <c r="G1623" s="42" t="s">
        <v>8018</v>
      </c>
      <c r="H1623" s="84" t="s">
        <v>8082</v>
      </c>
    </row>
    <row r="1624" spans="1:11" x14ac:dyDescent="0.25">
      <c r="A1624" s="33">
        <v>1623</v>
      </c>
      <c r="B1624" s="63" t="s">
        <v>63</v>
      </c>
      <c r="C1624" s="56" t="s">
        <v>13738</v>
      </c>
      <c r="D1624" s="38">
        <v>1</v>
      </c>
      <c r="E1624" s="51" t="s">
        <v>24</v>
      </c>
      <c r="F1624" s="46">
        <v>3400000</v>
      </c>
      <c r="G1624" s="42" t="s">
        <v>8018</v>
      </c>
      <c r="H1624" s="84" t="s">
        <v>8082</v>
      </c>
    </row>
    <row r="1625" spans="1:11" x14ac:dyDescent="0.25">
      <c r="A1625" s="33">
        <v>1624</v>
      </c>
      <c r="B1625" s="33" t="s">
        <v>68</v>
      </c>
      <c r="C1625" s="33" t="s">
        <v>15120</v>
      </c>
      <c r="D1625" s="38">
        <v>1</v>
      </c>
      <c r="E1625" s="39" t="s">
        <v>72</v>
      </c>
      <c r="F1625" s="46">
        <v>2100000</v>
      </c>
      <c r="G1625" s="84" t="s">
        <v>2736</v>
      </c>
      <c r="H1625" s="84" t="s">
        <v>8116</v>
      </c>
      <c r="I1625" s="33" t="s">
        <v>12367</v>
      </c>
      <c r="J1625" s="33" t="s">
        <v>15071</v>
      </c>
      <c r="K1625" s="33" t="s">
        <v>15071</v>
      </c>
    </row>
    <row r="1626" spans="1:11" x14ac:dyDescent="0.25">
      <c r="A1626" s="33">
        <v>1625</v>
      </c>
      <c r="B1626" s="33" t="s">
        <v>68</v>
      </c>
      <c r="C1626" s="33" t="s">
        <v>15121</v>
      </c>
      <c r="D1626" s="53">
        <v>1</v>
      </c>
      <c r="E1626" s="39" t="s">
        <v>72</v>
      </c>
      <c r="F1626" s="55">
        <v>2100000</v>
      </c>
      <c r="G1626" s="84" t="s">
        <v>2736</v>
      </c>
      <c r="H1626" s="84" t="s">
        <v>8116</v>
      </c>
      <c r="I1626" s="33" t="s">
        <v>12367</v>
      </c>
      <c r="J1626" s="33" t="s">
        <v>15071</v>
      </c>
      <c r="K1626" s="33" t="s">
        <v>15071</v>
      </c>
    </row>
    <row r="1627" spans="1:11" x14ac:dyDescent="0.25">
      <c r="A1627" s="33">
        <v>1626</v>
      </c>
      <c r="B1627" s="36" t="s">
        <v>8341</v>
      </c>
      <c r="C1627" s="56" t="s">
        <v>13758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8341</v>
      </c>
      <c r="C1628" s="56" t="s">
        <v>13760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13767</v>
      </c>
      <c r="C1629" s="33" t="s">
        <v>13768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13767</v>
      </c>
      <c r="C1630" s="33" t="s">
        <v>13769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13767</v>
      </c>
      <c r="C1631" s="33" t="s">
        <v>13770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13767</v>
      </c>
      <c r="C1632" s="33" t="s">
        <v>13771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15122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15123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15124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15125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13764</v>
      </c>
      <c r="D1637" s="38">
        <v>1</v>
      </c>
      <c r="E1637" s="45" t="s">
        <v>24</v>
      </c>
      <c r="F1637" s="40">
        <v>3700000</v>
      </c>
      <c r="G1637" s="84" t="s">
        <v>11069</v>
      </c>
      <c r="H1637" s="84" t="s">
        <v>248</v>
      </c>
    </row>
    <row r="1638" spans="1:8" x14ac:dyDescent="0.25">
      <c r="A1638" s="33">
        <v>1637</v>
      </c>
      <c r="B1638" s="33" t="s">
        <v>13765</v>
      </c>
      <c r="C1638" s="33" t="s">
        <v>13766</v>
      </c>
      <c r="D1638" s="38">
        <v>1</v>
      </c>
      <c r="E1638" s="51" t="s">
        <v>24</v>
      </c>
      <c r="F1638" s="46">
        <v>3000000</v>
      </c>
      <c r="G1638" s="84" t="s">
        <v>11069</v>
      </c>
      <c r="H1638" s="84" t="s">
        <v>248</v>
      </c>
    </row>
    <row r="1639" spans="1:8" x14ac:dyDescent="0.25">
      <c r="A1639" s="33">
        <v>1638</v>
      </c>
      <c r="B1639" s="33" t="s">
        <v>13767</v>
      </c>
      <c r="C1639" s="56" t="s">
        <v>13776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8144</v>
      </c>
    </row>
    <row r="1640" spans="1:8" x14ac:dyDescent="0.25">
      <c r="A1640" s="33">
        <v>1639</v>
      </c>
      <c r="B1640" s="33" t="s">
        <v>13767</v>
      </c>
      <c r="C1640" s="56" t="s">
        <v>13778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8144</v>
      </c>
    </row>
    <row r="1641" spans="1:8" x14ac:dyDescent="0.25">
      <c r="A1641" s="33">
        <v>1640</v>
      </c>
      <c r="B1641" s="33" t="s">
        <v>13767</v>
      </c>
      <c r="C1641" s="56" t="s">
        <v>13779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8144</v>
      </c>
    </row>
    <row r="1642" spans="1:8" x14ac:dyDescent="0.25">
      <c r="A1642" s="33">
        <v>1641</v>
      </c>
      <c r="B1642" s="33" t="s">
        <v>13767</v>
      </c>
      <c r="C1642" s="56" t="s">
        <v>13781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8144</v>
      </c>
    </row>
    <row r="1643" spans="1:8" x14ac:dyDescent="0.25">
      <c r="A1643" s="33">
        <v>1642</v>
      </c>
      <c r="B1643" s="33" t="s">
        <v>13767</v>
      </c>
      <c r="C1643" s="56" t="s">
        <v>13782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8144</v>
      </c>
    </row>
    <row r="1644" spans="1:8" x14ac:dyDescent="0.25">
      <c r="A1644" s="33">
        <v>1643</v>
      </c>
      <c r="B1644" s="33" t="s">
        <v>13767</v>
      </c>
      <c r="C1644" s="56" t="s">
        <v>13783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8144</v>
      </c>
    </row>
    <row r="1645" spans="1:8" x14ac:dyDescent="0.25">
      <c r="A1645" s="33">
        <v>1644</v>
      </c>
      <c r="B1645" s="33" t="s">
        <v>13767</v>
      </c>
      <c r="C1645" s="56" t="s">
        <v>13784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8144</v>
      </c>
    </row>
    <row r="1646" spans="1:8" x14ac:dyDescent="0.25">
      <c r="A1646" s="33">
        <v>1645</v>
      </c>
      <c r="B1646" s="33" t="s">
        <v>13767</v>
      </c>
      <c r="C1646" s="56" t="s">
        <v>13785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8144</v>
      </c>
    </row>
    <row r="1647" spans="1:8" x14ac:dyDescent="0.25">
      <c r="A1647" s="33">
        <v>1646</v>
      </c>
      <c r="B1647" s="33" t="s">
        <v>9281</v>
      </c>
      <c r="C1647" s="56" t="s">
        <v>13800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8157</v>
      </c>
    </row>
    <row r="1648" spans="1:8" x14ac:dyDescent="0.25">
      <c r="A1648" s="33">
        <v>1647</v>
      </c>
      <c r="B1648" s="33" t="s">
        <v>9281</v>
      </c>
      <c r="C1648" s="56" t="s">
        <v>13568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8157</v>
      </c>
    </row>
    <row r="1649" spans="1:11" x14ac:dyDescent="0.25">
      <c r="A1649" s="33">
        <v>1648</v>
      </c>
      <c r="B1649" s="33" t="s">
        <v>68</v>
      </c>
      <c r="C1649" s="164" t="s">
        <v>15126</v>
      </c>
      <c r="D1649" s="38">
        <v>1</v>
      </c>
      <c r="E1649" s="45" t="s">
        <v>72</v>
      </c>
      <c r="F1649" s="40">
        <v>2100000</v>
      </c>
      <c r="G1649" s="84" t="s">
        <v>8461</v>
      </c>
      <c r="H1649" s="84" t="s">
        <v>8157</v>
      </c>
    </row>
    <row r="1650" spans="1:11" x14ac:dyDescent="0.25">
      <c r="A1650" s="33">
        <v>1649</v>
      </c>
      <c r="B1650" s="33" t="s">
        <v>68</v>
      </c>
      <c r="C1650" s="164" t="s">
        <v>15127</v>
      </c>
      <c r="D1650" s="38">
        <v>1</v>
      </c>
      <c r="E1650" s="45" t="s">
        <v>72</v>
      </c>
      <c r="F1650" s="40">
        <v>2100000</v>
      </c>
      <c r="G1650" s="84" t="s">
        <v>8461</v>
      </c>
      <c r="H1650" s="84" t="s">
        <v>8157</v>
      </c>
    </row>
    <row r="1651" spans="1:11" x14ac:dyDescent="0.25">
      <c r="A1651" s="33">
        <v>1650</v>
      </c>
      <c r="B1651" s="36" t="s">
        <v>8341</v>
      </c>
      <c r="C1651" s="44" t="s">
        <v>13813</v>
      </c>
      <c r="D1651" s="38">
        <v>1</v>
      </c>
      <c r="E1651" s="45" t="s">
        <v>24</v>
      </c>
      <c r="F1651" s="40">
        <v>1650000</v>
      </c>
      <c r="G1651" s="42" t="s">
        <v>13814</v>
      </c>
      <c r="H1651" s="84" t="s">
        <v>8169</v>
      </c>
    </row>
    <row r="1652" spans="1:11" x14ac:dyDescent="0.25">
      <c r="A1652" s="33">
        <v>1651</v>
      </c>
      <c r="B1652" s="36" t="s">
        <v>8341</v>
      </c>
      <c r="C1652" s="44" t="s">
        <v>13816</v>
      </c>
      <c r="D1652" s="38">
        <v>1</v>
      </c>
      <c r="E1652" s="45" t="s">
        <v>24</v>
      </c>
      <c r="F1652" s="40">
        <v>1650000</v>
      </c>
      <c r="G1652" s="42" t="s">
        <v>13814</v>
      </c>
      <c r="H1652" s="84" t="s">
        <v>8169</v>
      </c>
    </row>
    <row r="1653" spans="1:11" x14ac:dyDescent="0.25">
      <c r="A1653" s="33">
        <v>1652</v>
      </c>
      <c r="B1653" s="36" t="s">
        <v>8341</v>
      </c>
      <c r="C1653" s="44" t="s">
        <v>13817</v>
      </c>
      <c r="D1653" s="38">
        <v>1</v>
      </c>
      <c r="E1653" s="45" t="s">
        <v>24</v>
      </c>
      <c r="F1653" s="40">
        <v>1650000</v>
      </c>
      <c r="G1653" s="42" t="s">
        <v>13814</v>
      </c>
      <c r="H1653" s="84" t="s">
        <v>8169</v>
      </c>
    </row>
    <row r="1654" spans="1:11" x14ac:dyDescent="0.25">
      <c r="A1654" s="33">
        <v>1653</v>
      </c>
      <c r="B1654" s="36" t="s">
        <v>8341</v>
      </c>
      <c r="C1654" s="44" t="s">
        <v>13818</v>
      </c>
      <c r="D1654" s="38">
        <v>1</v>
      </c>
      <c r="E1654" s="45" t="s">
        <v>24</v>
      </c>
      <c r="F1654" s="40">
        <v>1650000</v>
      </c>
      <c r="G1654" s="42" t="s">
        <v>13814</v>
      </c>
      <c r="H1654" s="84" t="s">
        <v>8169</v>
      </c>
    </row>
    <row r="1655" spans="1:11" x14ac:dyDescent="0.25">
      <c r="A1655" s="33">
        <v>1654</v>
      </c>
      <c r="B1655" s="36" t="s">
        <v>8341</v>
      </c>
      <c r="C1655" s="44" t="s">
        <v>13819</v>
      </c>
      <c r="D1655" s="38">
        <v>1</v>
      </c>
      <c r="E1655" s="45" t="s">
        <v>24</v>
      </c>
      <c r="F1655" s="40">
        <v>1650000</v>
      </c>
      <c r="G1655" s="42" t="s">
        <v>13814</v>
      </c>
      <c r="H1655" s="84" t="s">
        <v>8169</v>
      </c>
    </row>
    <row r="1656" spans="1:11" x14ac:dyDescent="0.25">
      <c r="A1656" s="33">
        <v>1655</v>
      </c>
      <c r="B1656" s="36" t="s">
        <v>8341</v>
      </c>
      <c r="C1656" s="44" t="s">
        <v>13820</v>
      </c>
      <c r="D1656" s="38">
        <v>1</v>
      </c>
      <c r="E1656" s="45" t="s">
        <v>24</v>
      </c>
      <c r="F1656" s="40">
        <v>1650000</v>
      </c>
      <c r="G1656" s="42" t="s">
        <v>13814</v>
      </c>
      <c r="H1656" s="84" t="s">
        <v>8169</v>
      </c>
    </row>
    <row r="1657" spans="1:11" x14ac:dyDescent="0.25">
      <c r="A1657" s="33">
        <v>1656</v>
      </c>
      <c r="B1657" s="36" t="s">
        <v>8341</v>
      </c>
      <c r="C1657" s="44" t="s">
        <v>13821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8169</v>
      </c>
    </row>
    <row r="1658" spans="1:11" x14ac:dyDescent="0.25">
      <c r="A1658" s="33">
        <v>1657</v>
      </c>
      <c r="B1658" s="36" t="s">
        <v>8341</v>
      </c>
      <c r="C1658" s="44" t="s">
        <v>13823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8169</v>
      </c>
    </row>
    <row r="1659" spans="1:11" x14ac:dyDescent="0.25">
      <c r="A1659" s="33">
        <v>1658</v>
      </c>
      <c r="B1659" s="33" t="s">
        <v>352</v>
      </c>
      <c r="C1659" s="33" t="s">
        <v>13824</v>
      </c>
      <c r="D1659" s="38">
        <v>1</v>
      </c>
      <c r="E1659" s="45" t="s">
        <v>23</v>
      </c>
      <c r="F1659" s="46">
        <v>1620000</v>
      </c>
      <c r="G1659" s="42" t="s">
        <v>7807</v>
      </c>
      <c r="H1659" s="84" t="s">
        <v>8169</v>
      </c>
    </row>
    <row r="1660" spans="1:11" x14ac:dyDescent="0.25">
      <c r="A1660" s="33">
        <v>1659</v>
      </c>
      <c r="B1660" s="33" t="s">
        <v>68</v>
      </c>
      <c r="C1660" s="33" t="s">
        <v>13825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8169</v>
      </c>
      <c r="I1660" s="33" t="s">
        <v>4827</v>
      </c>
      <c r="K1660" s="49" t="s">
        <v>15128</v>
      </c>
    </row>
    <row r="1661" spans="1:11" x14ac:dyDescent="0.25">
      <c r="A1661" s="33">
        <v>1660</v>
      </c>
      <c r="B1661" s="33" t="s">
        <v>68</v>
      </c>
      <c r="C1661" s="33" t="s">
        <v>13827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8169</v>
      </c>
      <c r="I1661" s="33" t="s">
        <v>11187</v>
      </c>
      <c r="K1661" s="49" t="s">
        <v>15128</v>
      </c>
    </row>
    <row r="1662" spans="1:11" x14ac:dyDescent="0.25">
      <c r="A1662" s="33">
        <v>1661</v>
      </c>
      <c r="B1662" s="33" t="s">
        <v>352</v>
      </c>
      <c r="C1662" s="33" t="s">
        <v>15129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8169</v>
      </c>
      <c r="I1662" s="228" t="s">
        <v>15130</v>
      </c>
      <c r="K1662" s="49" t="s">
        <v>15131</v>
      </c>
    </row>
    <row r="1663" spans="1:11" x14ac:dyDescent="0.25">
      <c r="A1663" s="33">
        <v>1662</v>
      </c>
      <c r="B1663" s="68" t="s">
        <v>1051</v>
      </c>
      <c r="C1663" s="33" t="s">
        <v>13836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8197</v>
      </c>
    </row>
    <row r="1664" spans="1:11" x14ac:dyDescent="0.25">
      <c r="A1664" s="33">
        <v>1663</v>
      </c>
      <c r="B1664" s="68" t="s">
        <v>1051</v>
      </c>
      <c r="C1664" s="33" t="s">
        <v>13838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8197</v>
      </c>
    </row>
    <row r="1665" spans="1:11" x14ac:dyDescent="0.25">
      <c r="A1665" s="33">
        <v>1664</v>
      </c>
      <c r="B1665" s="68" t="s">
        <v>1051</v>
      </c>
      <c r="C1665" s="33" t="s">
        <v>13839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8197</v>
      </c>
    </row>
    <row r="1666" spans="1:11" x14ac:dyDescent="0.25">
      <c r="A1666" s="33">
        <v>1665</v>
      </c>
      <c r="B1666" s="68" t="s">
        <v>1051</v>
      </c>
      <c r="C1666" s="33" t="s">
        <v>13840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8197</v>
      </c>
    </row>
    <row r="1667" spans="1:11" x14ac:dyDescent="0.25">
      <c r="A1667" s="33">
        <v>1666</v>
      </c>
      <c r="B1667" s="52" t="s">
        <v>1051</v>
      </c>
      <c r="C1667" s="33" t="s">
        <v>13841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8197</v>
      </c>
    </row>
    <row r="1668" spans="1:11" x14ac:dyDescent="0.25">
      <c r="A1668" s="33">
        <v>1667</v>
      </c>
      <c r="B1668" s="33" t="s">
        <v>549</v>
      </c>
      <c r="C1668" s="56" t="s">
        <v>15132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15133</v>
      </c>
      <c r="K1668" s="49" t="s">
        <v>15134</v>
      </c>
    </row>
    <row r="1669" spans="1:11" x14ac:dyDescent="0.25">
      <c r="A1669" s="33">
        <v>1668</v>
      </c>
      <c r="B1669" s="33" t="s">
        <v>549</v>
      </c>
      <c r="C1669" s="33" t="s">
        <v>15135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15136</v>
      </c>
      <c r="K1669" s="49" t="s">
        <v>15134</v>
      </c>
    </row>
    <row r="1670" spans="1:11" x14ac:dyDescent="0.25">
      <c r="A1670" s="33">
        <v>1669</v>
      </c>
      <c r="B1670" s="33" t="s">
        <v>352</v>
      </c>
      <c r="C1670" s="33" t="s">
        <v>15137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15138</v>
      </c>
      <c r="K1670" s="49" t="s">
        <v>15139</v>
      </c>
    </row>
    <row r="1671" spans="1:11" x14ac:dyDescent="0.25">
      <c r="A1671" s="33">
        <v>1670</v>
      </c>
      <c r="B1671" s="63" t="s">
        <v>60</v>
      </c>
      <c r="C1671" s="33" t="s">
        <v>15140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15141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8239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8240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15142</v>
      </c>
      <c r="C1675" s="33" t="s">
        <v>15143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15142</v>
      </c>
      <c r="C1676" s="33" t="s">
        <v>15144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15142</v>
      </c>
      <c r="C1677" s="33" t="s">
        <v>15145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15142</v>
      </c>
      <c r="C1678" s="33" t="s">
        <v>15146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15142</v>
      </c>
      <c r="C1679" s="33" t="s">
        <v>15147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15142</v>
      </c>
      <c r="C1680" s="33" t="s">
        <v>15148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15142</v>
      </c>
      <c r="C1681" s="33" t="s">
        <v>15149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15142</v>
      </c>
      <c r="C1682" s="33" t="s">
        <v>15150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15142</v>
      </c>
      <c r="C1683" s="33" t="s">
        <v>15151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15142</v>
      </c>
      <c r="C1684" s="34" t="s">
        <v>15152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15142</v>
      </c>
      <c r="C1685" s="34" t="s">
        <v>15153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15142</v>
      </c>
      <c r="C1686" s="34" t="s">
        <v>15154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15155</v>
      </c>
      <c r="C1687" s="33" t="s">
        <v>15156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15157</v>
      </c>
    </row>
    <row r="1688" spans="1:11" x14ac:dyDescent="0.25">
      <c r="A1688" s="33">
        <v>1687</v>
      </c>
      <c r="B1688" s="52" t="s">
        <v>15155</v>
      </c>
      <c r="C1688" s="33" t="s">
        <v>15158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15009</v>
      </c>
    </row>
    <row r="1689" spans="1:11" x14ac:dyDescent="0.25">
      <c r="A1689" s="33">
        <v>1688</v>
      </c>
      <c r="B1689" s="33" t="s">
        <v>586</v>
      </c>
      <c r="C1689" s="44" t="s">
        <v>8249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15159</v>
      </c>
    </row>
    <row r="1690" spans="1:11" x14ac:dyDescent="0.25">
      <c r="A1690" s="33">
        <v>1689</v>
      </c>
      <c r="B1690" s="33" t="s">
        <v>586</v>
      </c>
      <c r="C1690" s="56" t="s">
        <v>8251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15160</v>
      </c>
    </row>
    <row r="1691" spans="1:11" x14ac:dyDescent="0.25">
      <c r="A1691" s="33">
        <v>1690</v>
      </c>
      <c r="B1691" s="68" t="s">
        <v>1051</v>
      </c>
      <c r="C1691" s="44" t="s">
        <v>8266</v>
      </c>
      <c r="D1691" s="38">
        <v>1</v>
      </c>
      <c r="E1691" s="51" t="s">
        <v>24</v>
      </c>
      <c r="F1691" s="46">
        <v>1050000</v>
      </c>
      <c r="G1691" s="84" t="s">
        <v>4160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8268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15161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15162</v>
      </c>
      <c r="K1693" s="49" t="s">
        <v>15163</v>
      </c>
    </row>
    <row r="1694" spans="1:11" x14ac:dyDescent="0.25">
      <c r="A1694" s="33">
        <v>1693</v>
      </c>
      <c r="B1694" s="33" t="s">
        <v>626</v>
      </c>
      <c r="C1694" s="208" t="s">
        <v>15164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15165</v>
      </c>
      <c r="K1694" s="49" t="s">
        <v>15163</v>
      </c>
    </row>
    <row r="1695" spans="1:11" x14ac:dyDescent="0.25">
      <c r="A1695" s="33">
        <v>1694</v>
      </c>
      <c r="B1695" s="68" t="s">
        <v>1051</v>
      </c>
      <c r="C1695" s="56" t="s">
        <v>8287</v>
      </c>
      <c r="D1695" s="38">
        <v>1</v>
      </c>
      <c r="E1695" s="51" t="s">
        <v>24</v>
      </c>
      <c r="F1695" s="46">
        <v>1050000</v>
      </c>
      <c r="G1695" s="84" t="s">
        <v>4160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8289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15166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15167</v>
      </c>
      <c r="K1697" s="49" t="s">
        <v>15168</v>
      </c>
    </row>
    <row r="1698" spans="1:11" x14ac:dyDescent="0.25">
      <c r="A1698" s="33">
        <v>1697</v>
      </c>
      <c r="B1698" s="33" t="s">
        <v>68</v>
      </c>
      <c r="C1698" s="33" t="s">
        <v>15169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15170</v>
      </c>
      <c r="K1698" s="49" t="s">
        <v>15168</v>
      </c>
    </row>
    <row r="1699" spans="1:11" x14ac:dyDescent="0.25">
      <c r="A1699" s="33">
        <v>1698</v>
      </c>
      <c r="B1699" s="33" t="s">
        <v>68</v>
      </c>
      <c r="C1699" s="33" t="s">
        <v>15171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12124</v>
      </c>
    </row>
    <row r="1700" spans="1:11" x14ac:dyDescent="0.25">
      <c r="A1700" s="33">
        <v>1699</v>
      </c>
      <c r="B1700" s="33" t="s">
        <v>68</v>
      </c>
      <c r="C1700" s="33" t="s">
        <v>15172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12124</v>
      </c>
    </row>
    <row r="1701" spans="1:11" x14ac:dyDescent="0.25">
      <c r="A1701" s="33">
        <v>1700</v>
      </c>
      <c r="B1701" s="33" t="s">
        <v>352</v>
      </c>
      <c r="C1701" s="33" t="s">
        <v>15173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15174</v>
      </c>
      <c r="K1701" s="49" t="s">
        <v>15175</v>
      </c>
    </row>
    <row r="1702" spans="1:11" x14ac:dyDescent="0.25">
      <c r="A1702" s="33">
        <v>1701</v>
      </c>
      <c r="B1702" s="36" t="s">
        <v>15176</v>
      </c>
      <c r="C1702" s="33" t="s">
        <v>15177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15176</v>
      </c>
      <c r="C1703" s="33" t="s">
        <v>15178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15179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15180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15181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15182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8341</v>
      </c>
      <c r="C1708" s="33" t="s">
        <v>8342</v>
      </c>
      <c r="D1708" s="38">
        <v>1</v>
      </c>
      <c r="E1708" s="39" t="s">
        <v>24</v>
      </c>
      <c r="F1708" s="40">
        <v>165000</v>
      </c>
      <c r="G1708" s="42" t="s">
        <v>4160</v>
      </c>
      <c r="H1708" s="522">
        <v>45231</v>
      </c>
    </row>
    <row r="1709" spans="1:11" x14ac:dyDescent="0.25">
      <c r="A1709" s="33">
        <v>1708</v>
      </c>
      <c r="B1709" s="36" t="s">
        <v>8341</v>
      </c>
      <c r="C1709" s="33" t="s">
        <v>8344</v>
      </c>
      <c r="D1709" s="38">
        <v>1</v>
      </c>
      <c r="E1709" s="51" t="s">
        <v>24</v>
      </c>
      <c r="F1709" s="40">
        <v>165000</v>
      </c>
      <c r="G1709" s="42" t="s">
        <v>4160</v>
      </c>
      <c r="H1709" s="522">
        <v>45231</v>
      </c>
    </row>
    <row r="1710" spans="1:11" x14ac:dyDescent="0.25">
      <c r="A1710" s="33">
        <v>1709</v>
      </c>
      <c r="B1710" s="36" t="s">
        <v>8341</v>
      </c>
      <c r="C1710" s="109" t="s">
        <v>8345</v>
      </c>
      <c r="D1710" s="38">
        <v>1</v>
      </c>
      <c r="E1710" s="51" t="s">
        <v>23</v>
      </c>
      <c r="F1710" s="40">
        <v>165000</v>
      </c>
      <c r="G1710" s="42" t="s">
        <v>4160</v>
      </c>
      <c r="H1710" s="522">
        <v>45231</v>
      </c>
    </row>
    <row r="1711" spans="1:11" x14ac:dyDescent="0.25">
      <c r="A1711" s="33">
        <v>1710</v>
      </c>
      <c r="B1711" s="36" t="s">
        <v>8341</v>
      </c>
      <c r="C1711" s="33" t="s">
        <v>8346</v>
      </c>
      <c r="D1711" s="64">
        <v>1</v>
      </c>
      <c r="E1711" s="82" t="s">
        <v>24</v>
      </c>
      <c r="F1711" s="40">
        <v>165000</v>
      </c>
      <c r="G1711" s="42" t="s">
        <v>4160</v>
      </c>
      <c r="H1711" s="522">
        <v>45231</v>
      </c>
    </row>
    <row r="1712" spans="1:11" x14ac:dyDescent="0.25">
      <c r="A1712" s="33">
        <v>1711</v>
      </c>
      <c r="B1712" s="36" t="s">
        <v>8341</v>
      </c>
      <c r="C1712" s="109" t="s">
        <v>8347</v>
      </c>
      <c r="D1712" s="38">
        <v>1</v>
      </c>
      <c r="E1712" s="51" t="s">
        <v>23</v>
      </c>
      <c r="F1712" s="40">
        <v>165000</v>
      </c>
      <c r="G1712" s="42" t="s">
        <v>4160</v>
      </c>
      <c r="H1712" s="522">
        <v>45231</v>
      </c>
    </row>
    <row r="1713" spans="1:8" x14ac:dyDescent="0.25">
      <c r="A1713" s="33">
        <v>1712</v>
      </c>
      <c r="B1713" s="36" t="s">
        <v>8341</v>
      </c>
      <c r="C1713" s="33" t="s">
        <v>8348</v>
      </c>
      <c r="D1713" s="38">
        <v>1</v>
      </c>
      <c r="E1713" s="51" t="s">
        <v>24</v>
      </c>
      <c r="F1713" s="40">
        <v>165000</v>
      </c>
      <c r="G1713" s="42" t="s">
        <v>4160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15183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15184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8393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8395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8396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8397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8398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8399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8400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8401</v>
      </c>
      <c r="D1723" s="38">
        <v>1</v>
      </c>
      <c r="E1723" s="51" t="s">
        <v>24</v>
      </c>
      <c r="F1723" s="46">
        <v>3400000</v>
      </c>
      <c r="G1723" s="42" t="s">
        <v>8402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8403</v>
      </c>
      <c r="D1724" s="53">
        <v>1</v>
      </c>
      <c r="E1724" s="39" t="s">
        <v>24</v>
      </c>
      <c r="F1724" s="40">
        <v>4100000</v>
      </c>
      <c r="G1724" s="42" t="s">
        <v>8404</v>
      </c>
      <c r="H1724" s="84" t="s">
        <v>946</v>
      </c>
    </row>
    <row r="1725" spans="1:8" x14ac:dyDescent="0.25">
      <c r="A1725" s="33">
        <v>1724</v>
      </c>
      <c r="B1725" s="33" t="s">
        <v>8405</v>
      </c>
      <c r="C1725" s="33" t="s">
        <v>8406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8405</v>
      </c>
      <c r="C1726" s="56" t="s">
        <v>8407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8412</v>
      </c>
      <c r="C1727" s="33" t="s">
        <v>8413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8423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8425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8426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8427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8428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15185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15186</v>
      </c>
    </row>
    <row r="1734" spans="1:11" x14ac:dyDescent="0.25">
      <c r="A1734" s="33">
        <v>1733</v>
      </c>
      <c r="B1734" s="33" t="s">
        <v>68</v>
      </c>
      <c r="C1734" s="33" t="s">
        <v>15187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15188</v>
      </c>
    </row>
    <row r="1735" spans="1:11" x14ac:dyDescent="0.25">
      <c r="A1735" s="33">
        <v>1734</v>
      </c>
      <c r="B1735" s="33" t="s">
        <v>68</v>
      </c>
      <c r="C1735" s="33" t="s">
        <v>15189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15190</v>
      </c>
    </row>
    <row r="1736" spans="1:11" x14ac:dyDescent="0.25">
      <c r="A1736" s="33">
        <v>1735</v>
      </c>
      <c r="B1736" s="33" t="s">
        <v>68</v>
      </c>
      <c r="C1736" s="33" t="s">
        <v>15191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15192</v>
      </c>
    </row>
    <row r="1737" spans="1:11" x14ac:dyDescent="0.25">
      <c r="A1737" s="33">
        <v>1736</v>
      </c>
      <c r="B1737" s="33" t="s">
        <v>68</v>
      </c>
      <c r="C1737" s="33" t="s">
        <v>15193</v>
      </c>
      <c r="D1737" s="38">
        <v>1</v>
      </c>
      <c r="E1737" s="51" t="s">
        <v>72</v>
      </c>
      <c r="F1737" s="46">
        <v>2100000</v>
      </c>
      <c r="G1737" s="84" t="s">
        <v>2736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15194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15195</v>
      </c>
      <c r="K1738" s="49" t="s">
        <v>15196</v>
      </c>
    </row>
    <row r="1739" spans="1:11" x14ac:dyDescent="0.25">
      <c r="A1739" s="33">
        <v>1738</v>
      </c>
      <c r="B1739" s="33" t="s">
        <v>352</v>
      </c>
      <c r="C1739" s="56" t="s">
        <v>15197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15198</v>
      </c>
      <c r="K1739" s="49" t="s">
        <v>15199</v>
      </c>
    </row>
    <row r="1740" spans="1:11" x14ac:dyDescent="0.25">
      <c r="A1740" s="33">
        <v>1739</v>
      </c>
      <c r="B1740" s="33" t="s">
        <v>352</v>
      </c>
      <c r="C1740" s="33" t="s">
        <v>15200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15201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8486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8483</v>
      </c>
      <c r="C1743" s="33" t="s">
        <v>15202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15203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13422</v>
      </c>
      <c r="K1744" s="49" t="s">
        <v>15204</v>
      </c>
    </row>
    <row r="1745" spans="1:11" x14ac:dyDescent="0.25">
      <c r="A1745" s="33">
        <v>1744</v>
      </c>
      <c r="B1745" s="33" t="s">
        <v>695</v>
      </c>
      <c r="C1745" s="33" t="s">
        <v>8513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8515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8516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8517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8518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8519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8520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8521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8522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15205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12596</v>
      </c>
      <c r="K1754" s="49" t="s">
        <v>15206</v>
      </c>
    </row>
    <row r="1755" spans="1:11" x14ac:dyDescent="0.25">
      <c r="A1755" s="33">
        <v>1754</v>
      </c>
      <c r="B1755" s="33" t="s">
        <v>68</v>
      </c>
      <c r="C1755" s="33" t="s">
        <v>15207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12596</v>
      </c>
      <c r="K1755" s="49" t="s">
        <v>15206</v>
      </c>
    </row>
    <row r="1756" spans="1:11" x14ac:dyDescent="0.25">
      <c r="A1756" s="33">
        <v>1755</v>
      </c>
      <c r="B1756" s="33" t="s">
        <v>15208</v>
      </c>
      <c r="C1756" s="33" t="s">
        <v>15209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15208</v>
      </c>
      <c r="C1757" s="33" t="s">
        <v>15210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15208</v>
      </c>
      <c r="C1758" s="33" t="s">
        <v>15211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8542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8544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8553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8555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8556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8557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8562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8563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8564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8565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8566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8567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8590</v>
      </c>
      <c r="D1771" s="33">
        <v>1</v>
      </c>
      <c r="E1771" s="341" t="s">
        <v>24</v>
      </c>
      <c r="F1771" s="46">
        <v>4095560</v>
      </c>
      <c r="G1771" s="42" t="s">
        <v>8588</v>
      </c>
      <c r="H1771" s="522">
        <v>44987</v>
      </c>
    </row>
    <row r="1772" spans="1:8" x14ac:dyDescent="0.25">
      <c r="A1772" s="33">
        <v>1771</v>
      </c>
      <c r="B1772" s="33" t="s">
        <v>8591</v>
      </c>
      <c r="C1772" s="33" t="s">
        <v>8592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8591</v>
      </c>
      <c r="C1773" s="33" t="s">
        <v>8593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8594</v>
      </c>
      <c r="C1774" s="33" t="s">
        <v>8595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8624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8626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8632</v>
      </c>
      <c r="C1777" s="33" t="s">
        <v>8633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8635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8636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8639</v>
      </c>
      <c r="C1780" s="33" t="s">
        <v>8640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15212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8059</v>
      </c>
      <c r="C1782" s="33" t="s">
        <v>15213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15214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8591</v>
      </c>
      <c r="C1784" s="60" t="s">
        <v>8675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8591</v>
      </c>
      <c r="C1785" s="56" t="s">
        <v>8677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8678</v>
      </c>
      <c r="C1786" s="60" t="s">
        <v>8679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8594</v>
      </c>
      <c r="C1787" s="56" t="s">
        <v>8680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14784</v>
      </c>
      <c r="C1788" s="33" t="s">
        <v>15215</v>
      </c>
      <c r="D1788" s="39">
        <v>1</v>
      </c>
      <c r="E1788" s="33" t="s">
        <v>24</v>
      </c>
      <c r="F1788" s="306" t="s">
        <v>15216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14784</v>
      </c>
      <c r="C1789" s="33" t="s">
        <v>15217</v>
      </c>
      <c r="D1789" s="39">
        <v>1</v>
      </c>
      <c r="E1789" s="33" t="s">
        <v>24</v>
      </c>
      <c r="F1789" s="306" t="s">
        <v>15216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8704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8705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8706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8707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8708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8710</v>
      </c>
      <c r="D1796" s="38">
        <v>1</v>
      </c>
      <c r="E1796" s="51" t="s">
        <v>24</v>
      </c>
      <c r="F1796" s="46">
        <v>3400000</v>
      </c>
      <c r="G1796" s="42" t="s">
        <v>8711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8712</v>
      </c>
      <c r="D1797" s="38">
        <v>1</v>
      </c>
      <c r="E1797" s="51" t="s">
        <v>24</v>
      </c>
      <c r="F1797" s="46">
        <v>800000</v>
      </c>
      <c r="G1797" s="42" t="s">
        <v>8713</v>
      </c>
      <c r="H1797" s="84" t="s">
        <v>237</v>
      </c>
    </row>
    <row r="1798" spans="1:10" x14ac:dyDescent="0.25">
      <c r="A1798" s="33">
        <v>1797</v>
      </c>
      <c r="B1798" s="33" t="s">
        <v>15218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8734</v>
      </c>
      <c r="C1799" s="60" t="s">
        <v>15219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15220</v>
      </c>
    </row>
    <row r="1800" spans="1:10" x14ac:dyDescent="0.25">
      <c r="A1800" s="33">
        <v>1799</v>
      </c>
      <c r="B1800" s="33" t="s">
        <v>8734</v>
      </c>
      <c r="C1800" s="60" t="s">
        <v>15221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15222</v>
      </c>
    </row>
    <row r="1801" spans="1:10" x14ac:dyDescent="0.25">
      <c r="A1801" s="33">
        <v>1800</v>
      </c>
      <c r="B1801" s="36" t="s">
        <v>1535</v>
      </c>
      <c r="C1801" s="33" t="s">
        <v>8728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15223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15224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12934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12934</v>
      </c>
      <c r="H1804" s="84" t="s">
        <v>1806</v>
      </c>
    </row>
    <row r="1805" spans="1:10" x14ac:dyDescent="0.25">
      <c r="A1805" s="33">
        <v>1804</v>
      </c>
      <c r="B1805" s="33" t="s">
        <v>8764</v>
      </c>
      <c r="C1805" s="60" t="s">
        <v>15225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15138</v>
      </c>
    </row>
    <row r="1806" spans="1:10" x14ac:dyDescent="0.25">
      <c r="A1806" s="33">
        <v>1805</v>
      </c>
      <c r="B1806" s="33" t="s">
        <v>8764</v>
      </c>
      <c r="C1806" s="33" t="s">
        <v>15226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15227</v>
      </c>
    </row>
    <row r="1807" spans="1:10" x14ac:dyDescent="0.25">
      <c r="A1807" s="33">
        <v>1806</v>
      </c>
      <c r="B1807" s="33" t="s">
        <v>2460</v>
      </c>
      <c r="C1807" s="167" t="s">
        <v>8776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15228</v>
      </c>
    </row>
    <row r="1808" spans="1:10" x14ac:dyDescent="0.25">
      <c r="A1808" s="33">
        <v>1807</v>
      </c>
      <c r="B1808" s="33" t="s">
        <v>350</v>
      </c>
      <c r="C1808" s="33" t="s">
        <v>15229</v>
      </c>
      <c r="D1808" s="38">
        <v>1</v>
      </c>
      <c r="E1808" s="62" t="s">
        <v>72</v>
      </c>
      <c r="F1808" s="191">
        <v>2050000</v>
      </c>
      <c r="G1808" s="84" t="s">
        <v>8461</v>
      </c>
      <c r="H1808" s="84" t="s">
        <v>1853</v>
      </c>
      <c r="I1808" s="681">
        <v>106099822</v>
      </c>
      <c r="J1808" s="33" t="s">
        <v>15230</v>
      </c>
    </row>
    <row r="1809" spans="1:11" x14ac:dyDescent="0.25">
      <c r="A1809" s="33">
        <v>1808</v>
      </c>
      <c r="B1809" s="33" t="s">
        <v>1869</v>
      </c>
      <c r="C1809" s="60" t="s">
        <v>15231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9184</v>
      </c>
      <c r="K1809" s="49" t="s">
        <v>15232</v>
      </c>
    </row>
    <row r="1810" spans="1:11" x14ac:dyDescent="0.25">
      <c r="A1810" s="33">
        <v>1809</v>
      </c>
      <c r="B1810" s="52" t="s">
        <v>8791</v>
      </c>
      <c r="C1810" s="208" t="s">
        <v>8792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8791</v>
      </c>
      <c r="C1811" s="60" t="s">
        <v>8794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8791</v>
      </c>
      <c r="C1812" s="208" t="s">
        <v>8795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8796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8797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8798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8799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8800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15233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15234</v>
      </c>
      <c r="K1818" s="49" t="s">
        <v>15235</v>
      </c>
    </row>
    <row r="1819" spans="1:11" x14ac:dyDescent="0.25">
      <c r="A1819" s="33">
        <v>1818</v>
      </c>
      <c r="B1819" s="33" t="s">
        <v>1897</v>
      </c>
      <c r="C1819" s="227" t="s">
        <v>15236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15237</v>
      </c>
      <c r="K1819" s="49" t="s">
        <v>15235</v>
      </c>
    </row>
    <row r="1820" spans="1:11" x14ac:dyDescent="0.25">
      <c r="A1820" s="33">
        <v>1819</v>
      </c>
      <c r="B1820" s="33" t="s">
        <v>1897</v>
      </c>
      <c r="C1820" s="37" t="s">
        <v>15238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15239</v>
      </c>
      <c r="K1820" s="49" t="s">
        <v>15240</v>
      </c>
    </row>
    <row r="1821" spans="1:11" x14ac:dyDescent="0.25">
      <c r="A1821" s="33">
        <v>1820</v>
      </c>
      <c r="B1821" s="33" t="s">
        <v>1897</v>
      </c>
      <c r="C1821" s="37" t="s">
        <v>15241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15242</v>
      </c>
      <c r="K1821" s="49" t="s">
        <v>15240</v>
      </c>
    </row>
    <row r="1822" spans="1:11" x14ac:dyDescent="0.25">
      <c r="A1822" s="33">
        <v>1821</v>
      </c>
      <c r="B1822" s="63" t="s">
        <v>8845</v>
      </c>
      <c r="C1822" s="33" t="s">
        <v>8846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8845</v>
      </c>
      <c r="C1823" s="33" t="s">
        <v>8848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8829</v>
      </c>
      <c r="C1824" s="33" t="s">
        <v>8830</v>
      </c>
      <c r="D1824" s="38">
        <v>1</v>
      </c>
      <c r="E1824" s="51" t="s">
        <v>24</v>
      </c>
      <c r="F1824" s="46">
        <v>3425000</v>
      </c>
      <c r="G1824" s="84" t="s">
        <v>15243</v>
      </c>
      <c r="H1824" s="84" t="s">
        <v>1893</v>
      </c>
    </row>
    <row r="1825" spans="1:11" x14ac:dyDescent="0.25">
      <c r="A1825" s="33">
        <v>1824</v>
      </c>
      <c r="B1825" s="63" t="s">
        <v>8829</v>
      </c>
      <c r="C1825" s="33" t="s">
        <v>8849</v>
      </c>
      <c r="D1825" s="38">
        <v>1</v>
      </c>
      <c r="E1825" s="51" t="s">
        <v>24</v>
      </c>
      <c r="F1825" s="46">
        <v>3425000</v>
      </c>
      <c r="G1825" s="84" t="s">
        <v>15243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8832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8835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8836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8837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8870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8871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8872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8873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8874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8861</v>
      </c>
      <c r="C1835" s="60" t="s">
        <v>15244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9159</v>
      </c>
      <c r="K1835" s="49" t="s">
        <v>15245</v>
      </c>
    </row>
    <row r="1836" spans="1:11" x14ac:dyDescent="0.25">
      <c r="A1836" s="33">
        <v>1835</v>
      </c>
      <c r="B1836" s="33" t="s">
        <v>8861</v>
      </c>
      <c r="C1836" s="60" t="s">
        <v>15246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9158</v>
      </c>
      <c r="K1836" s="49" t="s">
        <v>15247</v>
      </c>
    </row>
    <row r="1837" spans="1:11" x14ac:dyDescent="0.25">
      <c r="A1837" s="33">
        <v>1836</v>
      </c>
      <c r="B1837" s="33" t="s">
        <v>2016</v>
      </c>
      <c r="C1837" s="56" t="s">
        <v>15248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15249</v>
      </c>
    </row>
    <row r="1838" spans="1:11" x14ac:dyDescent="0.25">
      <c r="A1838" s="33">
        <v>1837</v>
      </c>
      <c r="B1838" s="33" t="s">
        <v>2016</v>
      </c>
      <c r="C1838" s="56" t="s">
        <v>15250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9157</v>
      </c>
    </row>
    <row r="1839" spans="1:11" x14ac:dyDescent="0.25">
      <c r="A1839" s="33">
        <v>1838</v>
      </c>
      <c r="B1839" s="33" t="s">
        <v>350</v>
      </c>
      <c r="C1839" s="33" t="s">
        <v>15251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15252</v>
      </c>
    </row>
    <row r="1840" spans="1:11" x14ac:dyDescent="0.25">
      <c r="A1840" s="33">
        <v>1839</v>
      </c>
      <c r="B1840" s="33" t="s">
        <v>350</v>
      </c>
      <c r="C1840" s="33" t="s">
        <v>15253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15254</v>
      </c>
    </row>
    <row r="1841" spans="1:11" x14ac:dyDescent="0.25">
      <c r="A1841" s="33">
        <v>1840</v>
      </c>
      <c r="B1841" s="33" t="s">
        <v>350</v>
      </c>
      <c r="C1841" s="156" t="s">
        <v>15255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15256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8483</v>
      </c>
      <c r="C1843" s="33" t="s">
        <v>15257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11841</v>
      </c>
      <c r="K1843" s="49" t="s">
        <v>15258</v>
      </c>
    </row>
    <row r="1844" spans="1:11" x14ac:dyDescent="0.25">
      <c r="A1844" s="33">
        <v>1843</v>
      </c>
      <c r="B1844" s="33" t="s">
        <v>8911</v>
      </c>
      <c r="C1844" s="336" t="s">
        <v>15259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8933</v>
      </c>
      <c r="D1845" s="53">
        <v>1</v>
      </c>
      <c r="E1845" s="39" t="s">
        <v>24</v>
      </c>
      <c r="F1845" s="55">
        <v>3425000</v>
      </c>
      <c r="G1845" s="84" t="s">
        <v>15260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8935</v>
      </c>
      <c r="D1846" s="38">
        <v>1</v>
      </c>
      <c r="E1846" s="39" t="s">
        <v>24</v>
      </c>
      <c r="F1846" s="55">
        <v>3425000</v>
      </c>
      <c r="G1846" s="84" t="s">
        <v>8638</v>
      </c>
      <c r="H1846" s="522">
        <v>44960</v>
      </c>
    </row>
    <row r="1847" spans="1:11" x14ac:dyDescent="0.25">
      <c r="A1847" s="33">
        <v>1846</v>
      </c>
      <c r="B1847" s="33" t="s">
        <v>8924</v>
      </c>
      <c r="C1847" s="336" t="s">
        <v>15261</v>
      </c>
      <c r="D1847" s="53">
        <v>1</v>
      </c>
      <c r="E1847" s="39" t="s">
        <v>24</v>
      </c>
      <c r="F1847" s="40">
        <v>1425000</v>
      </c>
      <c r="G1847" s="84" t="s">
        <v>2736</v>
      </c>
      <c r="H1847" s="522">
        <v>44960</v>
      </c>
    </row>
    <row r="1848" spans="1:11" x14ac:dyDescent="0.25">
      <c r="A1848" s="33">
        <v>1847</v>
      </c>
      <c r="B1848" s="33" t="s">
        <v>8924</v>
      </c>
      <c r="C1848" s="336" t="s">
        <v>15262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8924</v>
      </c>
      <c r="C1849" s="44" t="s">
        <v>15263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8937</v>
      </c>
      <c r="C1850" s="33" t="s">
        <v>8938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8937</v>
      </c>
      <c r="C1851" s="33" t="s">
        <v>8939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8937</v>
      </c>
      <c r="C1852" s="33" t="s">
        <v>8940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8937</v>
      </c>
      <c r="C1853" s="33" t="s">
        <v>8941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8937</v>
      </c>
      <c r="C1854" s="33" t="s">
        <v>8943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8937</v>
      </c>
      <c r="C1855" s="33" t="s">
        <v>8944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8937</v>
      </c>
      <c r="C1856" s="33" t="s">
        <v>8945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8937</v>
      </c>
      <c r="C1857" s="33" t="s">
        <v>8946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8984</v>
      </c>
      <c r="C1858" s="37" t="s">
        <v>8985</v>
      </c>
      <c r="D1858" s="33">
        <v>1</v>
      </c>
      <c r="E1858" s="39" t="s">
        <v>24</v>
      </c>
      <c r="F1858" s="34">
        <v>925000</v>
      </c>
      <c r="G1858" s="84" t="s">
        <v>8253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15264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15265</v>
      </c>
      <c r="K1859" s="49" t="s">
        <v>15266</v>
      </c>
    </row>
    <row r="1860" spans="1:11" x14ac:dyDescent="0.25">
      <c r="A1860" s="33">
        <v>1859</v>
      </c>
      <c r="B1860" s="33" t="s">
        <v>2181</v>
      </c>
      <c r="C1860" s="228" t="s">
        <v>15267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15268</v>
      </c>
      <c r="K1860" s="49" t="s">
        <v>15269</v>
      </c>
    </row>
    <row r="1861" spans="1:11" x14ac:dyDescent="0.25">
      <c r="A1861" s="33">
        <v>1860</v>
      </c>
      <c r="B1861" s="33" t="s">
        <v>2181</v>
      </c>
      <c r="C1861" s="229" t="s">
        <v>15270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15271</v>
      </c>
      <c r="K1861" s="49" t="s">
        <v>15269</v>
      </c>
    </row>
    <row r="1862" spans="1:11" x14ac:dyDescent="0.25">
      <c r="A1862" s="33">
        <v>1861</v>
      </c>
      <c r="B1862" s="33" t="s">
        <v>8978</v>
      </c>
      <c r="C1862" s="56" t="s">
        <v>15272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13274</v>
      </c>
      <c r="K1862" s="49" t="s">
        <v>15273</v>
      </c>
    </row>
    <row r="1863" spans="1:11" x14ac:dyDescent="0.25">
      <c r="A1863" s="33">
        <v>1862</v>
      </c>
      <c r="B1863" s="33" t="s">
        <v>8978</v>
      </c>
      <c r="C1863" s="56" t="s">
        <v>15274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13275</v>
      </c>
      <c r="K1863" s="49" t="s">
        <v>15273</v>
      </c>
    </row>
    <row r="1864" spans="1:11" x14ac:dyDescent="0.25">
      <c r="A1864" s="33">
        <v>1863</v>
      </c>
      <c r="B1864" s="63" t="s">
        <v>60</v>
      </c>
      <c r="C1864" s="33" t="s">
        <v>9010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9012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9013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8937</v>
      </c>
      <c r="C1867" s="33" t="s">
        <v>8999</v>
      </c>
      <c r="D1867">
        <v>1</v>
      </c>
      <c r="E1867" s="39" t="s">
        <v>24</v>
      </c>
      <c r="F1867" s="40">
        <v>1650000</v>
      </c>
      <c r="G1867" s="84" t="s">
        <v>4160</v>
      </c>
      <c r="H1867" s="522">
        <v>45172</v>
      </c>
    </row>
    <row r="1868" spans="1:11" x14ac:dyDescent="0.25">
      <c r="A1868" s="33">
        <v>1867</v>
      </c>
      <c r="B1868" s="33" t="s">
        <v>8937</v>
      </c>
      <c r="C1868" s="33" t="s">
        <v>9001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15275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12596</v>
      </c>
      <c r="K1869" s="49" t="s">
        <v>15276</v>
      </c>
    </row>
    <row r="1870" spans="1:11" x14ac:dyDescent="0.25">
      <c r="A1870" s="33">
        <v>1869</v>
      </c>
      <c r="B1870" s="33" t="s">
        <v>68</v>
      </c>
      <c r="C1870" s="33" t="s">
        <v>15277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12597</v>
      </c>
      <c r="K1870" s="49" t="s">
        <v>15278</v>
      </c>
    </row>
    <row r="1871" spans="1:11" x14ac:dyDescent="0.25">
      <c r="A1871" s="33">
        <v>1870</v>
      </c>
      <c r="B1871" s="33" t="s">
        <v>352</v>
      </c>
      <c r="C1871" s="33" t="s">
        <v>15279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15280</v>
      </c>
      <c r="K1871" s="49" t="s">
        <v>15281</v>
      </c>
    </row>
    <row r="1872" spans="1:11" x14ac:dyDescent="0.25">
      <c r="A1872" s="33">
        <v>1871</v>
      </c>
      <c r="B1872" s="33" t="s">
        <v>9043</v>
      </c>
      <c r="C1872" s="33" t="s">
        <v>9053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9043</v>
      </c>
      <c r="C1873" s="33" t="s">
        <v>9054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9043</v>
      </c>
      <c r="C1874" s="33" t="s">
        <v>9055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9043</v>
      </c>
      <c r="C1875" s="56" t="s">
        <v>9044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9043</v>
      </c>
      <c r="C1876" s="56" t="s">
        <v>9047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9043</v>
      </c>
      <c r="C1877" s="56" t="s">
        <v>9048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9043</v>
      </c>
      <c r="C1878" s="56" t="s">
        <v>9049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9043</v>
      </c>
      <c r="C1879" s="56" t="s">
        <v>9050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9043</v>
      </c>
      <c r="C1880" s="56" t="s">
        <v>9051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15282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15283</v>
      </c>
      <c r="K1881" s="49" t="s">
        <v>15284</v>
      </c>
    </row>
    <row r="1882" spans="1:11" x14ac:dyDescent="0.25">
      <c r="A1882" s="33">
        <v>1881</v>
      </c>
      <c r="B1882" s="33" t="s">
        <v>68</v>
      </c>
      <c r="C1882" s="33" t="s">
        <v>15285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15286</v>
      </c>
      <c r="K1882" s="49" t="s">
        <v>15287</v>
      </c>
    </row>
    <row r="1883" spans="1:11" x14ac:dyDescent="0.25">
      <c r="A1883" s="33">
        <v>1882</v>
      </c>
      <c r="B1883" s="33" t="s">
        <v>68</v>
      </c>
      <c r="C1883" s="33" t="s">
        <v>15288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10181</v>
      </c>
      <c r="J1883" s="33" t="s">
        <v>15286</v>
      </c>
      <c r="K1883" s="49" t="s">
        <v>15287</v>
      </c>
    </row>
    <row r="1884" spans="1:11" x14ac:dyDescent="0.25">
      <c r="A1884" s="33">
        <v>1883</v>
      </c>
      <c r="B1884" s="33" t="s">
        <v>352</v>
      </c>
      <c r="C1884" s="33" t="s">
        <v>15289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15290</v>
      </c>
      <c r="K1884" s="49" t="s">
        <v>15291</v>
      </c>
    </row>
    <row r="1885" spans="1:11" x14ac:dyDescent="0.25">
      <c r="A1885" s="33">
        <v>1884</v>
      </c>
      <c r="B1885" s="33" t="s">
        <v>68</v>
      </c>
      <c r="C1885" s="33" t="s">
        <v>15292</v>
      </c>
      <c r="D1885" s="33">
        <v>1</v>
      </c>
      <c r="E1885" s="33" t="s">
        <v>72</v>
      </c>
      <c r="F1885" s="34">
        <v>2175000</v>
      </c>
      <c r="G1885" s="84" t="s">
        <v>8981</v>
      </c>
      <c r="H1885" s="84" t="s">
        <v>2325</v>
      </c>
      <c r="I1885" s="33">
        <v>106100045</v>
      </c>
      <c r="K1885" s="49" t="s">
        <v>15293</v>
      </c>
    </row>
    <row r="1886" spans="1:11" x14ac:dyDescent="0.25">
      <c r="A1886" s="33">
        <v>1885</v>
      </c>
      <c r="B1886" s="33" t="s">
        <v>68</v>
      </c>
      <c r="C1886" s="33" t="s">
        <v>15294</v>
      </c>
      <c r="D1886" s="33">
        <v>1</v>
      </c>
      <c r="E1886" s="33" t="s">
        <v>72</v>
      </c>
      <c r="F1886" s="34">
        <v>2175000</v>
      </c>
      <c r="G1886" s="84" t="s">
        <v>8981</v>
      </c>
      <c r="H1886" s="84" t="s">
        <v>2325</v>
      </c>
      <c r="I1886" s="33">
        <v>106100060</v>
      </c>
      <c r="K1886" s="49" t="s">
        <v>15293</v>
      </c>
    </row>
    <row r="1887" spans="1:11" x14ac:dyDescent="0.25">
      <c r="A1887" s="33">
        <v>1886</v>
      </c>
      <c r="B1887" s="33" t="s">
        <v>352</v>
      </c>
      <c r="C1887" s="44" t="s">
        <v>15295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15296</v>
      </c>
      <c r="K1887" s="49" t="s">
        <v>15297</v>
      </c>
    </row>
    <row r="1888" spans="1:11" x14ac:dyDescent="0.25">
      <c r="A1888" s="33">
        <v>1887</v>
      </c>
      <c r="B1888" s="33" t="s">
        <v>9097</v>
      </c>
      <c r="C1888" s="37" t="s">
        <v>9098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9097</v>
      </c>
      <c r="C1889" s="37" t="s">
        <v>9100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9097</v>
      </c>
      <c r="C1890" s="37" t="s">
        <v>9101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9097</v>
      </c>
      <c r="C1891" s="33" t="s">
        <v>9102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9103</v>
      </c>
      <c r="D1892" s="50">
        <v>1</v>
      </c>
      <c r="E1892" s="39" t="s">
        <v>24</v>
      </c>
      <c r="F1892" s="55">
        <v>4100000</v>
      </c>
      <c r="G1892" s="42" t="s">
        <v>9104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9106</v>
      </c>
      <c r="D1893" s="38">
        <v>1</v>
      </c>
      <c r="E1893" s="45" t="s">
        <v>24</v>
      </c>
      <c r="F1893" s="46">
        <v>1700000</v>
      </c>
      <c r="G1893" s="42" t="s">
        <v>9107</v>
      </c>
      <c r="H1893" s="84" t="s">
        <v>2388</v>
      </c>
    </row>
    <row r="1894" spans="1:9" x14ac:dyDescent="0.25">
      <c r="A1894" s="33">
        <v>1893</v>
      </c>
      <c r="B1894" s="68" t="s">
        <v>15298</v>
      </c>
      <c r="C1894" s="56" t="s">
        <v>15299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15300</v>
      </c>
    </row>
    <row r="1895" spans="1:9" x14ac:dyDescent="0.25">
      <c r="A1895" s="33">
        <v>1894</v>
      </c>
      <c r="B1895" s="33" t="s">
        <v>9097</v>
      </c>
      <c r="C1895" s="37" t="s">
        <v>9110</v>
      </c>
      <c r="D1895" s="38">
        <v>1</v>
      </c>
      <c r="E1895" s="39" t="s">
        <v>24</v>
      </c>
      <c r="F1895" s="46">
        <v>1150000</v>
      </c>
      <c r="G1895" s="42" t="s">
        <v>9111</v>
      </c>
      <c r="H1895" s="84" t="s">
        <v>2388</v>
      </c>
    </row>
    <row r="1896" spans="1:9" x14ac:dyDescent="0.25">
      <c r="A1896" s="33">
        <v>1895</v>
      </c>
      <c r="B1896" s="33" t="s">
        <v>9097</v>
      </c>
      <c r="C1896" s="37" t="s">
        <v>9113</v>
      </c>
      <c r="D1896" s="38">
        <v>1</v>
      </c>
      <c r="E1896" s="39" t="s">
        <v>24</v>
      </c>
      <c r="F1896" s="46">
        <v>1150000</v>
      </c>
      <c r="G1896" s="42" t="s">
        <v>8991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9116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9118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9119</v>
      </c>
      <c r="C1899" s="94" t="s">
        <v>9120</v>
      </c>
      <c r="D1899" s="38">
        <v>1</v>
      </c>
      <c r="E1899" s="39" t="s">
        <v>24</v>
      </c>
      <c r="F1899" s="58">
        <v>1</v>
      </c>
      <c r="G1899" s="84" t="s">
        <v>15301</v>
      </c>
      <c r="H1899" s="84" t="s">
        <v>2388</v>
      </c>
    </row>
    <row r="1900" spans="1:9" x14ac:dyDescent="0.25">
      <c r="A1900" s="33">
        <v>1899</v>
      </c>
      <c r="B1900" s="33" t="s">
        <v>9129</v>
      </c>
      <c r="C1900" s="94" t="s">
        <v>9130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9132</v>
      </c>
      <c r="C1901" s="33" t="s">
        <v>9133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9132</v>
      </c>
      <c r="C1902" s="33" t="s">
        <v>9134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9132</v>
      </c>
      <c r="C1903" s="33" t="s">
        <v>9135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9132</v>
      </c>
      <c r="C1904" s="33" t="s">
        <v>9136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9148</v>
      </c>
      <c r="C1905" s="44" t="s">
        <v>9152</v>
      </c>
      <c r="D1905" s="38">
        <v>1</v>
      </c>
      <c r="E1905" s="39" t="s">
        <v>72</v>
      </c>
      <c r="F1905" s="46">
        <v>1925000</v>
      </c>
      <c r="G1905" s="84" t="s">
        <v>9107</v>
      </c>
      <c r="H1905" s="84" t="s">
        <v>2475</v>
      </c>
    </row>
    <row r="1906" spans="1:11" x14ac:dyDescent="0.25">
      <c r="A1906" s="33">
        <v>1905</v>
      </c>
      <c r="B1906" s="33" t="s">
        <v>9148</v>
      </c>
      <c r="C1906" s="44" t="s">
        <v>9155</v>
      </c>
      <c r="D1906" s="38">
        <v>1</v>
      </c>
      <c r="E1906" s="39" t="s">
        <v>72</v>
      </c>
      <c r="F1906" s="46">
        <v>1925000</v>
      </c>
      <c r="G1906" s="84" t="s">
        <v>9107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9064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9157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9158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9159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9160</v>
      </c>
      <c r="C1911" s="44" t="s">
        <v>9161</v>
      </c>
      <c r="D1911" s="38">
        <v>1</v>
      </c>
      <c r="E1911" s="45" t="s">
        <v>24</v>
      </c>
      <c r="F1911" s="46">
        <v>1725000</v>
      </c>
      <c r="G1911" s="84" t="s">
        <v>9162</v>
      </c>
      <c r="H1911" s="84" t="s">
        <v>2475</v>
      </c>
    </row>
    <row r="1912" spans="1:11" x14ac:dyDescent="0.25">
      <c r="A1912" s="33">
        <v>1911</v>
      </c>
      <c r="B1912" s="36" t="s">
        <v>9160</v>
      </c>
      <c r="C1912" s="44" t="s">
        <v>9163</v>
      </c>
      <c r="D1912" s="38">
        <v>1</v>
      </c>
      <c r="E1912" s="45" t="s">
        <v>24</v>
      </c>
      <c r="F1912" s="46">
        <v>1725000</v>
      </c>
      <c r="G1912" s="84" t="s">
        <v>9162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9165</v>
      </c>
      <c r="D1913" s="38">
        <v>1</v>
      </c>
      <c r="E1913" s="39" t="s">
        <v>24</v>
      </c>
      <c r="F1913" s="40">
        <v>3425000</v>
      </c>
      <c r="G1913" s="42" t="s">
        <v>9166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9167</v>
      </c>
      <c r="D1914" s="38">
        <v>1</v>
      </c>
      <c r="E1914" s="45" t="s">
        <v>24</v>
      </c>
      <c r="F1914" s="40">
        <v>3425000</v>
      </c>
      <c r="G1914" s="42" t="s">
        <v>9166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9168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9169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9170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9171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15302</v>
      </c>
      <c r="D1919" s="38">
        <v>1</v>
      </c>
      <c r="E1919" s="51" t="s">
        <v>72</v>
      </c>
      <c r="F1919" s="306" t="s">
        <v>6061</v>
      </c>
      <c r="G1919" s="84" t="s">
        <v>468</v>
      </c>
      <c r="H1919" s="84" t="s">
        <v>2435</v>
      </c>
      <c r="I1919" s="33" t="s">
        <v>12124</v>
      </c>
      <c r="K1919" s="49" t="s">
        <v>15303</v>
      </c>
    </row>
    <row r="1920" spans="1:11" x14ac:dyDescent="0.25">
      <c r="A1920" s="33">
        <v>1919</v>
      </c>
      <c r="B1920" s="33" t="s">
        <v>350</v>
      </c>
      <c r="C1920" s="167" t="s">
        <v>15304</v>
      </c>
      <c r="D1920" s="53">
        <v>1</v>
      </c>
      <c r="E1920" s="51" t="s">
        <v>72</v>
      </c>
      <c r="F1920" s="306" t="s">
        <v>6061</v>
      </c>
      <c r="G1920" s="84" t="s">
        <v>468</v>
      </c>
      <c r="H1920" s="84" t="s">
        <v>2435</v>
      </c>
      <c r="I1920" s="33" t="s">
        <v>15305</v>
      </c>
      <c r="K1920" s="49" t="s">
        <v>15303</v>
      </c>
    </row>
    <row r="1921" spans="1:11" x14ac:dyDescent="0.25">
      <c r="A1921" s="33">
        <v>1920</v>
      </c>
      <c r="B1921" s="33" t="s">
        <v>9148</v>
      </c>
      <c r="C1921" s="44" t="s">
        <v>15306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13003</v>
      </c>
      <c r="K1921" s="49" t="s">
        <v>15307</v>
      </c>
    </row>
    <row r="1922" spans="1:11" x14ac:dyDescent="0.25">
      <c r="A1922" s="33">
        <v>1921</v>
      </c>
      <c r="B1922" s="33" t="s">
        <v>9148</v>
      </c>
      <c r="C1922" s="44" t="s">
        <v>15308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13001</v>
      </c>
      <c r="K1922" s="49" t="s">
        <v>15307</v>
      </c>
    </row>
    <row r="1923" spans="1:11" x14ac:dyDescent="0.25">
      <c r="A1923" s="33">
        <v>1922</v>
      </c>
      <c r="B1923" s="33" t="s">
        <v>9148</v>
      </c>
      <c r="C1923" s="44" t="s">
        <v>15309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9148</v>
      </c>
      <c r="C1924" s="44" t="s">
        <v>15310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9182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9183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9184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9106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9185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15311</v>
      </c>
      <c r="D1930" s="38">
        <v>1</v>
      </c>
      <c r="E1930" s="45" t="s">
        <v>72</v>
      </c>
      <c r="F1930" s="46">
        <v>2175000</v>
      </c>
      <c r="G1930" s="84" t="s">
        <v>8610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15312</v>
      </c>
      <c r="D1931" s="38">
        <v>1</v>
      </c>
      <c r="E1931" s="45" t="s">
        <v>72</v>
      </c>
      <c r="F1931" s="40" t="s">
        <v>6061</v>
      </c>
      <c r="G1931" s="84" t="s">
        <v>8610</v>
      </c>
      <c r="H1931" s="522">
        <v>45172</v>
      </c>
      <c r="I1931" s="33">
        <v>106100057</v>
      </c>
      <c r="K1931" s="49" t="s">
        <v>15313</v>
      </c>
    </row>
    <row r="1932" spans="1:11" x14ac:dyDescent="0.25">
      <c r="A1932" s="33">
        <v>1931</v>
      </c>
      <c r="B1932" s="33" t="s">
        <v>2461</v>
      </c>
      <c r="C1932" s="44" t="s">
        <v>15314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9211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9231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9233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15315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15316</v>
      </c>
      <c r="K1936" s="49" t="s">
        <v>15317</v>
      </c>
    </row>
    <row r="1937" spans="1:11" x14ac:dyDescent="0.25">
      <c r="A1937" s="33">
        <v>1936</v>
      </c>
      <c r="B1937" s="33" t="s">
        <v>9216</v>
      </c>
      <c r="C1937" s="60" t="s">
        <v>15318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12891</v>
      </c>
      <c r="K1937" s="49" t="s">
        <v>15319</v>
      </c>
    </row>
    <row r="1938" spans="1:11" x14ac:dyDescent="0.25">
      <c r="A1938" s="33">
        <v>1937</v>
      </c>
      <c r="B1938" s="33" t="s">
        <v>9216</v>
      </c>
      <c r="C1938" s="208" t="s">
        <v>15320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12892</v>
      </c>
      <c r="K1938" s="49" t="s">
        <v>15319</v>
      </c>
    </row>
    <row r="1939" spans="1:11" x14ac:dyDescent="0.25">
      <c r="A1939" s="33">
        <v>1938</v>
      </c>
      <c r="B1939" s="33" t="s">
        <v>9216</v>
      </c>
      <c r="C1939" s="60" t="s">
        <v>15321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4827</v>
      </c>
      <c r="K1939" s="49" t="s">
        <v>15322</v>
      </c>
    </row>
    <row r="1940" spans="1:11" x14ac:dyDescent="0.25">
      <c r="A1940" s="33">
        <v>1939</v>
      </c>
      <c r="B1940" s="33" t="s">
        <v>9216</v>
      </c>
      <c r="C1940" s="208" t="s">
        <v>15323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4828</v>
      </c>
      <c r="K1940" s="49" t="s">
        <v>15322</v>
      </c>
    </row>
    <row r="1941" spans="1:11" x14ac:dyDescent="0.25">
      <c r="A1941" s="33">
        <v>1940</v>
      </c>
      <c r="B1941" s="33" t="s">
        <v>2007</v>
      </c>
      <c r="C1941" s="227" t="s">
        <v>15324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15325</v>
      </c>
      <c r="K1941" s="49" t="s">
        <v>15326</v>
      </c>
    </row>
    <row r="1942" spans="1:11" x14ac:dyDescent="0.25">
      <c r="A1942" s="33">
        <v>1941</v>
      </c>
      <c r="B1942" s="33" t="s">
        <v>2007</v>
      </c>
      <c r="C1942" s="227" t="s">
        <v>15327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15328</v>
      </c>
      <c r="K1942" s="49" t="s">
        <v>15329</v>
      </c>
    </row>
    <row r="1943" spans="1:11" x14ac:dyDescent="0.25">
      <c r="A1943" s="33">
        <v>1942</v>
      </c>
      <c r="B1943" s="33" t="s">
        <v>9258</v>
      </c>
      <c r="C1943" s="33" t="s">
        <v>9259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9258</v>
      </c>
      <c r="C1944" s="33" t="s">
        <v>9261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9258</v>
      </c>
      <c r="C1945" s="33" t="s">
        <v>9262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9258</v>
      </c>
      <c r="C1946" s="33" t="s">
        <v>9263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9258</v>
      </c>
      <c r="C1947" s="33" t="s">
        <v>9264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9258</v>
      </c>
      <c r="C1948" s="33" t="s">
        <v>9265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9266</v>
      </c>
      <c r="C1949" s="44" t="s">
        <v>15330</v>
      </c>
      <c r="D1949" s="38">
        <v>1</v>
      </c>
      <c r="E1949" s="45" t="s">
        <v>24</v>
      </c>
      <c r="F1949" s="46">
        <v>675000</v>
      </c>
      <c r="G1949" s="84" t="s">
        <v>15331</v>
      </c>
      <c r="H1949" s="84" t="s">
        <v>2610</v>
      </c>
    </row>
    <row r="1950" spans="1:11" x14ac:dyDescent="0.25">
      <c r="A1950" s="33">
        <v>1949</v>
      </c>
      <c r="B1950" s="63" t="s">
        <v>9272</v>
      </c>
      <c r="C1950" s="33" t="s">
        <v>9273</v>
      </c>
      <c r="D1950" s="33">
        <v>1</v>
      </c>
      <c r="E1950" s="39" t="s">
        <v>24</v>
      </c>
      <c r="F1950" s="34">
        <v>1712500</v>
      </c>
      <c r="G1950" s="42" t="s">
        <v>9274</v>
      </c>
      <c r="H1950" s="84" t="s">
        <v>2610</v>
      </c>
    </row>
    <row r="1951" spans="1:11" x14ac:dyDescent="0.25">
      <c r="A1951" s="33">
        <v>1950</v>
      </c>
      <c r="B1951" s="63" t="s">
        <v>9275</v>
      </c>
      <c r="C1951" s="33" t="s">
        <v>9276</v>
      </c>
      <c r="D1951" s="33">
        <v>1</v>
      </c>
      <c r="E1951" s="39" t="s">
        <v>24</v>
      </c>
      <c r="F1951" s="34">
        <v>1370000</v>
      </c>
      <c r="G1951" s="42" t="s">
        <v>9274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9277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9278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9279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9252</v>
      </c>
      <c r="C1955" s="87" t="s">
        <v>15332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15333</v>
      </c>
      <c r="K1955" s="49" t="s">
        <v>15334</v>
      </c>
    </row>
    <row r="1956" spans="1:11" x14ac:dyDescent="0.25">
      <c r="A1956" s="33">
        <v>1955</v>
      </c>
      <c r="B1956" s="33" t="s">
        <v>9248</v>
      </c>
      <c r="C1956" s="87" t="s">
        <v>15335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15336</v>
      </c>
      <c r="K1956" s="49" t="s">
        <v>15337</v>
      </c>
    </row>
    <row r="1957" spans="1:11" x14ac:dyDescent="0.25">
      <c r="A1957" s="33">
        <v>1956</v>
      </c>
      <c r="B1957" s="33" t="s">
        <v>9248</v>
      </c>
      <c r="C1957" s="87" t="s">
        <v>15338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15339</v>
      </c>
      <c r="K1957" s="49" t="s">
        <v>15337</v>
      </c>
    </row>
    <row r="1958" spans="1:11" x14ac:dyDescent="0.25">
      <c r="A1958" s="33">
        <v>1957</v>
      </c>
      <c r="B1958" s="33" t="s">
        <v>9248</v>
      </c>
      <c r="C1958" s="87" t="s">
        <v>15340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15341</v>
      </c>
      <c r="K1958" s="49" t="s">
        <v>15342</v>
      </c>
    </row>
    <row r="1959" spans="1:11" x14ac:dyDescent="0.25">
      <c r="A1959" s="33">
        <v>1958</v>
      </c>
      <c r="B1959" s="33" t="s">
        <v>9248</v>
      </c>
      <c r="C1959" s="87" t="s">
        <v>15343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12944</v>
      </c>
      <c r="K1959" s="49" t="s">
        <v>15342</v>
      </c>
    </row>
    <row r="1960" spans="1:11" x14ac:dyDescent="0.25">
      <c r="A1960" s="33">
        <v>1959</v>
      </c>
      <c r="B1960" s="33" t="s">
        <v>68</v>
      </c>
      <c r="C1960" s="88" t="s">
        <v>15344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15345</v>
      </c>
    </row>
    <row r="1961" spans="1:11" x14ac:dyDescent="0.25">
      <c r="A1961" s="33">
        <v>1960</v>
      </c>
      <c r="B1961" s="33" t="s">
        <v>68</v>
      </c>
      <c r="C1961" s="88" t="s">
        <v>15346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15347</v>
      </c>
    </row>
    <row r="1962" spans="1:11" x14ac:dyDescent="0.25">
      <c r="A1962" s="33">
        <v>1961</v>
      </c>
      <c r="B1962" s="33" t="s">
        <v>9285</v>
      </c>
      <c r="C1962" s="227" t="s">
        <v>15348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15349</v>
      </c>
      <c r="K1962" s="49" t="s">
        <v>15350</v>
      </c>
    </row>
    <row r="1963" spans="1:11" x14ac:dyDescent="0.25">
      <c r="A1963" s="33">
        <v>1962</v>
      </c>
      <c r="B1963" s="33" t="s">
        <v>9285</v>
      </c>
      <c r="C1963" s="227" t="s">
        <v>15351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15352</v>
      </c>
      <c r="K1963" s="49" t="s">
        <v>15350</v>
      </c>
    </row>
    <row r="1964" spans="1:11" x14ac:dyDescent="0.25">
      <c r="A1964" s="33">
        <v>1963</v>
      </c>
      <c r="B1964" s="33" t="s">
        <v>9252</v>
      </c>
      <c r="C1964" s="87" t="s">
        <v>9295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15353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15354</v>
      </c>
      <c r="K1965" s="49" t="s">
        <v>15355</v>
      </c>
    </row>
    <row r="1966" spans="1:11" x14ac:dyDescent="0.25">
      <c r="A1966" s="33">
        <v>1965</v>
      </c>
      <c r="B1966" s="33" t="s">
        <v>68</v>
      </c>
      <c r="C1966" s="44" t="s">
        <v>15356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15190</v>
      </c>
      <c r="K1966" s="49" t="s">
        <v>15357</v>
      </c>
    </row>
    <row r="1967" spans="1:11" x14ac:dyDescent="0.25">
      <c r="A1967" s="33">
        <v>1966</v>
      </c>
      <c r="B1967" s="33" t="s">
        <v>68</v>
      </c>
      <c r="C1967" s="44" t="s">
        <v>15358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15359</v>
      </c>
      <c r="K1967" s="49" t="s">
        <v>15360</v>
      </c>
    </row>
    <row r="1968" spans="1:11" x14ac:dyDescent="0.25">
      <c r="A1968" s="33">
        <v>1967</v>
      </c>
      <c r="B1968" s="33" t="s">
        <v>68</v>
      </c>
      <c r="C1968" s="101" t="s">
        <v>15361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15192</v>
      </c>
      <c r="K1968" s="49" t="s">
        <v>15357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16866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16870</v>
      </c>
    </row>
    <row r="1980" spans="1:11" x14ac:dyDescent="0.25">
      <c r="A1980" s="33">
        <v>1979</v>
      </c>
      <c r="B1980" s="33" t="s">
        <v>68</v>
      </c>
      <c r="C1980" s="101" t="s">
        <v>16867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12597</v>
      </c>
      <c r="K1980" s="49" t="s">
        <v>16868</v>
      </c>
    </row>
    <row r="1981" spans="1:11" x14ac:dyDescent="0.25">
      <c r="A1981" s="33">
        <v>1980</v>
      </c>
      <c r="B1981" s="33" t="s">
        <v>68</v>
      </c>
      <c r="C1981" s="33" t="s">
        <v>16867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13009</v>
      </c>
      <c r="K1981" s="49" t="s">
        <v>16869</v>
      </c>
    </row>
    <row r="1982" spans="1:11" x14ac:dyDescent="0.25">
      <c r="A1982" s="33">
        <v>1981</v>
      </c>
      <c r="B1982" s="33" t="s">
        <v>68</v>
      </c>
      <c r="C1982" s="33" t="s">
        <v>16882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16883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16815</v>
      </c>
      <c r="D1984" s="33">
        <v>1</v>
      </c>
      <c r="E1984" s="33" t="s">
        <v>24</v>
      </c>
      <c r="F1984" s="34">
        <v>1450000</v>
      </c>
      <c r="G1984" s="84" t="s">
        <v>2938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16817</v>
      </c>
      <c r="D1985" s="33">
        <v>1</v>
      </c>
      <c r="E1985" s="33" t="s">
        <v>24</v>
      </c>
      <c r="F1985" s="34">
        <v>1450000</v>
      </c>
      <c r="G1985" s="84" t="s">
        <v>2938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16809</v>
      </c>
      <c r="D1986" s="33">
        <v>1</v>
      </c>
      <c r="E1986" s="33" t="s">
        <v>24</v>
      </c>
      <c r="F1986" s="34">
        <v>1450000</v>
      </c>
      <c r="G1986" s="84" t="s">
        <v>2938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16826</v>
      </c>
      <c r="D1987" s="33">
        <v>1</v>
      </c>
      <c r="E1987" s="33" t="s">
        <v>24</v>
      </c>
      <c r="F1987" s="34">
        <v>1450000</v>
      </c>
      <c r="G1987" s="84" t="s">
        <v>2938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16811</v>
      </c>
      <c r="D1988" s="33">
        <v>1</v>
      </c>
      <c r="E1988" s="33" t="s">
        <v>24</v>
      </c>
      <c r="F1988" s="34">
        <v>1450000</v>
      </c>
      <c r="G1988" s="84" t="s">
        <v>2938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16935</v>
      </c>
      <c r="D1989" s="33">
        <v>1</v>
      </c>
      <c r="E1989" s="33" t="s">
        <v>24</v>
      </c>
      <c r="F1989" s="34">
        <v>3575000</v>
      </c>
      <c r="G1989" s="84" t="s">
        <v>16942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16957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16955</v>
      </c>
      <c r="K1990" s="49" t="s">
        <v>16956</v>
      </c>
    </row>
    <row r="1991" spans="1:11" x14ac:dyDescent="0.25">
      <c r="A1991" s="33">
        <v>1990</v>
      </c>
      <c r="B1991" s="33" t="s">
        <v>16979</v>
      </c>
      <c r="C1991" s="94" t="s">
        <v>16962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16979</v>
      </c>
      <c r="C1992" s="94" t="s">
        <v>16963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16965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16966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16991</v>
      </c>
      <c r="C1995" s="33" t="s">
        <v>16280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16991</v>
      </c>
      <c r="C1996" s="94" t="s">
        <v>16270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16991</v>
      </c>
      <c r="C1997" s="33" t="s">
        <v>16282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16937</v>
      </c>
      <c r="D1998" s="506">
        <v>1</v>
      </c>
      <c r="E1998" s="39" t="s">
        <v>24</v>
      </c>
      <c r="F1998" s="46">
        <v>3575000</v>
      </c>
      <c r="G1998" s="42" t="s">
        <v>8711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16936</v>
      </c>
      <c r="D1999" s="39">
        <v>1</v>
      </c>
      <c r="E1999" s="45" t="s">
        <v>23</v>
      </c>
      <c r="F1999" s="40">
        <v>3575000</v>
      </c>
      <c r="G1999" s="42" t="s">
        <v>13740</v>
      </c>
      <c r="H1999" s="522">
        <v>45203</v>
      </c>
    </row>
    <row r="2000" spans="1:11" x14ac:dyDescent="0.25">
      <c r="A2000" s="33">
        <v>1999</v>
      </c>
      <c r="B2000" s="33" t="s">
        <v>17000</v>
      </c>
      <c r="C2000" s="542" t="s">
        <v>17001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17000</v>
      </c>
      <c r="C2001" s="103" t="s">
        <v>17002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17187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17188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12925</v>
      </c>
      <c r="K2004" s="49" t="s">
        <v>17076</v>
      </c>
    </row>
    <row r="2005" spans="1:11" x14ac:dyDescent="0.25">
      <c r="A2005" s="33">
        <v>2004</v>
      </c>
      <c r="B2005" s="33" t="s">
        <v>2660</v>
      </c>
      <c r="C2005" s="833" t="s">
        <v>17025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17075</v>
      </c>
      <c r="K2005" s="49" t="s">
        <v>17076</v>
      </c>
    </row>
    <row r="2006" spans="1:11" x14ac:dyDescent="0.25">
      <c r="A2006" s="33">
        <v>2005</v>
      </c>
      <c r="B2006" s="33" t="s">
        <v>2660</v>
      </c>
      <c r="C2006" s="33" t="s">
        <v>17079</v>
      </c>
      <c r="D2006" s="53">
        <v>1</v>
      </c>
      <c r="E2006" s="39" t="s">
        <v>72</v>
      </c>
      <c r="F2006" s="46">
        <v>2175000</v>
      </c>
      <c r="G2006" s="42" t="s">
        <v>17077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17080</v>
      </c>
      <c r="D2007" s="53">
        <v>1</v>
      </c>
      <c r="E2007" s="39" t="s">
        <v>72</v>
      </c>
      <c r="F2007" s="46">
        <v>2175000</v>
      </c>
      <c r="G2007" s="42" t="s">
        <v>17077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17081</v>
      </c>
      <c r="D2008" s="53">
        <v>1</v>
      </c>
      <c r="E2008" s="39" t="s">
        <v>72</v>
      </c>
      <c r="F2008" s="46">
        <v>2175000</v>
      </c>
      <c r="G2008" s="42" t="s">
        <v>17077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17082</v>
      </c>
      <c r="D2009" s="53">
        <v>1</v>
      </c>
      <c r="E2009" s="39" t="s">
        <v>72</v>
      </c>
      <c r="F2009" s="46">
        <v>2175000</v>
      </c>
      <c r="G2009" s="42" t="s">
        <v>17077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17083</v>
      </c>
      <c r="D2010" s="53">
        <v>1</v>
      </c>
      <c r="E2010" s="39" t="s">
        <v>72</v>
      </c>
      <c r="F2010" s="46">
        <v>2175000</v>
      </c>
      <c r="G2010" s="42" t="s">
        <v>17077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17085</v>
      </c>
      <c r="D2011" s="53">
        <v>1</v>
      </c>
      <c r="E2011" s="39" t="s">
        <v>72</v>
      </c>
      <c r="F2011" s="46">
        <v>2175000</v>
      </c>
      <c r="G2011" s="42" t="s">
        <v>17084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17086</v>
      </c>
      <c r="D2012" s="53">
        <v>1</v>
      </c>
      <c r="E2012" s="39" t="s">
        <v>72</v>
      </c>
      <c r="F2012" s="46">
        <v>2175000</v>
      </c>
      <c r="G2012" s="42" t="s">
        <v>17084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17087</v>
      </c>
      <c r="D2013" s="53">
        <v>1</v>
      </c>
      <c r="E2013" s="39" t="s">
        <v>72</v>
      </c>
      <c r="F2013" s="46">
        <v>2175000</v>
      </c>
      <c r="G2013" s="42" t="s">
        <v>17084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17086</v>
      </c>
      <c r="D2014" s="53">
        <v>1</v>
      </c>
      <c r="E2014" s="39" t="s">
        <v>72</v>
      </c>
      <c r="F2014" s="46">
        <v>2175000</v>
      </c>
      <c r="G2014" s="42" t="s">
        <v>17084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17088</v>
      </c>
      <c r="D2015" s="53">
        <v>1</v>
      </c>
      <c r="E2015" s="39" t="s">
        <v>72</v>
      </c>
      <c r="F2015" s="46">
        <v>2175000</v>
      </c>
      <c r="G2015" s="42" t="s">
        <v>17084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17080</v>
      </c>
      <c r="D2016" s="53">
        <v>1</v>
      </c>
      <c r="E2016" s="39" t="s">
        <v>72</v>
      </c>
      <c r="F2016" s="46">
        <v>2175000</v>
      </c>
      <c r="G2016" s="42" t="s">
        <v>17089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17091</v>
      </c>
      <c r="D2017" s="53">
        <v>1</v>
      </c>
      <c r="E2017" s="39" t="s">
        <v>72</v>
      </c>
      <c r="F2017" s="46">
        <v>2175000</v>
      </c>
      <c r="G2017" s="42" t="s">
        <v>17089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17088</v>
      </c>
      <c r="D2018" s="53">
        <v>1</v>
      </c>
      <c r="E2018" s="39" t="s">
        <v>72</v>
      </c>
      <c r="F2018" s="46">
        <v>2175000</v>
      </c>
      <c r="G2018" s="42" t="s">
        <v>17089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17087</v>
      </c>
      <c r="D2019" s="53">
        <v>1</v>
      </c>
      <c r="E2019" s="39" t="s">
        <v>72</v>
      </c>
      <c r="F2019" s="46">
        <v>2175000</v>
      </c>
      <c r="G2019" s="42" t="s">
        <v>17089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17091</v>
      </c>
      <c r="D2020" s="53">
        <v>1</v>
      </c>
      <c r="E2020" s="39" t="s">
        <v>72</v>
      </c>
      <c r="F2020" s="46">
        <v>2175000</v>
      </c>
      <c r="G2020" s="42" t="s">
        <v>17089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16828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16991</v>
      </c>
      <c r="C2022" s="33" t="s">
        <v>16274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16991</v>
      </c>
      <c r="C2023" s="33" t="s">
        <v>16285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16938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9258</v>
      </c>
      <c r="C2025" s="94" t="s">
        <v>13838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9258</v>
      </c>
      <c r="C2026" s="94" t="s">
        <v>13484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17119</v>
      </c>
      <c r="D2027" s="38">
        <v>1</v>
      </c>
      <c r="E2027" s="39" t="s">
        <v>24</v>
      </c>
      <c r="F2027" s="46">
        <v>1425000</v>
      </c>
      <c r="G2027" s="84" t="s">
        <v>7975</v>
      </c>
      <c r="H2027" s="84" t="s">
        <v>17118</v>
      </c>
    </row>
    <row r="2028" spans="1:8" x14ac:dyDescent="0.25">
      <c r="A2028" s="33">
        <v>2027</v>
      </c>
      <c r="B2028" s="33" t="s">
        <v>2460</v>
      </c>
      <c r="C2028" s="33" t="s">
        <v>17121</v>
      </c>
      <c r="D2028" s="53">
        <v>1</v>
      </c>
      <c r="E2028" s="39" t="s">
        <v>24</v>
      </c>
      <c r="F2028" s="46">
        <v>725000</v>
      </c>
      <c r="G2028" s="84" t="s">
        <v>7975</v>
      </c>
      <c r="H2028" s="84" t="s">
        <v>17118</v>
      </c>
    </row>
    <row r="2029" spans="1:8" x14ac:dyDescent="0.25">
      <c r="A2029" s="33">
        <v>2028</v>
      </c>
      <c r="B2029" s="33" t="s">
        <v>2460</v>
      </c>
      <c r="C2029" s="33" t="s">
        <v>17122</v>
      </c>
      <c r="D2029" s="53">
        <v>1</v>
      </c>
      <c r="E2029" s="39" t="s">
        <v>24</v>
      </c>
      <c r="F2029" s="46">
        <v>725000</v>
      </c>
      <c r="G2029" s="84" t="s">
        <v>7975</v>
      </c>
      <c r="H2029" s="84" t="s">
        <v>17118</v>
      </c>
    </row>
    <row r="2030" spans="1:8" x14ac:dyDescent="0.25">
      <c r="A2030" s="33">
        <v>2029</v>
      </c>
      <c r="B2030" s="33" t="s">
        <v>2461</v>
      </c>
      <c r="C2030" s="44" t="s">
        <v>13836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17152</v>
      </c>
    </row>
    <row r="2031" spans="1:8" x14ac:dyDescent="0.25">
      <c r="A2031" s="33">
        <v>2030</v>
      </c>
      <c r="B2031" s="33" t="s">
        <v>2461</v>
      </c>
      <c r="C2031" s="44" t="s">
        <v>17098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17152</v>
      </c>
    </row>
    <row r="2032" spans="1:8" x14ac:dyDescent="0.25">
      <c r="A2032" s="33">
        <v>2031</v>
      </c>
      <c r="B2032" s="33" t="s">
        <v>2461</v>
      </c>
      <c r="C2032" s="44" t="s">
        <v>17099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17152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9065</v>
      </c>
      <c r="H2033" s="84" t="s">
        <v>17171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9107</v>
      </c>
      <c r="H2034" s="84" t="s">
        <v>17171</v>
      </c>
    </row>
    <row r="2035" spans="1:11" x14ac:dyDescent="0.25">
      <c r="A2035" s="33">
        <v>2034</v>
      </c>
      <c r="B2035" s="33" t="s">
        <v>17026</v>
      </c>
      <c r="C2035" s="33" t="s">
        <v>17101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17152</v>
      </c>
    </row>
    <row r="2036" spans="1:11" x14ac:dyDescent="0.25">
      <c r="A2036" s="33">
        <v>2035</v>
      </c>
      <c r="B2036" s="33" t="s">
        <v>17026</v>
      </c>
      <c r="C2036" s="33" t="s">
        <v>17103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17152</v>
      </c>
    </row>
    <row r="2037" spans="1:11" x14ac:dyDescent="0.25">
      <c r="A2037" s="33">
        <v>2036</v>
      </c>
      <c r="B2037" s="33" t="s">
        <v>17026</v>
      </c>
      <c r="C2037" s="33" t="s">
        <v>17104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17152</v>
      </c>
    </row>
    <row r="2038" spans="1:11" x14ac:dyDescent="0.25">
      <c r="A2038" s="33">
        <v>2037</v>
      </c>
      <c r="B2038" s="33" t="s">
        <v>17026</v>
      </c>
      <c r="C2038" s="33" t="s">
        <v>17106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17152</v>
      </c>
    </row>
    <row r="2039" spans="1:11" x14ac:dyDescent="0.25">
      <c r="A2039" s="33">
        <v>2038</v>
      </c>
      <c r="B2039" s="33" t="s">
        <v>17026</v>
      </c>
      <c r="C2039" s="33" t="s">
        <v>17107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17152</v>
      </c>
    </row>
    <row r="2040" spans="1:11" x14ac:dyDescent="0.25">
      <c r="A2040" s="33">
        <v>2039</v>
      </c>
      <c r="B2040" s="33" t="s">
        <v>17026</v>
      </c>
      <c r="C2040" s="33" t="s">
        <v>17108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17152</v>
      </c>
    </row>
    <row r="2041" spans="1:11" x14ac:dyDescent="0.25">
      <c r="A2041" s="33">
        <v>2040</v>
      </c>
      <c r="B2041" s="33" t="s">
        <v>17026</v>
      </c>
      <c r="C2041" s="33" t="s">
        <v>17109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17152</v>
      </c>
    </row>
    <row r="2042" spans="1:11" x14ac:dyDescent="0.25">
      <c r="A2042" s="33">
        <v>2041</v>
      </c>
      <c r="B2042" s="33" t="s">
        <v>17026</v>
      </c>
      <c r="C2042" s="33" t="s">
        <v>17110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17152</v>
      </c>
    </row>
    <row r="2043" spans="1:11" x14ac:dyDescent="0.25">
      <c r="A2043" s="33">
        <v>2042</v>
      </c>
      <c r="B2043" s="33" t="s">
        <v>12904</v>
      </c>
      <c r="C2043" s="94" t="s">
        <v>17191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17171</v>
      </c>
      <c r="I2043" s="228" t="s">
        <v>15473</v>
      </c>
      <c r="K2043" s="49" t="s">
        <v>17190</v>
      </c>
    </row>
    <row r="2044" spans="1:11" x14ac:dyDescent="0.25">
      <c r="A2044" s="33">
        <v>2043</v>
      </c>
      <c r="B2044" s="33" t="s">
        <v>2460</v>
      </c>
      <c r="C2044" s="37" t="s">
        <v>17194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17118</v>
      </c>
      <c r="I2044" s="33" t="s">
        <v>17197</v>
      </c>
      <c r="K2044" s="49" t="s">
        <v>17200</v>
      </c>
    </row>
    <row r="2045" spans="1:11" x14ac:dyDescent="0.25">
      <c r="A2045" s="33">
        <v>2044</v>
      </c>
      <c r="B2045" s="33" t="s">
        <v>2460</v>
      </c>
      <c r="C2045" s="94" t="s">
        <v>17195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17118</v>
      </c>
      <c r="I2045" s="33" t="s">
        <v>17198</v>
      </c>
      <c r="K2045" s="49" t="s">
        <v>17200</v>
      </c>
    </row>
    <row r="2046" spans="1:11" x14ac:dyDescent="0.25">
      <c r="A2046" s="33">
        <v>2045</v>
      </c>
      <c r="B2046" s="33" t="s">
        <v>12904</v>
      </c>
      <c r="C2046" s="94" t="s">
        <v>17196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17118</v>
      </c>
      <c r="I2046" s="228" t="s">
        <v>17199</v>
      </c>
      <c r="K2046" s="49" t="s">
        <v>17201</v>
      </c>
    </row>
    <row r="2047" spans="1:11" x14ac:dyDescent="0.25">
      <c r="A2047" s="33">
        <v>2046</v>
      </c>
      <c r="B2047" s="33" t="s">
        <v>68</v>
      </c>
      <c r="C2047" s="94" t="s">
        <v>17214</v>
      </c>
      <c r="D2047" s="98" t="s">
        <v>421</v>
      </c>
      <c r="E2047" s="99" t="s">
        <v>72</v>
      </c>
      <c r="F2047" s="100">
        <v>2175000</v>
      </c>
      <c r="G2047" s="42" t="s">
        <v>868</v>
      </c>
      <c r="H2047" s="84" t="s">
        <v>17211</v>
      </c>
      <c r="I2047" s="33" t="s">
        <v>12596</v>
      </c>
      <c r="K2047" s="49" t="s">
        <v>17216</v>
      </c>
    </row>
    <row r="2048" spans="1:11" x14ac:dyDescent="0.25">
      <c r="A2048" s="33">
        <v>2047</v>
      </c>
      <c r="B2048" s="33" t="s">
        <v>68</v>
      </c>
      <c r="C2048" s="103" t="s">
        <v>17215</v>
      </c>
      <c r="D2048" s="98" t="s">
        <v>421</v>
      </c>
      <c r="E2048" s="99" t="s">
        <v>72</v>
      </c>
      <c r="F2048" s="818">
        <v>2175000</v>
      </c>
      <c r="G2048" s="42" t="s">
        <v>868</v>
      </c>
      <c r="H2048" s="84" t="s">
        <v>17211</v>
      </c>
      <c r="I2048" s="33" t="s">
        <v>12597</v>
      </c>
      <c r="K2048" s="49" t="s">
        <v>17216</v>
      </c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E667" sqref="E667:E67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15362</v>
      </c>
      <c r="C1" s="690"/>
      <c r="D1" s="3"/>
      <c r="M1" s="691" t="s">
        <v>15363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15364</v>
      </c>
      <c r="D2" s="694" t="s">
        <v>15365</v>
      </c>
      <c r="E2" s="694" t="s">
        <v>15366</v>
      </c>
      <c r="F2" s="695" t="s">
        <v>15367</v>
      </c>
      <c r="G2" s="695" t="s">
        <v>18</v>
      </c>
      <c r="H2" s="694" t="s">
        <v>533</v>
      </c>
      <c r="I2" s="696" t="s">
        <v>15368</v>
      </c>
      <c r="J2" s="696" t="s">
        <v>15369</v>
      </c>
      <c r="K2" s="696" t="s">
        <v>15370</v>
      </c>
      <c r="M2" s="697" t="s">
        <v>15367</v>
      </c>
      <c r="N2" s="697" t="s">
        <v>15364</v>
      </c>
      <c r="O2" s="697" t="s">
        <v>15365</v>
      </c>
      <c r="P2" s="698" t="s">
        <v>12</v>
      </c>
      <c r="Q2" s="697" t="s">
        <v>18</v>
      </c>
      <c r="R2" s="697" t="s">
        <v>533</v>
      </c>
      <c r="S2" s="699" t="s">
        <v>15371</v>
      </c>
    </row>
    <row r="3" spans="1:19" ht="15.75" thickTop="1" x14ac:dyDescent="0.25">
      <c r="A3" s="109">
        <v>1</v>
      </c>
      <c r="B3" s="170">
        <v>44201</v>
      </c>
      <c r="C3" s="109" t="s">
        <v>15372</v>
      </c>
      <c r="D3" s="150" t="s">
        <v>9320</v>
      </c>
      <c r="E3" s="109"/>
      <c r="F3" s="700" t="s">
        <v>2708</v>
      </c>
      <c r="G3" s="101" t="s">
        <v>783</v>
      </c>
      <c r="H3" s="109"/>
      <c r="I3" s="109"/>
      <c r="J3" s="109"/>
      <c r="K3" s="109"/>
      <c r="M3" s="33" t="s">
        <v>6072</v>
      </c>
      <c r="N3" s="33" t="s">
        <v>15373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15372</v>
      </c>
      <c r="D4" s="38" t="s">
        <v>9321</v>
      </c>
      <c r="E4" s="33"/>
      <c r="F4" s="700" t="s">
        <v>2708</v>
      </c>
      <c r="G4" s="101" t="s">
        <v>783</v>
      </c>
      <c r="H4" s="109"/>
      <c r="I4" s="33"/>
      <c r="J4" s="33"/>
      <c r="K4" s="33"/>
      <c r="M4" s="33" t="s">
        <v>6072</v>
      </c>
      <c r="N4" s="33" t="s">
        <v>15373</v>
      </c>
      <c r="O4" s="33">
        <v>1509219</v>
      </c>
      <c r="P4" s="49" t="s">
        <v>67</v>
      </c>
      <c r="Q4" s="33" t="s">
        <v>538</v>
      </c>
      <c r="R4" s="33"/>
      <c r="S4" s="33" t="s">
        <v>6606</v>
      </c>
    </row>
    <row r="5" spans="1:19" x14ac:dyDescent="0.25">
      <c r="A5" s="33">
        <v>3</v>
      </c>
      <c r="B5" s="170">
        <v>44201</v>
      </c>
      <c r="C5" s="109" t="s">
        <v>15372</v>
      </c>
      <c r="D5" s="467" t="s">
        <v>9322</v>
      </c>
      <c r="E5" s="33"/>
      <c r="F5" s="700" t="s">
        <v>2708</v>
      </c>
      <c r="G5" s="101" t="s">
        <v>783</v>
      </c>
      <c r="H5" s="109"/>
      <c r="I5" s="33"/>
      <c r="J5" s="33"/>
      <c r="K5" s="33"/>
      <c r="M5" s="33" t="s">
        <v>6072</v>
      </c>
      <c r="N5" s="33" t="s">
        <v>15373</v>
      </c>
      <c r="O5" s="228" t="s">
        <v>14728</v>
      </c>
      <c r="P5" s="479">
        <v>44781</v>
      </c>
      <c r="Q5" s="33" t="s">
        <v>538</v>
      </c>
      <c r="R5" s="33"/>
      <c r="S5" s="33" t="s">
        <v>6606</v>
      </c>
    </row>
    <row r="6" spans="1:19" x14ac:dyDescent="0.25">
      <c r="A6" s="33">
        <v>4</v>
      </c>
      <c r="B6" s="170">
        <v>44201</v>
      </c>
      <c r="C6" s="109" t="s">
        <v>15372</v>
      </c>
      <c r="D6" s="467" t="s">
        <v>9323</v>
      </c>
      <c r="E6" s="33"/>
      <c r="F6" s="700" t="s">
        <v>2708</v>
      </c>
      <c r="G6" s="101" t="s">
        <v>783</v>
      </c>
      <c r="H6" s="109"/>
      <c r="I6" s="33"/>
      <c r="J6" s="33"/>
      <c r="K6" s="33"/>
      <c r="M6" s="436" t="s">
        <v>6072</v>
      </c>
      <c r="N6" s="436" t="s">
        <v>15373</v>
      </c>
      <c r="O6" s="442" t="s">
        <v>14723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15372</v>
      </c>
      <c r="D7" s="150" t="s">
        <v>14042</v>
      </c>
      <c r="E7" s="33"/>
      <c r="F7" s="700" t="s">
        <v>2714</v>
      </c>
      <c r="G7" s="101" t="s">
        <v>2884</v>
      </c>
      <c r="H7" s="109"/>
      <c r="I7" s="270" t="s">
        <v>14097</v>
      </c>
      <c r="J7" s="270"/>
      <c r="K7" s="270"/>
      <c r="M7" s="33" t="s">
        <v>6072</v>
      </c>
      <c r="N7" s="33" t="s">
        <v>15373</v>
      </c>
      <c r="O7" s="228" t="s">
        <v>15374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15372</v>
      </c>
      <c r="D8" s="44"/>
      <c r="E8" s="33"/>
      <c r="F8" s="479"/>
      <c r="G8" s="49"/>
      <c r="H8" s="109"/>
      <c r="I8" s="33"/>
      <c r="J8" s="33"/>
      <c r="K8" s="33"/>
      <c r="M8" s="33" t="s">
        <v>6072</v>
      </c>
      <c r="N8" s="33" t="s">
        <v>15373</v>
      </c>
      <c r="O8" s="228" t="s">
        <v>15375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15372</v>
      </c>
      <c r="D9" s="44"/>
      <c r="E9" s="33"/>
      <c r="F9" s="479"/>
      <c r="G9" s="49"/>
      <c r="H9" s="109"/>
      <c r="I9" s="33"/>
      <c r="J9" s="33"/>
      <c r="K9" s="33"/>
      <c r="M9" s="33" t="s">
        <v>6072</v>
      </c>
      <c r="N9" s="33" t="s">
        <v>15373</v>
      </c>
      <c r="O9" s="44" t="s">
        <v>13097</v>
      </c>
      <c r="P9" s="479">
        <v>44781</v>
      </c>
      <c r="Q9" s="42" t="s">
        <v>2096</v>
      </c>
      <c r="R9" s="33"/>
      <c r="S9" s="33" t="s">
        <v>7349</v>
      </c>
    </row>
    <row r="10" spans="1:19" x14ac:dyDescent="0.25">
      <c r="A10" s="33">
        <v>8</v>
      </c>
      <c r="B10" s="170">
        <v>44201</v>
      </c>
      <c r="C10" s="109" t="s">
        <v>15372</v>
      </c>
      <c r="D10" s="44"/>
      <c r="E10" s="33"/>
      <c r="F10" s="479"/>
      <c r="G10" s="49"/>
      <c r="H10" s="109"/>
      <c r="I10" s="33"/>
      <c r="J10" s="33"/>
      <c r="K10" s="33"/>
      <c r="M10" s="33" t="s">
        <v>6072</v>
      </c>
      <c r="N10" s="33" t="s">
        <v>15373</v>
      </c>
      <c r="O10" s="228" t="s">
        <v>13099</v>
      </c>
      <c r="P10" s="479">
        <v>44781</v>
      </c>
      <c r="Q10" s="42" t="s">
        <v>2096</v>
      </c>
      <c r="R10" s="33"/>
      <c r="S10" s="33" t="s">
        <v>7349</v>
      </c>
    </row>
    <row r="11" spans="1:19" x14ac:dyDescent="0.25">
      <c r="A11" s="33">
        <v>9</v>
      </c>
      <c r="B11" s="170">
        <v>44201</v>
      </c>
      <c r="C11" s="109" t="s">
        <v>15372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15373</v>
      </c>
      <c r="O11" s="228" t="s">
        <v>14803</v>
      </c>
      <c r="P11" s="49" t="s">
        <v>6701</v>
      </c>
      <c r="Q11" s="42" t="s">
        <v>7232</v>
      </c>
      <c r="R11" s="33"/>
      <c r="S11" s="33"/>
    </row>
    <row r="12" spans="1:19" x14ac:dyDescent="0.25">
      <c r="A12" s="33">
        <v>10</v>
      </c>
      <c r="B12" s="101" t="s">
        <v>2708</v>
      </c>
      <c r="C12" s="109" t="s">
        <v>15372</v>
      </c>
      <c r="D12" s="702" t="s">
        <v>9349</v>
      </c>
      <c r="E12" s="33"/>
      <c r="F12" s="49" t="s">
        <v>2771</v>
      </c>
      <c r="G12" s="236" t="s">
        <v>1106</v>
      </c>
      <c r="H12" s="387" t="s">
        <v>9347</v>
      </c>
      <c r="I12" s="33"/>
      <c r="J12" s="33"/>
      <c r="K12" s="33"/>
      <c r="M12" s="448">
        <v>44781</v>
      </c>
      <c r="N12" s="436" t="s">
        <v>15373</v>
      </c>
      <c r="O12" s="442" t="s">
        <v>9311</v>
      </c>
      <c r="P12" s="703" t="s">
        <v>15376</v>
      </c>
      <c r="Q12" s="436"/>
      <c r="R12" s="436"/>
      <c r="S12" s="436"/>
    </row>
    <row r="13" spans="1:19" x14ac:dyDescent="0.25">
      <c r="A13" s="33">
        <v>11</v>
      </c>
      <c r="B13" s="101" t="s">
        <v>2708</v>
      </c>
      <c r="C13" s="109" t="s">
        <v>15372</v>
      </c>
      <c r="D13" s="239" t="s">
        <v>9322</v>
      </c>
      <c r="E13" s="33"/>
      <c r="F13" s="49" t="s">
        <v>2771</v>
      </c>
      <c r="G13" s="236" t="s">
        <v>1106</v>
      </c>
      <c r="H13" s="387" t="s">
        <v>9347</v>
      </c>
      <c r="I13" s="33"/>
      <c r="J13" s="33"/>
      <c r="K13" s="33"/>
      <c r="M13" s="180">
        <v>44781</v>
      </c>
      <c r="N13" s="33" t="s">
        <v>15373</v>
      </c>
      <c r="O13" s="228" t="s">
        <v>10462</v>
      </c>
      <c r="P13" s="49" t="s">
        <v>6701</v>
      </c>
      <c r="Q13" s="33" t="s">
        <v>2674</v>
      </c>
      <c r="R13" s="33"/>
      <c r="S13" s="33" t="s">
        <v>6909</v>
      </c>
    </row>
    <row r="14" spans="1:19" x14ac:dyDescent="0.25">
      <c r="A14" s="33">
        <v>12</v>
      </c>
      <c r="B14" s="101" t="s">
        <v>2708</v>
      </c>
      <c r="C14" s="109" t="s">
        <v>15372</v>
      </c>
      <c r="D14" s="467" t="s">
        <v>15377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15373</v>
      </c>
      <c r="O14" s="228" t="s">
        <v>15378</v>
      </c>
      <c r="P14" s="49" t="s">
        <v>6701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2708</v>
      </c>
      <c r="C15" s="109" t="s">
        <v>15372</v>
      </c>
      <c r="D15" s="704" t="s">
        <v>9348</v>
      </c>
      <c r="E15" s="33"/>
      <c r="F15" s="49" t="s">
        <v>2771</v>
      </c>
      <c r="G15" s="236" t="s">
        <v>1106</v>
      </c>
      <c r="H15" s="387" t="s">
        <v>9347</v>
      </c>
      <c r="I15" s="33"/>
      <c r="J15" s="33"/>
      <c r="K15" s="33"/>
      <c r="M15" s="33" t="s">
        <v>6701</v>
      </c>
      <c r="N15" s="33" t="s">
        <v>15373</v>
      </c>
      <c r="O15" s="33">
        <v>4221</v>
      </c>
      <c r="P15" s="49" t="s">
        <v>6986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2708</v>
      </c>
      <c r="C16" s="109" t="s">
        <v>15372</v>
      </c>
      <c r="D16" s="239" t="s">
        <v>9320</v>
      </c>
      <c r="E16" s="33"/>
      <c r="F16" s="49" t="s">
        <v>2771</v>
      </c>
      <c r="G16" s="236" t="s">
        <v>1106</v>
      </c>
      <c r="H16" s="387" t="s">
        <v>9347</v>
      </c>
      <c r="I16" s="270"/>
      <c r="J16" s="270"/>
      <c r="K16" s="270"/>
      <c r="M16" s="33" t="s">
        <v>6701</v>
      </c>
      <c r="N16" s="33" t="s">
        <v>15379</v>
      </c>
      <c r="O16" s="33" t="s">
        <v>15380</v>
      </c>
      <c r="P16" s="49" t="s">
        <v>6986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2708</v>
      </c>
      <c r="C17" s="109" t="s">
        <v>15372</v>
      </c>
      <c r="D17" s="38" t="s">
        <v>9348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15373</v>
      </c>
      <c r="O17" s="442" t="s">
        <v>13067</v>
      </c>
      <c r="P17" s="600" t="s">
        <v>6986</v>
      </c>
      <c r="Q17" s="436" t="s">
        <v>538</v>
      </c>
      <c r="R17" s="436"/>
      <c r="S17" s="436" t="s">
        <v>7300</v>
      </c>
    </row>
    <row r="18" spans="1:21" x14ac:dyDescent="0.25">
      <c r="A18" s="33">
        <v>16</v>
      </c>
      <c r="B18" s="101" t="s">
        <v>2708</v>
      </c>
      <c r="C18" s="109" t="s">
        <v>15372</v>
      </c>
      <c r="D18" s="248" t="s">
        <v>9354</v>
      </c>
      <c r="E18" s="33"/>
      <c r="F18" s="49" t="s">
        <v>2771</v>
      </c>
      <c r="G18" s="42" t="s">
        <v>631</v>
      </c>
      <c r="H18" s="381" t="s">
        <v>9351</v>
      </c>
      <c r="I18" s="33"/>
      <c r="J18" s="33"/>
      <c r="K18" s="33"/>
      <c r="M18" s="180">
        <v>44782</v>
      </c>
      <c r="N18" s="33" t="s">
        <v>15373</v>
      </c>
      <c r="O18" s="228" t="s">
        <v>14696</v>
      </c>
      <c r="P18" s="49" t="s">
        <v>6986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2708</v>
      </c>
      <c r="C19" s="109" t="s">
        <v>15372</v>
      </c>
      <c r="D19" s="38" t="s">
        <v>9348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15373</v>
      </c>
      <c r="O19" s="228" t="s">
        <v>13065</v>
      </c>
      <c r="P19" s="49" t="s">
        <v>7285</v>
      </c>
      <c r="Q19" s="33" t="s">
        <v>538</v>
      </c>
      <c r="R19" s="33"/>
      <c r="S19" s="33" t="s">
        <v>7300</v>
      </c>
    </row>
    <row r="20" spans="1:21" x14ac:dyDescent="0.25">
      <c r="A20" s="33">
        <v>18</v>
      </c>
      <c r="B20" s="101" t="s">
        <v>2708</v>
      </c>
      <c r="C20" s="109" t="s">
        <v>15372</v>
      </c>
      <c r="D20" s="422" t="s">
        <v>9343</v>
      </c>
      <c r="E20" s="33"/>
      <c r="F20" s="49" t="s">
        <v>2771</v>
      </c>
      <c r="G20" s="236" t="s">
        <v>627</v>
      </c>
      <c r="H20" s="393" t="s">
        <v>9342</v>
      </c>
      <c r="I20" s="270"/>
      <c r="J20" s="270"/>
      <c r="K20" s="270"/>
      <c r="M20" s="180">
        <v>44782</v>
      </c>
      <c r="N20" s="33" t="s">
        <v>15373</v>
      </c>
      <c r="O20" s="228" t="s">
        <v>10023</v>
      </c>
      <c r="P20" s="49" t="s">
        <v>6986</v>
      </c>
      <c r="Q20" s="42" t="s">
        <v>7173</v>
      </c>
      <c r="R20" s="33"/>
      <c r="S20" s="33" t="s">
        <v>344</v>
      </c>
    </row>
    <row r="21" spans="1:21" x14ac:dyDescent="0.25">
      <c r="A21" s="33">
        <v>19</v>
      </c>
      <c r="B21" s="101" t="s">
        <v>2708</v>
      </c>
      <c r="C21" s="109" t="s">
        <v>15372</v>
      </c>
      <c r="D21" s="49" t="s">
        <v>9374</v>
      </c>
      <c r="E21" s="33"/>
      <c r="F21" s="479">
        <v>44262</v>
      </c>
      <c r="G21" s="49" t="s">
        <v>2908</v>
      </c>
      <c r="H21" s="33"/>
      <c r="I21" s="33"/>
      <c r="J21" s="33"/>
      <c r="K21" s="33"/>
      <c r="M21" s="448">
        <v>44782</v>
      </c>
      <c r="N21" s="436" t="s">
        <v>15373</v>
      </c>
      <c r="O21" s="442" t="s">
        <v>14871</v>
      </c>
      <c r="P21" s="703" t="s">
        <v>15376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15372</v>
      </c>
      <c r="D22" s="33" t="s">
        <v>9375</v>
      </c>
      <c r="E22" s="33"/>
      <c r="F22" s="479">
        <v>44262</v>
      </c>
      <c r="G22" s="49" t="s">
        <v>2908</v>
      </c>
      <c r="H22" s="33"/>
      <c r="I22" s="33"/>
      <c r="J22" s="33"/>
      <c r="K22" s="33"/>
      <c r="M22" s="180">
        <v>44782</v>
      </c>
      <c r="N22" s="33" t="s">
        <v>15373</v>
      </c>
      <c r="O22" s="228" t="s">
        <v>14853</v>
      </c>
      <c r="P22" s="49" t="s">
        <v>6986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15372</v>
      </c>
      <c r="D23" s="36" t="s">
        <v>9348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15373</v>
      </c>
      <c r="O23" s="228" t="s">
        <v>13054</v>
      </c>
      <c r="P23" s="49" t="s">
        <v>6986</v>
      </c>
      <c r="Q23" s="42" t="s">
        <v>7232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15372</v>
      </c>
      <c r="D24" s="33" t="s">
        <v>9376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15373</v>
      </c>
      <c r="O24" s="228" t="s">
        <v>15228</v>
      </c>
      <c r="P24" s="49" t="s">
        <v>7622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15372</v>
      </c>
      <c r="D25" s="33" t="s">
        <v>9409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15373</v>
      </c>
      <c r="O25" s="228" t="s">
        <v>14952</v>
      </c>
      <c r="P25" s="49" t="s">
        <v>7698</v>
      </c>
      <c r="Q25" s="56" t="s">
        <v>2096</v>
      </c>
      <c r="R25" s="34">
        <v>500000</v>
      </c>
      <c r="S25" s="180" t="s">
        <v>8157</v>
      </c>
    </row>
    <row r="26" spans="1:21" x14ac:dyDescent="0.25">
      <c r="A26" s="33">
        <v>24</v>
      </c>
      <c r="B26" s="48">
        <v>44234</v>
      </c>
      <c r="C26" s="109" t="s">
        <v>15372</v>
      </c>
      <c r="D26" s="33" t="s">
        <v>9734</v>
      </c>
      <c r="E26" s="33"/>
      <c r="F26" s="49" t="s">
        <v>2836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15373</v>
      </c>
      <c r="O26" s="442" t="s">
        <v>15381</v>
      </c>
      <c r="P26" s="600" t="s">
        <v>7622</v>
      </c>
      <c r="Q26" s="436" t="s">
        <v>15382</v>
      </c>
      <c r="R26" s="554">
        <v>500000</v>
      </c>
      <c r="S26" s="448">
        <v>44846</v>
      </c>
      <c r="T26" t="s">
        <v>15383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15372</v>
      </c>
      <c r="D27" s="36" t="s">
        <v>9374</v>
      </c>
      <c r="E27" s="33"/>
      <c r="F27" s="49" t="s">
        <v>2836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15379</v>
      </c>
      <c r="O27" s="33" t="s">
        <v>15384</v>
      </c>
      <c r="P27" s="49" t="s">
        <v>7622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15372</v>
      </c>
      <c r="D28" s="63" t="s">
        <v>9348</v>
      </c>
      <c r="E28" s="33"/>
      <c r="F28" s="49" t="s">
        <v>2839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15373</v>
      </c>
      <c r="O28" s="228" t="s">
        <v>14907</v>
      </c>
      <c r="P28" s="49" t="s">
        <v>7622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15372</v>
      </c>
      <c r="D29" s="33" t="s">
        <v>9415</v>
      </c>
      <c r="E29" s="33"/>
      <c r="F29" s="49" t="s">
        <v>2839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15373</v>
      </c>
      <c r="O29" s="442" t="s">
        <v>15385</v>
      </c>
      <c r="P29" s="703" t="s">
        <v>15376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15372</v>
      </c>
      <c r="D30" s="156" t="s">
        <v>9464</v>
      </c>
      <c r="E30" s="33"/>
      <c r="F30" s="49" t="s">
        <v>2898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15386</v>
      </c>
      <c r="O30" s="33" t="s">
        <v>15387</v>
      </c>
      <c r="P30" s="49" t="s">
        <v>7698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15372</v>
      </c>
      <c r="D31" s="39" t="s">
        <v>9466</v>
      </c>
      <c r="E31" s="33"/>
      <c r="F31" s="49" t="s">
        <v>2898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15373</v>
      </c>
      <c r="O31" s="228" t="s">
        <v>15388</v>
      </c>
      <c r="P31" s="49" t="s">
        <v>15389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2836</v>
      </c>
      <c r="C32" s="33" t="s">
        <v>15372</v>
      </c>
      <c r="D32" s="33" t="s">
        <v>9374</v>
      </c>
      <c r="E32" s="33"/>
      <c r="F32" s="49" t="s">
        <v>2950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15373</v>
      </c>
      <c r="O32" s="228" t="s">
        <v>14984</v>
      </c>
      <c r="P32" s="49" t="s">
        <v>7622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2836</v>
      </c>
      <c r="C33" s="33" t="s">
        <v>15372</v>
      </c>
      <c r="D33" s="33" t="s">
        <v>9374</v>
      </c>
      <c r="E33" s="33"/>
      <c r="F33" s="49" t="s">
        <v>14043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15373</v>
      </c>
      <c r="O33" s="442" t="s">
        <v>15157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2836</v>
      </c>
      <c r="C34" s="33" t="s">
        <v>15372</v>
      </c>
      <c r="D34" s="81" t="s">
        <v>9376</v>
      </c>
      <c r="E34" s="33"/>
      <c r="F34" s="49" t="s">
        <v>14043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15373</v>
      </c>
      <c r="O34" s="442" t="s">
        <v>15390</v>
      </c>
      <c r="P34" s="703" t="s">
        <v>15376</v>
      </c>
      <c r="Q34" s="436"/>
      <c r="R34" s="436"/>
      <c r="S34" s="436"/>
    </row>
    <row r="35" spans="1:20" x14ac:dyDescent="0.25">
      <c r="A35" s="33">
        <v>33</v>
      </c>
      <c r="B35" s="33" t="s">
        <v>2836</v>
      </c>
      <c r="C35" s="33" t="s">
        <v>15372</v>
      </c>
      <c r="D35" s="278" t="s">
        <v>9464</v>
      </c>
      <c r="E35" s="33"/>
      <c r="F35" s="49" t="s">
        <v>2950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15373</v>
      </c>
      <c r="O35" s="228" t="s">
        <v>15005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2836</v>
      </c>
      <c r="C36" s="33" t="s">
        <v>15372</v>
      </c>
      <c r="D36" s="228" t="s">
        <v>9464</v>
      </c>
      <c r="E36" s="33"/>
      <c r="F36" s="49" t="s">
        <v>2950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15373</v>
      </c>
      <c r="O36" s="228" t="s">
        <v>15009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2836</v>
      </c>
      <c r="C37" s="33" t="s">
        <v>15372</v>
      </c>
      <c r="D37" s="270" t="s">
        <v>9374</v>
      </c>
      <c r="E37" s="33"/>
      <c r="F37" s="49" t="s">
        <v>2950</v>
      </c>
      <c r="G37" s="244" t="s">
        <v>507</v>
      </c>
      <c r="H37" s="33"/>
      <c r="I37" s="33"/>
      <c r="J37" s="33"/>
      <c r="K37" s="33"/>
      <c r="M37" s="33" t="s">
        <v>7622</v>
      </c>
      <c r="N37" s="33" t="s">
        <v>15373</v>
      </c>
      <c r="O37" s="228" t="s">
        <v>15391</v>
      </c>
      <c r="P37" s="479">
        <v>44785</v>
      </c>
      <c r="Q37" s="56" t="s">
        <v>2096</v>
      </c>
      <c r="R37" s="34">
        <v>725000</v>
      </c>
      <c r="S37" s="180" t="s">
        <v>8157</v>
      </c>
    </row>
    <row r="38" spans="1:20" x14ac:dyDescent="0.25">
      <c r="A38" s="33">
        <v>36</v>
      </c>
      <c r="B38" s="33" t="s">
        <v>2836</v>
      </c>
      <c r="C38" s="33" t="s">
        <v>15372</v>
      </c>
      <c r="D38" s="705" t="s">
        <v>9376</v>
      </c>
      <c r="E38" s="33"/>
      <c r="F38" s="49" t="s">
        <v>2950</v>
      </c>
      <c r="G38" s="244" t="s">
        <v>507</v>
      </c>
      <c r="H38" s="33"/>
      <c r="I38" s="33"/>
      <c r="J38" s="33"/>
      <c r="K38" s="33"/>
      <c r="M38" s="33" t="s">
        <v>7622</v>
      </c>
      <c r="N38" s="33" t="s">
        <v>15373</v>
      </c>
      <c r="O38" s="228" t="s">
        <v>15392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2836</v>
      </c>
      <c r="C39" s="33" t="s">
        <v>15372</v>
      </c>
      <c r="D39" s="413" t="s">
        <v>9585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15373</v>
      </c>
      <c r="O39" s="228" t="s">
        <v>15073</v>
      </c>
      <c r="P39" s="49" t="s">
        <v>8197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2836</v>
      </c>
      <c r="C40" s="33" t="s">
        <v>15372</v>
      </c>
      <c r="D40" s="49" t="s">
        <v>9415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15373</v>
      </c>
      <c r="O40" s="228" t="s">
        <v>15393</v>
      </c>
      <c r="P40" s="49" t="s">
        <v>8197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2836</v>
      </c>
      <c r="C41" s="33" t="s">
        <v>15372</v>
      </c>
      <c r="D41" s="84" t="s">
        <v>52</v>
      </c>
      <c r="E41" s="33"/>
      <c r="F41" s="49" t="s">
        <v>3090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15373</v>
      </c>
      <c r="O41" s="228" t="s">
        <v>13067</v>
      </c>
      <c r="P41" s="49" t="s">
        <v>8197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3069</v>
      </c>
      <c r="C42" s="33" t="s">
        <v>15372</v>
      </c>
      <c r="D42" s="33" t="s">
        <v>9632</v>
      </c>
      <c r="E42" s="33"/>
      <c r="F42" s="49" t="s">
        <v>3096</v>
      </c>
      <c r="G42" s="49" t="s">
        <v>2884</v>
      </c>
      <c r="H42" s="33"/>
      <c r="I42" s="33"/>
      <c r="J42" s="33"/>
      <c r="K42" s="33"/>
      <c r="M42" s="479">
        <v>45108</v>
      </c>
      <c r="N42" s="33" t="s">
        <v>15373</v>
      </c>
      <c r="O42" s="228" t="s">
        <v>15138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3069</v>
      </c>
      <c r="C43" s="33" t="s">
        <v>15372</v>
      </c>
      <c r="D43" s="33" t="s">
        <v>9669</v>
      </c>
      <c r="E43" s="33"/>
      <c r="F43" s="49" t="s">
        <v>3090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15373</v>
      </c>
      <c r="O43" s="228" t="s">
        <v>15227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3069</v>
      </c>
      <c r="C44" s="33" t="s">
        <v>15372</v>
      </c>
      <c r="D44" s="33" t="s">
        <v>9631</v>
      </c>
      <c r="E44" s="33"/>
      <c r="F44" s="49" t="s">
        <v>3096</v>
      </c>
      <c r="G44" s="49" t="s">
        <v>2884</v>
      </c>
      <c r="H44" s="33"/>
      <c r="I44" s="33"/>
      <c r="J44" s="33"/>
      <c r="K44" s="33"/>
      <c r="M44" s="479">
        <v>45108</v>
      </c>
      <c r="N44" s="33" t="s">
        <v>15373</v>
      </c>
      <c r="O44" s="228" t="s">
        <v>15157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3069</v>
      </c>
      <c r="C45" s="33" t="s">
        <v>15372</v>
      </c>
      <c r="D45" s="33" t="s">
        <v>9631</v>
      </c>
      <c r="E45" s="33"/>
      <c r="F45" s="49" t="s">
        <v>3116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15379</v>
      </c>
      <c r="O45" s="33" t="s">
        <v>8484</v>
      </c>
      <c r="P45" s="49" t="s">
        <v>1050</v>
      </c>
      <c r="Q45" s="33" t="s">
        <v>1268</v>
      </c>
      <c r="R45" s="34">
        <v>500000</v>
      </c>
      <c r="S45" s="33" t="s">
        <v>15394</v>
      </c>
    </row>
    <row r="46" spans="1:20" x14ac:dyDescent="0.25">
      <c r="A46" s="33">
        <v>44</v>
      </c>
      <c r="B46" s="38" t="s">
        <v>3069</v>
      </c>
      <c r="C46" s="33" t="s">
        <v>15372</v>
      </c>
      <c r="D46" s="33" t="s">
        <v>9632</v>
      </c>
      <c r="E46" s="33"/>
      <c r="F46" s="49" t="s">
        <v>3116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15373</v>
      </c>
      <c r="O46" s="228" t="s">
        <v>15395</v>
      </c>
      <c r="P46" s="49" t="s">
        <v>927</v>
      </c>
      <c r="Q46" s="33" t="s">
        <v>2096</v>
      </c>
      <c r="R46" s="33" t="s">
        <v>15396</v>
      </c>
      <c r="S46" s="33" t="s">
        <v>946</v>
      </c>
      <c r="T46" s="706" t="s">
        <v>13979</v>
      </c>
    </row>
    <row r="47" spans="1:20" x14ac:dyDescent="0.25">
      <c r="A47" s="33">
        <v>45</v>
      </c>
      <c r="B47" s="33" t="s">
        <v>3128</v>
      </c>
      <c r="C47" s="33" t="s">
        <v>15372</v>
      </c>
      <c r="D47" s="33" t="s">
        <v>9669</v>
      </c>
      <c r="E47" s="33"/>
      <c r="F47" s="49" t="s">
        <v>3128</v>
      </c>
      <c r="G47" s="49" t="s">
        <v>468</v>
      </c>
      <c r="H47" s="33"/>
      <c r="I47" s="33"/>
      <c r="J47" s="33"/>
      <c r="K47" s="33"/>
      <c r="M47" s="33"/>
      <c r="N47" s="33" t="s">
        <v>15373</v>
      </c>
      <c r="O47" s="228" t="s">
        <v>15174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3128</v>
      </c>
      <c r="C48" s="33" t="s">
        <v>15372</v>
      </c>
      <c r="D48" s="33" t="s">
        <v>9632</v>
      </c>
      <c r="E48" s="33"/>
      <c r="F48" s="49" t="s">
        <v>3128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15373</v>
      </c>
      <c r="O48" s="228" t="s">
        <v>15397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3128</v>
      </c>
      <c r="C49" s="33" t="s">
        <v>15372</v>
      </c>
      <c r="D49" s="33" t="s">
        <v>9671</v>
      </c>
      <c r="E49" s="33"/>
      <c r="F49" s="49" t="s">
        <v>3128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15373</v>
      </c>
      <c r="O49" s="228" t="s">
        <v>8912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3128</v>
      </c>
      <c r="C50" s="33" t="s">
        <v>15372</v>
      </c>
      <c r="D50" s="156" t="s">
        <v>9631</v>
      </c>
      <c r="E50" s="33"/>
      <c r="F50" s="49" t="s">
        <v>3128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15379</v>
      </c>
      <c r="O50" s="436" t="s">
        <v>15398</v>
      </c>
      <c r="P50" s="600"/>
      <c r="Q50" s="436"/>
      <c r="R50" s="436" t="s">
        <v>15376</v>
      </c>
      <c r="S50" s="436"/>
    </row>
    <row r="51" spans="1:19" x14ac:dyDescent="0.25">
      <c r="A51" s="33">
        <v>49</v>
      </c>
      <c r="B51" s="33" t="s">
        <v>3128</v>
      </c>
      <c r="C51" s="33" t="s">
        <v>15372</v>
      </c>
      <c r="D51" s="36" t="s">
        <v>9683</v>
      </c>
      <c r="E51" s="33"/>
      <c r="F51" s="49" t="s">
        <v>3142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15379</v>
      </c>
      <c r="O51" s="33" t="s">
        <v>15399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3128</v>
      </c>
      <c r="C52" s="33" t="s">
        <v>15372</v>
      </c>
      <c r="D52" s="33" t="s">
        <v>9685</v>
      </c>
      <c r="E52" s="33"/>
      <c r="F52" s="49" t="s">
        <v>3142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15373</v>
      </c>
      <c r="O52" s="442" t="s">
        <v>15400</v>
      </c>
      <c r="P52" s="600"/>
      <c r="Q52" s="436"/>
      <c r="R52" s="436" t="s">
        <v>15376</v>
      </c>
      <c r="S52" s="436"/>
    </row>
    <row r="53" spans="1:19" x14ac:dyDescent="0.25">
      <c r="A53" s="33">
        <v>51</v>
      </c>
      <c r="B53" s="33" t="s">
        <v>3128</v>
      </c>
      <c r="C53" s="33" t="s">
        <v>15372</v>
      </c>
      <c r="D53" s="33" t="s">
        <v>9686</v>
      </c>
      <c r="E53" s="33"/>
      <c r="F53" s="49" t="s">
        <v>3142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15373</v>
      </c>
      <c r="O53" s="336" t="s">
        <v>15381</v>
      </c>
      <c r="P53" s="533" t="s">
        <v>2544</v>
      </c>
      <c r="Q53" s="56" t="s">
        <v>7975</v>
      </c>
      <c r="R53" s="111" t="s">
        <v>15401</v>
      </c>
      <c r="S53" s="56" t="s">
        <v>2610</v>
      </c>
    </row>
    <row r="54" spans="1:19" x14ac:dyDescent="0.25">
      <c r="A54" s="33">
        <v>52</v>
      </c>
      <c r="B54" s="33" t="s">
        <v>3128</v>
      </c>
      <c r="C54" s="33" t="s">
        <v>15372</v>
      </c>
      <c r="D54" s="36" t="s">
        <v>9669</v>
      </c>
      <c r="E54" s="33"/>
      <c r="F54" s="49" t="s">
        <v>3142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15379</v>
      </c>
      <c r="O54" s="33" t="s">
        <v>15402</v>
      </c>
      <c r="P54" s="479">
        <v>45233</v>
      </c>
      <c r="Q54" s="33" t="s">
        <v>647</v>
      </c>
      <c r="R54" s="33" t="s">
        <v>15403</v>
      </c>
      <c r="S54" s="33" t="s">
        <v>2388</v>
      </c>
    </row>
    <row r="55" spans="1:19" x14ac:dyDescent="0.25">
      <c r="A55" s="33">
        <v>53</v>
      </c>
      <c r="B55" s="33" t="s">
        <v>3128</v>
      </c>
      <c r="C55" s="33" t="s">
        <v>15372</v>
      </c>
      <c r="D55" s="33" t="s">
        <v>9632</v>
      </c>
      <c r="E55" s="33"/>
      <c r="F55" s="49" t="s">
        <v>3185</v>
      </c>
      <c r="G55" s="49" t="s">
        <v>1006</v>
      </c>
      <c r="H55" s="33"/>
      <c r="I55" s="52" t="s">
        <v>14167</v>
      </c>
      <c r="J55" s="52"/>
      <c r="K55" s="52"/>
      <c r="M55" s="180">
        <v>45080</v>
      </c>
      <c r="N55" s="33" t="s">
        <v>15373</v>
      </c>
      <c r="O55" s="228" t="s">
        <v>15224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3128</v>
      </c>
      <c r="C56" s="33" t="s">
        <v>15372</v>
      </c>
      <c r="D56" s="33" t="s">
        <v>9731</v>
      </c>
      <c r="E56" s="33"/>
      <c r="F56" s="49" t="s">
        <v>3185</v>
      </c>
      <c r="G56" s="49" t="s">
        <v>1006</v>
      </c>
      <c r="H56" s="33"/>
      <c r="I56" s="33" t="s">
        <v>14169</v>
      </c>
      <c r="J56" s="33"/>
      <c r="K56" s="33"/>
      <c r="M56" s="180">
        <v>45080</v>
      </c>
      <c r="N56" s="33" t="s">
        <v>15373</v>
      </c>
      <c r="O56" s="228" t="s">
        <v>9157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3162</v>
      </c>
      <c r="C57" s="33" t="s">
        <v>15372</v>
      </c>
      <c r="D57" s="33" t="s">
        <v>9415</v>
      </c>
      <c r="E57" s="33"/>
      <c r="F57" s="49" t="s">
        <v>3185</v>
      </c>
      <c r="G57" s="49" t="s">
        <v>1529</v>
      </c>
      <c r="H57" s="33" t="s">
        <v>2908</v>
      </c>
      <c r="I57" s="33"/>
      <c r="J57" s="33"/>
      <c r="K57" s="33"/>
      <c r="M57" s="180">
        <v>45080</v>
      </c>
      <c r="N57" s="33" t="s">
        <v>15372</v>
      </c>
      <c r="O57" s="33" t="s">
        <v>9064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3162</v>
      </c>
      <c r="C58" s="33" t="s">
        <v>15372</v>
      </c>
      <c r="D58" s="33" t="s">
        <v>9734</v>
      </c>
      <c r="E58" s="33"/>
      <c r="F58" s="49" t="s">
        <v>3185</v>
      </c>
      <c r="G58" s="49" t="s">
        <v>1529</v>
      </c>
      <c r="H58" s="33" t="s">
        <v>2908</v>
      </c>
      <c r="I58" s="33"/>
      <c r="J58" s="33"/>
      <c r="K58" s="33"/>
      <c r="M58" s="180">
        <v>45080</v>
      </c>
      <c r="N58" s="33" t="s">
        <v>15373</v>
      </c>
      <c r="O58" s="228" t="s">
        <v>15392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3232</v>
      </c>
      <c r="C59" s="33" t="s">
        <v>15372</v>
      </c>
      <c r="D59" s="33" t="s">
        <v>9320</v>
      </c>
      <c r="E59" s="270"/>
      <c r="F59" s="479">
        <v>44236</v>
      </c>
      <c r="G59" s="49" t="s">
        <v>995</v>
      </c>
      <c r="H59" s="238"/>
      <c r="I59" s="33" t="s">
        <v>13971</v>
      </c>
      <c r="J59" s="33"/>
      <c r="K59" s="33"/>
      <c r="M59" s="180">
        <v>45080</v>
      </c>
      <c r="N59" s="33" t="s">
        <v>15373</v>
      </c>
      <c r="O59" s="228" t="s">
        <v>9158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3232</v>
      </c>
      <c r="C60" s="33" t="s">
        <v>15372</v>
      </c>
      <c r="D60" s="33" t="s">
        <v>9780</v>
      </c>
      <c r="E60" s="33"/>
      <c r="F60" s="533">
        <v>44356</v>
      </c>
      <c r="G60" s="49" t="s">
        <v>2018</v>
      </c>
      <c r="H60" s="238"/>
      <c r="I60" s="33" t="s">
        <v>13854</v>
      </c>
      <c r="J60" s="33"/>
      <c r="K60" s="33"/>
      <c r="M60" s="180">
        <v>45080</v>
      </c>
      <c r="N60" s="33" t="s">
        <v>15373</v>
      </c>
      <c r="O60" s="228" t="s">
        <v>9159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3232</v>
      </c>
      <c r="C61" s="33" t="s">
        <v>15372</v>
      </c>
      <c r="D61" s="33" t="s">
        <v>9780</v>
      </c>
      <c r="E61" s="33"/>
      <c r="F61" s="479">
        <v>44205</v>
      </c>
      <c r="G61" s="49" t="s">
        <v>1604</v>
      </c>
      <c r="H61" s="238"/>
      <c r="I61" s="33" t="s">
        <v>15404</v>
      </c>
      <c r="J61" s="33"/>
      <c r="K61" s="33"/>
      <c r="M61" s="180">
        <v>45080</v>
      </c>
      <c r="N61" s="33" t="s">
        <v>15372</v>
      </c>
      <c r="O61" s="33" t="s">
        <v>9184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3232</v>
      </c>
      <c r="C62" s="33" t="s">
        <v>15372</v>
      </c>
      <c r="D62" s="247" t="s">
        <v>9348</v>
      </c>
      <c r="E62" s="247"/>
      <c r="F62" s="707">
        <v>44509</v>
      </c>
      <c r="G62" s="487" t="s">
        <v>507</v>
      </c>
      <c r="H62" s="33"/>
      <c r="I62" s="33" t="s">
        <v>14198</v>
      </c>
      <c r="J62" s="33">
        <v>96903</v>
      </c>
      <c r="K62" s="33">
        <v>125507</v>
      </c>
      <c r="M62" s="180">
        <v>45080</v>
      </c>
      <c r="N62" s="33" t="s">
        <v>15372</v>
      </c>
      <c r="O62" s="33" t="s">
        <v>15405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3232</v>
      </c>
      <c r="C63" s="33" t="s">
        <v>15372</v>
      </c>
      <c r="D63" s="33" t="s">
        <v>9464</v>
      </c>
      <c r="E63" s="33"/>
      <c r="F63" s="708">
        <v>44356</v>
      </c>
      <c r="G63" s="49" t="s">
        <v>2018</v>
      </c>
      <c r="H63" s="238"/>
      <c r="I63" s="33" t="s">
        <v>14185</v>
      </c>
      <c r="J63" s="33"/>
      <c r="K63" s="33"/>
      <c r="M63" s="180">
        <v>45080</v>
      </c>
      <c r="N63" s="33" t="s">
        <v>15373</v>
      </c>
      <c r="O63" s="228" t="s">
        <v>15406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3232</v>
      </c>
      <c r="C64" s="33" t="s">
        <v>15372</v>
      </c>
      <c r="D64" s="33" t="s">
        <v>9585</v>
      </c>
      <c r="E64" s="33"/>
      <c r="F64" s="479">
        <v>44205</v>
      </c>
      <c r="G64" s="49" t="s">
        <v>1604</v>
      </c>
      <c r="H64" s="238"/>
      <c r="I64" s="33" t="s">
        <v>15407</v>
      </c>
      <c r="J64" s="33"/>
      <c r="K64" s="33"/>
      <c r="M64" s="49" t="s">
        <v>2457</v>
      </c>
      <c r="N64" s="33" t="s">
        <v>15373</v>
      </c>
      <c r="O64" s="228" t="s">
        <v>15265</v>
      </c>
      <c r="P64" s="479">
        <v>45234</v>
      </c>
      <c r="Q64" s="33" t="s">
        <v>538</v>
      </c>
      <c r="R64" s="33"/>
      <c r="S64" s="33" t="s">
        <v>17118</v>
      </c>
    </row>
    <row r="65" spans="1:19" x14ac:dyDescent="0.25">
      <c r="A65" s="33">
        <v>63</v>
      </c>
      <c r="B65" s="33" t="s">
        <v>3232</v>
      </c>
      <c r="C65" s="33" t="s">
        <v>15372</v>
      </c>
      <c r="D65" s="33" t="s">
        <v>9780</v>
      </c>
      <c r="E65" s="33"/>
      <c r="F65" s="479">
        <v>44236</v>
      </c>
      <c r="G65" s="49" t="s">
        <v>995</v>
      </c>
      <c r="H65" s="238"/>
      <c r="I65" s="33" t="s">
        <v>13854</v>
      </c>
      <c r="J65" s="33"/>
      <c r="K65" s="33"/>
      <c r="M65" s="49" t="s">
        <v>2457</v>
      </c>
      <c r="N65" s="33" t="s">
        <v>15373</v>
      </c>
      <c r="O65" s="228" t="s">
        <v>15408</v>
      </c>
      <c r="P65" s="479">
        <v>45234</v>
      </c>
      <c r="Q65" s="33" t="s">
        <v>7975</v>
      </c>
      <c r="R65" s="33"/>
      <c r="S65" s="33" t="s">
        <v>17118</v>
      </c>
    </row>
    <row r="66" spans="1:19" x14ac:dyDescent="0.25">
      <c r="A66" s="33">
        <v>64</v>
      </c>
      <c r="B66" s="33" t="s">
        <v>3232</v>
      </c>
      <c r="C66" s="33" t="s">
        <v>15372</v>
      </c>
      <c r="D66" s="33" t="s">
        <v>9343</v>
      </c>
      <c r="E66" s="33"/>
      <c r="F66" s="479">
        <v>44205</v>
      </c>
      <c r="G66" s="49" t="s">
        <v>1604</v>
      </c>
      <c r="H66" s="238"/>
      <c r="I66" s="33" t="s">
        <v>15409</v>
      </c>
      <c r="J66" s="33"/>
      <c r="K66" s="33"/>
      <c r="M66" s="49" t="s">
        <v>2457</v>
      </c>
      <c r="N66" s="33" t="s">
        <v>15373</v>
      </c>
      <c r="O66" s="228" t="s">
        <v>17027</v>
      </c>
      <c r="P66" s="479">
        <v>45234</v>
      </c>
      <c r="Q66" s="33" t="s">
        <v>538</v>
      </c>
      <c r="R66" s="33"/>
      <c r="S66" s="33" t="s">
        <v>17118</v>
      </c>
    </row>
    <row r="67" spans="1:19" x14ac:dyDescent="0.25">
      <c r="A67" s="33">
        <v>65</v>
      </c>
      <c r="B67" s="33" t="s">
        <v>3232</v>
      </c>
      <c r="C67" s="33" t="s">
        <v>15372</v>
      </c>
      <c r="D67" s="33" t="s">
        <v>9320</v>
      </c>
      <c r="E67" s="33"/>
      <c r="F67" s="479">
        <v>44205</v>
      </c>
      <c r="G67" s="49" t="s">
        <v>1604</v>
      </c>
      <c r="H67" s="238"/>
      <c r="I67" s="33" t="s">
        <v>15410</v>
      </c>
      <c r="J67" s="33"/>
      <c r="K67" s="33"/>
      <c r="M67" s="600" t="s">
        <v>2457</v>
      </c>
      <c r="N67" s="436" t="s">
        <v>15373</v>
      </c>
      <c r="O67" s="442" t="s">
        <v>15280</v>
      </c>
      <c r="P67" s="701">
        <v>45234</v>
      </c>
      <c r="Q67" s="728" t="s">
        <v>15376</v>
      </c>
      <c r="R67" s="436"/>
      <c r="S67" s="436"/>
    </row>
    <row r="68" spans="1:19" x14ac:dyDescent="0.25">
      <c r="A68" s="33">
        <v>66</v>
      </c>
      <c r="B68" s="33" t="s">
        <v>3232</v>
      </c>
      <c r="C68" s="33" t="s">
        <v>15372</v>
      </c>
      <c r="D68" s="247" t="s">
        <v>9354</v>
      </c>
      <c r="E68" s="247"/>
      <c r="F68" s="707">
        <v>44509</v>
      </c>
      <c r="G68" s="487" t="s">
        <v>507</v>
      </c>
      <c r="H68" s="33"/>
      <c r="I68" s="33" t="s">
        <v>14042</v>
      </c>
      <c r="J68" s="33">
        <v>96903</v>
      </c>
      <c r="K68" s="33">
        <v>125507</v>
      </c>
      <c r="M68" s="49" t="s">
        <v>2457</v>
      </c>
      <c r="N68" s="33" t="s">
        <v>15373</v>
      </c>
      <c r="O68" s="228" t="s">
        <v>15296</v>
      </c>
      <c r="P68" s="479">
        <v>45234</v>
      </c>
      <c r="Q68" s="33" t="s">
        <v>7975</v>
      </c>
      <c r="R68" s="33"/>
      <c r="S68" s="33" t="s">
        <v>17118</v>
      </c>
    </row>
    <row r="69" spans="1:19" x14ac:dyDescent="0.25">
      <c r="A69" s="33">
        <v>67</v>
      </c>
      <c r="B69" s="180">
        <v>44386</v>
      </c>
      <c r="C69" s="33" t="s">
        <v>15372</v>
      </c>
      <c r="D69" s="33" t="s">
        <v>9863</v>
      </c>
      <c r="E69" s="33"/>
      <c r="F69" s="533">
        <v>44509</v>
      </c>
      <c r="G69" s="49" t="s">
        <v>509</v>
      </c>
      <c r="H69" s="238"/>
      <c r="I69" s="33" t="s">
        <v>9349</v>
      </c>
      <c r="J69" s="33"/>
      <c r="K69" s="33"/>
      <c r="M69" s="775">
        <v>45234</v>
      </c>
      <c r="N69" s="33" t="s">
        <v>15373</v>
      </c>
      <c r="O69" s="228" t="s">
        <v>15499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15372</v>
      </c>
      <c r="D70" s="33" t="s">
        <v>9983</v>
      </c>
      <c r="E70" s="270"/>
      <c r="F70" s="60" t="s">
        <v>3405</v>
      </c>
      <c r="G70" s="60" t="s">
        <v>1529</v>
      </c>
      <c r="H70" s="33" t="s">
        <v>2884</v>
      </c>
      <c r="I70" s="33"/>
      <c r="J70" s="33"/>
      <c r="K70" s="33"/>
      <c r="M70" s="775">
        <v>45234</v>
      </c>
      <c r="N70" s="33" t="s">
        <v>15373</v>
      </c>
      <c r="O70" s="228" t="s">
        <v>15316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15372</v>
      </c>
      <c r="D71" s="33" t="s">
        <v>9866</v>
      </c>
      <c r="E71" s="270"/>
      <c r="F71" s="533">
        <v>44509</v>
      </c>
      <c r="G71" s="49" t="s">
        <v>509</v>
      </c>
      <c r="H71" s="238"/>
      <c r="I71" s="33" t="s">
        <v>13897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15372</v>
      </c>
      <c r="D72" s="33" t="s">
        <v>9944</v>
      </c>
      <c r="E72" s="270"/>
      <c r="F72" s="647" t="s">
        <v>3405</v>
      </c>
      <c r="G72" s="49" t="s">
        <v>488</v>
      </c>
      <c r="H72" s="33"/>
      <c r="I72" s="33" t="s">
        <v>13897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15372</v>
      </c>
      <c r="D73" s="603" t="s">
        <v>15411</v>
      </c>
      <c r="E73" s="710"/>
      <c r="F73" s="711"/>
      <c r="G73" s="711" t="s">
        <v>15412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15372</v>
      </c>
      <c r="D74" s="33" t="s">
        <v>9983</v>
      </c>
      <c r="E74" s="270"/>
      <c r="F74" s="647" t="s">
        <v>3429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15372</v>
      </c>
      <c r="D75" s="712" t="s">
        <v>9863</v>
      </c>
      <c r="E75" s="270"/>
      <c r="F75" s="60" t="s">
        <v>3405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15372</v>
      </c>
      <c r="D76" s="33" t="s">
        <v>9865</v>
      </c>
      <c r="E76" s="270"/>
      <c r="F76" s="533">
        <v>44509</v>
      </c>
      <c r="G76" s="49" t="s">
        <v>509</v>
      </c>
      <c r="H76" s="238"/>
      <c r="I76" s="33" t="s">
        <v>13960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15372</v>
      </c>
      <c r="D77" s="270" t="s">
        <v>9983</v>
      </c>
      <c r="E77" s="270"/>
      <c r="F77" s="533">
        <v>44296</v>
      </c>
      <c r="G77" s="49" t="s">
        <v>1268</v>
      </c>
      <c r="H77" s="33"/>
      <c r="I77" s="228" t="s">
        <v>15413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15372</v>
      </c>
      <c r="D78" s="33" t="s">
        <v>9866</v>
      </c>
      <c r="E78" s="270"/>
      <c r="F78" s="647" t="s">
        <v>3429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3351</v>
      </c>
      <c r="C79" s="33" t="s">
        <v>2760</v>
      </c>
      <c r="D79" s="228" t="s">
        <v>15414</v>
      </c>
      <c r="E79" s="33"/>
      <c r="F79" s="713">
        <v>44237</v>
      </c>
      <c r="G79" s="49" t="s">
        <v>673</v>
      </c>
      <c r="H79" s="33"/>
      <c r="I79" s="228" t="s">
        <v>14231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3351</v>
      </c>
      <c r="C80" s="33" t="s">
        <v>2760</v>
      </c>
      <c r="D80" s="228" t="s">
        <v>10023</v>
      </c>
      <c r="E80" s="33"/>
      <c r="F80" s="60" t="s">
        <v>3466</v>
      </c>
      <c r="G80" s="60" t="s">
        <v>1004</v>
      </c>
      <c r="H80" s="33"/>
      <c r="I80" s="228" t="s">
        <v>14215</v>
      </c>
      <c r="J80" s="228"/>
      <c r="K80" s="228"/>
    </row>
    <row r="81" spans="1:11" x14ac:dyDescent="0.25">
      <c r="A81" s="33">
        <v>79</v>
      </c>
      <c r="B81" s="33" t="s">
        <v>3351</v>
      </c>
      <c r="C81" s="33" t="s">
        <v>2760</v>
      </c>
      <c r="D81" s="228" t="s">
        <v>14752</v>
      </c>
      <c r="E81" s="33"/>
      <c r="F81" s="60" t="s">
        <v>3426</v>
      </c>
      <c r="G81" s="49" t="s">
        <v>868</v>
      </c>
      <c r="H81" s="33"/>
      <c r="I81" s="228" t="s">
        <v>14210</v>
      </c>
      <c r="J81" s="228"/>
      <c r="K81" s="228"/>
    </row>
    <row r="82" spans="1:11" x14ac:dyDescent="0.25">
      <c r="A82" s="33">
        <v>80</v>
      </c>
      <c r="B82" s="33" t="s">
        <v>3351</v>
      </c>
      <c r="C82" s="33" t="s">
        <v>2760</v>
      </c>
      <c r="D82" s="228" t="s">
        <v>13065</v>
      </c>
      <c r="E82" s="33"/>
      <c r="F82" s="60" t="s">
        <v>384</v>
      </c>
      <c r="G82" s="49" t="s">
        <v>413</v>
      </c>
      <c r="H82" s="33"/>
      <c r="I82" s="663" t="s">
        <v>14209</v>
      </c>
      <c r="J82" s="663"/>
      <c r="K82" s="663"/>
    </row>
    <row r="83" spans="1:11" x14ac:dyDescent="0.25">
      <c r="A83" s="33">
        <v>81</v>
      </c>
      <c r="B83" s="33" t="s">
        <v>3351</v>
      </c>
      <c r="C83" s="33" t="s">
        <v>2760</v>
      </c>
      <c r="D83" s="228" t="s">
        <v>14610</v>
      </c>
      <c r="E83" s="33"/>
      <c r="F83" s="647" t="s">
        <v>384</v>
      </c>
      <c r="G83" s="49" t="s">
        <v>2096</v>
      </c>
      <c r="H83" s="33"/>
      <c r="I83" s="228" t="s">
        <v>14207</v>
      </c>
      <c r="J83" s="228"/>
      <c r="K83" s="228"/>
    </row>
    <row r="84" spans="1:11" x14ac:dyDescent="0.25">
      <c r="A84" s="33">
        <v>82</v>
      </c>
      <c r="B84" s="33" t="s">
        <v>3351</v>
      </c>
      <c r="C84" s="33" t="s">
        <v>2760</v>
      </c>
      <c r="D84" s="228" t="s">
        <v>14779</v>
      </c>
      <c r="E84" s="33"/>
      <c r="F84" s="60" t="s">
        <v>384</v>
      </c>
      <c r="G84" s="49" t="s">
        <v>486</v>
      </c>
      <c r="H84" s="33"/>
      <c r="I84" s="228" t="s">
        <v>14205</v>
      </c>
      <c r="J84" s="228"/>
      <c r="K84" s="228"/>
    </row>
    <row r="85" spans="1:11" x14ac:dyDescent="0.25">
      <c r="A85" s="33">
        <v>83</v>
      </c>
      <c r="B85" s="38" t="s">
        <v>3455</v>
      </c>
      <c r="C85" s="33" t="s">
        <v>15372</v>
      </c>
      <c r="D85" s="33" t="s">
        <v>9983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3455</v>
      </c>
      <c r="C86" s="33" t="s">
        <v>15372</v>
      </c>
      <c r="D86" s="33" t="s">
        <v>9863</v>
      </c>
      <c r="E86" s="33"/>
      <c r="F86" s="533">
        <v>44326</v>
      </c>
      <c r="G86" s="49" t="s">
        <v>1004</v>
      </c>
      <c r="H86" s="33"/>
      <c r="I86" s="33" t="s">
        <v>9464</v>
      </c>
      <c r="J86" s="33">
        <v>174698</v>
      </c>
      <c r="K86" s="33"/>
    </row>
    <row r="87" spans="1:11" x14ac:dyDescent="0.25">
      <c r="A87" s="33">
        <v>85</v>
      </c>
      <c r="B87" s="38" t="s">
        <v>3455</v>
      </c>
      <c r="C87" s="33" t="s">
        <v>15372</v>
      </c>
      <c r="D87" s="33" t="s">
        <v>10078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3455</v>
      </c>
      <c r="C88" s="33" t="s">
        <v>15372</v>
      </c>
      <c r="D88" s="33" t="s">
        <v>9944</v>
      </c>
      <c r="E88" s="33"/>
      <c r="F88" s="533">
        <v>44296</v>
      </c>
      <c r="G88" s="49" t="s">
        <v>1268</v>
      </c>
      <c r="H88" s="33"/>
      <c r="I88" s="228" t="s">
        <v>15415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2760</v>
      </c>
      <c r="D89" s="228" t="s">
        <v>15416</v>
      </c>
      <c r="E89" s="33" t="s">
        <v>15417</v>
      </c>
      <c r="F89" s="49" t="s">
        <v>3980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2760</v>
      </c>
      <c r="D90" s="228" t="s">
        <v>15375</v>
      </c>
      <c r="E90" s="33" t="s">
        <v>15417</v>
      </c>
      <c r="F90" s="49" t="s">
        <v>3968</v>
      </c>
      <c r="G90" s="49" t="s">
        <v>472</v>
      </c>
      <c r="H90" s="33"/>
      <c r="I90" s="228" t="s">
        <v>14303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2760</v>
      </c>
      <c r="D91" s="228" t="s">
        <v>14723</v>
      </c>
      <c r="E91" s="33" t="s">
        <v>15417</v>
      </c>
      <c r="F91" s="479">
        <v>44541</v>
      </c>
      <c r="G91" s="49" t="s">
        <v>1753</v>
      </c>
      <c r="H91" s="33"/>
      <c r="I91" s="228" t="s">
        <v>14723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2760</v>
      </c>
      <c r="D92" s="228" t="s">
        <v>15025</v>
      </c>
      <c r="E92" s="33" t="s">
        <v>15417</v>
      </c>
      <c r="F92" s="479">
        <v>44511</v>
      </c>
      <c r="G92" s="49" t="s">
        <v>1106</v>
      </c>
      <c r="H92" s="33"/>
      <c r="I92" s="228" t="s">
        <v>14299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2760</v>
      </c>
      <c r="D93" s="228" t="s">
        <v>14997</v>
      </c>
      <c r="E93" s="33" t="s">
        <v>15417</v>
      </c>
      <c r="F93" s="479">
        <v>44480</v>
      </c>
      <c r="G93" s="49" t="s">
        <v>1004</v>
      </c>
      <c r="H93" s="33"/>
      <c r="I93" s="228" t="s">
        <v>14294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2760</v>
      </c>
      <c r="D94" s="228" t="s">
        <v>14925</v>
      </c>
      <c r="E94" s="33" t="s">
        <v>15417</v>
      </c>
      <c r="F94" s="479">
        <v>44480</v>
      </c>
      <c r="G94" s="49" t="s">
        <v>783</v>
      </c>
      <c r="H94" s="33"/>
      <c r="I94" s="228" t="s">
        <v>14297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2760</v>
      </c>
      <c r="D95" s="228" t="s">
        <v>14803</v>
      </c>
      <c r="E95" s="33" t="s">
        <v>15417</v>
      </c>
      <c r="F95" s="479">
        <v>44419</v>
      </c>
      <c r="G95" s="49" t="s">
        <v>3078</v>
      </c>
      <c r="H95" s="33"/>
      <c r="I95" s="228" t="s">
        <v>14288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2760</v>
      </c>
      <c r="D96" s="228" t="s">
        <v>15418</v>
      </c>
      <c r="E96" s="33" t="s">
        <v>15417</v>
      </c>
      <c r="F96" s="479">
        <v>44358</v>
      </c>
      <c r="G96" s="49" t="s">
        <v>882</v>
      </c>
      <c r="H96" s="33"/>
      <c r="I96" s="228" t="s">
        <v>14284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2760</v>
      </c>
      <c r="D97" s="228" t="s">
        <v>15419</v>
      </c>
      <c r="E97" s="33" t="s">
        <v>15417</v>
      </c>
      <c r="F97" s="479">
        <v>44207</v>
      </c>
      <c r="G97" s="49" t="s">
        <v>15420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2760</v>
      </c>
      <c r="D98" s="228" t="s">
        <v>10266</v>
      </c>
      <c r="E98" s="33" t="s">
        <v>15417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2760</v>
      </c>
      <c r="D99" s="228" t="s">
        <v>10267</v>
      </c>
      <c r="E99" s="33" t="s">
        <v>15417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2760</v>
      </c>
      <c r="D100" s="228" t="s">
        <v>10268</v>
      </c>
      <c r="E100" s="33" t="s">
        <v>15417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2760</v>
      </c>
      <c r="D101" s="228" t="s">
        <v>10210</v>
      </c>
      <c r="E101" s="33" t="s">
        <v>15417</v>
      </c>
      <c r="F101" s="49" t="s">
        <v>3689</v>
      </c>
      <c r="G101" s="49" t="s">
        <v>631</v>
      </c>
      <c r="H101" s="33"/>
      <c r="I101" s="228" t="s">
        <v>10210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2760</v>
      </c>
      <c r="D102" s="228" t="s">
        <v>15421</v>
      </c>
      <c r="E102" s="33" t="s">
        <v>15417</v>
      </c>
      <c r="F102" s="49" t="s">
        <v>3624</v>
      </c>
      <c r="G102" s="49" t="s">
        <v>2736</v>
      </c>
      <c r="H102" s="33"/>
      <c r="I102" s="228" t="s">
        <v>14265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2760</v>
      </c>
      <c r="D103" s="228" t="s">
        <v>15422</v>
      </c>
      <c r="E103" s="33" t="s">
        <v>15417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2760</v>
      </c>
      <c r="D104" s="228" t="s">
        <v>15423</v>
      </c>
      <c r="E104" s="33" t="s">
        <v>15417</v>
      </c>
      <c r="F104" s="479">
        <v>44540</v>
      </c>
      <c r="G104" s="49" t="s">
        <v>827</v>
      </c>
      <c r="H104" s="33"/>
      <c r="I104" s="228" t="s">
        <v>14263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2760</v>
      </c>
      <c r="D105" s="228" t="s">
        <v>15424</v>
      </c>
      <c r="E105" s="33" t="s">
        <v>15417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2760</v>
      </c>
      <c r="D106" s="228" t="s">
        <v>15425</v>
      </c>
      <c r="E106" s="33" t="s">
        <v>15417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2760</v>
      </c>
      <c r="D107" s="228" t="s">
        <v>15426</v>
      </c>
      <c r="E107" s="33" t="s">
        <v>15417</v>
      </c>
      <c r="F107" s="479">
        <v>44237</v>
      </c>
      <c r="G107" s="49" t="s">
        <v>507</v>
      </c>
      <c r="H107" s="33"/>
      <c r="I107" s="228" t="s">
        <v>14239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2760</v>
      </c>
      <c r="D108" s="228" t="s">
        <v>10068</v>
      </c>
      <c r="E108" s="33" t="s">
        <v>15417</v>
      </c>
      <c r="F108" s="479">
        <v>44237</v>
      </c>
      <c r="G108" s="49" t="s">
        <v>1006</v>
      </c>
      <c r="H108" s="33"/>
      <c r="I108" s="228" t="s">
        <v>15427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3636</v>
      </c>
      <c r="C109" s="33" t="s">
        <v>15372</v>
      </c>
      <c r="D109" s="33" t="s">
        <v>15428</v>
      </c>
      <c r="E109" s="33"/>
      <c r="F109" s="49" t="s">
        <v>3773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3636</v>
      </c>
      <c r="C110" s="33" t="s">
        <v>15372</v>
      </c>
      <c r="D110" s="33" t="s">
        <v>14275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3636</v>
      </c>
      <c r="C111" s="33" t="s">
        <v>15372</v>
      </c>
      <c r="D111" s="33" t="s">
        <v>10181</v>
      </c>
      <c r="E111" s="33"/>
      <c r="F111" s="479">
        <v>44326</v>
      </c>
      <c r="G111" s="49" t="s">
        <v>1004</v>
      </c>
      <c r="H111" s="33"/>
      <c r="I111" s="33" t="s">
        <v>14047</v>
      </c>
      <c r="J111" s="33">
        <v>174698</v>
      </c>
      <c r="K111" s="33"/>
    </row>
    <row r="112" spans="1:11" x14ac:dyDescent="0.25">
      <c r="A112" s="33">
        <v>110</v>
      </c>
      <c r="B112" s="38" t="s">
        <v>3636</v>
      </c>
      <c r="C112" s="33" t="s">
        <v>15372</v>
      </c>
      <c r="D112" s="33" t="s">
        <v>10181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3636</v>
      </c>
      <c r="C113" s="33" t="s">
        <v>15372</v>
      </c>
      <c r="D113" s="33" t="s">
        <v>15429</v>
      </c>
      <c r="E113" s="33"/>
      <c r="F113" s="49" t="s">
        <v>3773</v>
      </c>
      <c r="G113" s="49" t="s">
        <v>1529</v>
      </c>
      <c r="H113" s="33" t="s">
        <v>2884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15372</v>
      </c>
      <c r="D114" s="33" t="s">
        <v>10692</v>
      </c>
      <c r="E114" s="33" t="s">
        <v>4470</v>
      </c>
      <c r="F114" s="479">
        <v>44512</v>
      </c>
      <c r="G114" s="49" t="s">
        <v>465</v>
      </c>
      <c r="H114" s="33"/>
      <c r="I114" s="33" t="s">
        <v>9343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15372</v>
      </c>
      <c r="D115" s="603" t="s">
        <v>15430</v>
      </c>
      <c r="E115" s="603" t="s">
        <v>4470</v>
      </c>
      <c r="F115" s="716" t="s">
        <v>15431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15372</v>
      </c>
      <c r="D116" s="33" t="s">
        <v>10613</v>
      </c>
      <c r="E116" s="33" t="s">
        <v>4470</v>
      </c>
      <c r="F116" s="479">
        <v>44298</v>
      </c>
      <c r="G116" s="49" t="s">
        <v>673</v>
      </c>
      <c r="H116" s="33"/>
      <c r="I116" s="33" t="s">
        <v>9683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15372</v>
      </c>
      <c r="D117" s="33" t="s">
        <v>10694</v>
      </c>
      <c r="E117" s="33" t="s">
        <v>4470</v>
      </c>
      <c r="F117" s="479">
        <v>44512</v>
      </c>
      <c r="G117" s="49" t="s">
        <v>465</v>
      </c>
      <c r="H117" s="33"/>
      <c r="I117" s="33" t="s">
        <v>13960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15372</v>
      </c>
      <c r="D118" s="33" t="s">
        <v>10713</v>
      </c>
      <c r="E118" s="33" t="s">
        <v>4470</v>
      </c>
      <c r="F118" s="479">
        <v>44512</v>
      </c>
      <c r="G118" s="49" t="s">
        <v>1065</v>
      </c>
      <c r="H118" s="33" t="s">
        <v>14016</v>
      </c>
      <c r="I118" s="33"/>
      <c r="J118" s="33"/>
      <c r="K118" s="33"/>
    </row>
    <row r="119" spans="1:11" x14ac:dyDescent="0.25">
      <c r="A119" s="33">
        <v>117</v>
      </c>
      <c r="B119" s="33" t="s">
        <v>4035</v>
      </c>
      <c r="C119" s="33" t="s">
        <v>2760</v>
      </c>
      <c r="D119" s="228" t="s">
        <v>10462</v>
      </c>
      <c r="E119" s="33" t="s">
        <v>14081</v>
      </c>
      <c r="F119" s="49" t="s">
        <v>4035</v>
      </c>
      <c r="G119" s="49" t="s">
        <v>882</v>
      </c>
      <c r="H119" s="33"/>
      <c r="I119" s="228" t="s">
        <v>14309</v>
      </c>
      <c r="J119" s="33"/>
      <c r="K119" s="33"/>
    </row>
    <row r="120" spans="1:11" x14ac:dyDescent="0.25">
      <c r="A120" s="33">
        <v>118</v>
      </c>
      <c r="B120" s="38" t="s">
        <v>4072</v>
      </c>
      <c r="C120" s="33" t="s">
        <v>2760</v>
      </c>
      <c r="D120" s="228" t="s">
        <v>10525</v>
      </c>
      <c r="E120" s="33" t="s">
        <v>14081</v>
      </c>
      <c r="F120" s="49" t="s">
        <v>4105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4072</v>
      </c>
      <c r="C121" s="33" t="s">
        <v>2760</v>
      </c>
      <c r="D121" s="228" t="s">
        <v>10526</v>
      </c>
      <c r="E121" s="33" t="s">
        <v>14081</v>
      </c>
      <c r="F121" s="49" t="s">
        <v>4105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4072</v>
      </c>
      <c r="C122" s="33" t="s">
        <v>2760</v>
      </c>
      <c r="D122" s="228" t="s">
        <v>15432</v>
      </c>
      <c r="E122" s="33" t="s">
        <v>14081</v>
      </c>
      <c r="F122" s="49" t="s">
        <v>4158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4072</v>
      </c>
      <c r="C123" s="33" t="s">
        <v>2760</v>
      </c>
      <c r="D123" s="228" t="s">
        <v>15433</v>
      </c>
      <c r="E123" s="33" t="s">
        <v>14081</v>
      </c>
      <c r="F123" s="49" t="s">
        <v>4158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4121</v>
      </c>
      <c r="C124" s="33" t="s">
        <v>2760</v>
      </c>
      <c r="D124" s="228" t="s">
        <v>14598</v>
      </c>
      <c r="E124" s="33" t="s">
        <v>15417</v>
      </c>
      <c r="F124" s="49" t="s">
        <v>4395</v>
      </c>
      <c r="G124" s="49" t="s">
        <v>1753</v>
      </c>
      <c r="H124" s="33" t="s">
        <v>14345</v>
      </c>
      <c r="I124" s="228" t="s">
        <v>14428</v>
      </c>
      <c r="J124" s="33">
        <v>115548</v>
      </c>
      <c r="K124" s="33"/>
    </row>
    <row r="125" spans="1:11" x14ac:dyDescent="0.25">
      <c r="A125" s="33">
        <v>123</v>
      </c>
      <c r="B125" s="33" t="s">
        <v>4121</v>
      </c>
      <c r="C125" s="33" t="s">
        <v>2760</v>
      </c>
      <c r="D125" s="228" t="s">
        <v>14817</v>
      </c>
      <c r="E125" s="33" t="s">
        <v>15417</v>
      </c>
      <c r="F125" s="49" t="s">
        <v>4399</v>
      </c>
      <c r="G125" s="49" t="s">
        <v>995</v>
      </c>
      <c r="H125" s="33" t="s">
        <v>14232</v>
      </c>
      <c r="I125" s="228" t="s">
        <v>14440</v>
      </c>
      <c r="J125" s="33">
        <v>129179</v>
      </c>
      <c r="K125" s="33"/>
    </row>
    <row r="126" spans="1:11" x14ac:dyDescent="0.25">
      <c r="A126" s="33">
        <v>124</v>
      </c>
      <c r="B126" s="33" t="s">
        <v>4121</v>
      </c>
      <c r="C126" s="33" t="s">
        <v>2760</v>
      </c>
      <c r="D126" s="228" t="s">
        <v>15434</v>
      </c>
      <c r="E126" s="33" t="s">
        <v>15417</v>
      </c>
      <c r="F126" s="49" t="s">
        <v>4444</v>
      </c>
      <c r="G126" s="49" t="s">
        <v>509</v>
      </c>
      <c r="H126" s="33" t="s">
        <v>13857</v>
      </c>
      <c r="I126" s="228" t="s">
        <v>14461</v>
      </c>
      <c r="J126" s="33">
        <v>349309</v>
      </c>
      <c r="K126" s="33"/>
    </row>
    <row r="127" spans="1:11" x14ac:dyDescent="0.25">
      <c r="A127" s="33">
        <v>125</v>
      </c>
      <c r="B127" s="33" t="s">
        <v>4121</v>
      </c>
      <c r="C127" s="33" t="s">
        <v>2760</v>
      </c>
      <c r="D127" s="228" t="s">
        <v>15195</v>
      </c>
      <c r="E127" s="33" t="s">
        <v>15417</v>
      </c>
      <c r="F127" s="479">
        <v>44621</v>
      </c>
      <c r="G127" s="49" t="s">
        <v>868</v>
      </c>
      <c r="H127" s="33" t="s">
        <v>14232</v>
      </c>
      <c r="I127" s="228" t="s">
        <v>14463</v>
      </c>
      <c r="J127" s="33">
        <v>196364</v>
      </c>
      <c r="K127" s="33"/>
    </row>
    <row r="128" spans="1:11" x14ac:dyDescent="0.25">
      <c r="A128" s="33">
        <v>126</v>
      </c>
      <c r="B128" s="33" t="s">
        <v>4121</v>
      </c>
      <c r="C128" s="33" t="s">
        <v>2760</v>
      </c>
      <c r="D128" s="228" t="s">
        <v>15435</v>
      </c>
      <c r="E128" s="33" t="s">
        <v>15417</v>
      </c>
      <c r="F128" s="479">
        <v>44652</v>
      </c>
      <c r="G128" s="49" t="s">
        <v>2701</v>
      </c>
      <c r="H128" s="33" t="s">
        <v>14232</v>
      </c>
      <c r="I128" s="228" t="s">
        <v>14470</v>
      </c>
      <c r="J128" s="33"/>
      <c r="K128" s="33"/>
    </row>
    <row r="129" spans="1:11" x14ac:dyDescent="0.25">
      <c r="A129" s="33">
        <v>127</v>
      </c>
      <c r="B129" s="33" t="s">
        <v>4121</v>
      </c>
      <c r="C129" s="33" t="s">
        <v>2760</v>
      </c>
      <c r="D129" s="228" t="s">
        <v>14913</v>
      </c>
      <c r="E129" s="33" t="s">
        <v>15417</v>
      </c>
      <c r="F129" s="49" t="s">
        <v>14489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4121</v>
      </c>
      <c r="C130" s="33" t="s">
        <v>2760</v>
      </c>
      <c r="D130" s="228" t="s">
        <v>15436</v>
      </c>
      <c r="E130" s="33" t="s">
        <v>15417</v>
      </c>
      <c r="F130" s="49" t="s">
        <v>14489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4121</v>
      </c>
      <c r="C131" s="33" t="s">
        <v>2760</v>
      </c>
      <c r="D131" s="228" t="s">
        <v>15437</v>
      </c>
      <c r="E131" s="33" t="s">
        <v>15417</v>
      </c>
      <c r="F131" s="479">
        <v>44896</v>
      </c>
      <c r="G131" s="49" t="s">
        <v>911</v>
      </c>
      <c r="H131" s="33" t="s">
        <v>14345</v>
      </c>
      <c r="I131" s="228" t="s">
        <v>14486</v>
      </c>
      <c r="J131" s="33"/>
      <c r="K131" s="33"/>
    </row>
    <row r="132" spans="1:11" x14ac:dyDescent="0.25">
      <c r="A132" s="33">
        <v>130</v>
      </c>
      <c r="B132" s="33" t="s">
        <v>4121</v>
      </c>
      <c r="C132" s="33" t="s">
        <v>2760</v>
      </c>
      <c r="D132" s="228" t="s">
        <v>14949</v>
      </c>
      <c r="E132" s="33" t="s">
        <v>15417</v>
      </c>
      <c r="F132" s="479">
        <v>44774</v>
      </c>
      <c r="G132" s="49" t="s">
        <v>468</v>
      </c>
      <c r="H132" s="33" t="s">
        <v>14232</v>
      </c>
      <c r="I132" s="33" t="s">
        <v>14482</v>
      </c>
      <c r="J132" s="33">
        <v>140721</v>
      </c>
      <c r="K132" s="33"/>
    </row>
    <row r="133" spans="1:11" x14ac:dyDescent="0.25">
      <c r="A133" s="33">
        <v>131</v>
      </c>
      <c r="B133" s="33" t="s">
        <v>4121</v>
      </c>
      <c r="C133" s="33" t="s">
        <v>2760</v>
      </c>
      <c r="D133" s="228" t="s">
        <v>15438</v>
      </c>
      <c r="E133" s="33" t="s">
        <v>15417</v>
      </c>
      <c r="F133" s="49" t="s">
        <v>10818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4121</v>
      </c>
      <c r="C134" s="33" t="s">
        <v>2760</v>
      </c>
      <c r="D134" s="228" t="s">
        <v>15439</v>
      </c>
      <c r="E134" s="33" t="s">
        <v>15417</v>
      </c>
      <c r="F134" s="49" t="s">
        <v>10818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4121</v>
      </c>
      <c r="C135" s="33" t="s">
        <v>2760</v>
      </c>
      <c r="D135" s="228" t="s">
        <v>15440</v>
      </c>
      <c r="E135" s="33" t="s">
        <v>15417</v>
      </c>
      <c r="F135" s="49" t="s">
        <v>4337</v>
      </c>
      <c r="G135" s="49" t="s">
        <v>1268</v>
      </c>
      <c r="H135" s="33" t="s">
        <v>15441</v>
      </c>
      <c r="I135" s="228" t="s">
        <v>14397</v>
      </c>
      <c r="J135" s="33"/>
      <c r="K135" s="33"/>
    </row>
    <row r="136" spans="1:11" x14ac:dyDescent="0.25">
      <c r="A136" s="33">
        <v>134</v>
      </c>
      <c r="B136" s="33" t="s">
        <v>4121</v>
      </c>
      <c r="C136" s="33" t="s">
        <v>2760</v>
      </c>
      <c r="D136" s="228" t="s">
        <v>13054</v>
      </c>
      <c r="E136" s="33" t="s">
        <v>15417</v>
      </c>
      <c r="F136" s="49" t="s">
        <v>4337</v>
      </c>
      <c r="G136" s="49" t="s">
        <v>468</v>
      </c>
      <c r="H136" s="33" t="s">
        <v>14232</v>
      </c>
      <c r="I136" s="228" t="s">
        <v>14388</v>
      </c>
      <c r="J136" s="33">
        <v>136455</v>
      </c>
      <c r="K136" s="33"/>
    </row>
    <row r="137" spans="1:11" x14ac:dyDescent="0.25">
      <c r="A137" s="33">
        <v>135</v>
      </c>
      <c r="B137" s="33" t="s">
        <v>4121</v>
      </c>
      <c r="C137" s="33" t="s">
        <v>2760</v>
      </c>
      <c r="D137" s="228" t="s">
        <v>14696</v>
      </c>
      <c r="E137" s="33" t="s">
        <v>15417</v>
      </c>
      <c r="F137" s="49" t="s">
        <v>4337</v>
      </c>
      <c r="G137" s="49" t="s">
        <v>1999</v>
      </c>
      <c r="H137" s="33" t="s">
        <v>14232</v>
      </c>
      <c r="I137" s="228" t="s">
        <v>14390</v>
      </c>
      <c r="J137" s="33">
        <v>116428</v>
      </c>
      <c r="K137" s="33"/>
    </row>
    <row r="138" spans="1:11" x14ac:dyDescent="0.25">
      <c r="A138" s="33">
        <v>136</v>
      </c>
      <c r="B138" s="33" t="s">
        <v>4121</v>
      </c>
      <c r="C138" s="33" t="s">
        <v>2760</v>
      </c>
      <c r="D138" s="228" t="s">
        <v>14728</v>
      </c>
      <c r="E138" s="33" t="s">
        <v>15417</v>
      </c>
      <c r="F138" s="49" t="s">
        <v>4337</v>
      </c>
      <c r="G138" s="49" t="s">
        <v>465</v>
      </c>
      <c r="H138" s="33" t="s">
        <v>14232</v>
      </c>
      <c r="I138" s="228" t="s">
        <v>14392</v>
      </c>
      <c r="J138" s="33">
        <v>119509</v>
      </c>
      <c r="K138" s="33"/>
    </row>
    <row r="139" spans="1:11" x14ac:dyDescent="0.25">
      <c r="A139" s="33">
        <v>137</v>
      </c>
      <c r="B139" s="33" t="s">
        <v>4121</v>
      </c>
      <c r="C139" s="33" t="s">
        <v>2760</v>
      </c>
      <c r="D139" s="228" t="s">
        <v>14687</v>
      </c>
      <c r="E139" s="33" t="s">
        <v>15417</v>
      </c>
      <c r="F139" s="49" t="s">
        <v>4369</v>
      </c>
      <c r="G139" s="49" t="s">
        <v>509</v>
      </c>
      <c r="H139" s="33" t="s">
        <v>14232</v>
      </c>
      <c r="I139" s="228" t="s">
        <v>14416</v>
      </c>
      <c r="J139" s="33">
        <v>347657</v>
      </c>
      <c r="K139" s="33"/>
    </row>
    <row r="140" spans="1:11" x14ac:dyDescent="0.25">
      <c r="A140" s="33">
        <v>138</v>
      </c>
      <c r="B140" s="33" t="s">
        <v>4121</v>
      </c>
      <c r="C140" s="33" t="s">
        <v>2760</v>
      </c>
      <c r="D140" s="228" t="s">
        <v>15442</v>
      </c>
      <c r="E140" s="33" t="s">
        <v>15417</v>
      </c>
      <c r="F140" s="49" t="s">
        <v>170</v>
      </c>
      <c r="G140" s="49" t="s">
        <v>1756</v>
      </c>
      <c r="H140" s="33" t="s">
        <v>14232</v>
      </c>
      <c r="I140" s="33" t="s">
        <v>15443</v>
      </c>
      <c r="J140" s="33">
        <v>205595</v>
      </c>
      <c r="K140" s="33"/>
    </row>
    <row r="141" spans="1:11" x14ac:dyDescent="0.25">
      <c r="A141" s="33">
        <v>139</v>
      </c>
      <c r="B141" s="33" t="s">
        <v>4121</v>
      </c>
      <c r="C141" s="33" t="s">
        <v>2760</v>
      </c>
      <c r="D141" s="228" t="s">
        <v>10746</v>
      </c>
      <c r="E141" s="33" t="s">
        <v>15417</v>
      </c>
      <c r="F141" s="49" t="s">
        <v>4323</v>
      </c>
      <c r="G141" s="49" t="s">
        <v>2237</v>
      </c>
      <c r="H141" s="33" t="s">
        <v>14232</v>
      </c>
      <c r="I141" s="228" t="s">
        <v>14335</v>
      </c>
      <c r="J141" s="33">
        <v>184690</v>
      </c>
      <c r="K141" s="33"/>
    </row>
    <row r="142" spans="1:11" x14ac:dyDescent="0.25">
      <c r="A142" s="33">
        <v>140</v>
      </c>
      <c r="B142" s="33" t="s">
        <v>4121</v>
      </c>
      <c r="C142" s="33" t="s">
        <v>2760</v>
      </c>
      <c r="D142" s="228" t="s">
        <v>14715</v>
      </c>
      <c r="E142" s="33" t="s">
        <v>15417</v>
      </c>
      <c r="F142" s="479">
        <v>44512</v>
      </c>
      <c r="G142" s="49" t="s">
        <v>1065</v>
      </c>
      <c r="H142" s="33" t="s">
        <v>14232</v>
      </c>
      <c r="I142" s="228" t="s">
        <v>14379</v>
      </c>
      <c r="J142" s="33">
        <v>78263</v>
      </c>
      <c r="K142" s="33"/>
    </row>
    <row r="143" spans="1:11" x14ac:dyDescent="0.25">
      <c r="A143" s="33">
        <v>141</v>
      </c>
      <c r="B143" s="33" t="s">
        <v>4121</v>
      </c>
      <c r="C143" s="33" t="s">
        <v>2760</v>
      </c>
      <c r="D143" s="228" t="s">
        <v>14874</v>
      </c>
      <c r="E143" s="33" t="s">
        <v>15417</v>
      </c>
      <c r="F143" s="479">
        <v>44512</v>
      </c>
      <c r="G143" s="49" t="s">
        <v>748</v>
      </c>
      <c r="H143" s="33" t="s">
        <v>14232</v>
      </c>
      <c r="I143" s="228" t="s">
        <v>14364</v>
      </c>
      <c r="J143" s="33">
        <v>195530</v>
      </c>
      <c r="K143" s="33"/>
    </row>
    <row r="144" spans="1:11" x14ac:dyDescent="0.25">
      <c r="A144" s="603">
        <v>142</v>
      </c>
      <c r="B144" s="603" t="s">
        <v>4121</v>
      </c>
      <c r="C144" s="603" t="s">
        <v>2760</v>
      </c>
      <c r="D144" s="717" t="s">
        <v>15444</v>
      </c>
      <c r="E144" s="603" t="s">
        <v>15417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4121</v>
      </c>
      <c r="C145" s="33" t="s">
        <v>2760</v>
      </c>
      <c r="D145" s="228" t="s">
        <v>15445</v>
      </c>
      <c r="E145" s="33" t="s">
        <v>15417</v>
      </c>
      <c r="F145" s="479">
        <v>44359</v>
      </c>
      <c r="G145" s="49" t="s">
        <v>488</v>
      </c>
      <c r="H145" s="33" t="s">
        <v>14232</v>
      </c>
      <c r="I145" s="228" t="s">
        <v>14352</v>
      </c>
      <c r="J145" s="33">
        <v>140433</v>
      </c>
      <c r="K145" s="33"/>
    </row>
    <row r="146" spans="1:11" x14ac:dyDescent="0.25">
      <c r="A146" s="33">
        <v>144</v>
      </c>
      <c r="B146" s="33" t="s">
        <v>4121</v>
      </c>
      <c r="C146" s="33" t="s">
        <v>2760</v>
      </c>
      <c r="D146" s="228" t="s">
        <v>14757</v>
      </c>
      <c r="E146" s="33" t="s">
        <v>15417</v>
      </c>
      <c r="F146" s="479">
        <v>44359</v>
      </c>
      <c r="G146" s="49" t="s">
        <v>2908</v>
      </c>
      <c r="H146" s="33" t="s">
        <v>14232</v>
      </c>
      <c r="I146" s="228" t="s">
        <v>15446</v>
      </c>
      <c r="J146" s="33">
        <v>329647</v>
      </c>
      <c r="K146" s="33"/>
    </row>
    <row r="147" spans="1:11" x14ac:dyDescent="0.25">
      <c r="A147" s="33">
        <v>145</v>
      </c>
      <c r="B147" s="33" t="s">
        <v>4121</v>
      </c>
      <c r="C147" s="33" t="s">
        <v>2760</v>
      </c>
      <c r="D147" s="228" t="s">
        <v>14871</v>
      </c>
      <c r="E147" s="33" t="s">
        <v>15417</v>
      </c>
      <c r="F147" s="479">
        <v>44298</v>
      </c>
      <c r="G147" s="49" t="s">
        <v>627</v>
      </c>
      <c r="H147" s="33"/>
      <c r="I147" s="228" t="s">
        <v>14347</v>
      </c>
      <c r="J147" s="33">
        <v>102879</v>
      </c>
      <c r="K147" s="33"/>
    </row>
    <row r="148" spans="1:11" x14ac:dyDescent="0.25">
      <c r="A148" s="33">
        <v>146</v>
      </c>
      <c r="B148" s="33" t="s">
        <v>4121</v>
      </c>
      <c r="C148" s="33" t="s">
        <v>2760</v>
      </c>
      <c r="D148" s="228" t="s">
        <v>14576</v>
      </c>
      <c r="E148" s="33" t="s">
        <v>15417</v>
      </c>
      <c r="F148" s="479">
        <v>44298</v>
      </c>
      <c r="G148" s="49" t="s">
        <v>551</v>
      </c>
      <c r="H148" s="33"/>
      <c r="I148" s="228" t="s">
        <v>14344</v>
      </c>
      <c r="J148" s="33">
        <v>216754</v>
      </c>
      <c r="K148" s="33"/>
    </row>
    <row r="149" spans="1:11" x14ac:dyDescent="0.25">
      <c r="A149" s="33">
        <v>147</v>
      </c>
      <c r="B149" s="33" t="s">
        <v>4121</v>
      </c>
      <c r="C149" s="33" t="s">
        <v>2760</v>
      </c>
      <c r="D149" s="228" t="s">
        <v>14853</v>
      </c>
      <c r="E149" s="33" t="s">
        <v>15417</v>
      </c>
      <c r="F149" s="479">
        <v>44267</v>
      </c>
      <c r="G149" s="49" t="s">
        <v>2237</v>
      </c>
      <c r="H149" s="33" t="s">
        <v>14232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4121</v>
      </c>
      <c r="C150" s="33" t="s">
        <v>2760</v>
      </c>
      <c r="D150" s="228" t="s">
        <v>14821</v>
      </c>
      <c r="E150" s="33" t="s">
        <v>15417</v>
      </c>
      <c r="F150" s="49" t="s">
        <v>4158</v>
      </c>
      <c r="G150" s="49" t="s">
        <v>748</v>
      </c>
      <c r="H150" s="33" t="s">
        <v>14232</v>
      </c>
      <c r="I150" s="228" t="s">
        <v>14332</v>
      </c>
      <c r="J150" s="33">
        <v>193625</v>
      </c>
      <c r="K150" s="33"/>
    </row>
    <row r="151" spans="1:11" x14ac:dyDescent="0.25">
      <c r="A151" s="33">
        <v>149</v>
      </c>
      <c r="B151" s="33" t="s">
        <v>4121</v>
      </c>
      <c r="C151" s="33" t="s">
        <v>2760</v>
      </c>
      <c r="D151" s="228" t="s">
        <v>15447</v>
      </c>
      <c r="E151" s="33" t="s">
        <v>15417</v>
      </c>
      <c r="F151" s="49" t="s">
        <v>4158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4121</v>
      </c>
      <c r="C152" s="33" t="s">
        <v>2760</v>
      </c>
      <c r="D152" s="228" t="s">
        <v>14807</v>
      </c>
      <c r="E152" s="33" t="s">
        <v>15417</v>
      </c>
      <c r="F152" s="49" t="s">
        <v>4121</v>
      </c>
      <c r="G152" s="49" t="s">
        <v>507</v>
      </c>
      <c r="H152" s="33"/>
      <c r="I152" s="228" t="s">
        <v>14326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4121</v>
      </c>
      <c r="C153" s="33" t="s">
        <v>2760</v>
      </c>
      <c r="D153" s="228" t="s">
        <v>15374</v>
      </c>
      <c r="E153" s="33" t="s">
        <v>15417</v>
      </c>
      <c r="F153" s="49" t="s">
        <v>4121</v>
      </c>
      <c r="G153" s="49" t="s">
        <v>1065</v>
      </c>
      <c r="H153" s="33"/>
      <c r="I153" s="228" t="s">
        <v>14324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10818</v>
      </c>
      <c r="C154" s="33" t="s">
        <v>15372</v>
      </c>
      <c r="D154" s="228" t="s">
        <v>10823</v>
      </c>
      <c r="E154" s="33" t="s">
        <v>388</v>
      </c>
      <c r="F154" s="49" t="s">
        <v>15448</v>
      </c>
      <c r="G154" s="49" t="s">
        <v>1065</v>
      </c>
      <c r="H154" s="33"/>
      <c r="I154" s="33" t="s">
        <v>14410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4385</v>
      </c>
      <c r="C155" s="33" t="s">
        <v>15372</v>
      </c>
      <c r="D155" s="33" t="s">
        <v>4829</v>
      </c>
      <c r="E155" s="33" t="s">
        <v>4470</v>
      </c>
      <c r="F155" s="49" t="s">
        <v>4395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4385</v>
      </c>
      <c r="C156" s="33" t="s">
        <v>15372</v>
      </c>
      <c r="D156" s="33" t="s">
        <v>4829</v>
      </c>
      <c r="E156" s="33" t="s">
        <v>4470</v>
      </c>
      <c r="F156" s="49" t="s">
        <v>4399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4385</v>
      </c>
      <c r="C157" s="33" t="s">
        <v>15372</v>
      </c>
      <c r="D157" s="33" t="s">
        <v>4829</v>
      </c>
      <c r="E157" s="33" t="s">
        <v>4470</v>
      </c>
      <c r="F157" s="49" t="s">
        <v>4399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4385</v>
      </c>
      <c r="C158" s="33" t="s">
        <v>15372</v>
      </c>
      <c r="D158" s="33" t="s">
        <v>4827</v>
      </c>
      <c r="E158" s="33" t="s">
        <v>4470</v>
      </c>
      <c r="F158" s="49" t="s">
        <v>4395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4385</v>
      </c>
      <c r="C159" s="33" t="s">
        <v>15372</v>
      </c>
      <c r="D159" s="33" t="s">
        <v>4828</v>
      </c>
      <c r="E159" s="33" t="s">
        <v>4470</v>
      </c>
      <c r="F159" s="49" t="s">
        <v>4399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4385</v>
      </c>
      <c r="C160" s="33" t="s">
        <v>15372</v>
      </c>
      <c r="D160" s="33" t="s">
        <v>4829</v>
      </c>
      <c r="E160" s="33" t="s">
        <v>4470</v>
      </c>
      <c r="F160" s="49" t="s">
        <v>4399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4385</v>
      </c>
      <c r="C161" s="33" t="s">
        <v>15372</v>
      </c>
      <c r="D161" s="33" t="s">
        <v>4828</v>
      </c>
      <c r="E161" s="33" t="s">
        <v>4470</v>
      </c>
      <c r="F161" s="49" t="s">
        <v>4444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4385</v>
      </c>
      <c r="C162" s="33" t="s">
        <v>15372</v>
      </c>
      <c r="D162" s="33" t="s">
        <v>4825</v>
      </c>
      <c r="E162" s="33" t="s">
        <v>4470</v>
      </c>
      <c r="F162" s="49" t="s">
        <v>4399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4385</v>
      </c>
      <c r="C163" s="33" t="s">
        <v>15372</v>
      </c>
      <c r="D163" s="33" t="s">
        <v>4827</v>
      </c>
      <c r="E163" s="33" t="s">
        <v>4470</v>
      </c>
      <c r="F163" s="49" t="s">
        <v>4399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4385</v>
      </c>
      <c r="C164" s="33" t="s">
        <v>15372</v>
      </c>
      <c r="D164" s="33" t="s">
        <v>4828</v>
      </c>
      <c r="E164" s="33" t="s">
        <v>4470</v>
      </c>
      <c r="F164" s="49" t="s">
        <v>4444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15372</v>
      </c>
      <c r="D165" s="33" t="s">
        <v>4827</v>
      </c>
      <c r="E165" s="33" t="s">
        <v>4470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15372</v>
      </c>
      <c r="D166" s="33" t="s">
        <v>4827</v>
      </c>
      <c r="E166" s="33" t="s">
        <v>4470</v>
      </c>
      <c r="F166" s="479">
        <v>44713</v>
      </c>
      <c r="G166" s="49" t="s">
        <v>538</v>
      </c>
      <c r="H166" s="33"/>
      <c r="I166" s="228" t="s">
        <v>14433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15372</v>
      </c>
      <c r="D167" s="33" t="s">
        <v>4825</v>
      </c>
      <c r="E167" s="33" t="s">
        <v>4470</v>
      </c>
      <c r="F167" s="479">
        <v>44713</v>
      </c>
      <c r="G167" s="49" t="s">
        <v>3078</v>
      </c>
      <c r="H167" s="33"/>
      <c r="I167" s="33" t="s">
        <v>9780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15372</v>
      </c>
      <c r="D168" s="33" t="s">
        <v>10981</v>
      </c>
      <c r="E168" s="33" t="s">
        <v>4470</v>
      </c>
      <c r="F168" s="479">
        <v>44866</v>
      </c>
      <c r="G168" s="49" t="s">
        <v>783</v>
      </c>
      <c r="H168" s="33"/>
      <c r="I168" s="33" t="s">
        <v>9322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15372</v>
      </c>
      <c r="D169" s="33" t="s">
        <v>10694</v>
      </c>
      <c r="E169" s="33" t="s">
        <v>4470</v>
      </c>
      <c r="F169" s="479">
        <v>44896</v>
      </c>
      <c r="G169" s="49" t="s">
        <v>1065</v>
      </c>
      <c r="H169" s="33"/>
      <c r="I169" s="33" t="s">
        <v>9376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15372</v>
      </c>
      <c r="D170" s="33" t="s">
        <v>4829</v>
      </c>
      <c r="E170" s="33" t="s">
        <v>4470</v>
      </c>
      <c r="F170" s="479">
        <v>44713</v>
      </c>
      <c r="G170" s="49" t="s">
        <v>3078</v>
      </c>
      <c r="H170" s="33"/>
      <c r="I170" s="33" t="s">
        <v>9464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15372</v>
      </c>
      <c r="D171" s="33" t="s">
        <v>4827</v>
      </c>
      <c r="E171" s="33" t="s">
        <v>4470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15372</v>
      </c>
      <c r="D172" s="33" t="s">
        <v>4825</v>
      </c>
      <c r="E172" s="33" t="s">
        <v>4470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15372</v>
      </c>
      <c r="D173" s="33" t="s">
        <v>4828</v>
      </c>
      <c r="E173" s="33" t="s">
        <v>4470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15372</v>
      </c>
      <c r="D174" s="33" t="s">
        <v>4825</v>
      </c>
      <c r="E174" s="33" t="s">
        <v>4470</v>
      </c>
      <c r="F174" s="479">
        <v>44713</v>
      </c>
      <c r="G174" s="49" t="s">
        <v>538</v>
      </c>
      <c r="H174" s="33"/>
      <c r="I174" s="33" t="s">
        <v>9415</v>
      </c>
      <c r="J174" s="33"/>
      <c r="K174" s="33"/>
    </row>
    <row r="175" spans="1:11" x14ac:dyDescent="0.25">
      <c r="A175" s="33">
        <v>173</v>
      </c>
      <c r="B175" s="38" t="s">
        <v>4546</v>
      </c>
      <c r="C175" s="33" t="s">
        <v>15449</v>
      </c>
      <c r="D175" s="228" t="s">
        <v>15450</v>
      </c>
      <c r="E175" s="33" t="s">
        <v>10923</v>
      </c>
      <c r="F175" s="49" t="s">
        <v>14489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4546</v>
      </c>
      <c r="C176" s="33" t="s">
        <v>15449</v>
      </c>
      <c r="D176" s="228" t="s">
        <v>15451</v>
      </c>
      <c r="E176" s="33" t="s">
        <v>10923</v>
      </c>
      <c r="F176" s="49" t="s">
        <v>14489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4546</v>
      </c>
      <c r="C177" s="33" t="s">
        <v>15449</v>
      </c>
      <c r="D177" s="228" t="s">
        <v>13067</v>
      </c>
      <c r="E177" s="33" t="s">
        <v>10923</v>
      </c>
      <c r="F177" s="479">
        <v>44683</v>
      </c>
      <c r="G177" s="49" t="s">
        <v>2177</v>
      </c>
      <c r="H177" s="33" t="s">
        <v>14493</v>
      </c>
      <c r="I177" s="228" t="s">
        <v>15452</v>
      </c>
      <c r="J177" s="33">
        <v>131112</v>
      </c>
      <c r="K177" s="33"/>
    </row>
    <row r="178" spans="1:12" x14ac:dyDescent="0.25">
      <c r="A178" s="33">
        <v>176</v>
      </c>
      <c r="B178" s="38" t="s">
        <v>4546</v>
      </c>
      <c r="C178" s="33" t="s">
        <v>15449</v>
      </c>
      <c r="D178" s="228" t="s">
        <v>15453</v>
      </c>
      <c r="E178" s="33" t="s">
        <v>10923</v>
      </c>
      <c r="F178" s="479">
        <v>44775</v>
      </c>
      <c r="G178" s="49" t="s">
        <v>15454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4546</v>
      </c>
      <c r="C179" s="33" t="s">
        <v>15449</v>
      </c>
      <c r="D179" s="228" t="s">
        <v>15390</v>
      </c>
      <c r="E179" s="33" t="s">
        <v>10923</v>
      </c>
      <c r="F179" s="49" t="s">
        <v>4886</v>
      </c>
      <c r="G179" s="49" t="s">
        <v>783</v>
      </c>
      <c r="H179" s="33" t="s">
        <v>14232</v>
      </c>
      <c r="I179" s="228" t="s">
        <v>14552</v>
      </c>
      <c r="J179" s="33">
        <v>192030</v>
      </c>
      <c r="K179" s="33"/>
    </row>
    <row r="180" spans="1:12" x14ac:dyDescent="0.25">
      <c r="A180" s="33">
        <v>178</v>
      </c>
      <c r="B180" s="38" t="s">
        <v>4546</v>
      </c>
      <c r="C180" s="33" t="s">
        <v>15449</v>
      </c>
      <c r="D180" s="228" t="s">
        <v>15391</v>
      </c>
      <c r="E180" s="33" t="s">
        <v>10923</v>
      </c>
      <c r="F180" s="479">
        <v>44683</v>
      </c>
      <c r="G180" s="49" t="s">
        <v>2908</v>
      </c>
      <c r="H180" s="33"/>
      <c r="I180" s="228" t="s">
        <v>9530</v>
      </c>
      <c r="J180" s="33">
        <v>343040</v>
      </c>
      <c r="K180" s="33"/>
    </row>
    <row r="181" spans="1:12" x14ac:dyDescent="0.25">
      <c r="A181" s="33">
        <v>179</v>
      </c>
      <c r="B181" s="38" t="s">
        <v>4546</v>
      </c>
      <c r="C181" s="33" t="s">
        <v>15449</v>
      </c>
      <c r="D181" s="228" t="s">
        <v>15455</v>
      </c>
      <c r="E181" s="33" t="s">
        <v>10923</v>
      </c>
      <c r="F181" s="49" t="s">
        <v>15456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4546</v>
      </c>
      <c r="C182" s="33" t="s">
        <v>15449</v>
      </c>
      <c r="D182" s="228" t="s">
        <v>14990</v>
      </c>
      <c r="E182" s="33" t="s">
        <v>10923</v>
      </c>
      <c r="F182" s="49" t="s">
        <v>4886</v>
      </c>
      <c r="G182" s="49" t="s">
        <v>465</v>
      </c>
      <c r="H182" s="33"/>
      <c r="I182" s="228" t="s">
        <v>14496</v>
      </c>
      <c r="J182" s="33">
        <v>125613</v>
      </c>
      <c r="K182" s="33"/>
    </row>
    <row r="183" spans="1:12" x14ac:dyDescent="0.25">
      <c r="A183" s="33">
        <v>181</v>
      </c>
      <c r="B183" s="38" t="s">
        <v>4546</v>
      </c>
      <c r="C183" s="33" t="s">
        <v>15449</v>
      </c>
      <c r="D183" s="228" t="s">
        <v>15198</v>
      </c>
      <c r="E183" s="33" t="s">
        <v>10923</v>
      </c>
      <c r="F183" s="49" t="s">
        <v>4886</v>
      </c>
      <c r="G183" s="49" t="s">
        <v>488</v>
      </c>
      <c r="H183" s="33"/>
      <c r="I183" s="228" t="s">
        <v>14498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4546</v>
      </c>
      <c r="C184" s="33" t="s">
        <v>15449</v>
      </c>
      <c r="D184" s="228" t="s">
        <v>14984</v>
      </c>
      <c r="E184" s="33" t="s">
        <v>10923</v>
      </c>
      <c r="F184" s="49" t="s">
        <v>14491</v>
      </c>
      <c r="G184" s="49" t="s">
        <v>2672</v>
      </c>
      <c r="H184" s="33" t="s">
        <v>14345</v>
      </c>
      <c r="I184" s="228" t="s">
        <v>14492</v>
      </c>
      <c r="J184" s="33">
        <v>121495</v>
      </c>
      <c r="K184" s="33"/>
    </row>
    <row r="185" spans="1:12" x14ac:dyDescent="0.25">
      <c r="A185" s="33">
        <v>183</v>
      </c>
      <c r="B185" s="33" t="s">
        <v>15457</v>
      </c>
      <c r="C185" s="33" t="s">
        <v>15372</v>
      </c>
      <c r="D185" s="33" t="s">
        <v>11092</v>
      </c>
      <c r="E185" s="33" t="s">
        <v>4470</v>
      </c>
      <c r="F185" s="49" t="s">
        <v>14504</v>
      </c>
      <c r="G185" s="49" t="s">
        <v>673</v>
      </c>
      <c r="H185" s="33"/>
      <c r="I185" s="33" t="s">
        <v>9669</v>
      </c>
      <c r="J185" s="33">
        <v>192542</v>
      </c>
      <c r="K185" s="33"/>
    </row>
    <row r="186" spans="1:12" x14ac:dyDescent="0.25">
      <c r="A186" s="33">
        <v>184</v>
      </c>
      <c r="B186" s="33" t="s">
        <v>15457</v>
      </c>
      <c r="C186" s="33" t="s">
        <v>15372</v>
      </c>
      <c r="D186" s="33" t="s">
        <v>10981</v>
      </c>
      <c r="E186" s="33" t="s">
        <v>4470</v>
      </c>
      <c r="F186" s="49" t="s">
        <v>15458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15457</v>
      </c>
      <c r="C187" s="33" t="s">
        <v>15372</v>
      </c>
      <c r="D187" s="33" t="s">
        <v>10613</v>
      </c>
      <c r="E187" s="33" t="s">
        <v>4470</v>
      </c>
      <c r="F187" s="49" t="s">
        <v>15458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15457</v>
      </c>
      <c r="C188" s="33" t="s">
        <v>15372</v>
      </c>
      <c r="D188" s="33" t="s">
        <v>4829</v>
      </c>
      <c r="E188" s="33" t="s">
        <v>4470</v>
      </c>
      <c r="F188" s="49" t="s">
        <v>15458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15457</v>
      </c>
      <c r="C189" s="33" t="s">
        <v>15372</v>
      </c>
      <c r="D189" s="33" t="s">
        <v>4827</v>
      </c>
      <c r="E189" s="33" t="s">
        <v>4470</v>
      </c>
      <c r="F189" s="49" t="s">
        <v>15458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15457</v>
      </c>
      <c r="C190" s="33" t="s">
        <v>15372</v>
      </c>
      <c r="D190" s="33" t="s">
        <v>10613</v>
      </c>
      <c r="E190" s="33" t="s">
        <v>4470</v>
      </c>
      <c r="F190" s="49" t="s">
        <v>4713</v>
      </c>
      <c r="G190" s="49" t="s">
        <v>3078</v>
      </c>
      <c r="H190" s="33"/>
      <c r="I190" s="33" t="s">
        <v>9348</v>
      </c>
      <c r="J190" s="33">
        <v>201693</v>
      </c>
      <c r="K190" s="33"/>
    </row>
    <row r="191" spans="1:12" x14ac:dyDescent="0.25">
      <c r="A191" s="33">
        <v>189</v>
      </c>
      <c r="B191" s="33" t="s">
        <v>15457</v>
      </c>
      <c r="C191" s="33" t="s">
        <v>15372</v>
      </c>
      <c r="D191" s="33" t="s">
        <v>10713</v>
      </c>
      <c r="E191" s="33" t="s">
        <v>4470</v>
      </c>
      <c r="F191" s="49" t="s">
        <v>15458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15449</v>
      </c>
      <c r="D192" s="228" t="s">
        <v>15459</v>
      </c>
      <c r="E192" s="33" t="s">
        <v>10923</v>
      </c>
      <c r="F192" s="479">
        <v>44775</v>
      </c>
      <c r="G192" s="49" t="s">
        <v>15454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15449</v>
      </c>
      <c r="D193" s="228" t="s">
        <v>15460</v>
      </c>
      <c r="E193" s="33" t="s">
        <v>10923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15449</v>
      </c>
      <c r="D194" s="228" t="s">
        <v>15316</v>
      </c>
      <c r="E194" s="33" t="s">
        <v>10923</v>
      </c>
      <c r="F194" s="479">
        <v>44897</v>
      </c>
      <c r="G194" s="49" t="s">
        <v>577</v>
      </c>
      <c r="H194" s="33" t="s">
        <v>14232</v>
      </c>
      <c r="I194" s="228" t="s">
        <v>2716</v>
      </c>
      <c r="J194" s="33" t="s">
        <v>2714</v>
      </c>
      <c r="K194" s="33"/>
    </row>
    <row r="195" spans="1:11" x14ac:dyDescent="0.25">
      <c r="A195" s="33">
        <v>193</v>
      </c>
      <c r="B195" s="38" t="s">
        <v>378</v>
      </c>
      <c r="C195" s="33" t="s">
        <v>15449</v>
      </c>
      <c r="D195" s="228" t="s">
        <v>15461</v>
      </c>
      <c r="E195" s="33" t="s">
        <v>10923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15449</v>
      </c>
      <c r="D196" s="228" t="s">
        <v>15462</v>
      </c>
      <c r="E196" s="33" t="s">
        <v>10923</v>
      </c>
      <c r="F196" s="479">
        <v>44775</v>
      </c>
      <c r="G196" s="49" t="s">
        <v>15454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15449</v>
      </c>
      <c r="D197" s="228" t="s">
        <v>15463</v>
      </c>
      <c r="E197" s="33" t="s">
        <v>10923</v>
      </c>
      <c r="F197" s="479">
        <v>44775</v>
      </c>
      <c r="G197" s="49" t="s">
        <v>15454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14759</v>
      </c>
      <c r="C198" s="33" t="s">
        <v>15372</v>
      </c>
      <c r="D198" s="33" t="s">
        <v>11187</v>
      </c>
      <c r="E198" s="33" t="s">
        <v>4470</v>
      </c>
      <c r="F198" s="49" t="s">
        <v>15464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14759</v>
      </c>
      <c r="C199" s="33" t="s">
        <v>15372</v>
      </c>
      <c r="D199" s="33" t="s">
        <v>15465</v>
      </c>
      <c r="E199" s="33" t="s">
        <v>4470</v>
      </c>
      <c r="F199" s="49" t="s">
        <v>4713</v>
      </c>
      <c r="G199" s="49" t="s">
        <v>3078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14759</v>
      </c>
      <c r="C200" s="33" t="s">
        <v>15372</v>
      </c>
      <c r="D200" s="33" t="s">
        <v>4827</v>
      </c>
      <c r="E200" s="33" t="s">
        <v>4470</v>
      </c>
      <c r="F200" s="479">
        <v>44683</v>
      </c>
      <c r="G200" s="49" t="s">
        <v>15466</v>
      </c>
      <c r="H200" s="33"/>
      <c r="I200" s="33" t="s">
        <v>9866</v>
      </c>
      <c r="J200" s="33">
        <v>159903</v>
      </c>
      <c r="K200" s="33"/>
    </row>
    <row r="201" spans="1:11" x14ac:dyDescent="0.25">
      <c r="A201" s="33">
        <v>199</v>
      </c>
      <c r="B201" s="33" t="s">
        <v>14759</v>
      </c>
      <c r="C201" s="33" t="s">
        <v>15372</v>
      </c>
      <c r="D201" s="33" t="s">
        <v>4829</v>
      </c>
      <c r="E201" s="33" t="s">
        <v>4470</v>
      </c>
      <c r="F201" s="49" t="s">
        <v>15464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14759</v>
      </c>
      <c r="C202" s="33" t="s">
        <v>15372</v>
      </c>
      <c r="D202" s="33" t="s">
        <v>4825</v>
      </c>
      <c r="E202" s="33" t="s">
        <v>4470</v>
      </c>
      <c r="F202" s="49" t="s">
        <v>4721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15372</v>
      </c>
      <c r="D203" s="33" t="s">
        <v>4825</v>
      </c>
      <c r="E203" s="33" t="s">
        <v>4470</v>
      </c>
      <c r="F203" s="479">
        <v>44775</v>
      </c>
      <c r="G203" s="49" t="s">
        <v>15466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15372</v>
      </c>
      <c r="D204" s="33" t="s">
        <v>4826</v>
      </c>
      <c r="E204" s="33" t="s">
        <v>4470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15372</v>
      </c>
      <c r="D205" s="33" t="s">
        <v>4827</v>
      </c>
      <c r="E205" s="33" t="s">
        <v>4470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15372</v>
      </c>
      <c r="D206" s="33" t="s">
        <v>4828</v>
      </c>
      <c r="E206" s="33" t="s">
        <v>4470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15372</v>
      </c>
      <c r="D207" s="109" t="s">
        <v>4829</v>
      </c>
      <c r="E207" s="33" t="s">
        <v>4470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15449</v>
      </c>
      <c r="D208" s="228" t="s">
        <v>15467</v>
      </c>
      <c r="E208" s="33" t="s">
        <v>10923</v>
      </c>
      <c r="F208" s="479">
        <v>44898</v>
      </c>
      <c r="G208" s="49" t="s">
        <v>1753</v>
      </c>
      <c r="H208" s="33"/>
      <c r="I208" s="228" t="s">
        <v>14598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15449</v>
      </c>
      <c r="D209" s="228" t="s">
        <v>15408</v>
      </c>
      <c r="E209" s="33" t="s">
        <v>10923</v>
      </c>
      <c r="F209" s="479">
        <v>44868</v>
      </c>
      <c r="G209" s="49" t="s">
        <v>588</v>
      </c>
      <c r="H209" s="33"/>
      <c r="I209" s="228" t="s">
        <v>14596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15449</v>
      </c>
      <c r="D210" s="442" t="s">
        <v>15265</v>
      </c>
      <c r="E210" s="33" t="s">
        <v>10923</v>
      </c>
      <c r="F210" s="479">
        <v>44807</v>
      </c>
      <c r="G210" s="49" t="s">
        <v>486</v>
      </c>
      <c r="H210" s="33"/>
      <c r="I210" s="542" t="s">
        <v>15468</v>
      </c>
      <c r="J210" s="33"/>
      <c r="K210" s="33"/>
      <c r="L210" t="s">
        <v>14574</v>
      </c>
    </row>
    <row r="211" spans="1:12" x14ac:dyDescent="0.25">
      <c r="A211" s="33">
        <v>209</v>
      </c>
      <c r="B211" s="33" t="s">
        <v>359</v>
      </c>
      <c r="C211" s="33" t="s">
        <v>15449</v>
      </c>
      <c r="D211" s="228" t="s">
        <v>15469</v>
      </c>
      <c r="E211" s="33" t="s">
        <v>10923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15449</v>
      </c>
      <c r="D212" s="228" t="s">
        <v>15470</v>
      </c>
      <c r="E212" s="33" t="s">
        <v>10923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15449</v>
      </c>
      <c r="D213" s="718" t="s">
        <v>15471</v>
      </c>
      <c r="E213" s="33" t="s">
        <v>10923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15449</v>
      </c>
      <c r="D214" s="542" t="s">
        <v>15472</v>
      </c>
      <c r="E214" s="33" t="s">
        <v>10923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15449</v>
      </c>
      <c r="D215" s="545" t="s">
        <v>15473</v>
      </c>
      <c r="E215" s="33" t="s">
        <v>10923</v>
      </c>
      <c r="F215" s="479">
        <v>44745</v>
      </c>
      <c r="G215" s="49" t="s">
        <v>1106</v>
      </c>
      <c r="H215" s="33"/>
      <c r="I215" s="228" t="s">
        <v>15474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15449</v>
      </c>
      <c r="D216" s="545" t="s">
        <v>15475</v>
      </c>
      <c r="E216" s="33" t="s">
        <v>10923</v>
      </c>
      <c r="F216" s="49" t="s">
        <v>4946</v>
      </c>
      <c r="G216" s="49" t="s">
        <v>551</v>
      </c>
      <c r="H216" s="33"/>
      <c r="I216" s="228" t="s">
        <v>14564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15449</v>
      </c>
      <c r="D217" s="545" t="s">
        <v>9159</v>
      </c>
      <c r="E217" s="33" t="s">
        <v>10923</v>
      </c>
      <c r="F217" s="49" t="s">
        <v>4933</v>
      </c>
      <c r="G217" s="49" t="s">
        <v>413</v>
      </c>
      <c r="H217" s="33"/>
      <c r="I217" s="228" t="s">
        <v>14562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15449</v>
      </c>
      <c r="D218" s="545" t="s">
        <v>15009</v>
      </c>
      <c r="E218" s="33" t="s">
        <v>10923</v>
      </c>
      <c r="F218" s="49" t="s">
        <v>4956</v>
      </c>
      <c r="G218" s="49" t="s">
        <v>631</v>
      </c>
      <c r="H218" s="33"/>
      <c r="I218" s="542" t="s">
        <v>14573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15449</v>
      </c>
      <c r="D219" s="545" t="s">
        <v>15138</v>
      </c>
      <c r="E219" s="33" t="s">
        <v>10923</v>
      </c>
      <c r="F219" s="479">
        <v>44564</v>
      </c>
      <c r="G219" s="49" t="s">
        <v>551</v>
      </c>
      <c r="H219" s="33"/>
      <c r="I219" s="228" t="s">
        <v>14576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15449</v>
      </c>
      <c r="D220" s="545" t="s">
        <v>14952</v>
      </c>
      <c r="E220" s="33" t="s">
        <v>10923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15449</v>
      </c>
      <c r="D221" s="545" t="s">
        <v>15073</v>
      </c>
      <c r="E221" s="33" t="s">
        <v>10923</v>
      </c>
      <c r="F221" s="479">
        <v>44654</v>
      </c>
      <c r="G221" s="49" t="s">
        <v>1756</v>
      </c>
      <c r="H221" s="33"/>
      <c r="I221" s="228" t="s">
        <v>14582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15449</v>
      </c>
      <c r="D222" s="545" t="s">
        <v>15476</v>
      </c>
      <c r="E222" s="33" t="s">
        <v>10923</v>
      </c>
      <c r="F222" s="49" t="s">
        <v>15477</v>
      </c>
      <c r="G222" s="49" t="s">
        <v>538</v>
      </c>
      <c r="H222" s="33"/>
      <c r="I222" s="33" t="s">
        <v>15478</v>
      </c>
      <c r="J222" s="33">
        <v>229848</v>
      </c>
      <c r="K222" s="33"/>
    </row>
    <row r="223" spans="1:12" x14ac:dyDescent="0.25">
      <c r="A223" s="33">
        <v>221</v>
      </c>
      <c r="B223" s="49" t="s">
        <v>4933</v>
      </c>
      <c r="C223" s="33" t="s">
        <v>15372</v>
      </c>
      <c r="D223" s="33" t="s">
        <v>4828</v>
      </c>
      <c r="E223" s="33" t="s">
        <v>4470</v>
      </c>
      <c r="F223" s="49" t="s">
        <v>4933</v>
      </c>
      <c r="G223" s="49" t="s">
        <v>673</v>
      </c>
      <c r="H223" s="33"/>
      <c r="I223" s="33" t="s">
        <v>9686</v>
      </c>
      <c r="J223" s="33"/>
      <c r="K223" s="33"/>
    </row>
    <row r="224" spans="1:12" x14ac:dyDescent="0.25">
      <c r="A224" s="33">
        <v>222</v>
      </c>
      <c r="B224" s="38" t="s">
        <v>4933</v>
      </c>
      <c r="C224" s="33" t="s">
        <v>15372</v>
      </c>
      <c r="D224" s="33" t="s">
        <v>4829</v>
      </c>
      <c r="E224" s="33" t="s">
        <v>4470</v>
      </c>
      <c r="F224" s="49" t="s">
        <v>4933</v>
      </c>
      <c r="G224" s="49" t="s">
        <v>673</v>
      </c>
      <c r="H224" s="33"/>
      <c r="I224" s="33" t="s">
        <v>9669</v>
      </c>
      <c r="J224" s="33"/>
      <c r="K224" s="33"/>
    </row>
    <row r="225" spans="1:11" x14ac:dyDescent="0.25">
      <c r="A225" s="33">
        <v>223</v>
      </c>
      <c r="B225" s="38" t="s">
        <v>4933</v>
      </c>
      <c r="C225" s="33" t="s">
        <v>15372</v>
      </c>
      <c r="D225" s="33" t="s">
        <v>4829</v>
      </c>
      <c r="E225" s="33" t="s">
        <v>4470</v>
      </c>
      <c r="F225" s="49" t="s">
        <v>4946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4933</v>
      </c>
      <c r="C226" s="33" t="s">
        <v>15372</v>
      </c>
      <c r="D226" s="33" t="s">
        <v>15479</v>
      </c>
      <c r="E226" s="33" t="s">
        <v>4470</v>
      </c>
      <c r="F226" s="49" t="s">
        <v>4956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4933</v>
      </c>
      <c r="C227" s="33" t="s">
        <v>15372</v>
      </c>
      <c r="D227" s="33" t="s">
        <v>11336</v>
      </c>
      <c r="E227" s="33" t="s">
        <v>4470</v>
      </c>
      <c r="F227" s="49" t="s">
        <v>4946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5000</v>
      </c>
      <c r="C228" s="33" t="s">
        <v>15372</v>
      </c>
      <c r="D228" s="33" t="s">
        <v>4825</v>
      </c>
      <c r="E228" s="33" t="s">
        <v>4470</v>
      </c>
      <c r="F228" s="49" t="s">
        <v>92</v>
      </c>
      <c r="G228" s="49" t="s">
        <v>488</v>
      </c>
      <c r="H228" s="33"/>
      <c r="I228" s="33" t="s">
        <v>9944</v>
      </c>
      <c r="J228" s="33">
        <v>162141</v>
      </c>
      <c r="K228" s="33"/>
    </row>
    <row r="229" spans="1:11" x14ac:dyDescent="0.25">
      <c r="A229" s="33">
        <v>227</v>
      </c>
      <c r="B229" s="33" t="s">
        <v>5000</v>
      </c>
      <c r="C229" s="33" t="s">
        <v>15372</v>
      </c>
      <c r="D229" s="33" t="s">
        <v>4827</v>
      </c>
      <c r="E229" s="33" t="s">
        <v>4470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5000</v>
      </c>
      <c r="C230" s="33" t="s">
        <v>15372</v>
      </c>
      <c r="D230" s="33" t="s">
        <v>11452</v>
      </c>
      <c r="E230" s="33" t="s">
        <v>4470</v>
      </c>
      <c r="F230" s="49" t="s">
        <v>92</v>
      </c>
      <c r="G230" s="49" t="s">
        <v>488</v>
      </c>
      <c r="H230" s="33"/>
      <c r="I230" s="33" t="s">
        <v>9983</v>
      </c>
      <c r="J230" s="33">
        <v>162141</v>
      </c>
      <c r="K230" s="33"/>
    </row>
    <row r="231" spans="1:11" x14ac:dyDescent="0.25">
      <c r="A231" s="33">
        <v>229</v>
      </c>
      <c r="B231" s="33" t="s">
        <v>5000</v>
      </c>
      <c r="C231" s="33" t="s">
        <v>15372</v>
      </c>
      <c r="D231" s="33" t="s">
        <v>11452</v>
      </c>
      <c r="E231" s="33" t="s">
        <v>4470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5000</v>
      </c>
      <c r="C232" s="33" t="s">
        <v>15372</v>
      </c>
      <c r="D232" s="33" t="s">
        <v>4827</v>
      </c>
      <c r="E232" s="33" t="s">
        <v>4470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15372</v>
      </c>
      <c r="D233" s="33" t="s">
        <v>11841</v>
      </c>
      <c r="E233" s="33" t="s">
        <v>4470</v>
      </c>
      <c r="F233" s="33" t="s">
        <v>290</v>
      </c>
      <c r="G233" s="49" t="s">
        <v>1006</v>
      </c>
      <c r="H233" s="33" t="s">
        <v>3185</v>
      </c>
      <c r="I233" s="33" t="s">
        <v>15480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15372</v>
      </c>
      <c r="D234" s="33" t="s">
        <v>11839</v>
      </c>
      <c r="E234" s="33" t="s">
        <v>4470</v>
      </c>
      <c r="F234" s="33" t="s">
        <v>290</v>
      </c>
      <c r="G234" s="49" t="s">
        <v>1006</v>
      </c>
      <c r="H234" s="33" t="s">
        <v>3185</v>
      </c>
      <c r="I234" s="33" t="s">
        <v>9632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15372</v>
      </c>
      <c r="D235" s="33" t="s">
        <v>11841</v>
      </c>
      <c r="E235" s="33" t="s">
        <v>4470</v>
      </c>
      <c r="F235" s="49" t="s">
        <v>5499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15372</v>
      </c>
      <c r="D236" s="33" t="s">
        <v>11452</v>
      </c>
      <c r="E236" s="33" t="s">
        <v>4470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15372</v>
      </c>
      <c r="D237" s="33" t="s">
        <v>11841</v>
      </c>
      <c r="E237" s="33" t="s">
        <v>4470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2760</v>
      </c>
      <c r="D238" s="228" t="s">
        <v>15481</v>
      </c>
      <c r="E238" s="33" t="s">
        <v>388</v>
      </c>
      <c r="F238" s="49" t="s">
        <v>5156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2760</v>
      </c>
      <c r="D239" s="228" t="s">
        <v>15482</v>
      </c>
      <c r="E239" s="33" t="s">
        <v>388</v>
      </c>
      <c r="F239" s="49" t="s">
        <v>5187</v>
      </c>
      <c r="G239" s="49" t="s">
        <v>2736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2760</v>
      </c>
      <c r="D240" s="228" t="s">
        <v>14907</v>
      </c>
      <c r="E240" s="33" t="s">
        <v>388</v>
      </c>
      <c r="F240" s="49" t="s">
        <v>5170</v>
      </c>
      <c r="G240" s="49" t="s">
        <v>492</v>
      </c>
      <c r="H240" s="33"/>
      <c r="I240" s="228" t="s">
        <v>14617</v>
      </c>
      <c r="J240" s="33"/>
      <c r="K240" s="33"/>
    </row>
    <row r="241" spans="1:11" x14ac:dyDescent="0.25">
      <c r="A241" s="33">
        <v>239</v>
      </c>
      <c r="B241" s="33" t="s">
        <v>5156</v>
      </c>
      <c r="C241" s="33" t="s">
        <v>15372</v>
      </c>
      <c r="D241" s="33" t="s">
        <v>4828</v>
      </c>
      <c r="E241" s="33" t="s">
        <v>4470</v>
      </c>
      <c r="F241" s="49" t="s">
        <v>5156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5156</v>
      </c>
      <c r="C242" s="33" t="s">
        <v>15372</v>
      </c>
      <c r="D242" s="33" t="s">
        <v>4828</v>
      </c>
      <c r="E242" s="33" t="s">
        <v>4470</v>
      </c>
      <c r="F242" s="49" t="s">
        <v>5156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5156</v>
      </c>
      <c r="C243" s="33" t="s">
        <v>15372</v>
      </c>
      <c r="D243" s="33" t="s">
        <v>4828</v>
      </c>
      <c r="E243" s="33" t="s">
        <v>4470</v>
      </c>
      <c r="F243" s="49" t="s">
        <v>5254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5156</v>
      </c>
      <c r="C244" s="33" t="s">
        <v>15372</v>
      </c>
      <c r="D244" s="33" t="s">
        <v>4827</v>
      </c>
      <c r="E244" s="33" t="s">
        <v>4470</v>
      </c>
      <c r="F244" s="49" t="s">
        <v>5234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5156</v>
      </c>
      <c r="C245" s="33" t="s">
        <v>15372</v>
      </c>
      <c r="D245" s="33" t="s">
        <v>4825</v>
      </c>
      <c r="E245" s="33" t="s">
        <v>4470</v>
      </c>
      <c r="F245" s="49" t="s">
        <v>5234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5156</v>
      </c>
      <c r="C246" s="33" t="s">
        <v>15372</v>
      </c>
      <c r="D246" s="33" t="s">
        <v>11675</v>
      </c>
      <c r="E246" s="33" t="s">
        <v>4470</v>
      </c>
      <c r="F246" s="49" t="s">
        <v>15483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5156</v>
      </c>
      <c r="C247" s="33" t="s">
        <v>15372</v>
      </c>
      <c r="D247" s="33" t="s">
        <v>11187</v>
      </c>
      <c r="E247" s="33" t="s">
        <v>4470</v>
      </c>
      <c r="F247" s="49" t="s">
        <v>5187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5156</v>
      </c>
      <c r="C248" s="33" t="s">
        <v>15372</v>
      </c>
      <c r="D248" s="33" t="s">
        <v>4829</v>
      </c>
      <c r="E248" s="33" t="s">
        <v>4470</v>
      </c>
      <c r="F248" s="49" t="s">
        <v>5234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5156</v>
      </c>
      <c r="C249" s="33" t="s">
        <v>15372</v>
      </c>
      <c r="D249" s="33" t="s">
        <v>4827</v>
      </c>
      <c r="E249" s="33" t="s">
        <v>4470</v>
      </c>
      <c r="F249" s="49" t="s">
        <v>5187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5156</v>
      </c>
      <c r="C250" s="33" t="s">
        <v>15372</v>
      </c>
      <c r="D250" s="33" t="s">
        <v>4825</v>
      </c>
      <c r="E250" s="33" t="s">
        <v>4470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5156</v>
      </c>
      <c r="C251" s="33" t="s">
        <v>15372</v>
      </c>
      <c r="D251" s="33" t="s">
        <v>4828</v>
      </c>
      <c r="E251" s="33" t="s">
        <v>4470</v>
      </c>
      <c r="F251" s="49" t="s">
        <v>5156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5156</v>
      </c>
      <c r="C252" s="33" t="s">
        <v>15372</v>
      </c>
      <c r="D252" s="33" t="s">
        <v>4825</v>
      </c>
      <c r="E252" s="33" t="s">
        <v>4470</v>
      </c>
      <c r="F252" s="49" t="s">
        <v>5156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5156</v>
      </c>
      <c r="C253" s="33" t="s">
        <v>15372</v>
      </c>
      <c r="D253" s="33" t="s">
        <v>4827</v>
      </c>
      <c r="E253" s="33" t="s">
        <v>4470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5156</v>
      </c>
      <c r="C254" s="33" t="s">
        <v>15372</v>
      </c>
      <c r="D254" s="33" t="s">
        <v>11674</v>
      </c>
      <c r="E254" s="33" t="s">
        <v>4470</v>
      </c>
      <c r="F254" s="49" t="s">
        <v>5283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5156</v>
      </c>
      <c r="C255" s="33" t="s">
        <v>15372</v>
      </c>
      <c r="D255" s="33" t="s">
        <v>4825</v>
      </c>
      <c r="E255" s="33" t="s">
        <v>4470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5156</v>
      </c>
      <c r="C256" s="33" t="s">
        <v>2760</v>
      </c>
      <c r="D256" s="545" t="s">
        <v>15484</v>
      </c>
      <c r="E256" s="33" t="s">
        <v>15485</v>
      </c>
      <c r="F256" s="49" t="s">
        <v>5731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5156</v>
      </c>
      <c r="C257" s="33" t="s">
        <v>2760</v>
      </c>
      <c r="D257" s="545" t="s">
        <v>15486</v>
      </c>
      <c r="E257" s="33" t="s">
        <v>15485</v>
      </c>
      <c r="F257" s="49" t="s">
        <v>5532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5156</v>
      </c>
      <c r="C258" s="33" t="s">
        <v>2760</v>
      </c>
      <c r="D258" s="545" t="s">
        <v>15174</v>
      </c>
      <c r="E258" s="33" t="s">
        <v>15485</v>
      </c>
      <c r="F258" s="49" t="s">
        <v>5731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5156</v>
      </c>
      <c r="C259" s="33" t="s">
        <v>2760</v>
      </c>
      <c r="D259" s="545" t="s">
        <v>15333</v>
      </c>
      <c r="E259" s="33" t="s">
        <v>15485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5156</v>
      </c>
      <c r="C260" s="33" t="s">
        <v>2760</v>
      </c>
      <c r="D260" s="545" t="s">
        <v>9157</v>
      </c>
      <c r="E260" s="33" t="s">
        <v>15485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5156</v>
      </c>
      <c r="C261" s="33" t="s">
        <v>2760</v>
      </c>
      <c r="D261" s="545" t="s">
        <v>15487</v>
      </c>
      <c r="E261" s="33" t="s">
        <v>15485</v>
      </c>
      <c r="F261" s="49" t="s">
        <v>5707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5156</v>
      </c>
      <c r="C262" s="33" t="s">
        <v>2760</v>
      </c>
      <c r="D262" s="545" t="s">
        <v>15325</v>
      </c>
      <c r="E262" s="33" t="s">
        <v>15485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5156</v>
      </c>
      <c r="C263" s="33" t="s">
        <v>2760</v>
      </c>
      <c r="D263" s="545" t="s">
        <v>15005</v>
      </c>
      <c r="E263" s="33" t="s">
        <v>15485</v>
      </c>
      <c r="F263" s="49" t="s">
        <v>5213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5156</v>
      </c>
      <c r="C264" s="33" t="s">
        <v>2760</v>
      </c>
      <c r="D264" s="545" t="s">
        <v>15227</v>
      </c>
      <c r="E264" s="33" t="s">
        <v>15485</v>
      </c>
      <c r="F264" s="49" t="s">
        <v>5321</v>
      </c>
      <c r="G264" s="49" t="s">
        <v>2701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5156</v>
      </c>
      <c r="C265" s="33" t="s">
        <v>2760</v>
      </c>
      <c r="D265" s="545" t="s">
        <v>15488</v>
      </c>
      <c r="E265" s="33" t="s">
        <v>15485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5156</v>
      </c>
      <c r="C266" s="33" t="s">
        <v>2760</v>
      </c>
      <c r="D266" s="545" t="s">
        <v>15486</v>
      </c>
      <c r="E266" s="33" t="s">
        <v>15485</v>
      </c>
      <c r="F266" s="49" t="s">
        <v>5731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5156</v>
      </c>
      <c r="C267" s="33" t="s">
        <v>2760</v>
      </c>
      <c r="D267" s="545" t="s">
        <v>15489</v>
      </c>
      <c r="E267" s="33" t="s">
        <v>15485</v>
      </c>
      <c r="F267" s="49" t="s">
        <v>5532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5156</v>
      </c>
      <c r="C268" s="33" t="s">
        <v>2760</v>
      </c>
      <c r="D268" s="719" t="s">
        <v>8912</v>
      </c>
      <c r="E268" s="33" t="s">
        <v>15485</v>
      </c>
      <c r="F268" s="49" t="s">
        <v>5532</v>
      </c>
      <c r="G268" s="49" t="s">
        <v>482</v>
      </c>
      <c r="H268" s="33" t="s">
        <v>1999</v>
      </c>
      <c r="I268" s="33" t="s">
        <v>15490</v>
      </c>
      <c r="J268" s="33"/>
      <c r="K268" s="33" t="s">
        <v>883</v>
      </c>
    </row>
    <row r="269" spans="1:11" x14ac:dyDescent="0.25">
      <c r="A269" s="33">
        <v>267</v>
      </c>
      <c r="B269" s="33" t="s">
        <v>5156</v>
      </c>
      <c r="C269" s="33" t="s">
        <v>2760</v>
      </c>
      <c r="D269" s="719" t="s">
        <v>15397</v>
      </c>
      <c r="E269" s="33" t="s">
        <v>15485</v>
      </c>
      <c r="F269" s="49" t="s">
        <v>5532</v>
      </c>
      <c r="G269" s="49" t="s">
        <v>482</v>
      </c>
      <c r="H269" s="33" t="s">
        <v>1999</v>
      </c>
      <c r="I269" s="33" t="s">
        <v>15490</v>
      </c>
      <c r="J269" s="33"/>
      <c r="K269" s="33" t="s">
        <v>883</v>
      </c>
    </row>
    <row r="270" spans="1:11" x14ac:dyDescent="0.25">
      <c r="A270" s="33">
        <v>268</v>
      </c>
      <c r="B270" s="33" t="s">
        <v>5156</v>
      </c>
      <c r="C270" s="33" t="s">
        <v>2760</v>
      </c>
      <c r="D270" s="545" t="s">
        <v>15491</v>
      </c>
      <c r="E270" s="33" t="s">
        <v>15485</v>
      </c>
      <c r="F270" s="49" t="s">
        <v>5532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15372</v>
      </c>
      <c r="D271" s="545" t="s">
        <v>4827</v>
      </c>
      <c r="E271" s="33" t="s">
        <v>4470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15372</v>
      </c>
      <c r="D272" s="545" t="s">
        <v>4825</v>
      </c>
      <c r="E272" s="33" t="s">
        <v>4470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15372</v>
      </c>
      <c r="D273" s="545" t="s">
        <v>4825</v>
      </c>
      <c r="E273" s="33" t="s">
        <v>4470</v>
      </c>
      <c r="F273" s="49" t="s">
        <v>5532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15372</v>
      </c>
      <c r="D274" s="545" t="s">
        <v>4825</v>
      </c>
      <c r="E274" s="33" t="s">
        <v>4470</v>
      </c>
      <c r="F274" s="49" t="s">
        <v>5532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15372</v>
      </c>
      <c r="D275" s="33" t="s">
        <v>4828</v>
      </c>
      <c r="E275" s="33" t="s">
        <v>4470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15372</v>
      </c>
      <c r="D276" s="33" t="s">
        <v>4829</v>
      </c>
      <c r="E276" s="33" t="s">
        <v>4470</v>
      </c>
      <c r="F276" s="49" t="s">
        <v>5499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15372</v>
      </c>
      <c r="D277" s="33" t="s">
        <v>11839</v>
      </c>
      <c r="E277" s="33" t="s">
        <v>4470</v>
      </c>
      <c r="F277" s="49" t="s">
        <v>5499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15372</v>
      </c>
      <c r="D278" s="33" t="s">
        <v>11839</v>
      </c>
      <c r="E278" s="33" t="s">
        <v>4470</v>
      </c>
      <c r="F278" s="49" t="s">
        <v>5499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15372</v>
      </c>
      <c r="D279" s="33" t="s">
        <v>11452</v>
      </c>
      <c r="E279" s="33" t="s">
        <v>4470</v>
      </c>
      <c r="F279" s="49" t="s">
        <v>5499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15372</v>
      </c>
      <c r="D280" s="33" t="s">
        <v>12544</v>
      </c>
      <c r="E280" s="33" t="s">
        <v>4470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15372</v>
      </c>
      <c r="D281" s="33" t="s">
        <v>11336</v>
      </c>
      <c r="E281" s="33" t="s">
        <v>4470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15372</v>
      </c>
      <c r="D282" s="33" t="s">
        <v>11336</v>
      </c>
      <c r="E282" s="33" t="s">
        <v>4470</v>
      </c>
      <c r="F282" s="49" t="s">
        <v>5499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15372</v>
      </c>
      <c r="D283" s="33" t="s">
        <v>11868</v>
      </c>
      <c r="E283" s="33" t="s">
        <v>4470</v>
      </c>
      <c r="F283" s="49" t="s">
        <v>5532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15372</v>
      </c>
      <c r="D284" s="33" t="s">
        <v>11868</v>
      </c>
      <c r="E284" s="33" t="s">
        <v>4470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15372</v>
      </c>
      <c r="D285" s="33" t="s">
        <v>11869</v>
      </c>
      <c r="E285" s="33" t="s">
        <v>4470</v>
      </c>
      <c r="F285" s="49" t="s">
        <v>5532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15372</v>
      </c>
      <c r="D286" s="33" t="s">
        <v>12124</v>
      </c>
      <c r="E286" s="33" t="s">
        <v>4470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15372</v>
      </c>
      <c r="D287" s="33" t="s">
        <v>11868</v>
      </c>
      <c r="E287" s="33" t="s">
        <v>4470</v>
      </c>
      <c r="F287" s="49" t="s">
        <v>5731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5570</v>
      </c>
      <c r="C288" s="33" t="s">
        <v>15372</v>
      </c>
      <c r="D288" s="33" t="s">
        <v>12126</v>
      </c>
      <c r="E288" s="33" t="s">
        <v>4470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5570</v>
      </c>
      <c r="C289" s="33" t="s">
        <v>15372</v>
      </c>
      <c r="D289" s="33" t="s">
        <v>12124</v>
      </c>
      <c r="E289" s="33" t="s">
        <v>4470</v>
      </c>
      <c r="F289" s="49" t="s">
        <v>5741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5570</v>
      </c>
      <c r="C290" s="33" t="s">
        <v>15372</v>
      </c>
      <c r="D290" s="33" t="s">
        <v>12124</v>
      </c>
      <c r="E290" s="33" t="s">
        <v>4470</v>
      </c>
      <c r="F290" s="49" t="s">
        <v>5741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5570</v>
      </c>
      <c r="C291" s="33" t="s">
        <v>15372</v>
      </c>
      <c r="D291" s="33" t="s">
        <v>11868</v>
      </c>
      <c r="E291" s="33" t="s">
        <v>4470</v>
      </c>
      <c r="F291" s="49" t="s">
        <v>5731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5570</v>
      </c>
      <c r="C292" s="33" t="s">
        <v>15372</v>
      </c>
      <c r="D292" s="33" t="s">
        <v>12124</v>
      </c>
      <c r="E292" s="33" t="s">
        <v>4470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15372</v>
      </c>
      <c r="D293" s="33" t="s">
        <v>12126</v>
      </c>
      <c r="E293" s="33" t="s">
        <v>4470</v>
      </c>
      <c r="F293" s="49" t="s">
        <v>6031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15372</v>
      </c>
      <c r="D294" s="33" t="s">
        <v>12126</v>
      </c>
      <c r="E294" s="33" t="s">
        <v>4470</v>
      </c>
      <c r="F294" s="49" t="s">
        <v>6031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15372</v>
      </c>
      <c r="D295" s="33" t="s">
        <v>12124</v>
      </c>
      <c r="E295" s="33" t="s">
        <v>4470</v>
      </c>
      <c r="F295" s="49" t="s">
        <v>6062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15372</v>
      </c>
      <c r="D296" s="33" t="s">
        <v>12124</v>
      </c>
      <c r="E296" s="33" t="s">
        <v>4470</v>
      </c>
      <c r="F296" s="49" t="s">
        <v>6062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15372</v>
      </c>
      <c r="D297" s="33" t="s">
        <v>11869</v>
      </c>
      <c r="E297" s="33" t="s">
        <v>4470</v>
      </c>
      <c r="F297" s="49" t="s">
        <v>6138</v>
      </c>
      <c r="G297" s="49" t="s">
        <v>3078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15372</v>
      </c>
      <c r="D298" s="33" t="s">
        <v>12126</v>
      </c>
      <c r="E298" s="33" t="s">
        <v>4470</v>
      </c>
      <c r="F298" s="49" t="s">
        <v>6138</v>
      </c>
      <c r="G298" s="49" t="s">
        <v>3078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15372</v>
      </c>
      <c r="D299" s="33" t="s">
        <v>12126</v>
      </c>
      <c r="E299" s="33" t="s">
        <v>4470</v>
      </c>
      <c r="F299" s="49" t="s">
        <v>5939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15372</v>
      </c>
      <c r="D300" s="33" t="s">
        <v>11868</v>
      </c>
      <c r="E300" s="33" t="s">
        <v>4470</v>
      </c>
      <c r="F300" s="49" t="s">
        <v>5939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5939</v>
      </c>
      <c r="C301" s="33" t="s">
        <v>15492</v>
      </c>
      <c r="D301" s="33">
        <v>105715665</v>
      </c>
      <c r="E301" s="33" t="s">
        <v>15493</v>
      </c>
      <c r="F301" s="49" t="s">
        <v>6345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5939</v>
      </c>
      <c r="C302" s="33" t="s">
        <v>15492</v>
      </c>
      <c r="D302" s="436">
        <v>105715429</v>
      </c>
      <c r="E302" s="33" t="s">
        <v>15493</v>
      </c>
      <c r="F302" s="49" t="s">
        <v>6345</v>
      </c>
      <c r="G302" s="49" t="s">
        <v>1604</v>
      </c>
      <c r="H302" s="33" t="s">
        <v>15494</v>
      </c>
      <c r="I302" s="33"/>
      <c r="J302" s="33"/>
      <c r="K302" s="33"/>
    </row>
    <row r="303" spans="1:11" x14ac:dyDescent="0.25">
      <c r="A303" s="33">
        <v>301</v>
      </c>
      <c r="B303" s="33" t="s">
        <v>5939</v>
      </c>
      <c r="C303" s="33" t="s">
        <v>15492</v>
      </c>
      <c r="D303" s="33">
        <v>105716072</v>
      </c>
      <c r="E303" s="33" t="s">
        <v>15493</v>
      </c>
      <c r="F303" s="49" t="s">
        <v>6345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5939</v>
      </c>
      <c r="C304" s="33" t="s">
        <v>15492</v>
      </c>
      <c r="D304" s="436">
        <v>105154047</v>
      </c>
      <c r="E304" s="33" t="s">
        <v>15493</v>
      </c>
      <c r="F304" s="49" t="s">
        <v>6345</v>
      </c>
      <c r="G304" s="49" t="s">
        <v>1604</v>
      </c>
      <c r="H304" s="33" t="s">
        <v>15494</v>
      </c>
      <c r="I304" s="33"/>
      <c r="J304" s="33"/>
      <c r="K304" s="33"/>
    </row>
    <row r="305" spans="1:11" x14ac:dyDescent="0.25">
      <c r="A305" s="33">
        <v>303</v>
      </c>
      <c r="B305" s="38" t="s">
        <v>5992</v>
      </c>
      <c r="C305" s="33" t="s">
        <v>15449</v>
      </c>
      <c r="D305" s="228" t="s">
        <v>15495</v>
      </c>
      <c r="E305" s="33" t="s">
        <v>10923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5992</v>
      </c>
      <c r="C306" s="33" t="s">
        <v>15449</v>
      </c>
      <c r="D306" s="228" t="s">
        <v>15280</v>
      </c>
      <c r="E306" s="33" t="s">
        <v>10923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5992</v>
      </c>
      <c r="C307" s="33" t="s">
        <v>15449</v>
      </c>
      <c r="D307" s="228" t="s">
        <v>15496</v>
      </c>
      <c r="E307" s="33" t="s">
        <v>10923</v>
      </c>
      <c r="F307" s="49" t="s">
        <v>6405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5992</v>
      </c>
      <c r="C308" s="33" t="s">
        <v>15449</v>
      </c>
      <c r="D308" s="228" t="s">
        <v>15497</v>
      </c>
      <c r="E308" s="33" t="s">
        <v>10923</v>
      </c>
      <c r="F308" s="49" t="s">
        <v>6072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5992</v>
      </c>
      <c r="C309" s="33" t="s">
        <v>15449</v>
      </c>
      <c r="D309" s="228" t="s">
        <v>15498</v>
      </c>
      <c r="E309" s="33" t="s">
        <v>10923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5992</v>
      </c>
      <c r="C310" s="33" t="s">
        <v>15449</v>
      </c>
      <c r="D310" s="228" t="s">
        <v>15283</v>
      </c>
      <c r="E310" s="33" t="s">
        <v>10923</v>
      </c>
      <c r="F310" s="49" t="s">
        <v>6031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5992</v>
      </c>
      <c r="C311" s="33" t="s">
        <v>15449</v>
      </c>
      <c r="D311" s="228" t="s">
        <v>12255</v>
      </c>
      <c r="E311" s="33" t="s">
        <v>10923</v>
      </c>
      <c r="F311" s="49" t="s">
        <v>6031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5992</v>
      </c>
      <c r="C312" s="33" t="s">
        <v>15449</v>
      </c>
      <c r="D312" s="228" t="s">
        <v>15499</v>
      </c>
      <c r="E312" s="33" t="s">
        <v>10923</v>
      </c>
      <c r="F312" s="49" t="s">
        <v>6031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5992</v>
      </c>
      <c r="C313" s="33" t="s">
        <v>15449</v>
      </c>
      <c r="D313" s="228" t="s">
        <v>12256</v>
      </c>
      <c r="E313" s="33" t="s">
        <v>10923</v>
      </c>
      <c r="F313" s="49" t="s">
        <v>6031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5992</v>
      </c>
      <c r="C314" s="33" t="s">
        <v>15449</v>
      </c>
      <c r="D314" s="228" t="s">
        <v>15500</v>
      </c>
      <c r="E314" s="33" t="s">
        <v>10923</v>
      </c>
      <c r="F314" s="49" t="s">
        <v>6405</v>
      </c>
      <c r="G314" s="49" t="s">
        <v>3078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5992</v>
      </c>
      <c r="C315" s="33" t="s">
        <v>15449</v>
      </c>
      <c r="D315" s="228" t="s">
        <v>15393</v>
      </c>
      <c r="E315" s="33" t="s">
        <v>10923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5992</v>
      </c>
      <c r="C316" s="33" t="s">
        <v>15449</v>
      </c>
      <c r="D316" s="228" t="s">
        <v>15392</v>
      </c>
      <c r="E316" s="33" t="s">
        <v>10923</v>
      </c>
      <c r="F316" s="49" t="s">
        <v>6138</v>
      </c>
      <c r="G316" s="49" t="s">
        <v>2908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5992</v>
      </c>
      <c r="C317" s="33" t="s">
        <v>15449</v>
      </c>
      <c r="D317" s="228" t="s">
        <v>12257</v>
      </c>
      <c r="E317" s="33" t="s">
        <v>10923</v>
      </c>
      <c r="F317" s="49" t="s">
        <v>6031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5992</v>
      </c>
      <c r="C318" s="33" t="s">
        <v>15449</v>
      </c>
      <c r="D318" s="228" t="s">
        <v>15501</v>
      </c>
      <c r="E318" s="33" t="s">
        <v>10923</v>
      </c>
      <c r="F318" s="49" t="s">
        <v>6031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5992</v>
      </c>
      <c r="C319" s="33" t="s">
        <v>15449</v>
      </c>
      <c r="D319" s="228" t="s">
        <v>12258</v>
      </c>
      <c r="E319" s="33" t="s">
        <v>10923</v>
      </c>
      <c r="F319" s="49" t="s">
        <v>6031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6106</v>
      </c>
      <c r="C320" s="33" t="s">
        <v>15372</v>
      </c>
      <c r="D320" s="33" t="s">
        <v>12596</v>
      </c>
      <c r="E320" s="33" t="s">
        <v>4470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6106</v>
      </c>
      <c r="C321" s="33" t="s">
        <v>15372</v>
      </c>
      <c r="D321" s="33" t="s">
        <v>12544</v>
      </c>
      <c r="E321" s="33" t="s">
        <v>4470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6106</v>
      </c>
      <c r="C322" s="33" t="s">
        <v>15372</v>
      </c>
      <c r="D322" s="33" t="s">
        <v>11452</v>
      </c>
      <c r="E322" s="33" t="s">
        <v>4470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6106</v>
      </c>
      <c r="C323" s="33" t="s">
        <v>15372</v>
      </c>
      <c r="D323" s="33" t="s">
        <v>12596</v>
      </c>
      <c r="E323" s="33" t="s">
        <v>4470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6106</v>
      </c>
      <c r="C324" s="33" t="s">
        <v>15372</v>
      </c>
      <c r="D324" s="33" t="s">
        <v>4828</v>
      </c>
      <c r="E324" s="33" t="s">
        <v>4470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6106</v>
      </c>
      <c r="C325" s="33" t="s">
        <v>15372</v>
      </c>
      <c r="D325" s="33" t="s">
        <v>12363</v>
      </c>
      <c r="E325" s="33" t="s">
        <v>4470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15372</v>
      </c>
      <c r="D326" s="33" t="s">
        <v>12367</v>
      </c>
      <c r="E326" s="33" t="s">
        <v>4470</v>
      </c>
      <c r="F326" s="479">
        <v>44872</v>
      </c>
      <c r="G326" s="49" t="s">
        <v>2736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15372</v>
      </c>
      <c r="D327" s="33" t="s">
        <v>12367</v>
      </c>
      <c r="E327" s="33" t="s">
        <v>4470</v>
      </c>
      <c r="F327" s="479">
        <v>44872</v>
      </c>
      <c r="G327" s="49" t="s">
        <v>2736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15372</v>
      </c>
      <c r="D328" s="33" t="s">
        <v>12365</v>
      </c>
      <c r="E328" s="33" t="s">
        <v>4470</v>
      </c>
      <c r="F328" s="479">
        <v>44872</v>
      </c>
      <c r="G328" s="49" t="s">
        <v>2736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15372</v>
      </c>
      <c r="D329" s="33" t="s">
        <v>12363</v>
      </c>
      <c r="E329" s="33" t="s">
        <v>4470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15372</v>
      </c>
      <c r="D330" s="33" t="s">
        <v>12364</v>
      </c>
      <c r="E330" s="33" t="s">
        <v>4470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15372</v>
      </c>
      <c r="D331" s="33" t="s">
        <v>12367</v>
      </c>
      <c r="E331" s="33" t="s">
        <v>4470</v>
      </c>
      <c r="F331" s="479">
        <v>44872</v>
      </c>
      <c r="G331" s="49" t="s">
        <v>2736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15449</v>
      </c>
      <c r="D332" s="228" t="s">
        <v>15502</v>
      </c>
      <c r="E332" s="33" t="s">
        <v>10923</v>
      </c>
      <c r="F332" s="49" t="s">
        <v>6312</v>
      </c>
      <c r="G332" s="49" t="s">
        <v>520</v>
      </c>
      <c r="H332" s="49" t="s">
        <v>2884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15449</v>
      </c>
      <c r="D333" s="228" t="s">
        <v>15503</v>
      </c>
      <c r="E333" s="33" t="s">
        <v>10923</v>
      </c>
      <c r="F333" s="49" t="s">
        <v>6312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15449</v>
      </c>
      <c r="D334" s="228" t="s">
        <v>14948</v>
      </c>
      <c r="E334" s="33" t="s">
        <v>10923</v>
      </c>
      <c r="F334" s="49" t="s">
        <v>6364</v>
      </c>
      <c r="G334" s="49" t="s">
        <v>1006</v>
      </c>
      <c r="H334" s="33"/>
      <c r="I334" s="228" t="s">
        <v>10068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15449</v>
      </c>
      <c r="D335" s="228" t="s">
        <v>15504</v>
      </c>
      <c r="E335" s="33" t="s">
        <v>10923</v>
      </c>
      <c r="F335" s="49" t="s">
        <v>6375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15449</v>
      </c>
      <c r="D336" s="228" t="s">
        <v>15505</v>
      </c>
      <c r="E336" s="33" t="s">
        <v>10923</v>
      </c>
      <c r="F336" s="49" t="s">
        <v>6405</v>
      </c>
      <c r="G336" s="49" t="s">
        <v>3078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6339</v>
      </c>
      <c r="C337" s="33" t="s">
        <v>15372</v>
      </c>
      <c r="D337" s="33" t="s">
        <v>11841</v>
      </c>
      <c r="E337" s="33" t="s">
        <v>4470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6339</v>
      </c>
      <c r="C338" s="33" t="s">
        <v>15372</v>
      </c>
      <c r="D338" s="33" t="s">
        <v>12597</v>
      </c>
      <c r="E338" s="33" t="s">
        <v>4470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6339</v>
      </c>
      <c r="C339" s="33" t="s">
        <v>15372</v>
      </c>
      <c r="D339" s="33" t="s">
        <v>12596</v>
      </c>
      <c r="E339" s="33" t="s">
        <v>4470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6339</v>
      </c>
      <c r="C340" s="33" t="s">
        <v>15372</v>
      </c>
      <c r="D340" s="33" t="s">
        <v>12596</v>
      </c>
      <c r="E340" s="33" t="s">
        <v>4470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15372</v>
      </c>
      <c r="D341" s="33" t="s">
        <v>10713</v>
      </c>
      <c r="E341" s="33" t="s">
        <v>4470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15372</v>
      </c>
      <c r="D342" s="33" t="s">
        <v>11841</v>
      </c>
      <c r="E342" s="33" t="s">
        <v>4470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15372</v>
      </c>
      <c r="D343" s="33" t="s">
        <v>12544</v>
      </c>
      <c r="E343" s="33" t="s">
        <v>4470</v>
      </c>
      <c r="F343" s="49" t="s">
        <v>6555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15372</v>
      </c>
      <c r="D344" s="33" t="s">
        <v>12545</v>
      </c>
      <c r="E344" s="33" t="s">
        <v>4470</v>
      </c>
      <c r="F344" s="49" t="s">
        <v>6555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15372</v>
      </c>
      <c r="D345" s="33" t="s">
        <v>12545</v>
      </c>
      <c r="E345" s="33" t="s">
        <v>4470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15372</v>
      </c>
      <c r="D346" s="33" t="s">
        <v>4829</v>
      </c>
      <c r="E346" s="33" t="s">
        <v>4470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15372</v>
      </c>
      <c r="D347" s="33" t="s">
        <v>8649</v>
      </c>
      <c r="E347" s="33" t="s">
        <v>4470</v>
      </c>
      <c r="F347" s="49" t="s">
        <v>6977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15372</v>
      </c>
      <c r="D348" s="33" t="s">
        <v>8649</v>
      </c>
      <c r="E348" s="33" t="s">
        <v>4470</v>
      </c>
      <c r="F348" s="49" t="s">
        <v>6977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6574</v>
      </c>
      <c r="C349" s="33" t="s">
        <v>15372</v>
      </c>
      <c r="D349" s="33" t="s">
        <v>12596</v>
      </c>
      <c r="E349" s="33" t="s">
        <v>4470</v>
      </c>
      <c r="F349" s="49" t="s">
        <v>6675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6574</v>
      </c>
      <c r="C350" s="33" t="s">
        <v>15372</v>
      </c>
      <c r="D350" s="33" t="s">
        <v>15506</v>
      </c>
      <c r="E350" s="33" t="s">
        <v>4470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6574</v>
      </c>
      <c r="C351" s="33" t="s">
        <v>15372</v>
      </c>
      <c r="D351" s="33" t="s">
        <v>12597</v>
      </c>
      <c r="E351" s="33" t="s">
        <v>4470</v>
      </c>
      <c r="F351" s="49" t="s">
        <v>6675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6574</v>
      </c>
      <c r="C352" s="33" t="s">
        <v>15372</v>
      </c>
      <c r="D352" s="33" t="s">
        <v>12891</v>
      </c>
      <c r="E352" s="33" t="s">
        <v>4470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15449</v>
      </c>
      <c r="D353" s="228" t="s">
        <v>15507</v>
      </c>
      <c r="E353" s="33" t="s">
        <v>10923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15449</v>
      </c>
      <c r="D354" s="228" t="s">
        <v>15508</v>
      </c>
      <c r="E354" s="33" t="s">
        <v>10923</v>
      </c>
      <c r="F354" s="49" t="s">
        <v>6693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15449</v>
      </c>
      <c r="D355" s="228" t="s">
        <v>9158</v>
      </c>
      <c r="E355" s="33" t="s">
        <v>10923</v>
      </c>
      <c r="F355" s="49" t="s">
        <v>6701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15449</v>
      </c>
      <c r="D356" s="228" t="s">
        <v>15509</v>
      </c>
      <c r="E356" s="33" t="s">
        <v>10923</v>
      </c>
      <c r="F356" s="49" t="s">
        <v>6701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15449</v>
      </c>
      <c r="D357" s="228" t="s">
        <v>15510</v>
      </c>
      <c r="E357" s="33" t="s">
        <v>10923</v>
      </c>
      <c r="F357" s="49" t="s">
        <v>6731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15449</v>
      </c>
      <c r="D358" s="228" t="s">
        <v>15511</v>
      </c>
      <c r="E358" s="33" t="s">
        <v>10923</v>
      </c>
      <c r="F358" s="49" t="s">
        <v>6701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15449</v>
      </c>
      <c r="D359" s="228" t="s">
        <v>15512</v>
      </c>
      <c r="E359" s="33" t="s">
        <v>10923</v>
      </c>
      <c r="F359" s="49" t="s">
        <v>6731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15449</v>
      </c>
      <c r="D360" s="228" t="s">
        <v>15513</v>
      </c>
      <c r="E360" s="33" t="s">
        <v>10923</v>
      </c>
      <c r="F360" s="49" t="s">
        <v>6731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15449</v>
      </c>
      <c r="D361" s="228" t="s">
        <v>15514</v>
      </c>
      <c r="E361" s="33" t="s">
        <v>10923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15449</v>
      </c>
      <c r="D362" s="228" t="s">
        <v>15515</v>
      </c>
      <c r="E362" s="33" t="s">
        <v>10923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6675</v>
      </c>
      <c r="C363" s="33" t="s">
        <v>15372</v>
      </c>
      <c r="D363" s="33" t="s">
        <v>12597</v>
      </c>
      <c r="E363" s="33" t="s">
        <v>4470</v>
      </c>
      <c r="F363" s="49" t="s">
        <v>6909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6675</v>
      </c>
      <c r="C364" s="33" t="s">
        <v>15372</v>
      </c>
      <c r="D364" s="33" t="s">
        <v>11839</v>
      </c>
      <c r="E364" s="33" t="s">
        <v>4470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6675</v>
      </c>
      <c r="C365" s="33" t="s">
        <v>15372</v>
      </c>
      <c r="D365" s="33" t="s">
        <v>12597</v>
      </c>
      <c r="E365" s="33" t="s">
        <v>4470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6675</v>
      </c>
      <c r="C366" s="33" t="s">
        <v>15372</v>
      </c>
      <c r="D366" s="33" t="s">
        <v>12596</v>
      </c>
      <c r="E366" s="33" t="s">
        <v>4470</v>
      </c>
      <c r="F366" s="49" t="s">
        <v>6977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6701</v>
      </c>
      <c r="C367" s="33" t="s">
        <v>15492</v>
      </c>
      <c r="D367" s="33">
        <v>106011849</v>
      </c>
      <c r="E367" s="33" t="s">
        <v>15493</v>
      </c>
      <c r="F367" s="49" t="s">
        <v>7169</v>
      </c>
      <c r="G367" s="49" t="s">
        <v>15516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6701</v>
      </c>
      <c r="C368" s="33" t="s">
        <v>15492</v>
      </c>
      <c r="D368" s="33">
        <v>106100057</v>
      </c>
      <c r="E368" s="33" t="s">
        <v>15493</v>
      </c>
      <c r="F368" s="49" t="s">
        <v>7169</v>
      </c>
      <c r="G368" s="49" t="s">
        <v>15516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6701</v>
      </c>
      <c r="C369" s="33" t="s">
        <v>15492</v>
      </c>
      <c r="D369" s="33">
        <v>106100062</v>
      </c>
      <c r="E369" s="33" t="s">
        <v>15493</v>
      </c>
      <c r="F369" s="49" t="s">
        <v>7169</v>
      </c>
      <c r="G369" s="49" t="s">
        <v>15516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6701</v>
      </c>
      <c r="C370" s="33" t="s">
        <v>15492</v>
      </c>
      <c r="D370" s="33">
        <v>106099293</v>
      </c>
      <c r="E370" s="33" t="s">
        <v>15493</v>
      </c>
      <c r="F370" s="49" t="s">
        <v>7169</v>
      </c>
      <c r="G370" s="49" t="s">
        <v>15516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6701</v>
      </c>
      <c r="C371" s="33" t="s">
        <v>15492</v>
      </c>
      <c r="D371" s="33">
        <v>106100166</v>
      </c>
      <c r="E371" s="33" t="s">
        <v>15493</v>
      </c>
      <c r="F371" s="49" t="s">
        <v>7169</v>
      </c>
      <c r="G371" s="49" t="s">
        <v>15516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6701</v>
      </c>
      <c r="C372" s="33" t="s">
        <v>15492</v>
      </c>
      <c r="D372" s="33">
        <v>106099822</v>
      </c>
      <c r="E372" s="33" t="s">
        <v>15493</v>
      </c>
      <c r="F372" s="49" t="s">
        <v>7038</v>
      </c>
      <c r="G372" s="49" t="s">
        <v>15517</v>
      </c>
      <c r="H372" s="33" t="s">
        <v>15518</v>
      </c>
      <c r="I372" s="33"/>
      <c r="J372" s="33"/>
      <c r="K372" s="33"/>
    </row>
    <row r="373" spans="1:11" x14ac:dyDescent="0.25">
      <c r="A373" s="33">
        <v>371</v>
      </c>
      <c r="B373" s="38" t="s">
        <v>6701</v>
      </c>
      <c r="C373" s="33" t="s">
        <v>15492</v>
      </c>
      <c r="D373" s="33">
        <v>106099823</v>
      </c>
      <c r="E373" s="33" t="s">
        <v>15493</v>
      </c>
      <c r="F373" s="49" t="s">
        <v>7038</v>
      </c>
      <c r="G373" s="49" t="s">
        <v>15517</v>
      </c>
      <c r="H373" s="33" t="s">
        <v>15518</v>
      </c>
      <c r="I373" s="33"/>
      <c r="J373" s="33"/>
      <c r="K373" s="33"/>
    </row>
    <row r="374" spans="1:11" x14ac:dyDescent="0.25">
      <c r="A374" s="33">
        <v>372</v>
      </c>
      <c r="B374" s="38" t="s">
        <v>6701</v>
      </c>
      <c r="C374" s="33" t="s">
        <v>15492</v>
      </c>
      <c r="D374" s="33">
        <v>106099828</v>
      </c>
      <c r="E374" s="33" t="s">
        <v>15493</v>
      </c>
      <c r="F374" s="479">
        <v>44722</v>
      </c>
      <c r="G374" s="49" t="s">
        <v>15519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6701</v>
      </c>
      <c r="C375" s="33" t="s">
        <v>15492</v>
      </c>
      <c r="D375" s="33">
        <v>106100044</v>
      </c>
      <c r="E375" s="33" t="s">
        <v>15493</v>
      </c>
      <c r="F375" s="49" t="s">
        <v>7038</v>
      </c>
      <c r="G375" s="49" t="s">
        <v>15517</v>
      </c>
      <c r="H375" s="33" t="s">
        <v>15518</v>
      </c>
      <c r="I375" s="33"/>
      <c r="J375" s="33"/>
      <c r="K375" s="33"/>
    </row>
    <row r="376" spans="1:11" x14ac:dyDescent="0.25">
      <c r="A376" s="33">
        <v>374</v>
      </c>
      <c r="B376" s="38" t="s">
        <v>6701</v>
      </c>
      <c r="C376" s="33" t="s">
        <v>15492</v>
      </c>
      <c r="D376" s="33">
        <v>106099817</v>
      </c>
      <c r="E376" s="33" t="s">
        <v>15493</v>
      </c>
      <c r="F376" s="479">
        <v>44722</v>
      </c>
      <c r="G376" s="49" t="s">
        <v>15519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6701</v>
      </c>
      <c r="C377" s="33" t="s">
        <v>15492</v>
      </c>
      <c r="D377" s="33">
        <v>106100065</v>
      </c>
      <c r="E377" s="33" t="s">
        <v>15493</v>
      </c>
      <c r="F377" s="479">
        <v>44722</v>
      </c>
      <c r="G377" s="49" t="s">
        <v>15519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6701</v>
      </c>
      <c r="C378" s="33" t="s">
        <v>15492</v>
      </c>
      <c r="D378" s="33">
        <v>106099861</v>
      </c>
      <c r="E378" s="33" t="s">
        <v>15493</v>
      </c>
      <c r="F378" s="479">
        <v>44722</v>
      </c>
      <c r="G378" s="49" t="s">
        <v>15519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6701</v>
      </c>
      <c r="C379" s="33" t="s">
        <v>15492</v>
      </c>
      <c r="D379" s="33">
        <v>106012135</v>
      </c>
      <c r="E379" s="33" t="s">
        <v>15493</v>
      </c>
      <c r="F379" s="49" t="s">
        <v>7038</v>
      </c>
      <c r="G379" s="49" t="s">
        <v>15517</v>
      </c>
      <c r="H379" s="33" t="s">
        <v>15518</v>
      </c>
      <c r="I379" s="33"/>
      <c r="J379" s="33"/>
      <c r="K379" s="33"/>
    </row>
    <row r="380" spans="1:11" x14ac:dyDescent="0.25">
      <c r="A380" s="33">
        <v>378</v>
      </c>
      <c r="B380" s="38" t="s">
        <v>6701</v>
      </c>
      <c r="C380" s="33" t="s">
        <v>15492</v>
      </c>
      <c r="D380" s="33">
        <v>106100138</v>
      </c>
      <c r="E380" s="33" t="s">
        <v>15493</v>
      </c>
      <c r="F380" s="479">
        <v>44722</v>
      </c>
      <c r="G380" s="49" t="s">
        <v>15519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6701</v>
      </c>
      <c r="C381" s="33" t="s">
        <v>15492</v>
      </c>
      <c r="D381" s="33">
        <v>106099870</v>
      </c>
      <c r="E381" s="33" t="s">
        <v>15493</v>
      </c>
      <c r="F381" s="49" t="s">
        <v>7038</v>
      </c>
      <c r="G381" s="49" t="s">
        <v>15520</v>
      </c>
      <c r="H381" s="33" t="s">
        <v>15521</v>
      </c>
      <c r="I381" s="33"/>
      <c r="J381" s="33"/>
      <c r="K381" s="33"/>
    </row>
    <row r="382" spans="1:11" x14ac:dyDescent="0.25">
      <c r="A382" s="33">
        <v>380</v>
      </c>
      <c r="B382" s="38" t="s">
        <v>6701</v>
      </c>
      <c r="C382" s="33" t="s">
        <v>15492</v>
      </c>
      <c r="D382" s="33">
        <v>106099869</v>
      </c>
      <c r="E382" s="33" t="s">
        <v>15493</v>
      </c>
      <c r="F382" s="49" t="s">
        <v>7038</v>
      </c>
      <c r="G382" s="49" t="s">
        <v>15520</v>
      </c>
      <c r="H382" s="33" t="s">
        <v>15521</v>
      </c>
      <c r="I382" s="33"/>
      <c r="J382" s="33"/>
      <c r="K382" s="33"/>
    </row>
    <row r="383" spans="1:11" x14ac:dyDescent="0.25">
      <c r="A383" s="33">
        <v>381</v>
      </c>
      <c r="B383" s="38" t="s">
        <v>6701</v>
      </c>
      <c r="C383" s="33" t="s">
        <v>15492</v>
      </c>
      <c r="D383" s="33">
        <v>106100066</v>
      </c>
      <c r="E383" s="33" t="s">
        <v>15493</v>
      </c>
      <c r="F383" s="479">
        <v>44691</v>
      </c>
      <c r="G383" s="49" t="s">
        <v>15522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6701</v>
      </c>
      <c r="C384" s="33" t="s">
        <v>15492</v>
      </c>
      <c r="D384" s="33">
        <v>106100045</v>
      </c>
      <c r="E384" s="33" t="s">
        <v>15493</v>
      </c>
      <c r="F384" s="479">
        <v>44691</v>
      </c>
      <c r="G384" s="49" t="s">
        <v>15522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6701</v>
      </c>
      <c r="C385" s="33" t="s">
        <v>15492</v>
      </c>
      <c r="D385" s="33">
        <v>106100060</v>
      </c>
      <c r="E385" s="33" t="s">
        <v>15493</v>
      </c>
      <c r="F385" s="479">
        <v>44691</v>
      </c>
      <c r="G385" s="49" t="s">
        <v>15522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6701</v>
      </c>
      <c r="C386" s="33" t="s">
        <v>15492</v>
      </c>
      <c r="D386" s="33">
        <v>106100137</v>
      </c>
      <c r="E386" s="33" t="s">
        <v>15493</v>
      </c>
      <c r="F386" s="479">
        <v>44691</v>
      </c>
      <c r="G386" s="49" t="s">
        <v>15522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6701</v>
      </c>
      <c r="C387" s="33" t="s">
        <v>15492</v>
      </c>
      <c r="D387" s="33">
        <v>105658652</v>
      </c>
      <c r="E387" s="33" t="s">
        <v>15493</v>
      </c>
      <c r="F387" s="479">
        <v>44691</v>
      </c>
      <c r="G387" s="49" t="s">
        <v>15522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6701</v>
      </c>
      <c r="C388" s="33" t="s">
        <v>15492</v>
      </c>
      <c r="D388" s="33">
        <v>105658645</v>
      </c>
      <c r="E388" s="33" t="s">
        <v>15493</v>
      </c>
      <c r="F388" s="49" t="s">
        <v>7038</v>
      </c>
      <c r="G388" s="49" t="s">
        <v>15517</v>
      </c>
      <c r="H388" s="33" t="s">
        <v>15518</v>
      </c>
      <c r="I388" s="33"/>
      <c r="J388" s="33"/>
      <c r="K388" s="33"/>
    </row>
    <row r="389" spans="1:11" x14ac:dyDescent="0.25">
      <c r="A389" s="33">
        <v>385</v>
      </c>
      <c r="B389" s="38" t="s">
        <v>6701</v>
      </c>
      <c r="C389" s="33" t="s">
        <v>15492</v>
      </c>
      <c r="D389" s="33">
        <v>106012818</v>
      </c>
      <c r="E389" s="33" t="s">
        <v>15493</v>
      </c>
      <c r="F389" s="49" t="s">
        <v>7038</v>
      </c>
      <c r="G389" s="49" t="s">
        <v>15520</v>
      </c>
      <c r="H389" s="33" t="s">
        <v>15521</v>
      </c>
      <c r="I389" s="33"/>
      <c r="J389" s="33"/>
      <c r="K389" s="33"/>
    </row>
    <row r="390" spans="1:11" x14ac:dyDescent="0.25">
      <c r="A390" s="33">
        <v>385</v>
      </c>
      <c r="B390" s="38" t="s">
        <v>6701</v>
      </c>
      <c r="C390" s="33" t="s">
        <v>15492</v>
      </c>
      <c r="D390" s="33">
        <v>105716188</v>
      </c>
      <c r="E390" s="33" t="s">
        <v>15493</v>
      </c>
      <c r="F390" s="49" t="s">
        <v>7038</v>
      </c>
      <c r="G390" s="49" t="s">
        <v>15520</v>
      </c>
      <c r="H390" s="33" t="s">
        <v>15521</v>
      </c>
      <c r="I390" s="33"/>
      <c r="J390" s="33"/>
      <c r="K390" s="33"/>
    </row>
    <row r="391" spans="1:11" x14ac:dyDescent="0.25">
      <c r="A391" s="33">
        <v>385</v>
      </c>
      <c r="B391" s="38" t="s">
        <v>6701</v>
      </c>
      <c r="C391" s="33" t="s">
        <v>15492</v>
      </c>
      <c r="D391" s="33">
        <v>105716030</v>
      </c>
      <c r="E391" s="33" t="s">
        <v>15493</v>
      </c>
      <c r="F391" s="49" t="s">
        <v>7038</v>
      </c>
      <c r="G391" s="49" t="s">
        <v>15520</v>
      </c>
      <c r="H391" s="33" t="s">
        <v>15521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15449</v>
      </c>
      <c r="D392" s="228" t="s">
        <v>15523</v>
      </c>
      <c r="E392" s="33" t="s">
        <v>10923</v>
      </c>
      <c r="F392" s="49" t="s">
        <v>6898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15449</v>
      </c>
      <c r="D393" s="228" t="s">
        <v>15524</v>
      </c>
      <c r="E393" s="33" t="s">
        <v>10923</v>
      </c>
      <c r="F393" s="49" t="s">
        <v>6909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15449</v>
      </c>
      <c r="D394" s="228" t="s">
        <v>15525</v>
      </c>
      <c r="E394" s="33" t="s">
        <v>10923</v>
      </c>
      <c r="F394" s="49" t="s">
        <v>6909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15449</v>
      </c>
      <c r="D395" s="228" t="s">
        <v>15300</v>
      </c>
      <c r="E395" s="33" t="s">
        <v>10923</v>
      </c>
      <c r="F395" s="49" t="s">
        <v>7022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15449</v>
      </c>
      <c r="D396" s="228" t="s">
        <v>15249</v>
      </c>
      <c r="E396" s="33" t="s">
        <v>10923</v>
      </c>
      <c r="F396" s="49" t="s">
        <v>6986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15372</v>
      </c>
      <c r="D397" s="33" t="s">
        <v>12597</v>
      </c>
      <c r="E397" s="33" t="s">
        <v>4470</v>
      </c>
      <c r="F397" s="49" t="s">
        <v>6951</v>
      </c>
      <c r="G397" s="42" t="s">
        <v>2884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15372</v>
      </c>
      <c r="D398" s="33" t="s">
        <v>12363</v>
      </c>
      <c r="E398" s="33" t="s">
        <v>4470</v>
      </c>
      <c r="F398" s="49" t="s">
        <v>6951</v>
      </c>
      <c r="G398" s="42" t="s">
        <v>2884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15372</v>
      </c>
      <c r="D399" s="33" t="s">
        <v>12815</v>
      </c>
      <c r="E399" s="33" t="s">
        <v>4470</v>
      </c>
      <c r="F399" s="49" t="s">
        <v>6951</v>
      </c>
      <c r="G399" s="42" t="s">
        <v>2884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15372</v>
      </c>
      <c r="D400" s="33" t="s">
        <v>12816</v>
      </c>
      <c r="E400" s="33" t="s">
        <v>4470</v>
      </c>
      <c r="F400" s="49" t="s">
        <v>6951</v>
      </c>
      <c r="G400" s="42" t="s">
        <v>2884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7022</v>
      </c>
      <c r="C401" s="33" t="s">
        <v>15372</v>
      </c>
      <c r="D401" s="33" t="s">
        <v>12892</v>
      </c>
      <c r="E401" s="33" t="s">
        <v>4470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7022</v>
      </c>
      <c r="C402" s="33" t="s">
        <v>15372</v>
      </c>
      <c r="D402" s="33" t="s">
        <v>12124</v>
      </c>
      <c r="E402" s="33" t="s">
        <v>4470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7022</v>
      </c>
      <c r="C403" s="33" t="s">
        <v>15372</v>
      </c>
      <c r="D403" s="33" t="s">
        <v>11868</v>
      </c>
      <c r="E403" s="33" t="s">
        <v>4470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7022</v>
      </c>
      <c r="C404" s="33" t="s">
        <v>15372</v>
      </c>
      <c r="D404" s="33" t="s">
        <v>9866</v>
      </c>
      <c r="E404" s="33" t="s">
        <v>4470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7022</v>
      </c>
      <c r="C405" s="33" t="s">
        <v>15372</v>
      </c>
      <c r="D405" s="33" t="s">
        <v>11839</v>
      </c>
      <c r="E405" s="33" t="s">
        <v>4470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7022</v>
      </c>
      <c r="C406" s="33" t="s">
        <v>15372</v>
      </c>
      <c r="D406" s="33" t="s">
        <v>12891</v>
      </c>
      <c r="E406" s="33" t="s">
        <v>4470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7038</v>
      </c>
      <c r="C407" s="33" t="s">
        <v>15372</v>
      </c>
      <c r="D407" s="33" t="s">
        <v>15526</v>
      </c>
      <c r="E407" s="33" t="s">
        <v>2850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7038</v>
      </c>
      <c r="C408" s="33" t="s">
        <v>15372</v>
      </c>
      <c r="D408" s="33" t="s">
        <v>15527</v>
      </c>
      <c r="E408" s="33" t="s">
        <v>2850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7038</v>
      </c>
      <c r="C409" s="33" t="s">
        <v>15372</v>
      </c>
      <c r="D409" s="33" t="s">
        <v>13190</v>
      </c>
      <c r="E409" s="33" t="s">
        <v>2850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7038</v>
      </c>
      <c r="C410" s="33" t="s">
        <v>15372</v>
      </c>
      <c r="D410" s="33" t="s">
        <v>9064</v>
      </c>
      <c r="E410" s="33" t="s">
        <v>2850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7038</v>
      </c>
      <c r="C411" s="33" t="s">
        <v>15372</v>
      </c>
      <c r="D411" s="33" t="s">
        <v>15528</v>
      </c>
      <c r="E411" s="33" t="s">
        <v>2850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7038</v>
      </c>
      <c r="C412" s="33" t="s">
        <v>15372</v>
      </c>
      <c r="D412" s="33" t="s">
        <v>9106</v>
      </c>
      <c r="E412" s="33" t="s">
        <v>2850</v>
      </c>
      <c r="F412" s="49" t="s">
        <v>7331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7038</v>
      </c>
      <c r="C413" s="33" t="s">
        <v>15372</v>
      </c>
      <c r="D413" s="33" t="s">
        <v>8375</v>
      </c>
      <c r="E413" s="33" t="s">
        <v>2850</v>
      </c>
      <c r="F413" s="49" t="s">
        <v>7349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7038</v>
      </c>
      <c r="C414" s="33" t="s">
        <v>15372</v>
      </c>
      <c r="D414" s="33" t="s">
        <v>15529</v>
      </c>
      <c r="E414" s="33" t="s">
        <v>2850</v>
      </c>
      <c r="F414" s="49" t="s">
        <v>7382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7038</v>
      </c>
      <c r="C415" s="33" t="s">
        <v>15372</v>
      </c>
      <c r="D415" s="33" t="s">
        <v>9184</v>
      </c>
      <c r="E415" s="33" t="s">
        <v>2850</v>
      </c>
      <c r="F415" s="49" t="s">
        <v>7285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7038</v>
      </c>
      <c r="C416" s="33" t="s">
        <v>15372</v>
      </c>
      <c r="D416" s="33" t="s">
        <v>12984</v>
      </c>
      <c r="E416" s="33" t="s">
        <v>2850</v>
      </c>
      <c r="F416" s="49" t="s">
        <v>7253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15372</v>
      </c>
      <c r="D417" s="33" t="s">
        <v>12925</v>
      </c>
      <c r="E417" s="33" t="s">
        <v>4470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15372</v>
      </c>
      <c r="D418" s="33" t="s">
        <v>12926</v>
      </c>
      <c r="E418" s="33" t="s">
        <v>4470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15372</v>
      </c>
      <c r="D419" s="33" t="s">
        <v>12927</v>
      </c>
      <c r="E419" s="33" t="s">
        <v>4470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15372</v>
      </c>
      <c r="D420" s="33" t="s">
        <v>12928</v>
      </c>
      <c r="E420" s="33" t="s">
        <v>4470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15372</v>
      </c>
      <c r="D421" s="33" t="s">
        <v>12935</v>
      </c>
      <c r="E421" s="33" t="s">
        <v>2850</v>
      </c>
      <c r="F421" s="479">
        <v>44844</v>
      </c>
      <c r="G421" s="49" t="s">
        <v>9065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15372</v>
      </c>
      <c r="D422" s="33" t="s">
        <v>8567</v>
      </c>
      <c r="E422" s="33" t="s">
        <v>2850</v>
      </c>
      <c r="F422" s="479">
        <v>44844</v>
      </c>
      <c r="G422" s="49" t="s">
        <v>9065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15372</v>
      </c>
      <c r="D423" s="33" t="s">
        <v>12947</v>
      </c>
      <c r="E423" s="33" t="s">
        <v>2850</v>
      </c>
      <c r="F423" s="479">
        <v>44844</v>
      </c>
      <c r="G423" s="49" t="s">
        <v>15530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15372</v>
      </c>
      <c r="D424" s="33" t="s">
        <v>12949</v>
      </c>
      <c r="E424" s="33" t="s">
        <v>2850</v>
      </c>
      <c r="F424" s="479">
        <v>44844</v>
      </c>
      <c r="G424" s="49" t="s">
        <v>15530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15372</v>
      </c>
      <c r="D425" s="33" t="s">
        <v>8567</v>
      </c>
      <c r="E425" s="33" t="s">
        <v>2850</v>
      </c>
      <c r="F425" s="479">
        <v>44844</v>
      </c>
      <c r="G425" s="49" t="s">
        <v>15530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15372</v>
      </c>
      <c r="D426" s="33" t="s">
        <v>12950</v>
      </c>
      <c r="E426" s="33" t="s">
        <v>2850</v>
      </c>
      <c r="F426" s="479">
        <v>44844</v>
      </c>
      <c r="G426" s="49" t="s">
        <v>15530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15372</v>
      </c>
      <c r="D427" s="33" t="s">
        <v>15531</v>
      </c>
      <c r="E427" s="33" t="s">
        <v>2850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15372</v>
      </c>
      <c r="D428" s="33" t="s">
        <v>12918</v>
      </c>
      <c r="E428" s="33" t="s">
        <v>2850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15372</v>
      </c>
      <c r="D429" s="33" t="s">
        <v>15532</v>
      </c>
      <c r="E429" s="33" t="s">
        <v>2850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15372</v>
      </c>
      <c r="D430" s="33" t="s">
        <v>15533</v>
      </c>
      <c r="E430" s="33" t="s">
        <v>2850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7169</v>
      </c>
      <c r="C431" s="33" t="s">
        <v>15372</v>
      </c>
      <c r="D431" s="33" t="s">
        <v>15534</v>
      </c>
      <c r="E431" s="33" t="s">
        <v>2850</v>
      </c>
      <c r="F431" s="49" t="s">
        <v>7382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7169</v>
      </c>
      <c r="C432" s="33" t="s">
        <v>15372</v>
      </c>
      <c r="D432" s="33" t="s">
        <v>15535</v>
      </c>
      <c r="E432" s="33" t="s">
        <v>2850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7169</v>
      </c>
      <c r="C433" s="33" t="s">
        <v>15372</v>
      </c>
      <c r="D433" s="33" t="s">
        <v>9106</v>
      </c>
      <c r="E433" s="33" t="s">
        <v>2850</v>
      </c>
      <c r="F433" s="49" t="s">
        <v>7230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7169</v>
      </c>
      <c r="C434" s="33" t="s">
        <v>15372</v>
      </c>
      <c r="D434" s="33" t="s">
        <v>12949</v>
      </c>
      <c r="E434" s="33" t="s">
        <v>2850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7169</v>
      </c>
      <c r="C435" s="33" t="s">
        <v>15372</v>
      </c>
      <c r="D435" s="33" t="s">
        <v>12984</v>
      </c>
      <c r="E435" s="33" t="s">
        <v>2850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7183</v>
      </c>
      <c r="C436" s="33" t="s">
        <v>15372</v>
      </c>
      <c r="D436" s="33" t="s">
        <v>9865</v>
      </c>
      <c r="E436" s="33" t="s">
        <v>4470</v>
      </c>
      <c r="F436" s="49" t="s">
        <v>15536</v>
      </c>
      <c r="G436" s="49" t="s">
        <v>15537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7183</v>
      </c>
      <c r="C437" s="33" t="s">
        <v>15372</v>
      </c>
      <c r="D437" s="33" t="s">
        <v>12965</v>
      </c>
      <c r="E437" s="33" t="s">
        <v>4470</v>
      </c>
      <c r="F437" s="49" t="s">
        <v>15536</v>
      </c>
      <c r="G437" s="49" t="s">
        <v>15537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7183</v>
      </c>
      <c r="C438" s="33" t="s">
        <v>15372</v>
      </c>
      <c r="D438" s="33" t="s">
        <v>12966</v>
      </c>
      <c r="E438" s="33" t="s">
        <v>4470</v>
      </c>
      <c r="F438" s="49" t="s">
        <v>15536</v>
      </c>
      <c r="G438" s="49" t="s">
        <v>15537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7183</v>
      </c>
      <c r="C439" s="33" t="s">
        <v>15372</v>
      </c>
      <c r="D439" s="33" t="s">
        <v>9866</v>
      </c>
      <c r="E439" s="33" t="s">
        <v>4470</v>
      </c>
      <c r="F439" s="49" t="s">
        <v>15536</v>
      </c>
      <c r="G439" s="49" t="s">
        <v>15537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7183</v>
      </c>
      <c r="C440" s="33" t="s">
        <v>15372</v>
      </c>
      <c r="D440" s="33" t="s">
        <v>12965</v>
      </c>
      <c r="E440" s="33" t="s">
        <v>4470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7183</v>
      </c>
      <c r="C441" s="33" t="s">
        <v>15372</v>
      </c>
      <c r="D441" s="33" t="s">
        <v>9866</v>
      </c>
      <c r="E441" s="33" t="s">
        <v>4470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7183</v>
      </c>
      <c r="C442" s="33" t="s">
        <v>15372</v>
      </c>
      <c r="D442" s="33" t="s">
        <v>12973</v>
      </c>
      <c r="E442" s="33" t="s">
        <v>4470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7183</v>
      </c>
      <c r="C443" s="33" t="s">
        <v>15372</v>
      </c>
      <c r="D443" s="33" t="s">
        <v>9865</v>
      </c>
      <c r="E443" s="33" t="s">
        <v>4470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7240</v>
      </c>
      <c r="C444" s="33" t="s">
        <v>15372</v>
      </c>
      <c r="D444" s="33" t="s">
        <v>13107</v>
      </c>
      <c r="E444" s="33" t="s">
        <v>4470</v>
      </c>
      <c r="F444" s="49" t="s">
        <v>7369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7240</v>
      </c>
      <c r="C445" s="33" t="s">
        <v>15372</v>
      </c>
      <c r="D445" s="33" t="s">
        <v>13001</v>
      </c>
      <c r="E445" s="33" t="s">
        <v>4470</v>
      </c>
      <c r="F445" s="49" t="s">
        <v>7240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7240</v>
      </c>
      <c r="C446" s="33" t="s">
        <v>15372</v>
      </c>
      <c r="D446" s="33" t="s">
        <v>13003</v>
      </c>
      <c r="E446" s="33" t="s">
        <v>4470</v>
      </c>
      <c r="F446" s="49" t="s">
        <v>7240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7240</v>
      </c>
      <c r="C447" s="33" t="s">
        <v>15372</v>
      </c>
      <c r="D447" s="33" t="s">
        <v>13007</v>
      </c>
      <c r="E447" s="33" t="s">
        <v>4470</v>
      </c>
      <c r="F447" s="49" t="s">
        <v>7240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7240</v>
      </c>
      <c r="C448" s="33" t="s">
        <v>15372</v>
      </c>
      <c r="D448" s="33" t="s">
        <v>13009</v>
      </c>
      <c r="E448" s="33" t="s">
        <v>4470</v>
      </c>
      <c r="F448" s="49" t="s">
        <v>7240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7264</v>
      </c>
      <c r="C449" s="33" t="s">
        <v>15372</v>
      </c>
      <c r="D449" s="33" t="s">
        <v>13058</v>
      </c>
      <c r="E449" s="33" t="s">
        <v>4470</v>
      </c>
      <c r="F449" s="49" t="s">
        <v>7300</v>
      </c>
      <c r="G449" s="49" t="s">
        <v>3078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7264</v>
      </c>
      <c r="C450" s="33" t="s">
        <v>15372</v>
      </c>
      <c r="D450" s="33" t="s">
        <v>13059</v>
      </c>
      <c r="E450" s="33" t="s">
        <v>4470</v>
      </c>
      <c r="F450" s="49" t="s">
        <v>7300</v>
      </c>
      <c r="G450" s="49" t="s">
        <v>3078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7264</v>
      </c>
      <c r="C451" s="33" t="s">
        <v>15372</v>
      </c>
      <c r="D451" s="33" t="s">
        <v>13105</v>
      </c>
      <c r="E451" s="33" t="s">
        <v>4470</v>
      </c>
      <c r="F451" s="49" t="s">
        <v>7369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7264</v>
      </c>
      <c r="C452" s="33" t="s">
        <v>15372</v>
      </c>
      <c r="D452" s="33" t="s">
        <v>13060</v>
      </c>
      <c r="E452" s="33" t="s">
        <v>4470</v>
      </c>
      <c r="F452" s="49" t="s">
        <v>7300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7264</v>
      </c>
      <c r="C453" s="33" t="s">
        <v>15372</v>
      </c>
      <c r="D453" s="33" t="s">
        <v>13061</v>
      </c>
      <c r="E453" s="33" t="s">
        <v>4470</v>
      </c>
      <c r="F453" s="49" t="s">
        <v>7300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15372</v>
      </c>
      <c r="D454" s="33" t="s">
        <v>13325</v>
      </c>
      <c r="E454" s="33" t="s">
        <v>4470</v>
      </c>
      <c r="F454" s="49" t="s">
        <v>7566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15372</v>
      </c>
      <c r="D455" s="33" t="s">
        <v>13326</v>
      </c>
      <c r="E455" s="33" t="s">
        <v>4470</v>
      </c>
      <c r="F455" s="49" t="s">
        <v>7566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15372</v>
      </c>
      <c r="D456" s="33" t="s">
        <v>13204</v>
      </c>
      <c r="E456" s="33" t="s">
        <v>4470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15372</v>
      </c>
      <c r="D457" s="33" t="s">
        <v>13273</v>
      </c>
      <c r="E457" s="33" t="s">
        <v>4470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15372</v>
      </c>
      <c r="D458" s="33" t="s">
        <v>13203</v>
      </c>
      <c r="E458" s="33" t="s">
        <v>4470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15449</v>
      </c>
      <c r="D459" s="228" t="s">
        <v>13677</v>
      </c>
      <c r="E459" s="33" t="s">
        <v>10923</v>
      </c>
      <c r="F459" s="49" t="s">
        <v>223</v>
      </c>
      <c r="G459" s="49" t="s">
        <v>7975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15449</v>
      </c>
      <c r="D460" s="336" t="s">
        <v>13678</v>
      </c>
      <c r="E460" s="33" t="s">
        <v>10923</v>
      </c>
      <c r="F460" s="49" t="s">
        <v>223</v>
      </c>
      <c r="G460" s="49" t="s">
        <v>7975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15449</v>
      </c>
      <c r="D461" s="228" t="s">
        <v>15538</v>
      </c>
      <c r="E461" s="33" t="s">
        <v>10923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15449</v>
      </c>
      <c r="D462" s="228" t="s">
        <v>15539</v>
      </c>
      <c r="E462" s="33" t="s">
        <v>10923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15449</v>
      </c>
      <c r="D463" s="228" t="s">
        <v>15540</v>
      </c>
      <c r="E463" s="33" t="s">
        <v>10923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15449</v>
      </c>
      <c r="D464" s="228" t="s">
        <v>15541</v>
      </c>
      <c r="E464" s="33" t="s">
        <v>10923</v>
      </c>
      <c r="F464" s="49" t="s">
        <v>7698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15449</v>
      </c>
      <c r="D465" s="228" t="s">
        <v>15542</v>
      </c>
      <c r="E465" s="33" t="s">
        <v>10923</v>
      </c>
      <c r="F465" s="49" t="s">
        <v>7631</v>
      </c>
      <c r="G465" s="49" t="s">
        <v>15543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15449</v>
      </c>
      <c r="D466" s="228" t="s">
        <v>15544</v>
      </c>
      <c r="E466" s="33" t="s">
        <v>10923</v>
      </c>
      <c r="F466" s="479">
        <v>44906</v>
      </c>
      <c r="G466" s="84" t="s">
        <v>13294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15449</v>
      </c>
      <c r="D467" s="394" t="s">
        <v>15545</v>
      </c>
      <c r="E467" s="33" t="s">
        <v>10923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15449</v>
      </c>
      <c r="D468" s="228" t="s">
        <v>15546</v>
      </c>
      <c r="E468" s="33" t="s">
        <v>10923</v>
      </c>
      <c r="F468" s="479">
        <v>44906</v>
      </c>
      <c r="G468" s="84" t="s">
        <v>13294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15449</v>
      </c>
      <c r="D469" s="228" t="s">
        <v>15547</v>
      </c>
      <c r="E469" s="33" t="s">
        <v>10923</v>
      </c>
      <c r="F469" s="479">
        <v>44845</v>
      </c>
      <c r="G469" s="49" t="s">
        <v>15530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15449</v>
      </c>
      <c r="D470" s="228" t="s">
        <v>15548</v>
      </c>
      <c r="E470" s="33" t="s">
        <v>10923</v>
      </c>
      <c r="F470" s="479">
        <v>44845</v>
      </c>
      <c r="G470" s="49" t="s">
        <v>15530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15449</v>
      </c>
      <c r="D471" s="228" t="s">
        <v>15549</v>
      </c>
      <c r="E471" s="33" t="s">
        <v>10923</v>
      </c>
      <c r="F471" s="479">
        <v>44845</v>
      </c>
      <c r="G471" s="49" t="s">
        <v>15530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15449</v>
      </c>
      <c r="D472" s="228" t="s">
        <v>15550</v>
      </c>
      <c r="E472" s="33" t="s">
        <v>10923</v>
      </c>
      <c r="F472" s="479">
        <v>44876</v>
      </c>
      <c r="G472" s="487" t="s">
        <v>2736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15449</v>
      </c>
      <c r="D473" s="228" t="s">
        <v>15551</v>
      </c>
      <c r="E473" s="33" t="s">
        <v>10923</v>
      </c>
      <c r="F473" s="479">
        <v>44845</v>
      </c>
      <c r="G473" s="49" t="s">
        <v>15552</v>
      </c>
      <c r="H473" s="33" t="s">
        <v>15553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15372</v>
      </c>
      <c r="D474" s="33" t="s">
        <v>13275</v>
      </c>
      <c r="E474" s="33" t="s">
        <v>4470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15372</v>
      </c>
      <c r="D475" s="33" t="s">
        <v>13274</v>
      </c>
      <c r="E475" s="33" t="s">
        <v>4470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15372</v>
      </c>
      <c r="D476" s="33" t="s">
        <v>15554</v>
      </c>
      <c r="E476" s="33" t="s">
        <v>4470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15372</v>
      </c>
      <c r="D477" s="33" t="s">
        <v>13272</v>
      </c>
      <c r="E477" s="33" t="s">
        <v>4470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15372</v>
      </c>
      <c r="D478" s="33" t="s">
        <v>15555</v>
      </c>
      <c r="E478" s="33" t="s">
        <v>4470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7566</v>
      </c>
      <c r="C479" s="33" t="s">
        <v>15372</v>
      </c>
      <c r="D479" s="33" t="s">
        <v>13422</v>
      </c>
      <c r="E479" s="33" t="s">
        <v>4470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7566</v>
      </c>
      <c r="C480" s="33" t="s">
        <v>15372</v>
      </c>
      <c r="D480" s="33" t="s">
        <v>13402</v>
      </c>
      <c r="E480" s="33" t="s">
        <v>4470</v>
      </c>
      <c r="F480" s="49" t="s">
        <v>7662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7566</v>
      </c>
      <c r="C481" s="33" t="s">
        <v>15372</v>
      </c>
      <c r="D481" s="33" t="s">
        <v>13378</v>
      </c>
      <c r="E481" s="33" t="s">
        <v>4470</v>
      </c>
      <c r="F481" s="49" t="s">
        <v>7622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7566</v>
      </c>
      <c r="C482" s="33" t="s">
        <v>15372</v>
      </c>
      <c r="D482" s="33" t="s">
        <v>13400</v>
      </c>
      <c r="E482" s="33" t="s">
        <v>4470</v>
      </c>
      <c r="F482" s="49" t="s">
        <v>7662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7566</v>
      </c>
      <c r="C483" s="33" t="s">
        <v>15372</v>
      </c>
      <c r="D483" s="33" t="s">
        <v>15556</v>
      </c>
      <c r="E483" s="33" t="s">
        <v>4470</v>
      </c>
      <c r="F483" s="49" t="s">
        <v>7622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7643</v>
      </c>
      <c r="C484" s="33" t="s">
        <v>15372</v>
      </c>
      <c r="D484" s="33" t="s">
        <v>13437</v>
      </c>
      <c r="E484" s="33" t="s">
        <v>4470</v>
      </c>
      <c r="F484" s="49" t="s">
        <v>7698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7643</v>
      </c>
      <c r="C485" s="33" t="s">
        <v>15372</v>
      </c>
      <c r="D485" s="33" t="s">
        <v>13490</v>
      </c>
      <c r="E485" s="33" t="s">
        <v>4470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7643</v>
      </c>
      <c r="C486" s="33" t="s">
        <v>15372</v>
      </c>
      <c r="D486" s="33" t="s">
        <v>13420</v>
      </c>
      <c r="E486" s="33" t="s">
        <v>4470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7643</v>
      </c>
      <c r="C487" s="33" t="s">
        <v>15372</v>
      </c>
      <c r="D487" s="33" t="s">
        <v>13435</v>
      </c>
      <c r="E487" s="33" t="s">
        <v>4470</v>
      </c>
      <c r="F487" s="49" t="s">
        <v>7698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15372</v>
      </c>
      <c r="D488" s="33" t="s">
        <v>13498</v>
      </c>
      <c r="E488" s="33" t="s">
        <v>4470</v>
      </c>
      <c r="F488" s="479">
        <v>44604</v>
      </c>
      <c r="G488" s="487" t="s">
        <v>3078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15372</v>
      </c>
      <c r="D489" s="33" t="s">
        <v>13585</v>
      </c>
      <c r="E489" s="33" t="s">
        <v>4470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15372</v>
      </c>
      <c r="D490" s="33" t="s">
        <v>13496</v>
      </c>
      <c r="E490" s="33" t="s">
        <v>4470</v>
      </c>
      <c r="F490" s="479">
        <v>44604</v>
      </c>
      <c r="G490" s="487" t="s">
        <v>3078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15372</v>
      </c>
      <c r="D491" s="33" t="s">
        <v>13584</v>
      </c>
      <c r="E491" s="33" t="s">
        <v>4470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15372</v>
      </c>
      <c r="D492" s="33" t="s">
        <v>13604</v>
      </c>
      <c r="E492" s="33" t="s">
        <v>4470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15372</v>
      </c>
      <c r="D493" s="33" t="s">
        <v>13549</v>
      </c>
      <c r="E493" s="33" t="s">
        <v>4470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15372</v>
      </c>
      <c r="D494" s="33" t="s">
        <v>13551</v>
      </c>
      <c r="E494" s="33" t="s">
        <v>4470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15372</v>
      </c>
      <c r="D495" s="33" t="s">
        <v>13527</v>
      </c>
      <c r="E495" s="33" t="s">
        <v>4470</v>
      </c>
      <c r="F495" s="479">
        <v>44632</v>
      </c>
      <c r="G495" s="84" t="s">
        <v>13528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15372</v>
      </c>
      <c r="D496" s="33" t="s">
        <v>13602</v>
      </c>
      <c r="E496" s="33" t="s">
        <v>4470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15372</v>
      </c>
      <c r="D497" s="33" t="s">
        <v>13529</v>
      </c>
      <c r="E497" s="33" t="s">
        <v>4470</v>
      </c>
      <c r="F497" s="479">
        <v>44632</v>
      </c>
      <c r="G497" s="84" t="s">
        <v>13528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15372</v>
      </c>
      <c r="D498" s="33" t="s">
        <v>13627</v>
      </c>
      <c r="E498" s="33" t="s">
        <v>4470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15372</v>
      </c>
      <c r="D499" s="33" t="s">
        <v>13606</v>
      </c>
      <c r="E499" s="33" t="s">
        <v>4470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15372</v>
      </c>
      <c r="D500" s="33" t="s">
        <v>13625</v>
      </c>
      <c r="E500" s="33" t="s">
        <v>4470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15372</v>
      </c>
      <c r="D501" s="33" t="s">
        <v>13605</v>
      </c>
      <c r="E501" s="33" t="s">
        <v>4470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15372</v>
      </c>
      <c r="D502" s="33" t="s">
        <v>13649</v>
      </c>
      <c r="E502" s="33" t="s">
        <v>4470</v>
      </c>
      <c r="F502" s="479">
        <v>44907</v>
      </c>
      <c r="G502" s="49" t="s">
        <v>2736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7942</v>
      </c>
      <c r="C503" s="33" t="s">
        <v>15372</v>
      </c>
      <c r="D503" s="33" t="s">
        <v>13673</v>
      </c>
      <c r="E503" s="33" t="s">
        <v>4470</v>
      </c>
      <c r="F503" s="49" t="s">
        <v>7964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7942</v>
      </c>
      <c r="C504" s="33" t="s">
        <v>15372</v>
      </c>
      <c r="D504" s="33" t="s">
        <v>15557</v>
      </c>
      <c r="E504" s="33" t="s">
        <v>4470</v>
      </c>
      <c r="F504" s="49" t="s">
        <v>7964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7942</v>
      </c>
      <c r="C505" s="33" t="s">
        <v>15372</v>
      </c>
      <c r="D505" s="33" t="s">
        <v>13675</v>
      </c>
      <c r="E505" s="33" t="s">
        <v>4470</v>
      </c>
      <c r="F505" s="49" t="s">
        <v>223</v>
      </c>
      <c r="G505" s="49" t="s">
        <v>7975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7942</v>
      </c>
      <c r="C506" s="33" t="s">
        <v>15372</v>
      </c>
      <c r="D506" s="33" t="s">
        <v>13661</v>
      </c>
      <c r="E506" s="33" t="s">
        <v>4470</v>
      </c>
      <c r="F506" s="49" t="s">
        <v>7964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7942</v>
      </c>
      <c r="C507" s="33" t="s">
        <v>15372</v>
      </c>
      <c r="D507" s="33" t="s">
        <v>13660</v>
      </c>
      <c r="E507" s="33" t="s">
        <v>4470</v>
      </c>
      <c r="F507" s="49" t="s">
        <v>7964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7942</v>
      </c>
      <c r="C508" s="33" t="s">
        <v>15372</v>
      </c>
      <c r="D508" s="33" t="s">
        <v>13676</v>
      </c>
      <c r="E508" s="33" t="s">
        <v>4470</v>
      </c>
      <c r="F508" s="49" t="s">
        <v>223</v>
      </c>
      <c r="G508" s="49" t="s">
        <v>7975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8116</v>
      </c>
      <c r="C509" s="33" t="s">
        <v>15372</v>
      </c>
      <c r="D509" s="33" t="s">
        <v>13761</v>
      </c>
      <c r="E509" s="33" t="s">
        <v>4470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8116</v>
      </c>
      <c r="C510" s="33" t="s">
        <v>15372</v>
      </c>
      <c r="D510" s="33" t="s">
        <v>13762</v>
      </c>
      <c r="E510" s="33" t="s">
        <v>4470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8116</v>
      </c>
      <c r="C511" s="33" t="s">
        <v>15372</v>
      </c>
      <c r="D511" s="33" t="s">
        <v>13745</v>
      </c>
      <c r="E511" s="33" t="s">
        <v>4470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8116</v>
      </c>
      <c r="C512" s="33" t="s">
        <v>15372</v>
      </c>
      <c r="D512" s="33" t="s">
        <v>13763</v>
      </c>
      <c r="E512" s="33" t="s">
        <v>4470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8116</v>
      </c>
      <c r="C513" s="33" t="s">
        <v>15372</v>
      </c>
      <c r="D513" s="33" t="s">
        <v>13747</v>
      </c>
      <c r="E513" s="33" t="s">
        <v>4470</v>
      </c>
      <c r="F513" s="49" t="s">
        <v>8116</v>
      </c>
      <c r="G513" s="49" t="s">
        <v>2736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8116</v>
      </c>
      <c r="C514" s="33" t="s">
        <v>15372</v>
      </c>
      <c r="D514" s="33" t="s">
        <v>15558</v>
      </c>
      <c r="E514" s="33" t="s">
        <v>4470</v>
      </c>
      <c r="F514" s="49" t="s">
        <v>8116</v>
      </c>
      <c r="G514" s="49" t="s">
        <v>2736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8157</v>
      </c>
      <c r="C515" s="33" t="s">
        <v>15372</v>
      </c>
      <c r="D515" s="33" t="s">
        <v>8239</v>
      </c>
      <c r="E515" s="33" t="s">
        <v>4470</v>
      </c>
      <c r="F515" s="479">
        <v>44986</v>
      </c>
      <c r="G515" s="49" t="s">
        <v>2701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8157</v>
      </c>
      <c r="C516" s="33" t="s">
        <v>15372</v>
      </c>
      <c r="D516" s="33" t="s">
        <v>8240</v>
      </c>
      <c r="E516" s="33" t="s">
        <v>4470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8157</v>
      </c>
      <c r="C517" s="33" t="s">
        <v>15372</v>
      </c>
      <c r="D517" s="33" t="s">
        <v>15559</v>
      </c>
      <c r="E517" s="33" t="s">
        <v>4470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8157</v>
      </c>
      <c r="C518" s="33" t="s">
        <v>15372</v>
      </c>
      <c r="D518" s="33" t="s">
        <v>13825</v>
      </c>
      <c r="E518" s="33" t="s">
        <v>4470</v>
      </c>
      <c r="F518" s="49" t="s">
        <v>8169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8157</v>
      </c>
      <c r="C519" s="33" t="s">
        <v>15372</v>
      </c>
      <c r="D519" s="33" t="s">
        <v>13804</v>
      </c>
      <c r="E519" s="33" t="s">
        <v>4470</v>
      </c>
      <c r="F519" s="49" t="s">
        <v>8157</v>
      </c>
      <c r="G519" s="49" t="s">
        <v>12872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8157</v>
      </c>
      <c r="C520" s="33" t="s">
        <v>15372</v>
      </c>
      <c r="D520" s="33" t="s">
        <v>15560</v>
      </c>
      <c r="E520" s="33" t="s">
        <v>4470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8157</v>
      </c>
      <c r="C521" s="33" t="s">
        <v>15372</v>
      </c>
      <c r="D521" s="33" t="s">
        <v>13806</v>
      </c>
      <c r="E521" s="33" t="s">
        <v>4470</v>
      </c>
      <c r="F521" s="49" t="s">
        <v>8157</v>
      </c>
      <c r="G521" s="49" t="s">
        <v>12872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8157</v>
      </c>
      <c r="C522" s="33" t="s">
        <v>15372</v>
      </c>
      <c r="D522" s="33" t="s">
        <v>15561</v>
      </c>
      <c r="E522" s="33" t="s">
        <v>4470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8157</v>
      </c>
      <c r="C523" s="33" t="s">
        <v>15372</v>
      </c>
      <c r="D523" s="33" t="s">
        <v>15562</v>
      </c>
      <c r="E523" s="33" t="s">
        <v>4470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8157</v>
      </c>
      <c r="C524" s="33" t="s">
        <v>15372</v>
      </c>
      <c r="D524" s="33" t="s">
        <v>13827</v>
      </c>
      <c r="E524" s="33" t="s">
        <v>4470</v>
      </c>
      <c r="F524" s="49" t="s">
        <v>8169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8157</v>
      </c>
      <c r="C525" s="33" t="s">
        <v>15372</v>
      </c>
      <c r="D525" s="33" t="s">
        <v>8375</v>
      </c>
      <c r="E525" s="33" t="s">
        <v>4470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8157</v>
      </c>
      <c r="C526" s="33" t="s">
        <v>15372</v>
      </c>
      <c r="D526" s="33" t="s">
        <v>8301</v>
      </c>
      <c r="E526" s="33" t="s">
        <v>4470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8157</v>
      </c>
      <c r="C527" s="33" t="s">
        <v>15372</v>
      </c>
      <c r="D527" s="33" t="s">
        <v>13824</v>
      </c>
      <c r="E527" s="33" t="s">
        <v>4470</v>
      </c>
      <c r="F527" s="49" t="s">
        <v>8169</v>
      </c>
      <c r="G527" s="42" t="s">
        <v>7807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8157</v>
      </c>
      <c r="C528" s="33" t="s">
        <v>15372</v>
      </c>
      <c r="D528" s="33" t="s">
        <v>15563</v>
      </c>
      <c r="E528" s="33" t="s">
        <v>4470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8157</v>
      </c>
      <c r="C529" s="33" t="s">
        <v>15372</v>
      </c>
      <c r="D529" s="33" t="s">
        <v>8244</v>
      </c>
      <c r="E529" s="33" t="s">
        <v>4470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8157</v>
      </c>
      <c r="C530" s="33" t="s">
        <v>15372</v>
      </c>
      <c r="D530" s="33" t="s">
        <v>13828</v>
      </c>
      <c r="E530" s="33" t="s">
        <v>4470</v>
      </c>
      <c r="F530" s="49" t="s">
        <v>8169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15372</v>
      </c>
      <c r="D531" s="33" t="s">
        <v>8323</v>
      </c>
      <c r="E531" s="33" t="s">
        <v>4470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15372</v>
      </c>
      <c r="D532" s="33" t="s">
        <v>8325</v>
      </c>
      <c r="E532" s="33" t="s">
        <v>4470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15372</v>
      </c>
      <c r="D533" s="33" t="s">
        <v>8327</v>
      </c>
      <c r="E533" s="33" t="s">
        <v>4470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15372</v>
      </c>
      <c r="D534" s="33" t="s">
        <v>8435</v>
      </c>
      <c r="E534" s="33" t="s">
        <v>4470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15372</v>
      </c>
      <c r="D535" s="33" t="s">
        <v>8434</v>
      </c>
      <c r="E535" s="33" t="s">
        <v>4470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15372</v>
      </c>
      <c r="D536" s="33" t="s">
        <v>8433</v>
      </c>
      <c r="E536" s="33" t="s">
        <v>4470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15372</v>
      </c>
      <c r="D537" s="33" t="s">
        <v>8431</v>
      </c>
      <c r="E537" s="33" t="s">
        <v>4470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15372</v>
      </c>
      <c r="D538" s="33" t="s">
        <v>8326</v>
      </c>
      <c r="E538" s="33" t="s">
        <v>4470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15372</v>
      </c>
      <c r="D539" s="33" t="s">
        <v>8522</v>
      </c>
      <c r="E539" s="33" t="s">
        <v>4470</v>
      </c>
      <c r="F539" s="49" t="s">
        <v>1161</v>
      </c>
      <c r="G539" s="49" t="s">
        <v>8610</v>
      </c>
      <c r="H539" s="33" t="s">
        <v>15564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15372</v>
      </c>
      <c r="D540" s="33" t="s">
        <v>8439</v>
      </c>
      <c r="E540" s="33" t="s">
        <v>4470</v>
      </c>
      <c r="F540" s="49" t="s">
        <v>993</v>
      </c>
      <c r="G540" s="49" t="s">
        <v>2736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15372</v>
      </c>
      <c r="D541" s="33" t="s">
        <v>8467</v>
      </c>
      <c r="E541" s="33" t="s">
        <v>4470</v>
      </c>
      <c r="F541" s="49" t="s">
        <v>1050</v>
      </c>
      <c r="G541" s="49" t="s">
        <v>1065</v>
      </c>
      <c r="H541" s="33" t="s">
        <v>15565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15372</v>
      </c>
      <c r="D542" s="33" t="s">
        <v>8375</v>
      </c>
      <c r="E542" s="33" t="s">
        <v>4470</v>
      </c>
      <c r="F542" s="49" t="s">
        <v>1050</v>
      </c>
      <c r="G542" s="49" t="s">
        <v>1065</v>
      </c>
      <c r="H542" s="33" t="s">
        <v>15565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15372</v>
      </c>
      <c r="D543" s="33" t="s">
        <v>8567</v>
      </c>
      <c r="E543" s="33" t="s">
        <v>4470</v>
      </c>
      <c r="F543" s="49" t="s">
        <v>1358</v>
      </c>
      <c r="G543" s="49" t="s">
        <v>7562</v>
      </c>
      <c r="H543" s="33" t="s">
        <v>15565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15372</v>
      </c>
      <c r="D544" s="33" t="s">
        <v>9106</v>
      </c>
      <c r="E544" s="33" t="s">
        <v>4470</v>
      </c>
      <c r="F544" s="49" t="s">
        <v>1019</v>
      </c>
      <c r="G544" s="49" t="s">
        <v>673</v>
      </c>
      <c r="H544" s="33" t="s">
        <v>15565</v>
      </c>
      <c r="I544" s="228" t="s">
        <v>15195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15372</v>
      </c>
      <c r="D545" s="33" t="s">
        <v>8458</v>
      </c>
      <c r="E545" s="33" t="s">
        <v>4470</v>
      </c>
      <c r="F545" s="49" t="s">
        <v>1032</v>
      </c>
      <c r="G545" s="49" t="s">
        <v>488</v>
      </c>
      <c r="H545" s="33" t="s">
        <v>15565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15372</v>
      </c>
      <c r="D546" s="33" t="s">
        <v>8650</v>
      </c>
      <c r="E546" s="33" t="s">
        <v>4470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15372</v>
      </c>
      <c r="D547" s="33" t="s">
        <v>8526</v>
      </c>
      <c r="E547" s="33" t="s">
        <v>4470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15372</v>
      </c>
      <c r="D548" s="33" t="s">
        <v>8642</v>
      </c>
      <c r="E548" s="33" t="s">
        <v>4470</v>
      </c>
      <c r="F548" s="479">
        <v>45079</v>
      </c>
      <c r="G548" s="49" t="s">
        <v>509</v>
      </c>
      <c r="H548" s="33" t="s">
        <v>15566</v>
      </c>
      <c r="I548" s="33" t="s">
        <v>13272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15372</v>
      </c>
      <c r="D549" s="33" t="s">
        <v>8519</v>
      </c>
      <c r="E549" s="33" t="s">
        <v>4470</v>
      </c>
      <c r="F549" s="49" t="s">
        <v>1161</v>
      </c>
      <c r="G549" s="49" t="s">
        <v>13814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15372</v>
      </c>
      <c r="D550" s="33" t="s">
        <v>8528</v>
      </c>
      <c r="E550" s="33" t="s">
        <v>4470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15372</v>
      </c>
      <c r="D551" s="33" t="s">
        <v>15567</v>
      </c>
      <c r="E551" s="33" t="s">
        <v>4470</v>
      </c>
      <c r="F551" s="49" t="s">
        <v>1161</v>
      </c>
      <c r="G551" s="49" t="s">
        <v>15568</v>
      </c>
      <c r="H551" s="33" t="s">
        <v>15569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15372</v>
      </c>
      <c r="D552" s="33" t="s">
        <v>8503</v>
      </c>
      <c r="E552" s="33" t="s">
        <v>4470</v>
      </c>
      <c r="F552" s="49" t="s">
        <v>1161</v>
      </c>
      <c r="G552" s="49" t="s">
        <v>2237</v>
      </c>
      <c r="H552" s="33"/>
      <c r="I552" s="33" t="s">
        <v>13422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15372</v>
      </c>
      <c r="D553" s="33" t="s">
        <v>8520</v>
      </c>
      <c r="E553" s="33" t="s">
        <v>4470</v>
      </c>
      <c r="F553" s="49" t="s">
        <v>1161</v>
      </c>
      <c r="G553" s="49" t="s">
        <v>13814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15372</v>
      </c>
      <c r="D554" s="33" t="s">
        <v>8649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15449</v>
      </c>
      <c r="D555" s="228" t="s">
        <v>15570</v>
      </c>
      <c r="E555" s="33" t="s">
        <v>14081</v>
      </c>
      <c r="F555" s="180">
        <v>45172</v>
      </c>
      <c r="G555" s="585" t="s">
        <v>492</v>
      </c>
      <c r="H555" s="180">
        <v>45172</v>
      </c>
      <c r="I555" s="228" t="s">
        <v>15300</v>
      </c>
      <c r="J555" s="33" t="s">
        <v>15571</v>
      </c>
      <c r="K555" s="180"/>
    </row>
    <row r="556" spans="1:13" x14ac:dyDescent="0.25">
      <c r="A556" s="33">
        <v>554</v>
      </c>
      <c r="B556" s="479">
        <v>45232</v>
      </c>
      <c r="C556" s="33" t="s">
        <v>15572</v>
      </c>
      <c r="D556" s="33" t="s">
        <v>8799</v>
      </c>
      <c r="E556" s="33" t="s">
        <v>15573</v>
      </c>
      <c r="F556" s="49" t="s">
        <v>1853</v>
      </c>
      <c r="G556" s="49" t="s">
        <v>15574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15572</v>
      </c>
      <c r="D557" s="247" t="s">
        <v>8899</v>
      </c>
      <c r="E557" s="33" t="s">
        <v>15573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15572</v>
      </c>
      <c r="D558" s="33" t="s">
        <v>8883</v>
      </c>
      <c r="E558" s="33" t="s">
        <v>15573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15572</v>
      </c>
      <c r="D559" s="247" t="s">
        <v>8901</v>
      </c>
      <c r="E559" s="33" t="s">
        <v>15573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16887</v>
      </c>
      <c r="D560" s="33" t="s">
        <v>15575</v>
      </c>
      <c r="E560" s="33" t="s">
        <v>15573</v>
      </c>
      <c r="F560" s="49" t="s">
        <v>1806</v>
      </c>
      <c r="G560" s="33" t="s">
        <v>2701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15572</v>
      </c>
      <c r="D561" s="33" t="s">
        <v>15576</v>
      </c>
      <c r="E561" s="33" t="s">
        <v>15573</v>
      </c>
      <c r="F561" s="49" t="s">
        <v>1853</v>
      </c>
      <c r="G561" s="49" t="s">
        <v>15574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15572</v>
      </c>
      <c r="D562" s="33" t="s">
        <v>15577</v>
      </c>
      <c r="E562" s="33" t="s">
        <v>15573</v>
      </c>
      <c r="F562" s="49" t="s">
        <v>1853</v>
      </c>
      <c r="G562" s="49" t="s">
        <v>8461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16887</v>
      </c>
      <c r="D563" s="33" t="s">
        <v>15578</v>
      </c>
      <c r="E563" s="33" t="s">
        <v>15573</v>
      </c>
      <c r="F563" s="49" t="s">
        <v>1806</v>
      </c>
      <c r="G563" s="33" t="s">
        <v>2701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15572</v>
      </c>
      <c r="D564" s="33" t="s">
        <v>8800</v>
      </c>
      <c r="E564" s="33" t="s">
        <v>15573</v>
      </c>
      <c r="F564" s="49" t="s">
        <v>1853</v>
      </c>
      <c r="G564" s="49" t="s">
        <v>468</v>
      </c>
      <c r="H564" s="33" t="s">
        <v>15564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15572</v>
      </c>
      <c r="D565" s="33" t="s">
        <v>15579</v>
      </c>
      <c r="E565" s="33" t="s">
        <v>15573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15572</v>
      </c>
      <c r="D566" s="33" t="s">
        <v>15580</v>
      </c>
      <c r="E566" s="33" t="s">
        <v>15573</v>
      </c>
      <c r="F566" s="49" t="s">
        <v>1853</v>
      </c>
      <c r="G566" s="49" t="s">
        <v>468</v>
      </c>
      <c r="H566" s="33" t="s">
        <v>15564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15572</v>
      </c>
      <c r="D567" s="33" t="s">
        <v>8798</v>
      </c>
      <c r="E567" s="33" t="s">
        <v>15573</v>
      </c>
      <c r="F567" s="49" t="s">
        <v>1853</v>
      </c>
      <c r="G567" s="49" t="s">
        <v>15574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15449</v>
      </c>
      <c r="D568" s="720" t="s">
        <v>15581</v>
      </c>
      <c r="E568" s="33" t="s">
        <v>388</v>
      </c>
      <c r="F568" s="49" t="s">
        <v>1773</v>
      </c>
      <c r="G568" s="49" t="s">
        <v>882</v>
      </c>
      <c r="H568" s="33"/>
      <c r="I568" s="228" t="s">
        <v>15224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15449</v>
      </c>
      <c r="D569" s="542" t="s">
        <v>15582</v>
      </c>
      <c r="E569" s="33" t="s">
        <v>388</v>
      </c>
      <c r="F569" s="49" t="s">
        <v>15583</v>
      </c>
      <c r="G569" s="49" t="s">
        <v>588</v>
      </c>
      <c r="H569" s="33"/>
      <c r="I569" s="228" t="s">
        <v>15408</v>
      </c>
      <c r="J569" s="33" t="s">
        <v>15584</v>
      </c>
      <c r="K569" s="33"/>
    </row>
    <row r="570" spans="1:13" x14ac:dyDescent="0.25">
      <c r="A570" s="33">
        <v>568</v>
      </c>
      <c r="B570" s="33" t="s">
        <v>1806</v>
      </c>
      <c r="C570" s="33" t="s">
        <v>15372</v>
      </c>
      <c r="D570" s="33" t="s">
        <v>9116</v>
      </c>
      <c r="E570" s="33" t="s">
        <v>15585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15372</v>
      </c>
      <c r="D571" s="33" t="s">
        <v>9118</v>
      </c>
      <c r="E571" s="33" t="s">
        <v>15585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15372</v>
      </c>
      <c r="D572" s="33" t="s">
        <v>15586</v>
      </c>
      <c r="E572" s="33" t="s">
        <v>15585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15372</v>
      </c>
      <c r="D573" s="33" t="s">
        <v>15587</v>
      </c>
      <c r="E573" s="33" t="s">
        <v>15585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15372</v>
      </c>
      <c r="D574" s="33" t="s">
        <v>15588</v>
      </c>
      <c r="E574" s="33" t="s">
        <v>15585</v>
      </c>
      <c r="F574" s="49" t="s">
        <v>1806</v>
      </c>
      <c r="G574" s="49" t="s">
        <v>538</v>
      </c>
      <c r="H574" s="33"/>
      <c r="I574" s="228" t="s">
        <v>15138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15372</v>
      </c>
      <c r="D575" s="33" t="s">
        <v>15589</v>
      </c>
      <c r="E575" s="33" t="s">
        <v>15585</v>
      </c>
      <c r="F575" s="49" t="s">
        <v>1806</v>
      </c>
      <c r="G575" s="49" t="s">
        <v>538</v>
      </c>
      <c r="H575" s="33"/>
      <c r="I575" s="228" t="s">
        <v>15227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15449</v>
      </c>
      <c r="D576" s="228" t="s">
        <v>15590</v>
      </c>
      <c r="E576" s="33" t="s">
        <v>388</v>
      </c>
      <c r="F576" s="49" t="s">
        <v>1871</v>
      </c>
      <c r="G576" s="49" t="s">
        <v>472</v>
      </c>
      <c r="H576" s="33"/>
      <c r="I576" s="33" t="s">
        <v>9184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15449</v>
      </c>
      <c r="D577" s="228" t="s">
        <v>15591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15449</v>
      </c>
      <c r="D578" s="228" t="s">
        <v>15592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15449</v>
      </c>
      <c r="D579" s="228" t="s">
        <v>8928</v>
      </c>
      <c r="E579" s="33" t="s">
        <v>388</v>
      </c>
      <c r="F579" s="479">
        <v>44960</v>
      </c>
      <c r="G579" s="49" t="s">
        <v>2736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15449</v>
      </c>
      <c r="D580" s="228" t="s">
        <v>8925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15449</v>
      </c>
      <c r="D581" s="228" t="s">
        <v>8927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15449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15265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15593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15593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15372</v>
      </c>
      <c r="D585" s="33" t="s">
        <v>15594</v>
      </c>
      <c r="E585" s="33" t="s">
        <v>4470</v>
      </c>
      <c r="F585" s="49" t="s">
        <v>2560</v>
      </c>
      <c r="G585" s="49" t="s">
        <v>577</v>
      </c>
      <c r="H585" s="33"/>
      <c r="I585" s="228" t="s">
        <v>15316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15372</v>
      </c>
      <c r="D586" s="33" t="s">
        <v>15595</v>
      </c>
      <c r="E586" s="33" t="s">
        <v>4470</v>
      </c>
      <c r="F586" s="49" t="s">
        <v>2388</v>
      </c>
      <c r="G586" s="49" t="s">
        <v>2884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15372</v>
      </c>
      <c r="D587" s="33" t="s">
        <v>15596</v>
      </c>
      <c r="E587" s="33" t="s">
        <v>4470</v>
      </c>
      <c r="F587" s="479">
        <v>45233</v>
      </c>
      <c r="G587" s="49" t="s">
        <v>748</v>
      </c>
      <c r="H587" s="33"/>
      <c r="I587" s="228" t="s">
        <v>15280</v>
      </c>
      <c r="J587" s="33">
        <v>254549</v>
      </c>
      <c r="K587" s="33"/>
      <c r="L587" t="s">
        <v>14574</v>
      </c>
    </row>
    <row r="588" spans="1:12" x14ac:dyDescent="0.25">
      <c r="A588" s="33">
        <v>586</v>
      </c>
      <c r="B588" s="479">
        <v>45202</v>
      </c>
      <c r="C588" s="33" t="s">
        <v>15372</v>
      </c>
      <c r="D588" s="33" t="s">
        <v>15597</v>
      </c>
      <c r="E588" s="33" t="s">
        <v>4470</v>
      </c>
      <c r="F588" s="49" t="s">
        <v>298</v>
      </c>
      <c r="G588" s="49" t="s">
        <v>868</v>
      </c>
      <c r="H588" s="33"/>
      <c r="I588" s="228" t="s">
        <v>15296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15372</v>
      </c>
      <c r="D589" s="33" t="s">
        <v>15598</v>
      </c>
      <c r="E589" s="33" t="s">
        <v>4470</v>
      </c>
      <c r="F589" s="479">
        <v>45233</v>
      </c>
      <c r="G589" s="49" t="s">
        <v>465</v>
      </c>
      <c r="H589" s="33"/>
      <c r="I589" s="228" t="s">
        <v>15283</v>
      </c>
      <c r="J589" s="33">
        <v>198727</v>
      </c>
      <c r="K589" s="33"/>
      <c r="L589" t="s">
        <v>15599</v>
      </c>
    </row>
    <row r="590" spans="1:12" x14ac:dyDescent="0.25">
      <c r="A590" s="33">
        <v>588</v>
      </c>
      <c r="B590" s="479">
        <v>45202</v>
      </c>
      <c r="C590" s="33" t="s">
        <v>15372</v>
      </c>
      <c r="D590" s="33" t="s">
        <v>15597</v>
      </c>
      <c r="E590" s="33" t="s">
        <v>4470</v>
      </c>
      <c r="F590" s="479">
        <v>45233</v>
      </c>
      <c r="G590" s="49" t="s">
        <v>2672</v>
      </c>
      <c r="H590" s="33"/>
      <c r="I590" s="228" t="s">
        <v>15290</v>
      </c>
      <c r="J590" s="33">
        <v>191039</v>
      </c>
      <c r="K590" s="33"/>
      <c r="L590" t="s">
        <v>15599</v>
      </c>
    </row>
    <row r="591" spans="1:12" x14ac:dyDescent="0.25">
      <c r="A591" s="33">
        <v>589</v>
      </c>
      <c r="B591" s="48">
        <v>45202</v>
      </c>
      <c r="C591" s="33" t="s">
        <v>15372</v>
      </c>
      <c r="D591" s="33" t="s">
        <v>9081</v>
      </c>
      <c r="E591" s="33" t="s">
        <v>4470</v>
      </c>
      <c r="F591" s="479">
        <v>45202</v>
      </c>
      <c r="G591" s="49" t="s">
        <v>507</v>
      </c>
      <c r="H591" s="33"/>
      <c r="I591" s="33" t="s">
        <v>12701</v>
      </c>
      <c r="J591" s="33">
        <v>193825</v>
      </c>
      <c r="K591" s="33"/>
      <c r="L591" t="s">
        <v>14574</v>
      </c>
    </row>
    <row r="592" spans="1:12" x14ac:dyDescent="0.25">
      <c r="A592" s="33">
        <v>590</v>
      </c>
      <c r="B592" s="48">
        <v>45202</v>
      </c>
      <c r="C592" s="33" t="s">
        <v>15372</v>
      </c>
      <c r="D592" s="33" t="s">
        <v>481</v>
      </c>
      <c r="E592" s="33" t="s">
        <v>4470</v>
      </c>
      <c r="F592" s="479">
        <v>45233</v>
      </c>
      <c r="G592" s="49" t="s">
        <v>2672</v>
      </c>
      <c r="H592" s="33"/>
      <c r="I592" s="33" t="s">
        <v>15600</v>
      </c>
      <c r="J592" s="33">
        <v>191039</v>
      </c>
      <c r="K592" s="33"/>
      <c r="L592" t="s">
        <v>14614</v>
      </c>
    </row>
    <row r="593" spans="1:12" x14ac:dyDescent="0.25">
      <c r="A593" s="33">
        <v>591</v>
      </c>
      <c r="B593" s="48">
        <v>45202</v>
      </c>
      <c r="C593" s="33" t="s">
        <v>15372</v>
      </c>
      <c r="D593" s="33" t="s">
        <v>9063</v>
      </c>
      <c r="E593" s="33" t="s">
        <v>4470</v>
      </c>
      <c r="F593" s="479">
        <v>45233</v>
      </c>
      <c r="G593" s="49" t="s">
        <v>2672</v>
      </c>
      <c r="H593" s="33"/>
      <c r="I593" s="33" t="s">
        <v>15601</v>
      </c>
      <c r="J593" s="33">
        <v>191039</v>
      </c>
      <c r="K593" s="33"/>
      <c r="L593" t="s">
        <v>14614</v>
      </c>
    </row>
    <row r="594" spans="1:12" x14ac:dyDescent="0.25">
      <c r="A594" s="33">
        <v>592</v>
      </c>
      <c r="B594" s="48">
        <v>45202</v>
      </c>
      <c r="C594" s="33" t="s">
        <v>15372</v>
      </c>
      <c r="D594" s="33" t="s">
        <v>9030</v>
      </c>
      <c r="E594" s="33" t="s">
        <v>4470</v>
      </c>
      <c r="F594" s="49" t="s">
        <v>2513</v>
      </c>
      <c r="G594" s="49" t="s">
        <v>8610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15372</v>
      </c>
      <c r="D595" s="33" t="s">
        <v>479</v>
      </c>
      <c r="E595" s="33" t="s">
        <v>4470</v>
      </c>
      <c r="F595" s="49" t="s">
        <v>2325</v>
      </c>
      <c r="G595" s="49" t="s">
        <v>8981</v>
      </c>
      <c r="H595" s="33"/>
      <c r="I595" s="33">
        <v>106100045</v>
      </c>
      <c r="J595" s="33">
        <v>25538</v>
      </c>
      <c r="K595" s="33"/>
      <c r="L595" t="s">
        <v>14614</v>
      </c>
    </row>
    <row r="596" spans="1:12" x14ac:dyDescent="0.25">
      <c r="A596" s="33">
        <v>594</v>
      </c>
      <c r="B596" s="48">
        <v>45202</v>
      </c>
      <c r="C596" s="33" t="s">
        <v>15372</v>
      </c>
      <c r="D596" s="33" t="s">
        <v>9081</v>
      </c>
      <c r="E596" s="33" t="s">
        <v>4470</v>
      </c>
      <c r="F596" s="49" t="s">
        <v>2325</v>
      </c>
      <c r="G596" s="49" t="s">
        <v>8981</v>
      </c>
      <c r="H596" s="33"/>
      <c r="I596" s="33">
        <v>106100060</v>
      </c>
      <c r="J596" s="33">
        <v>25538</v>
      </c>
      <c r="K596" s="33"/>
      <c r="L596" t="s">
        <v>14614</v>
      </c>
    </row>
    <row r="597" spans="1:12" x14ac:dyDescent="0.25">
      <c r="A597" s="33">
        <v>595</v>
      </c>
      <c r="B597" s="48">
        <v>45202</v>
      </c>
      <c r="C597" s="33" t="s">
        <v>15372</v>
      </c>
      <c r="D597" s="33" t="s">
        <v>9030</v>
      </c>
      <c r="E597" s="33" t="s">
        <v>4470</v>
      </c>
      <c r="F597" s="479">
        <v>45202</v>
      </c>
      <c r="G597" s="49" t="s">
        <v>507</v>
      </c>
      <c r="H597" s="33"/>
      <c r="I597" s="33" t="s">
        <v>12702</v>
      </c>
      <c r="J597" s="33">
        <v>193825</v>
      </c>
      <c r="K597" s="33"/>
      <c r="L597" t="s">
        <v>14574</v>
      </c>
    </row>
    <row r="598" spans="1:12" x14ac:dyDescent="0.25">
      <c r="A598" s="33">
        <v>596</v>
      </c>
      <c r="B598" s="33" t="s">
        <v>2457</v>
      </c>
      <c r="C598" s="33" t="s">
        <v>15593</v>
      </c>
      <c r="D598" s="44" t="s">
        <v>9152</v>
      </c>
      <c r="E598" s="33" t="s">
        <v>388</v>
      </c>
      <c r="F598" s="49" t="s">
        <v>2475</v>
      </c>
      <c r="G598" s="49" t="s">
        <v>2884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15593</v>
      </c>
      <c r="D599" s="44" t="s">
        <v>9155</v>
      </c>
      <c r="E599" s="33" t="s">
        <v>388</v>
      </c>
      <c r="F599" s="49" t="s">
        <v>2475</v>
      </c>
      <c r="G599" s="49" t="s">
        <v>2884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15593</v>
      </c>
      <c r="D600" s="270" t="s">
        <v>15602</v>
      </c>
      <c r="E600" s="33" t="s">
        <v>388</v>
      </c>
      <c r="F600" s="49" t="s">
        <v>2475</v>
      </c>
      <c r="G600" s="49" t="s">
        <v>465</v>
      </c>
      <c r="H600" s="33"/>
      <c r="I600" s="33" t="s">
        <v>13003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15593</v>
      </c>
      <c r="D601" s="270" t="s">
        <v>15603</v>
      </c>
      <c r="E601" s="33" t="s">
        <v>388</v>
      </c>
      <c r="F601" s="49" t="s">
        <v>2475</v>
      </c>
      <c r="G601" s="49" t="s">
        <v>465</v>
      </c>
      <c r="H601" s="33"/>
      <c r="I601" s="33" t="s">
        <v>13001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15593</v>
      </c>
      <c r="D602" s="270" t="s">
        <v>9149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15593</v>
      </c>
      <c r="D603" s="270" t="s">
        <v>9151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15593</v>
      </c>
      <c r="D604" s="270" t="s">
        <v>9239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15593</v>
      </c>
      <c r="D605" s="270" t="s">
        <v>9241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15372</v>
      </c>
      <c r="D606" s="270" t="s">
        <v>9298</v>
      </c>
      <c r="E606" s="33" t="s">
        <v>4470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15372</v>
      </c>
      <c r="D607" s="270" t="s">
        <v>481</v>
      </c>
      <c r="E607" s="33" t="s">
        <v>4470</v>
      </c>
      <c r="F607" s="479">
        <v>44930</v>
      </c>
      <c r="G607" s="49" t="s">
        <v>13814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15372</v>
      </c>
      <c r="D608" s="270" t="s">
        <v>478</v>
      </c>
      <c r="E608" s="33" t="s">
        <v>4470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15372</v>
      </c>
      <c r="D609" s="270" t="s">
        <v>479</v>
      </c>
      <c r="E609" s="33" t="s">
        <v>4470</v>
      </c>
      <c r="F609" s="479">
        <v>44930</v>
      </c>
      <c r="G609" s="49" t="s">
        <v>13814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15372</v>
      </c>
      <c r="D610" s="270" t="s">
        <v>506</v>
      </c>
      <c r="E610" s="33" t="s">
        <v>4470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15372</v>
      </c>
      <c r="D611" s="270" t="s">
        <v>16863</v>
      </c>
      <c r="E611" s="33" t="s">
        <v>4470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15372</v>
      </c>
      <c r="D612" s="270" t="s">
        <v>480</v>
      </c>
      <c r="E612" s="33" t="s">
        <v>4470</v>
      </c>
      <c r="F612" s="479">
        <v>44930</v>
      </c>
      <c r="G612" s="49" t="s">
        <v>13814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15372</v>
      </c>
      <c r="D613" s="33" t="s">
        <v>478</v>
      </c>
      <c r="E613" s="33" t="s">
        <v>4470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15372</v>
      </c>
      <c r="D614" s="33" t="s">
        <v>9297</v>
      </c>
      <c r="E614" s="33" t="s">
        <v>4470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15372</v>
      </c>
      <c r="D615" s="33" t="s">
        <v>479</v>
      </c>
      <c r="E615" s="33" t="s">
        <v>4470</v>
      </c>
      <c r="F615" s="479">
        <v>44930</v>
      </c>
      <c r="G615" s="49" t="s">
        <v>13814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15449</v>
      </c>
      <c r="D616" s="228" t="s">
        <v>9253</v>
      </c>
      <c r="E616" s="33" t="s">
        <v>15604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15449</v>
      </c>
      <c r="D617" s="228" t="s">
        <v>9295</v>
      </c>
      <c r="E617" s="33" t="s">
        <v>15604</v>
      </c>
      <c r="F617" s="49" t="s">
        <v>64</v>
      </c>
      <c r="G617" s="49" t="s">
        <v>7562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15372</v>
      </c>
      <c r="D618" s="33" t="s">
        <v>479</v>
      </c>
      <c r="E618" s="33" t="s">
        <v>4470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15372</v>
      </c>
      <c r="D619" s="33" t="s">
        <v>480</v>
      </c>
      <c r="E619" s="33" t="s">
        <v>4470</v>
      </c>
      <c r="F619" s="49" t="s">
        <v>17171</v>
      </c>
      <c r="G619" s="49" t="s">
        <v>9107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15372</v>
      </c>
      <c r="D620" s="33" t="s">
        <v>16855</v>
      </c>
      <c r="E620" s="33" t="s">
        <v>4470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15372</v>
      </c>
      <c r="D621" s="33" t="s">
        <v>506</v>
      </c>
      <c r="E621" s="33" t="s">
        <v>4470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15372</v>
      </c>
      <c r="D622" s="33" t="s">
        <v>506</v>
      </c>
      <c r="E622" s="33" t="s">
        <v>4470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15372</v>
      </c>
      <c r="D623" s="33" t="s">
        <v>480</v>
      </c>
      <c r="E623" s="33" t="s">
        <v>4470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15449</v>
      </c>
      <c r="D624" s="545" t="s">
        <v>16902</v>
      </c>
      <c r="E624" s="33" t="s">
        <v>388</v>
      </c>
      <c r="F624" s="49" t="s">
        <v>17118</v>
      </c>
      <c r="G624" s="49" t="s">
        <v>7975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15449</v>
      </c>
      <c r="D625" s="545" t="s">
        <v>16903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15449</v>
      </c>
      <c r="D626" s="545" t="s">
        <v>16904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15449</v>
      </c>
      <c r="D627" s="545" t="s">
        <v>16905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15449</v>
      </c>
      <c r="D628" s="545" t="s">
        <v>16906</v>
      </c>
      <c r="E628" s="33" t="s">
        <v>388</v>
      </c>
      <c r="F628" s="479">
        <v>45081</v>
      </c>
      <c r="G628" s="49" t="s">
        <v>1753</v>
      </c>
      <c r="H628" s="33"/>
      <c r="I628" s="33" t="s">
        <v>16958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16969</v>
      </c>
      <c r="D629" s="545" t="s">
        <v>16970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16969</v>
      </c>
      <c r="D630" s="33" t="s">
        <v>16971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15372</v>
      </c>
      <c r="D631" s="33" t="s">
        <v>480</v>
      </c>
      <c r="E631" s="33" t="s">
        <v>4470</v>
      </c>
      <c r="F631" s="479">
        <v>45234</v>
      </c>
      <c r="G631" s="49" t="s">
        <v>17023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15372</v>
      </c>
      <c r="D632" s="33" t="s">
        <v>16855</v>
      </c>
      <c r="E632" s="33" t="s">
        <v>4470</v>
      </c>
      <c r="F632" s="479">
        <v>45234</v>
      </c>
      <c r="G632" s="49" t="s">
        <v>17023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15372</v>
      </c>
      <c r="D633" s="33" t="s">
        <v>506</v>
      </c>
      <c r="E633" s="33" t="s">
        <v>4470</v>
      </c>
      <c r="F633" s="479">
        <v>45234</v>
      </c>
      <c r="G633" s="49" t="s">
        <v>17023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15372</v>
      </c>
      <c r="D634" s="33" t="s">
        <v>16855</v>
      </c>
      <c r="E634" s="33" t="s">
        <v>4470</v>
      </c>
      <c r="F634" s="479">
        <v>45234</v>
      </c>
      <c r="G634" s="49" t="s">
        <v>17023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15372</v>
      </c>
      <c r="D635" s="33" t="s">
        <v>481</v>
      </c>
      <c r="E635" s="33" t="s">
        <v>4470</v>
      </c>
      <c r="F635" s="479">
        <v>45234</v>
      </c>
      <c r="G635" s="49" t="s">
        <v>17024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15372</v>
      </c>
      <c r="D636" s="33" t="s">
        <v>506</v>
      </c>
      <c r="E636" s="33" t="s">
        <v>4470</v>
      </c>
      <c r="F636" s="479">
        <v>45234</v>
      </c>
      <c r="G636" s="49" t="s">
        <v>17024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15372</v>
      </c>
      <c r="D637" s="33" t="s">
        <v>480</v>
      </c>
      <c r="E637" s="33" t="s">
        <v>4470</v>
      </c>
      <c r="F637" s="479">
        <v>45234</v>
      </c>
      <c r="G637" s="49" t="s">
        <v>17024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15372</v>
      </c>
      <c r="D638" s="33" t="s">
        <v>17025</v>
      </c>
      <c r="E638" s="33" t="s">
        <v>4470</v>
      </c>
      <c r="F638" s="479">
        <v>45234</v>
      </c>
      <c r="G638" s="49" t="s">
        <v>17024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15372</v>
      </c>
      <c r="D639" s="33" t="s">
        <v>480</v>
      </c>
      <c r="E639" s="33" t="s">
        <v>4470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15372</v>
      </c>
      <c r="D640" s="33" t="s">
        <v>17025</v>
      </c>
      <c r="E640" s="33" t="s">
        <v>4470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15372</v>
      </c>
      <c r="D641" s="33" t="s">
        <v>506</v>
      </c>
      <c r="E641" s="33" t="s">
        <v>4470</v>
      </c>
      <c r="F641" s="479">
        <v>45264</v>
      </c>
      <c r="G641" s="49" t="s">
        <v>17055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15372</v>
      </c>
      <c r="D642" s="33" t="s">
        <v>9298</v>
      </c>
      <c r="E642" s="33" t="s">
        <v>4470</v>
      </c>
      <c r="F642" s="479">
        <v>45264</v>
      </c>
      <c r="G642" s="49" t="s">
        <v>17055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15372</v>
      </c>
      <c r="D643" s="33" t="s">
        <v>16863</v>
      </c>
      <c r="E643" s="33" t="s">
        <v>4470</v>
      </c>
      <c r="F643" s="479">
        <v>45264</v>
      </c>
      <c r="G643" s="49" t="s">
        <v>17055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15372</v>
      </c>
      <c r="D644" s="33" t="s">
        <v>506</v>
      </c>
      <c r="E644" s="33" t="s">
        <v>4470</v>
      </c>
      <c r="F644" s="479">
        <v>45264</v>
      </c>
      <c r="G644" s="49" t="s">
        <v>17055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15372</v>
      </c>
      <c r="D645" s="33" t="s">
        <v>16855</v>
      </c>
      <c r="E645" s="33" t="s">
        <v>4470</v>
      </c>
      <c r="F645" s="479">
        <v>45234</v>
      </c>
      <c r="G645" s="49" t="s">
        <v>17024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15372</v>
      </c>
      <c r="D646" s="33" t="s">
        <v>479</v>
      </c>
      <c r="E646" s="33" t="s">
        <v>4470</v>
      </c>
      <c r="F646" s="49" t="s">
        <v>17171</v>
      </c>
      <c r="G646" s="49" t="s">
        <v>9065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15372</v>
      </c>
      <c r="D647" s="33" t="s">
        <v>16863</v>
      </c>
      <c r="E647" s="33" t="s">
        <v>4470</v>
      </c>
      <c r="F647" s="479">
        <v>45234</v>
      </c>
      <c r="G647" s="49" t="s">
        <v>17023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15372</v>
      </c>
      <c r="D648" s="33" t="s">
        <v>9298</v>
      </c>
      <c r="E648" s="33" t="s">
        <v>4470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15372</v>
      </c>
      <c r="D649" s="33" t="s">
        <v>9030</v>
      </c>
      <c r="E649" s="33" t="s">
        <v>4470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15372</v>
      </c>
      <c r="D650" s="33" t="s">
        <v>9298</v>
      </c>
      <c r="E650" s="33" t="s">
        <v>4470</v>
      </c>
      <c r="F650" s="479">
        <v>45264</v>
      </c>
      <c r="G650" s="49" t="s">
        <v>17055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15372</v>
      </c>
      <c r="D651" s="33" t="s">
        <v>15531</v>
      </c>
      <c r="E651" s="33" t="s">
        <v>17173</v>
      </c>
      <c r="F651" s="49" t="s">
        <v>17118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15372</v>
      </c>
      <c r="D652" s="33" t="s">
        <v>9106</v>
      </c>
      <c r="E652" s="33" t="s">
        <v>17173</v>
      </c>
      <c r="F652" s="49" t="s">
        <v>17171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15372</v>
      </c>
      <c r="D653" s="33" t="s">
        <v>17172</v>
      </c>
      <c r="E653" s="33" t="s">
        <v>17173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15372</v>
      </c>
      <c r="D654" s="33" t="s">
        <v>9106</v>
      </c>
      <c r="E654" s="33" t="s">
        <v>17173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15372</v>
      </c>
      <c r="D655" s="33" t="s">
        <v>17174</v>
      </c>
      <c r="E655" s="33" t="s">
        <v>17173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15372</v>
      </c>
      <c r="D656" s="33" t="s">
        <v>17175</v>
      </c>
      <c r="E656" s="33" t="s">
        <v>17173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15372</v>
      </c>
      <c r="D657" s="33" t="s">
        <v>17176</v>
      </c>
      <c r="E657" s="33" t="s">
        <v>17173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15372</v>
      </c>
      <c r="D658" s="33" t="s">
        <v>15535</v>
      </c>
      <c r="E658" s="33" t="s">
        <v>17173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15372</v>
      </c>
      <c r="D659" s="33" t="s">
        <v>9106</v>
      </c>
      <c r="E659" s="33" t="s">
        <v>17173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15372</v>
      </c>
      <c r="D660" s="33" t="s">
        <v>17177</v>
      </c>
      <c r="E660" s="33" t="s">
        <v>17173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15372</v>
      </c>
      <c r="D661" s="33" t="s">
        <v>17178</v>
      </c>
      <c r="E661" s="33" t="s">
        <v>17173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15372</v>
      </c>
      <c r="D662" s="33" t="s">
        <v>17174</v>
      </c>
      <c r="E662" s="33" t="s">
        <v>17173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15372</v>
      </c>
      <c r="D663" s="33" t="s">
        <v>17179</v>
      </c>
      <c r="E663" s="33" t="s">
        <v>17173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15372</v>
      </c>
      <c r="D664" s="33" t="s">
        <v>12949</v>
      </c>
      <c r="E664" s="33" t="s">
        <v>17173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15372</v>
      </c>
      <c r="D665" s="33" t="s">
        <v>17180</v>
      </c>
      <c r="E665" s="33" t="s">
        <v>17173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 t="s">
        <v>17211</v>
      </c>
      <c r="C666" s="33" t="s">
        <v>15372</v>
      </c>
      <c r="D666" s="97" t="s">
        <v>17213</v>
      </c>
      <c r="E666" s="33" t="s">
        <v>4470</v>
      </c>
      <c r="F666" s="180" t="s">
        <v>17211</v>
      </c>
      <c r="G666" s="49" t="s">
        <v>868</v>
      </c>
      <c r="H666" s="33"/>
      <c r="I666" s="33"/>
      <c r="J666" s="33"/>
      <c r="K666" s="33"/>
    </row>
    <row r="667" spans="1:11" x14ac:dyDescent="0.25">
      <c r="A667" s="33">
        <v>665</v>
      </c>
      <c r="B667" s="180" t="s">
        <v>17211</v>
      </c>
      <c r="C667" s="33" t="s">
        <v>15372</v>
      </c>
      <c r="D667" s="834" t="s">
        <v>478</v>
      </c>
      <c r="E667" s="33" t="s">
        <v>4470</v>
      </c>
      <c r="F667" s="180" t="s">
        <v>17211</v>
      </c>
      <c r="G667" s="49" t="s">
        <v>868</v>
      </c>
      <c r="H667" s="33"/>
      <c r="I667" s="33"/>
      <c r="J667" s="33"/>
      <c r="K667" s="33"/>
    </row>
    <row r="668" spans="1:11" x14ac:dyDescent="0.25">
      <c r="A668" s="33">
        <v>666</v>
      </c>
      <c r="B668" s="180" t="s">
        <v>17211</v>
      </c>
      <c r="C668" s="33" t="s">
        <v>15372</v>
      </c>
      <c r="D668" s="33" t="s">
        <v>17219</v>
      </c>
      <c r="E668" s="33" t="s">
        <v>4470</v>
      </c>
      <c r="F668" s="49"/>
      <c r="G668" s="49"/>
      <c r="H668" s="33"/>
      <c r="I668" s="33"/>
      <c r="J668" s="33"/>
      <c r="K668" s="33"/>
    </row>
    <row r="669" spans="1:11" x14ac:dyDescent="0.25">
      <c r="A669" s="33">
        <v>667</v>
      </c>
      <c r="B669" s="180" t="s">
        <v>17211</v>
      </c>
      <c r="C669" s="33" t="s">
        <v>15372</v>
      </c>
      <c r="D669" s="33" t="s">
        <v>17025</v>
      </c>
      <c r="E669" s="33" t="s">
        <v>4470</v>
      </c>
      <c r="F669" s="49"/>
      <c r="G669" s="49"/>
      <c r="H669" s="33"/>
      <c r="I669" s="33"/>
      <c r="J669" s="33"/>
      <c r="K669" s="33"/>
    </row>
    <row r="670" spans="1:11" x14ac:dyDescent="0.25">
      <c r="A670" s="33">
        <v>668</v>
      </c>
      <c r="B670" s="180" t="s">
        <v>17211</v>
      </c>
      <c r="C670" s="33" t="s">
        <v>15372</v>
      </c>
      <c r="D670" s="33" t="s">
        <v>17025</v>
      </c>
      <c r="E670" s="33" t="s">
        <v>4470</v>
      </c>
      <c r="F670" s="49"/>
      <c r="G670" s="49"/>
      <c r="H670" s="33"/>
      <c r="I670" s="33"/>
      <c r="J670" s="33"/>
      <c r="K670" s="33"/>
    </row>
    <row r="671" spans="1:11" x14ac:dyDescent="0.25">
      <c r="A671" s="33">
        <v>669</v>
      </c>
      <c r="B671" s="180" t="s">
        <v>17211</v>
      </c>
      <c r="C671" s="33" t="s">
        <v>15372</v>
      </c>
      <c r="D671" s="33" t="s">
        <v>480</v>
      </c>
      <c r="E671" s="33" t="s">
        <v>4470</v>
      </c>
      <c r="F671" s="49"/>
      <c r="G671" s="49"/>
      <c r="H671" s="33"/>
      <c r="I671" s="33"/>
      <c r="J671" s="33"/>
      <c r="K671" s="33"/>
    </row>
    <row r="672" spans="1:11" x14ac:dyDescent="0.25">
      <c r="A672" s="33">
        <v>670</v>
      </c>
      <c r="B672" s="33"/>
      <c r="C672" s="33"/>
      <c r="D672" s="33"/>
      <c r="E672" s="33"/>
      <c r="F672" s="49"/>
      <c r="G672" s="49"/>
      <c r="H672" s="33"/>
      <c r="I672" s="33"/>
      <c r="J672" s="33"/>
      <c r="K672" s="33"/>
    </row>
    <row r="673" spans="1:11" x14ac:dyDescent="0.25">
      <c r="A673" s="33">
        <v>671</v>
      </c>
      <c r="B673" s="33"/>
      <c r="C673" s="33"/>
      <c r="D673" s="33"/>
      <c r="E673" s="33"/>
      <c r="F673" s="49"/>
      <c r="G673" s="49"/>
      <c r="H673" s="33"/>
      <c r="I673" s="33"/>
      <c r="J673" s="33"/>
      <c r="K673" s="33"/>
    </row>
    <row r="674" spans="1:11" x14ac:dyDescent="0.25">
      <c r="A674" s="33">
        <v>672</v>
      </c>
      <c r="B674" s="33"/>
      <c r="C674" s="33"/>
      <c r="D674" s="33"/>
      <c r="E674" s="33"/>
      <c r="F674" s="49"/>
      <c r="G674" s="49"/>
      <c r="H674" s="33"/>
      <c r="I674" s="33"/>
      <c r="J674" s="33"/>
      <c r="K674" s="33"/>
    </row>
    <row r="675" spans="1:11" x14ac:dyDescent="0.25">
      <c r="A675" s="33"/>
      <c r="B675" s="33"/>
      <c r="C675" s="33"/>
      <c r="D675" s="33"/>
      <c r="E675" s="33"/>
      <c r="F675" s="49"/>
      <c r="G675" s="49"/>
      <c r="H675" s="33"/>
      <c r="I675" s="33"/>
      <c r="J675" s="33"/>
      <c r="K675" s="33"/>
    </row>
    <row r="676" spans="1:11" x14ac:dyDescent="0.25">
      <c r="A676" s="33"/>
      <c r="B676" s="33"/>
      <c r="C676" s="33"/>
      <c r="D676" s="33"/>
      <c r="E676" s="33"/>
      <c r="F676" s="49"/>
      <c r="G676" s="49"/>
      <c r="H676" s="33"/>
      <c r="I676" s="33"/>
      <c r="J676" s="33"/>
      <c r="K676" s="33"/>
    </row>
    <row r="677" spans="1:11" x14ac:dyDescent="0.25">
      <c r="A677" s="33"/>
      <c r="B677" s="33"/>
      <c r="C677" s="33"/>
      <c r="D677" s="33"/>
      <c r="E677" s="33"/>
      <c r="F677" s="49"/>
      <c r="G677" s="49"/>
      <c r="H677" s="33"/>
      <c r="I677" s="33"/>
      <c r="J677" s="33"/>
      <c r="K677" s="33"/>
    </row>
    <row r="678" spans="1:11" x14ac:dyDescent="0.25">
      <c r="A678" s="33"/>
      <c r="B678" s="33"/>
      <c r="C678" s="33"/>
      <c r="D678" s="33"/>
      <c r="E678" s="33"/>
      <c r="F678" s="49"/>
      <c r="G678" s="49"/>
      <c r="H678" s="33"/>
      <c r="I678" s="33"/>
      <c r="J678" s="33"/>
      <c r="K678" s="33"/>
    </row>
    <row r="679" spans="1:11" x14ac:dyDescent="0.25">
      <c r="A679" s="33"/>
      <c r="B679" s="33"/>
      <c r="C679" s="33"/>
      <c r="D679" s="33"/>
      <c r="E679" s="33"/>
      <c r="F679" s="49"/>
      <c r="G679" s="49"/>
      <c r="H679" s="33"/>
      <c r="I679" s="33"/>
      <c r="J679" s="33"/>
      <c r="K679" s="33"/>
    </row>
    <row r="680" spans="1:11" x14ac:dyDescent="0.25">
      <c r="A680" s="33"/>
      <c r="B680" s="33"/>
      <c r="C680" s="33"/>
      <c r="D680" s="33"/>
      <c r="E680" s="33"/>
      <c r="F680" s="49"/>
      <c r="G680" s="49"/>
      <c r="H680" s="33"/>
      <c r="I680" s="33"/>
      <c r="J680" s="33"/>
      <c r="K680" s="33"/>
    </row>
    <row r="681" spans="1:11" x14ac:dyDescent="0.25">
      <c r="A681" s="33"/>
      <c r="B681" s="33"/>
      <c r="C681" s="33"/>
      <c r="D681" s="33"/>
      <c r="E681" s="33"/>
      <c r="F681" s="49"/>
      <c r="G681" s="49"/>
      <c r="H681" s="33"/>
      <c r="I681" s="33"/>
      <c r="J681" s="33"/>
      <c r="K681" s="33"/>
    </row>
    <row r="1979" spans="9:11" x14ac:dyDescent="0.25">
      <c r="I1979" s="5">
        <v>106100138</v>
      </c>
      <c r="K1979" t="s">
        <v>16870</v>
      </c>
    </row>
  </sheetData>
  <autoFilter ref="A2:S665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7" t="s">
        <v>15605</v>
      </c>
      <c r="C1" s="927"/>
      <c r="D1" s="3"/>
      <c r="F1" s="5"/>
      <c r="G1" s="5"/>
      <c r="N1" s="721" t="s">
        <v>15606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15364</v>
      </c>
      <c r="D2" s="724" t="s">
        <v>15365</v>
      </c>
      <c r="E2" s="724" t="s">
        <v>15366</v>
      </c>
      <c r="F2" s="725" t="s">
        <v>15367</v>
      </c>
      <c r="G2" s="725" t="s">
        <v>18</v>
      </c>
      <c r="H2" s="724" t="s">
        <v>533</v>
      </c>
      <c r="I2" s="724" t="s">
        <v>15368</v>
      </c>
      <c r="J2" s="724" t="s">
        <v>15369</v>
      </c>
      <c r="K2" s="724" t="s">
        <v>15370</v>
      </c>
      <c r="L2" s="699" t="s">
        <v>15607</v>
      </c>
      <c r="N2" s="699" t="s">
        <v>15367</v>
      </c>
      <c r="O2" s="699" t="s">
        <v>15364</v>
      </c>
      <c r="P2" s="699" t="s">
        <v>15365</v>
      </c>
      <c r="Q2" s="699" t="s">
        <v>12</v>
      </c>
      <c r="R2" s="699" t="s">
        <v>18</v>
      </c>
      <c r="S2" s="699" t="s">
        <v>533</v>
      </c>
      <c r="T2" s="699" t="s">
        <v>15371</v>
      </c>
    </row>
    <row r="3" spans="1:20" ht="15.75" thickTop="1" x14ac:dyDescent="0.25">
      <c r="A3" s="109">
        <v>1</v>
      </c>
      <c r="B3" s="170">
        <v>44509</v>
      </c>
      <c r="C3" s="109" t="s">
        <v>2760</v>
      </c>
      <c r="D3" s="726" t="s">
        <v>14507</v>
      </c>
      <c r="E3" s="109" t="s">
        <v>15608</v>
      </c>
      <c r="F3" s="727" t="s">
        <v>3429</v>
      </c>
      <c r="G3" s="700" t="s">
        <v>1753</v>
      </c>
      <c r="H3" s="109" t="s">
        <v>15609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15449</v>
      </c>
      <c r="P3" s="442" t="s">
        <v>15610</v>
      </c>
      <c r="Q3" s="728" t="s">
        <v>15376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2760</v>
      </c>
      <c r="D4" s="467" t="s">
        <v>15611</v>
      </c>
      <c r="E4" s="109" t="s">
        <v>15608</v>
      </c>
      <c r="F4" s="700" t="s">
        <v>3429</v>
      </c>
      <c r="G4" s="700" t="s">
        <v>1753</v>
      </c>
      <c r="H4" s="109" t="s">
        <v>15609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15449</v>
      </c>
      <c r="P4" s="228" t="s">
        <v>13507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2760</v>
      </c>
      <c r="D5" s="467" t="s">
        <v>15612</v>
      </c>
      <c r="E5" s="33" t="s">
        <v>6001</v>
      </c>
      <c r="F5" s="700" t="s">
        <v>4158</v>
      </c>
      <c r="G5" s="101" t="s">
        <v>13814</v>
      </c>
      <c r="H5" s="109"/>
      <c r="I5" s="33"/>
      <c r="J5" s="33"/>
      <c r="K5" s="33"/>
      <c r="L5" s="33"/>
      <c r="N5" s="180">
        <v>44906</v>
      </c>
      <c r="O5" s="33" t="s">
        <v>15449</v>
      </c>
      <c r="P5" s="228" t="s">
        <v>13508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2760</v>
      </c>
      <c r="D6" s="467" t="s">
        <v>15613</v>
      </c>
      <c r="E6" s="33" t="s">
        <v>6001</v>
      </c>
      <c r="F6" s="700" t="s">
        <v>4158</v>
      </c>
      <c r="G6" s="101" t="s">
        <v>13814</v>
      </c>
      <c r="H6" s="109" t="s">
        <v>15614</v>
      </c>
      <c r="I6" s="33"/>
      <c r="J6" s="33"/>
      <c r="K6" s="33"/>
      <c r="L6" s="33"/>
      <c r="N6" s="180">
        <v>44906</v>
      </c>
      <c r="O6" s="33" t="s">
        <v>15449</v>
      </c>
      <c r="P6" s="228" t="s">
        <v>13506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2760</v>
      </c>
      <c r="D7" s="467" t="s">
        <v>14635</v>
      </c>
      <c r="E7" s="33" t="s">
        <v>6001</v>
      </c>
      <c r="F7" s="700">
        <v>44389</v>
      </c>
      <c r="G7" s="101" t="s">
        <v>882</v>
      </c>
      <c r="H7" s="109"/>
      <c r="I7" s="228" t="s">
        <v>14126</v>
      </c>
      <c r="J7" s="33"/>
      <c r="K7" s="33"/>
      <c r="L7" s="33"/>
      <c r="N7" s="33"/>
      <c r="O7" s="33" t="s">
        <v>15449</v>
      </c>
      <c r="P7" s="228" t="s">
        <v>15160</v>
      </c>
      <c r="Q7" s="180">
        <v>45018</v>
      </c>
      <c r="R7" s="33" t="s">
        <v>433</v>
      </c>
      <c r="S7" s="33" t="s">
        <v>9434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2760</v>
      </c>
      <c r="D8" s="467" t="s">
        <v>15615</v>
      </c>
      <c r="E8" s="33" t="s">
        <v>6001</v>
      </c>
      <c r="F8" s="700" t="s">
        <v>4158</v>
      </c>
      <c r="G8" s="101" t="s">
        <v>13814</v>
      </c>
      <c r="H8" s="109" t="s">
        <v>15614</v>
      </c>
      <c r="I8" s="33"/>
      <c r="J8" s="33"/>
      <c r="K8" s="33"/>
      <c r="L8" s="33"/>
      <c r="N8" s="33"/>
      <c r="O8" s="33" t="s">
        <v>15449</v>
      </c>
      <c r="P8" s="228" t="s">
        <v>8635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2760</v>
      </c>
      <c r="D9" s="467" t="s">
        <v>15616</v>
      </c>
      <c r="E9" s="33" t="s">
        <v>6001</v>
      </c>
      <c r="F9" s="700" t="s">
        <v>4035</v>
      </c>
      <c r="G9" s="101" t="s">
        <v>868</v>
      </c>
      <c r="H9" s="109"/>
      <c r="I9" s="228" t="s">
        <v>14316</v>
      </c>
      <c r="J9" s="33">
        <v>189983</v>
      </c>
      <c r="K9" s="33"/>
      <c r="L9" s="33"/>
      <c r="N9" s="33"/>
      <c r="O9" s="33" t="s">
        <v>15449</v>
      </c>
      <c r="P9" s="228" t="s">
        <v>15617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2760</v>
      </c>
      <c r="D10" s="467" t="s">
        <v>15618</v>
      </c>
      <c r="E10" s="33" t="s">
        <v>6001</v>
      </c>
      <c r="F10" s="700" t="s">
        <v>4035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15619</v>
      </c>
      <c r="P10" s="33" t="s">
        <v>15620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2760</v>
      </c>
      <c r="D11" s="467" t="s">
        <v>15621</v>
      </c>
      <c r="E11" s="33" t="s">
        <v>6001</v>
      </c>
      <c r="F11" s="700" t="s">
        <v>4035</v>
      </c>
      <c r="G11" s="101" t="s">
        <v>15622</v>
      </c>
      <c r="H11" s="109"/>
      <c r="I11" s="33"/>
      <c r="J11" s="33"/>
      <c r="K11" s="33"/>
      <c r="L11" s="33"/>
      <c r="N11" s="180">
        <v>45018</v>
      </c>
      <c r="O11" s="33" t="s">
        <v>15449</v>
      </c>
      <c r="P11" s="228" t="s">
        <v>8636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2760</v>
      </c>
      <c r="D12" s="467" t="s">
        <v>15623</v>
      </c>
      <c r="E12" s="33" t="s">
        <v>6001</v>
      </c>
      <c r="F12" s="700" t="s">
        <v>4035</v>
      </c>
      <c r="G12" s="101" t="s">
        <v>15622</v>
      </c>
      <c r="H12" s="109"/>
      <c r="I12" s="33"/>
      <c r="J12" s="33"/>
      <c r="K12" s="33"/>
      <c r="L12" s="33"/>
      <c r="N12" s="180">
        <v>45018</v>
      </c>
      <c r="O12" s="33" t="s">
        <v>15624</v>
      </c>
      <c r="P12" s="228" t="s">
        <v>15186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2760</v>
      </c>
      <c r="D13" s="467" t="s">
        <v>15625</v>
      </c>
      <c r="E13" s="33" t="s">
        <v>6001</v>
      </c>
      <c r="F13" s="700" t="s">
        <v>4035</v>
      </c>
      <c r="G13" s="101" t="s">
        <v>15622</v>
      </c>
      <c r="H13" s="109"/>
      <c r="I13" s="33"/>
      <c r="J13" s="33"/>
      <c r="K13" s="33"/>
      <c r="L13" s="33"/>
      <c r="N13" s="180">
        <v>45018</v>
      </c>
      <c r="O13" s="33" t="s">
        <v>15624</v>
      </c>
      <c r="P13" s="228" t="s">
        <v>15626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2760</v>
      </c>
      <c r="D14" s="467" t="s">
        <v>15627</v>
      </c>
      <c r="E14" s="33" t="s">
        <v>6001</v>
      </c>
      <c r="F14" s="700" t="s">
        <v>4035</v>
      </c>
      <c r="G14" s="101" t="s">
        <v>15622</v>
      </c>
      <c r="H14" s="109"/>
      <c r="I14" s="33"/>
      <c r="J14" s="33"/>
      <c r="K14" s="33"/>
      <c r="L14" s="33"/>
      <c r="N14" s="448">
        <v>45018</v>
      </c>
      <c r="O14" s="436" t="s">
        <v>15449</v>
      </c>
      <c r="P14" s="442" t="s">
        <v>15628</v>
      </c>
      <c r="Q14" s="448" t="s">
        <v>1806</v>
      </c>
      <c r="R14" s="436"/>
      <c r="S14" s="436" t="s">
        <v>15376</v>
      </c>
      <c r="T14" s="436"/>
    </row>
    <row r="15" spans="1:20" x14ac:dyDescent="0.25">
      <c r="A15" s="33">
        <v>13</v>
      </c>
      <c r="B15" s="170" t="s">
        <v>154</v>
      </c>
      <c r="C15" s="109" t="s">
        <v>2760</v>
      </c>
      <c r="D15" s="467" t="s">
        <v>15629</v>
      </c>
      <c r="E15" s="33" t="s">
        <v>6001</v>
      </c>
      <c r="F15" s="700" t="s">
        <v>4035</v>
      </c>
      <c r="G15" s="101" t="s">
        <v>15622</v>
      </c>
      <c r="H15" s="109"/>
      <c r="I15" s="33"/>
      <c r="J15" s="33"/>
      <c r="K15" s="33"/>
      <c r="L15" s="33"/>
      <c r="N15" s="180">
        <v>45080</v>
      </c>
      <c r="O15" s="33" t="s">
        <v>15619</v>
      </c>
      <c r="P15" s="33" t="s">
        <v>9102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2760</v>
      </c>
      <c r="D16" s="467" t="s">
        <v>15630</v>
      </c>
      <c r="E16" s="33" t="s">
        <v>6001</v>
      </c>
      <c r="F16" s="700" t="s">
        <v>4022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15619</v>
      </c>
      <c r="P16" s="33" t="s">
        <v>9101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2760</v>
      </c>
      <c r="D17" s="467" t="s">
        <v>14584</v>
      </c>
      <c r="E17" s="33" t="s">
        <v>6001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15619</v>
      </c>
      <c r="P17" s="33" t="s">
        <v>9100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2760</v>
      </c>
      <c r="D18" s="228" t="s">
        <v>15631</v>
      </c>
      <c r="E18" s="33" t="s">
        <v>6001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15619</v>
      </c>
      <c r="P18" s="33" t="s">
        <v>9110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2760</v>
      </c>
      <c r="D19" s="228" t="s">
        <v>14535</v>
      </c>
      <c r="E19" s="33" t="s">
        <v>6001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15619</v>
      </c>
      <c r="P19" s="33" t="s">
        <v>9113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2760</v>
      </c>
      <c r="D20" s="228" t="s">
        <v>14642</v>
      </c>
      <c r="E20" s="33" t="s">
        <v>6001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15619</v>
      </c>
      <c r="P20" s="33" t="s">
        <v>9098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2760</v>
      </c>
      <c r="D21" s="228" t="s">
        <v>15632</v>
      </c>
      <c r="E21" s="33" t="s">
        <v>6001</v>
      </c>
      <c r="F21" s="180">
        <v>44207</v>
      </c>
      <c r="G21" s="33" t="s">
        <v>12674</v>
      </c>
      <c r="H21" s="33"/>
      <c r="I21" s="33"/>
      <c r="J21" s="33"/>
      <c r="K21" s="33"/>
      <c r="L21" s="33"/>
      <c r="N21" s="33"/>
      <c r="O21" s="33" t="s">
        <v>15449</v>
      </c>
      <c r="P21" s="228" t="s">
        <v>9267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2760</v>
      </c>
      <c r="D22" s="228" t="s">
        <v>14644</v>
      </c>
      <c r="E22" s="33" t="s">
        <v>6001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2760</v>
      </c>
      <c r="D23" s="228" t="s">
        <v>10271</v>
      </c>
      <c r="E23" s="33" t="s">
        <v>6001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2760</v>
      </c>
      <c r="D24" s="228" t="s">
        <v>10269</v>
      </c>
      <c r="E24" s="33" t="s">
        <v>6001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2760</v>
      </c>
      <c r="D25" s="228" t="s">
        <v>10263</v>
      </c>
      <c r="E25" s="33" t="s">
        <v>6001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2760</v>
      </c>
      <c r="D26" s="406" t="s">
        <v>10264</v>
      </c>
      <c r="E26" s="247" t="s">
        <v>6001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2760</v>
      </c>
      <c r="D27" s="228" t="s">
        <v>14570</v>
      </c>
      <c r="E27" s="33" t="s">
        <v>6001</v>
      </c>
      <c r="F27" s="33" t="s">
        <v>3715</v>
      </c>
      <c r="G27" s="33" t="s">
        <v>1753</v>
      </c>
      <c r="H27" s="33" t="s">
        <v>15633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2760</v>
      </c>
      <c r="D28" s="228" t="s">
        <v>14568</v>
      </c>
      <c r="E28" s="33" t="s">
        <v>6001</v>
      </c>
      <c r="F28" s="33" t="s">
        <v>3715</v>
      </c>
      <c r="G28" s="33" t="s">
        <v>1753</v>
      </c>
      <c r="H28" s="33" t="s">
        <v>15633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2760</v>
      </c>
      <c r="D29" s="228" t="s">
        <v>10198</v>
      </c>
      <c r="E29" s="33" t="s">
        <v>6001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2760</v>
      </c>
      <c r="D30" s="228" t="s">
        <v>15634</v>
      </c>
      <c r="E30" s="33" t="s">
        <v>6001</v>
      </c>
      <c r="F30" s="180">
        <v>44510</v>
      </c>
      <c r="G30" s="33" t="s">
        <v>2736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2760</v>
      </c>
      <c r="D31" s="228" t="s">
        <v>14578</v>
      </c>
      <c r="E31" s="33" t="s">
        <v>6001</v>
      </c>
      <c r="F31" s="180">
        <v>44510</v>
      </c>
      <c r="G31" s="33" t="s">
        <v>2736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2760</v>
      </c>
      <c r="D32" s="228" t="s">
        <v>15635</v>
      </c>
      <c r="E32" s="33" t="s">
        <v>6001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2760</v>
      </c>
      <c r="D33" s="228" t="s">
        <v>14320</v>
      </c>
      <c r="E33" s="33" t="s">
        <v>6001</v>
      </c>
      <c r="F33" s="180">
        <v>44510</v>
      </c>
      <c r="G33" s="33" t="s">
        <v>1999</v>
      </c>
      <c r="H33" s="33" t="s">
        <v>15636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2760</v>
      </c>
      <c r="D34" s="228" t="s">
        <v>15637</v>
      </c>
      <c r="E34" s="33" t="s">
        <v>6001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2760</v>
      </c>
      <c r="D35" s="228" t="s">
        <v>15638</v>
      </c>
      <c r="E35" s="33" t="s">
        <v>6001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2760</v>
      </c>
      <c r="D36" s="228" t="s">
        <v>14547</v>
      </c>
      <c r="E36" s="33" t="s">
        <v>6001</v>
      </c>
      <c r="F36" s="180">
        <v>44449</v>
      </c>
      <c r="G36" s="33" t="s">
        <v>486</v>
      </c>
      <c r="H36" s="33" t="s">
        <v>15639</v>
      </c>
      <c r="I36" s="228" t="s">
        <v>14252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2760</v>
      </c>
      <c r="D37" s="228" t="s">
        <v>14549</v>
      </c>
      <c r="E37" s="33" t="s">
        <v>6001</v>
      </c>
      <c r="F37" s="180">
        <v>44449</v>
      </c>
      <c r="G37" s="33" t="s">
        <v>486</v>
      </c>
      <c r="H37" s="33" t="s">
        <v>15639</v>
      </c>
      <c r="I37" s="228" t="s">
        <v>14249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2760</v>
      </c>
      <c r="D38" s="228" t="s">
        <v>10271</v>
      </c>
      <c r="E38" s="33" t="s">
        <v>6001</v>
      </c>
      <c r="F38" s="180">
        <v>44296</v>
      </c>
      <c r="G38" s="33" t="s">
        <v>868</v>
      </c>
      <c r="H38" s="33"/>
      <c r="I38" s="730" t="s">
        <v>14241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2760</v>
      </c>
      <c r="D39" s="228" t="s">
        <v>14556</v>
      </c>
      <c r="E39" s="33" t="s">
        <v>6001</v>
      </c>
      <c r="F39" s="33" t="s">
        <v>3497</v>
      </c>
      <c r="G39" s="33" t="s">
        <v>1756</v>
      </c>
      <c r="H39" s="33"/>
      <c r="I39" s="228" t="s">
        <v>14224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2760</v>
      </c>
      <c r="D40" s="228" t="s">
        <v>14558</v>
      </c>
      <c r="E40" s="33" t="s">
        <v>6001</v>
      </c>
      <c r="F40" s="33" t="s">
        <v>3497</v>
      </c>
      <c r="G40" s="33" t="s">
        <v>1756</v>
      </c>
      <c r="H40" s="33"/>
      <c r="I40" s="228" t="s">
        <v>14227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2760</v>
      </c>
      <c r="D41" s="228" t="s">
        <v>14219</v>
      </c>
      <c r="E41" s="33" t="s">
        <v>6001</v>
      </c>
      <c r="F41" s="33" t="s">
        <v>3497</v>
      </c>
      <c r="G41" s="33" t="s">
        <v>2701</v>
      </c>
      <c r="H41" s="33" t="s">
        <v>15639</v>
      </c>
      <c r="I41" s="33" t="s">
        <v>2916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2760</v>
      </c>
      <c r="D42" s="228" t="s">
        <v>14221</v>
      </c>
      <c r="E42" s="33" t="s">
        <v>6001</v>
      </c>
      <c r="F42" s="33" t="s">
        <v>3497</v>
      </c>
      <c r="G42" s="33" t="s">
        <v>2701</v>
      </c>
      <c r="H42" s="33" t="s">
        <v>15639</v>
      </c>
      <c r="I42" s="33" t="s">
        <v>2916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2760</v>
      </c>
      <c r="D43" s="228" t="s">
        <v>15640</v>
      </c>
      <c r="E43" s="33" t="s">
        <v>6001</v>
      </c>
      <c r="F43" s="180">
        <v>44296</v>
      </c>
      <c r="G43" s="33" t="s">
        <v>868</v>
      </c>
      <c r="H43" s="33"/>
      <c r="I43" s="730" t="s">
        <v>14243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2760</v>
      </c>
      <c r="D44" s="228" t="s">
        <v>10265</v>
      </c>
      <c r="E44" s="33" t="s">
        <v>6001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15372</v>
      </c>
      <c r="D45" s="33" t="s">
        <v>15641</v>
      </c>
      <c r="E45" s="33" t="s">
        <v>4470</v>
      </c>
      <c r="F45" s="33" t="s">
        <v>4035</v>
      </c>
      <c r="G45" s="33" t="s">
        <v>486</v>
      </c>
      <c r="H45" s="33" t="s">
        <v>15642</v>
      </c>
      <c r="I45" s="228" t="s">
        <v>14312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15372</v>
      </c>
      <c r="D46" s="33" t="s">
        <v>15643</v>
      </c>
      <c r="E46" s="33" t="s">
        <v>4470</v>
      </c>
      <c r="F46" s="33" t="s">
        <v>4035</v>
      </c>
      <c r="G46" s="33" t="s">
        <v>486</v>
      </c>
      <c r="H46" s="33" t="s">
        <v>15642</v>
      </c>
      <c r="I46" s="228" t="s">
        <v>14314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15372</v>
      </c>
      <c r="D47" s="33" t="s">
        <v>15644</v>
      </c>
      <c r="E47" s="33" t="s">
        <v>4470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15372</v>
      </c>
      <c r="D48" s="33" t="s">
        <v>15645</v>
      </c>
      <c r="E48" s="33" t="s">
        <v>4470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15372</v>
      </c>
      <c r="D49" s="33" t="s">
        <v>15643</v>
      </c>
      <c r="E49" s="33" t="s">
        <v>4470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4121</v>
      </c>
      <c r="C50" s="33" t="s">
        <v>2760</v>
      </c>
      <c r="D50" s="228" t="s">
        <v>15646</v>
      </c>
      <c r="E50" s="33" t="s">
        <v>15647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4121</v>
      </c>
      <c r="C51" s="33" t="s">
        <v>2760</v>
      </c>
      <c r="D51" s="228" t="s">
        <v>14733</v>
      </c>
      <c r="E51" s="33" t="s">
        <v>15647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4121</v>
      </c>
      <c r="C52" s="33" t="s">
        <v>2760</v>
      </c>
      <c r="D52" s="228" t="s">
        <v>15648</v>
      </c>
      <c r="E52" s="33" t="s">
        <v>15647</v>
      </c>
      <c r="F52" s="33" t="s">
        <v>4444</v>
      </c>
      <c r="G52" s="33" t="s">
        <v>551</v>
      </c>
      <c r="H52" s="33"/>
      <c r="I52" s="228" t="s">
        <v>14455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4121</v>
      </c>
      <c r="C53" s="33" t="s">
        <v>2760</v>
      </c>
      <c r="D53" s="228" t="s">
        <v>15649</v>
      </c>
      <c r="E53" s="33" t="s">
        <v>15647</v>
      </c>
      <c r="F53" s="33" t="s">
        <v>4444</v>
      </c>
      <c r="G53" s="33" t="s">
        <v>551</v>
      </c>
      <c r="H53" s="33"/>
      <c r="I53" s="228" t="s">
        <v>14457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4121</v>
      </c>
      <c r="C54" s="33" t="s">
        <v>2760</v>
      </c>
      <c r="D54" s="228" t="s">
        <v>15650</v>
      </c>
      <c r="E54" s="33" t="s">
        <v>15647</v>
      </c>
      <c r="F54" s="33" t="s">
        <v>4439</v>
      </c>
      <c r="G54" s="33" t="s">
        <v>472</v>
      </c>
      <c r="H54" s="33"/>
      <c r="I54" s="228" t="s">
        <v>14450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4121</v>
      </c>
      <c r="C55" s="33" t="s">
        <v>2760</v>
      </c>
      <c r="D55" s="228" t="s">
        <v>15651</v>
      </c>
      <c r="E55" s="33" t="s">
        <v>15647</v>
      </c>
      <c r="F55" s="33" t="s">
        <v>4439</v>
      </c>
      <c r="G55" s="33" t="s">
        <v>472</v>
      </c>
      <c r="H55" s="33"/>
      <c r="I55" s="228" t="s">
        <v>14452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4121</v>
      </c>
      <c r="C56" s="33" t="s">
        <v>2760</v>
      </c>
      <c r="D56" s="228" t="s">
        <v>10875</v>
      </c>
      <c r="E56" s="33" t="s">
        <v>15647</v>
      </c>
      <c r="F56" s="33" t="s">
        <v>4413</v>
      </c>
      <c r="G56" s="33" t="s">
        <v>2736</v>
      </c>
      <c r="H56" s="33" t="s">
        <v>15642</v>
      </c>
      <c r="I56" s="228" t="s">
        <v>14446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4121</v>
      </c>
      <c r="C57" s="33" t="s">
        <v>2760</v>
      </c>
      <c r="D57" s="228" t="s">
        <v>10873</v>
      </c>
      <c r="E57" s="33" t="s">
        <v>15647</v>
      </c>
      <c r="F57" s="33" t="s">
        <v>4413</v>
      </c>
      <c r="G57" s="33" t="s">
        <v>2736</v>
      </c>
      <c r="H57" s="33" t="s">
        <v>15642</v>
      </c>
      <c r="I57" s="228" t="s">
        <v>14448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4121</v>
      </c>
      <c r="C58" s="33" t="s">
        <v>2760</v>
      </c>
      <c r="D58" s="228" t="s">
        <v>15652</v>
      </c>
      <c r="E58" s="33" t="s">
        <v>15647</v>
      </c>
      <c r="F58" s="33" t="s">
        <v>4385</v>
      </c>
      <c r="G58" s="33" t="s">
        <v>413</v>
      </c>
      <c r="H58" s="33"/>
      <c r="I58" s="228" t="s">
        <v>15653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4121</v>
      </c>
      <c r="C59" s="33" t="s">
        <v>2760</v>
      </c>
      <c r="D59" s="228" t="s">
        <v>15610</v>
      </c>
      <c r="E59" s="33" t="s">
        <v>15647</v>
      </c>
      <c r="F59" s="33" t="s">
        <v>4385</v>
      </c>
      <c r="G59" s="33" t="s">
        <v>413</v>
      </c>
      <c r="H59" s="33"/>
      <c r="I59" s="228" t="s">
        <v>15654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4121</v>
      </c>
      <c r="C60" s="33" t="s">
        <v>2760</v>
      </c>
      <c r="D60" s="228" t="s">
        <v>15655</v>
      </c>
      <c r="E60" s="33" t="s">
        <v>15647</v>
      </c>
      <c r="F60" s="33" t="s">
        <v>10818</v>
      </c>
      <c r="G60" s="33" t="s">
        <v>13814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4121</v>
      </c>
      <c r="C61" s="33" t="s">
        <v>2760</v>
      </c>
      <c r="D61" s="228" t="s">
        <v>15656</v>
      </c>
      <c r="E61" s="33" t="s">
        <v>15647</v>
      </c>
      <c r="F61" s="33" t="s">
        <v>10818</v>
      </c>
      <c r="G61" s="33" t="s">
        <v>13814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4121</v>
      </c>
      <c r="C62" s="33" t="s">
        <v>2760</v>
      </c>
      <c r="D62" s="228" t="s">
        <v>15657</v>
      </c>
      <c r="E62" s="33" t="s">
        <v>15647</v>
      </c>
      <c r="F62" s="33" t="s">
        <v>10818</v>
      </c>
      <c r="G62" s="33" t="s">
        <v>13814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4121</v>
      </c>
      <c r="C63" s="33" t="s">
        <v>2760</v>
      </c>
      <c r="D63" s="228" t="s">
        <v>15658</v>
      </c>
      <c r="E63" s="33" t="s">
        <v>15647</v>
      </c>
      <c r="F63" s="33" t="s">
        <v>10818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4121</v>
      </c>
      <c r="C64" s="33" t="s">
        <v>2760</v>
      </c>
      <c r="D64" s="228" t="s">
        <v>15659</v>
      </c>
      <c r="E64" s="33" t="s">
        <v>15647</v>
      </c>
      <c r="F64" s="33" t="s">
        <v>10818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4121</v>
      </c>
      <c r="C65" s="33" t="s">
        <v>2760</v>
      </c>
      <c r="D65" s="228" t="s">
        <v>14750</v>
      </c>
      <c r="E65" s="33" t="s">
        <v>15647</v>
      </c>
      <c r="F65" s="33" t="s">
        <v>10818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4121</v>
      </c>
      <c r="C66" s="33" t="s">
        <v>2760</v>
      </c>
      <c r="D66" s="228" t="s">
        <v>15660</v>
      </c>
      <c r="E66" s="33" t="s">
        <v>15647</v>
      </c>
      <c r="F66" s="33" t="s">
        <v>170</v>
      </c>
      <c r="G66" s="33" t="s">
        <v>577</v>
      </c>
      <c r="H66" s="33"/>
      <c r="I66" s="228" t="s">
        <v>14401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4121</v>
      </c>
      <c r="C67" s="33" t="s">
        <v>2760</v>
      </c>
      <c r="D67" s="228" t="s">
        <v>15661</v>
      </c>
      <c r="E67" s="33" t="s">
        <v>15647</v>
      </c>
      <c r="F67" s="33" t="s">
        <v>170</v>
      </c>
      <c r="G67" s="33" t="s">
        <v>577</v>
      </c>
      <c r="H67" s="33"/>
      <c r="I67" s="228" t="s">
        <v>14403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4121</v>
      </c>
      <c r="C68" s="33" t="s">
        <v>2760</v>
      </c>
      <c r="D68" s="228" t="s">
        <v>15662</v>
      </c>
      <c r="E68" s="33" t="s">
        <v>15647</v>
      </c>
      <c r="F68" s="33" t="s">
        <v>4337</v>
      </c>
      <c r="G68" s="33" t="s">
        <v>472</v>
      </c>
      <c r="H68" s="33"/>
      <c r="I68" s="228" t="s">
        <v>14394</v>
      </c>
      <c r="J68" s="33"/>
      <c r="K68" s="33"/>
      <c r="L68" s="33"/>
    </row>
    <row r="69" spans="1:12" x14ac:dyDescent="0.25">
      <c r="A69" s="33">
        <v>67</v>
      </c>
      <c r="B69" s="33" t="s">
        <v>4121</v>
      </c>
      <c r="C69" s="33" t="s">
        <v>2760</v>
      </c>
      <c r="D69" s="228" t="s">
        <v>15663</v>
      </c>
      <c r="E69" s="33" t="s">
        <v>15647</v>
      </c>
      <c r="F69" s="33" t="s">
        <v>4337</v>
      </c>
      <c r="G69" s="33" t="s">
        <v>472</v>
      </c>
      <c r="H69" s="33"/>
      <c r="I69" s="228" t="s">
        <v>14396</v>
      </c>
      <c r="J69" s="33"/>
      <c r="K69" s="33"/>
      <c r="L69" s="33"/>
    </row>
    <row r="70" spans="1:12" x14ac:dyDescent="0.25">
      <c r="A70" s="33">
        <v>68</v>
      </c>
      <c r="B70" s="33" t="s">
        <v>4121</v>
      </c>
      <c r="C70" s="33" t="s">
        <v>2760</v>
      </c>
      <c r="D70" s="228" t="s">
        <v>15664</v>
      </c>
      <c r="E70" s="33" t="s">
        <v>6001</v>
      </c>
      <c r="F70" s="33" t="s">
        <v>4323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4121</v>
      </c>
      <c r="C71" s="33" t="s">
        <v>2760</v>
      </c>
      <c r="D71" s="228" t="s">
        <v>14622</v>
      </c>
      <c r="E71" s="33" t="s">
        <v>6001</v>
      </c>
      <c r="F71" s="180">
        <v>44267</v>
      </c>
      <c r="G71" s="33" t="s">
        <v>13814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4121</v>
      </c>
      <c r="C72" s="33" t="s">
        <v>2760</v>
      </c>
      <c r="D72" s="228" t="s">
        <v>15665</v>
      </c>
      <c r="E72" s="33" t="s">
        <v>6001</v>
      </c>
      <c r="F72" s="180">
        <v>44267</v>
      </c>
      <c r="G72" s="33" t="s">
        <v>13814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4121</v>
      </c>
      <c r="C73" s="33" t="s">
        <v>2760</v>
      </c>
      <c r="D73" s="228" t="s">
        <v>15666</v>
      </c>
      <c r="E73" s="33" t="s">
        <v>6001</v>
      </c>
      <c r="F73" s="33" t="s">
        <v>4154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4121</v>
      </c>
      <c r="C74" s="33" t="s">
        <v>2760</v>
      </c>
      <c r="D74" s="228" t="s">
        <v>15667</v>
      </c>
      <c r="E74" s="33" t="s">
        <v>6001</v>
      </c>
      <c r="F74" s="33" t="s">
        <v>10818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4121</v>
      </c>
      <c r="C75" s="33" t="s">
        <v>2760</v>
      </c>
      <c r="D75" s="228" t="s">
        <v>15668</v>
      </c>
      <c r="E75" s="33" t="s">
        <v>6001</v>
      </c>
      <c r="F75" s="33" t="s">
        <v>4154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4121</v>
      </c>
      <c r="C76" s="33" t="s">
        <v>2760</v>
      </c>
      <c r="D76" s="228" t="s">
        <v>14746</v>
      </c>
      <c r="E76" s="33" t="s">
        <v>6001</v>
      </c>
      <c r="F76" s="33" t="s">
        <v>4154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4121</v>
      </c>
      <c r="C77" s="33" t="s">
        <v>2760</v>
      </c>
      <c r="D77" s="228" t="s">
        <v>14835</v>
      </c>
      <c r="E77" s="33" t="s">
        <v>6001</v>
      </c>
      <c r="F77" s="33" t="s">
        <v>4323</v>
      </c>
      <c r="G77" s="33" t="s">
        <v>588</v>
      </c>
      <c r="H77" s="33"/>
      <c r="I77" s="228" t="s">
        <v>14384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4121</v>
      </c>
      <c r="C78" s="33" t="s">
        <v>2760</v>
      </c>
      <c r="D78" s="228" t="s">
        <v>15669</v>
      </c>
      <c r="E78" s="33" t="s">
        <v>6001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4121</v>
      </c>
      <c r="C79" s="33" t="s">
        <v>2760</v>
      </c>
      <c r="D79" s="228" t="s">
        <v>15670</v>
      </c>
      <c r="E79" s="33" t="s">
        <v>6001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4121</v>
      </c>
      <c r="C80" s="33" t="s">
        <v>2760</v>
      </c>
      <c r="D80" s="228" t="s">
        <v>15671</v>
      </c>
      <c r="E80" s="33" t="s">
        <v>6001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4121</v>
      </c>
      <c r="C81" s="33" t="s">
        <v>2760</v>
      </c>
      <c r="D81" s="228" t="s">
        <v>15672</v>
      </c>
      <c r="E81" s="33" t="s">
        <v>6001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4121</v>
      </c>
      <c r="C82" s="33" t="s">
        <v>2760</v>
      </c>
      <c r="D82" s="228" t="s">
        <v>14707</v>
      </c>
      <c r="E82" s="33" t="s">
        <v>6001</v>
      </c>
      <c r="F82" s="180">
        <v>44512</v>
      </c>
      <c r="G82" s="33" t="s">
        <v>882</v>
      </c>
      <c r="H82" s="33"/>
      <c r="I82" s="228" t="s">
        <v>14370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4121</v>
      </c>
      <c r="C83" s="33" t="s">
        <v>2760</v>
      </c>
      <c r="D83" s="228" t="s">
        <v>14705</v>
      </c>
      <c r="E83" s="33" t="s">
        <v>6001</v>
      </c>
      <c r="F83" s="180">
        <v>44512</v>
      </c>
      <c r="G83" s="33" t="s">
        <v>882</v>
      </c>
      <c r="H83" s="33"/>
      <c r="I83" s="228" t="s">
        <v>14368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4121</v>
      </c>
      <c r="C84" s="33" t="s">
        <v>2760</v>
      </c>
      <c r="D84" s="228" t="s">
        <v>14742</v>
      </c>
      <c r="E84" s="33" t="s">
        <v>6001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4121</v>
      </c>
      <c r="C85" s="33" t="s">
        <v>2760</v>
      </c>
      <c r="D85" s="228" t="s">
        <v>15673</v>
      </c>
      <c r="E85" s="33" t="s">
        <v>6001</v>
      </c>
      <c r="F85" s="180">
        <v>44512</v>
      </c>
      <c r="G85" s="33" t="s">
        <v>748</v>
      </c>
      <c r="H85" s="33"/>
      <c r="I85" s="228" t="s">
        <v>14109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4121</v>
      </c>
      <c r="C86" s="33" t="s">
        <v>2760</v>
      </c>
      <c r="D86" s="228" t="s">
        <v>15674</v>
      </c>
      <c r="E86" s="33" t="s">
        <v>6001</v>
      </c>
      <c r="F86" s="180">
        <v>44389</v>
      </c>
      <c r="G86" s="33" t="s">
        <v>882</v>
      </c>
      <c r="H86" s="33"/>
      <c r="I86" s="228" t="s">
        <v>14355</v>
      </c>
      <c r="J86" s="33"/>
      <c r="K86" s="33"/>
      <c r="L86" s="33"/>
    </row>
    <row r="87" spans="1:12" x14ac:dyDescent="0.25">
      <c r="A87" s="33">
        <v>85</v>
      </c>
      <c r="B87" s="33" t="s">
        <v>4121</v>
      </c>
      <c r="C87" s="33" t="s">
        <v>2760</v>
      </c>
      <c r="D87" s="228" t="s">
        <v>15675</v>
      </c>
      <c r="E87" s="33" t="s">
        <v>6001</v>
      </c>
      <c r="F87" s="33" t="s">
        <v>4154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4121</v>
      </c>
      <c r="C88" s="33" t="s">
        <v>2760</v>
      </c>
      <c r="D88" s="228" t="s">
        <v>15676</v>
      </c>
      <c r="E88" s="33" t="s">
        <v>6001</v>
      </c>
      <c r="F88" s="180">
        <v>44267</v>
      </c>
      <c r="G88" s="33" t="s">
        <v>413</v>
      </c>
      <c r="H88" s="33"/>
      <c r="I88" s="228" t="s">
        <v>14339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4121</v>
      </c>
      <c r="C89" s="33" t="s">
        <v>2760</v>
      </c>
      <c r="D89" s="228" t="s">
        <v>15677</v>
      </c>
      <c r="E89" s="33" t="s">
        <v>6001</v>
      </c>
      <c r="F89" s="180">
        <v>44267</v>
      </c>
      <c r="G89" s="33" t="s">
        <v>413</v>
      </c>
      <c r="H89" s="33"/>
      <c r="I89" s="228" t="s">
        <v>14341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4121</v>
      </c>
      <c r="C90" s="33" t="s">
        <v>2760</v>
      </c>
      <c r="D90" s="228" t="s">
        <v>15678</v>
      </c>
      <c r="E90" s="33" t="s">
        <v>6001</v>
      </c>
      <c r="F90" s="180">
        <v>44267</v>
      </c>
      <c r="G90" s="33" t="s">
        <v>577</v>
      </c>
      <c r="H90" s="33"/>
      <c r="I90" s="228" t="s">
        <v>14086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4121</v>
      </c>
      <c r="C91" s="33" t="s">
        <v>2760</v>
      </c>
      <c r="D91" s="228" t="s">
        <v>15679</v>
      </c>
      <c r="E91" s="33" t="s">
        <v>6001</v>
      </c>
      <c r="F91" s="180">
        <v>44267</v>
      </c>
      <c r="G91" s="33" t="s">
        <v>577</v>
      </c>
      <c r="H91" s="33"/>
      <c r="I91" s="228" t="s">
        <v>14089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14489</v>
      </c>
      <c r="C92" s="33" t="s">
        <v>2760</v>
      </c>
      <c r="D92" s="228" t="s">
        <v>15159</v>
      </c>
      <c r="E92" s="33" t="s">
        <v>15647</v>
      </c>
      <c r="F92" s="33" t="s">
        <v>14489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14489</v>
      </c>
      <c r="C93" s="33" t="s">
        <v>2760</v>
      </c>
      <c r="D93" s="228" t="s">
        <v>15680</v>
      </c>
      <c r="E93" s="33" t="s">
        <v>15647</v>
      </c>
      <c r="F93" s="33" t="s">
        <v>14489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14489</v>
      </c>
      <c r="C94" s="33" t="s">
        <v>2760</v>
      </c>
      <c r="D94" s="228" t="s">
        <v>14626</v>
      </c>
      <c r="E94" s="33" t="s">
        <v>15647</v>
      </c>
      <c r="F94" s="33" t="s">
        <v>14489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14489</v>
      </c>
      <c r="C95" s="33" t="s">
        <v>2760</v>
      </c>
      <c r="D95" s="228" t="s">
        <v>15681</v>
      </c>
      <c r="E95" s="33" t="s">
        <v>15647</v>
      </c>
      <c r="F95" s="33" t="s">
        <v>14489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14489</v>
      </c>
      <c r="C96" s="33" t="s">
        <v>2760</v>
      </c>
      <c r="D96" s="228" t="s">
        <v>15682</v>
      </c>
      <c r="E96" s="33" t="s">
        <v>15647</v>
      </c>
      <c r="F96" s="33" t="s">
        <v>14489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14489</v>
      </c>
      <c r="C97" s="33" t="s">
        <v>2760</v>
      </c>
      <c r="D97" s="228" t="s">
        <v>14726</v>
      </c>
      <c r="E97" s="33" t="s">
        <v>15647</v>
      </c>
      <c r="F97" s="33" t="s">
        <v>14489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14489</v>
      </c>
      <c r="C98" s="33" t="s">
        <v>2760</v>
      </c>
      <c r="D98" s="228" t="s">
        <v>14274</v>
      </c>
      <c r="E98" s="33" t="s">
        <v>15647</v>
      </c>
      <c r="F98" s="180">
        <v>44564</v>
      </c>
      <c r="G98" s="33" t="s">
        <v>2736</v>
      </c>
      <c r="H98" s="33"/>
      <c r="I98" s="228" t="s">
        <v>14578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14489</v>
      </c>
      <c r="C99" s="33" t="s">
        <v>2760</v>
      </c>
      <c r="D99" s="33" t="s">
        <v>15683</v>
      </c>
      <c r="E99" s="33" t="s">
        <v>15647</v>
      </c>
      <c r="F99" s="33" t="s">
        <v>4956</v>
      </c>
      <c r="G99" s="33" t="s">
        <v>1753</v>
      </c>
      <c r="H99" s="33"/>
      <c r="I99" s="228" t="s">
        <v>14568</v>
      </c>
      <c r="J99" s="33"/>
      <c r="K99" s="33"/>
      <c r="L99" s="33"/>
    </row>
    <row r="100" spans="1:12" x14ac:dyDescent="0.25">
      <c r="A100" s="33">
        <v>98</v>
      </c>
      <c r="B100" s="33" t="s">
        <v>14489</v>
      </c>
      <c r="C100" s="33" t="s">
        <v>2760</v>
      </c>
      <c r="D100" s="228" t="s">
        <v>15684</v>
      </c>
      <c r="E100" s="33" t="s">
        <v>15647</v>
      </c>
      <c r="F100" s="33" t="s">
        <v>4956</v>
      </c>
      <c r="G100" s="33" t="s">
        <v>1753</v>
      </c>
      <c r="H100" s="33"/>
      <c r="I100" s="228" t="s">
        <v>14570</v>
      </c>
      <c r="J100" s="33"/>
      <c r="K100" s="33"/>
      <c r="L100" s="33"/>
    </row>
    <row r="101" spans="1:12" x14ac:dyDescent="0.25">
      <c r="A101" s="33">
        <v>99</v>
      </c>
      <c r="B101" s="33" t="s">
        <v>14489</v>
      </c>
      <c r="C101" s="33" t="s">
        <v>2760</v>
      </c>
      <c r="D101" s="228" t="s">
        <v>15685</v>
      </c>
      <c r="E101" s="33" t="s">
        <v>15647</v>
      </c>
      <c r="F101" s="33" t="s">
        <v>4933</v>
      </c>
      <c r="G101" s="33" t="s">
        <v>1756</v>
      </c>
      <c r="H101" s="33"/>
      <c r="I101" s="228" t="s">
        <v>14556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14489</v>
      </c>
      <c r="C102" s="33" t="s">
        <v>2760</v>
      </c>
      <c r="D102" s="228" t="s">
        <v>15686</v>
      </c>
      <c r="E102" s="33" t="s">
        <v>15647</v>
      </c>
      <c r="F102" s="33" t="s">
        <v>4933</v>
      </c>
      <c r="G102" s="33" t="s">
        <v>1756</v>
      </c>
      <c r="H102" s="33"/>
      <c r="I102" s="228" t="s">
        <v>14558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14489</v>
      </c>
      <c r="C103" s="33" t="s">
        <v>2760</v>
      </c>
      <c r="D103" s="228" t="s">
        <v>14846</v>
      </c>
      <c r="E103" s="33" t="s">
        <v>15647</v>
      </c>
      <c r="F103" s="180">
        <v>44897</v>
      </c>
      <c r="G103" s="33" t="s">
        <v>15687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14489</v>
      </c>
      <c r="C104" s="33" t="s">
        <v>2760</v>
      </c>
      <c r="D104" s="228" t="s">
        <v>14848</v>
      </c>
      <c r="E104" s="33" t="s">
        <v>15647</v>
      </c>
      <c r="F104" s="180">
        <v>44897</v>
      </c>
      <c r="G104" s="33" t="s">
        <v>15687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14489</v>
      </c>
      <c r="C105" s="33" t="s">
        <v>2760</v>
      </c>
      <c r="D105" s="228" t="s">
        <v>15688</v>
      </c>
      <c r="E105" s="33" t="s">
        <v>15647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14489</v>
      </c>
      <c r="C106" s="33" t="s">
        <v>2760</v>
      </c>
      <c r="D106" s="228" t="s">
        <v>15689</v>
      </c>
      <c r="E106" s="33" t="s">
        <v>15647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14489</v>
      </c>
      <c r="C107" s="33" t="s">
        <v>2760</v>
      </c>
      <c r="D107" s="33" t="s">
        <v>15690</v>
      </c>
      <c r="E107" s="33" t="s">
        <v>15647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14489</v>
      </c>
      <c r="C108" s="33" t="s">
        <v>2760</v>
      </c>
      <c r="D108" s="228" t="s">
        <v>15691</v>
      </c>
      <c r="E108" s="33" t="s">
        <v>15647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14489</v>
      </c>
      <c r="C109" s="33" t="s">
        <v>2760</v>
      </c>
      <c r="D109" s="228" t="s">
        <v>15692</v>
      </c>
      <c r="E109" s="33" t="s">
        <v>15647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14489</v>
      </c>
      <c r="C110" s="33" t="s">
        <v>2760</v>
      </c>
      <c r="D110" s="228" t="s">
        <v>15693</v>
      </c>
      <c r="E110" s="33" t="s">
        <v>15647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14489</v>
      </c>
      <c r="C111" s="33" t="s">
        <v>2760</v>
      </c>
      <c r="D111" s="228" t="s">
        <v>15694</v>
      </c>
      <c r="E111" s="33" t="s">
        <v>15647</v>
      </c>
      <c r="F111" s="180">
        <v>44683</v>
      </c>
      <c r="G111" s="33" t="s">
        <v>2672</v>
      </c>
      <c r="H111" s="33"/>
      <c r="I111" s="228" t="s">
        <v>14535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14489</v>
      </c>
      <c r="C112" s="33" t="s">
        <v>2760</v>
      </c>
      <c r="D112" s="228" t="s">
        <v>15695</v>
      </c>
      <c r="E112" s="33" t="s">
        <v>15647</v>
      </c>
      <c r="F112" s="180">
        <v>44683</v>
      </c>
      <c r="G112" s="33" t="s">
        <v>2672</v>
      </c>
      <c r="H112" s="33"/>
      <c r="I112" s="228" t="s">
        <v>15630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14489</v>
      </c>
      <c r="C113" s="33" t="s">
        <v>2760</v>
      </c>
      <c r="D113" s="228" t="s">
        <v>14403</v>
      </c>
      <c r="E113" s="33" t="s">
        <v>15647</v>
      </c>
      <c r="F113" s="33" t="s">
        <v>4647</v>
      </c>
      <c r="G113" s="33" t="s">
        <v>2240</v>
      </c>
      <c r="H113" s="33"/>
      <c r="I113" s="228" t="s">
        <v>14512</v>
      </c>
      <c r="J113" s="33"/>
      <c r="K113" s="33"/>
      <c r="L113" s="33"/>
    </row>
    <row r="114" spans="1:12" x14ac:dyDescent="0.25">
      <c r="A114" s="33">
        <v>112</v>
      </c>
      <c r="B114" s="33" t="s">
        <v>14489</v>
      </c>
      <c r="C114" s="33" t="s">
        <v>2760</v>
      </c>
      <c r="D114" s="228" t="s">
        <v>15696</v>
      </c>
      <c r="E114" s="33" t="s">
        <v>15647</v>
      </c>
      <c r="F114" s="33" t="s">
        <v>4647</v>
      </c>
      <c r="G114" s="33" t="s">
        <v>2240</v>
      </c>
      <c r="H114" s="33"/>
      <c r="I114" s="228" t="s">
        <v>14514</v>
      </c>
      <c r="J114" s="33"/>
      <c r="K114" s="33"/>
      <c r="L114" s="33"/>
    </row>
    <row r="115" spans="1:12" x14ac:dyDescent="0.25">
      <c r="A115" s="33">
        <v>113</v>
      </c>
      <c r="B115" s="33" t="s">
        <v>14489</v>
      </c>
      <c r="C115" s="33" t="s">
        <v>2760</v>
      </c>
      <c r="D115" s="228" t="s">
        <v>15697</v>
      </c>
      <c r="E115" s="33" t="s">
        <v>15647</v>
      </c>
      <c r="F115" s="33" t="s">
        <v>15456</v>
      </c>
      <c r="G115" s="33" t="s">
        <v>1753</v>
      </c>
      <c r="H115" s="33"/>
      <c r="I115" s="228" t="s">
        <v>14507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14489</v>
      </c>
      <c r="C116" s="33" t="s">
        <v>2760</v>
      </c>
      <c r="D116" s="228" t="s">
        <v>15698</v>
      </c>
      <c r="E116" s="33" t="s">
        <v>15647</v>
      </c>
      <c r="F116" s="33" t="s">
        <v>15456</v>
      </c>
      <c r="G116" s="33" t="s">
        <v>1753</v>
      </c>
      <c r="H116" s="33"/>
      <c r="I116" s="228" t="s">
        <v>14510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14489</v>
      </c>
      <c r="C117" s="33" t="s">
        <v>2760</v>
      </c>
      <c r="D117" s="228" t="s">
        <v>15699</v>
      </c>
      <c r="E117" s="33" t="s">
        <v>15647</v>
      </c>
      <c r="F117" s="33" t="s">
        <v>4602</v>
      </c>
      <c r="G117" s="33" t="s">
        <v>2701</v>
      </c>
      <c r="H117" s="33"/>
      <c r="I117" s="228" t="s">
        <v>14501</v>
      </c>
      <c r="J117" s="33"/>
      <c r="K117" s="33"/>
      <c r="L117" s="33"/>
    </row>
    <row r="118" spans="1:12" x14ac:dyDescent="0.25">
      <c r="A118" s="33">
        <v>116</v>
      </c>
      <c r="B118" s="33" t="s">
        <v>14489</v>
      </c>
      <c r="C118" s="33" t="s">
        <v>2760</v>
      </c>
      <c r="D118" s="228" t="s">
        <v>15700</v>
      </c>
      <c r="E118" s="33" t="s">
        <v>15647</v>
      </c>
      <c r="F118" s="33" t="s">
        <v>4602</v>
      </c>
      <c r="G118" s="33" t="s">
        <v>2701</v>
      </c>
      <c r="H118" s="33"/>
      <c r="I118" s="228" t="s">
        <v>15701</v>
      </c>
      <c r="J118" s="33"/>
      <c r="K118" s="33"/>
      <c r="L118" s="33"/>
    </row>
    <row r="119" spans="1:12" x14ac:dyDescent="0.25">
      <c r="A119" s="33">
        <v>117</v>
      </c>
      <c r="B119" s="33" t="s">
        <v>14489</v>
      </c>
      <c r="C119" s="33" t="s">
        <v>2760</v>
      </c>
      <c r="D119" s="228" t="s">
        <v>15702</v>
      </c>
      <c r="E119" s="33" t="s">
        <v>15647</v>
      </c>
      <c r="F119" s="33" t="s">
        <v>14495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14489</v>
      </c>
      <c r="C120" s="33" t="s">
        <v>2760</v>
      </c>
      <c r="D120" s="228" t="s">
        <v>14355</v>
      </c>
      <c r="E120" s="33" t="s">
        <v>15647</v>
      </c>
      <c r="F120" s="33" t="s">
        <v>14495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14489</v>
      </c>
      <c r="C121" s="33" t="s">
        <v>2760</v>
      </c>
      <c r="D121" s="228" t="s">
        <v>15703</v>
      </c>
      <c r="E121" s="33" t="s">
        <v>15647</v>
      </c>
      <c r="F121" s="33" t="s">
        <v>14495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15477</v>
      </c>
      <c r="C122" s="33" t="s">
        <v>15449</v>
      </c>
      <c r="D122" s="228" t="s">
        <v>15704</v>
      </c>
      <c r="E122" s="33" t="s">
        <v>15485</v>
      </c>
      <c r="F122" s="33" t="s">
        <v>15705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15477</v>
      </c>
      <c r="C123" s="33" t="s">
        <v>15449</v>
      </c>
      <c r="D123" s="228" t="s">
        <v>15706</v>
      </c>
      <c r="E123" s="33" t="s">
        <v>15485</v>
      </c>
      <c r="F123" s="33" t="s">
        <v>15705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15477</v>
      </c>
      <c r="C124" s="33" t="s">
        <v>15449</v>
      </c>
      <c r="D124" s="228" t="s">
        <v>15707</v>
      </c>
      <c r="E124" s="33" t="s">
        <v>15485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15477</v>
      </c>
      <c r="C125" s="33" t="s">
        <v>15449</v>
      </c>
      <c r="D125" s="228" t="s">
        <v>15708</v>
      </c>
      <c r="E125" s="33" t="s">
        <v>15485</v>
      </c>
      <c r="F125" s="33" t="s">
        <v>6031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15477</v>
      </c>
      <c r="C126" s="33" t="s">
        <v>15449</v>
      </c>
      <c r="D126" s="228" t="s">
        <v>14986</v>
      </c>
      <c r="E126" s="33" t="s">
        <v>15485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15477</v>
      </c>
      <c r="C127" s="33" t="s">
        <v>15449</v>
      </c>
      <c r="D127" s="228" t="s">
        <v>15015</v>
      </c>
      <c r="E127" s="33" t="s">
        <v>15485</v>
      </c>
      <c r="F127" s="33" t="s">
        <v>5707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15477</v>
      </c>
      <c r="C128" s="33" t="s">
        <v>15449</v>
      </c>
      <c r="D128" s="228" t="s">
        <v>14850</v>
      </c>
      <c r="E128" s="33" t="s">
        <v>15485</v>
      </c>
      <c r="F128" s="180">
        <v>44809</v>
      </c>
      <c r="G128" s="33" t="s">
        <v>2908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15477</v>
      </c>
      <c r="C129" s="33" t="s">
        <v>15449</v>
      </c>
      <c r="D129" s="228" t="s">
        <v>14909</v>
      </c>
      <c r="E129" s="33" t="s">
        <v>15485</v>
      </c>
      <c r="F129" s="33" t="s">
        <v>5707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15477</v>
      </c>
      <c r="C130" s="33" t="s">
        <v>15449</v>
      </c>
      <c r="D130" s="228" t="s">
        <v>15709</v>
      </c>
      <c r="E130" s="33" t="s">
        <v>15485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15477</v>
      </c>
      <c r="C131" s="33" t="s">
        <v>15449</v>
      </c>
      <c r="D131" s="228" t="s">
        <v>15710</v>
      </c>
      <c r="E131" s="33" t="s">
        <v>15485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15477</v>
      </c>
      <c r="C132" s="33" t="s">
        <v>15449</v>
      </c>
      <c r="D132" s="228" t="s">
        <v>14219</v>
      </c>
      <c r="E132" s="33" t="s">
        <v>15485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15477</v>
      </c>
      <c r="C133" s="33" t="s">
        <v>15449</v>
      </c>
      <c r="D133" s="228" t="s">
        <v>14878</v>
      </c>
      <c r="E133" s="33" t="s">
        <v>15485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15477</v>
      </c>
      <c r="C134" s="33" t="s">
        <v>15449</v>
      </c>
      <c r="D134" s="228" t="s">
        <v>14876</v>
      </c>
      <c r="E134" s="33" t="s">
        <v>15485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15477</v>
      </c>
      <c r="C135" s="33" t="s">
        <v>15449</v>
      </c>
      <c r="D135" s="228" t="s">
        <v>15711</v>
      </c>
      <c r="E135" s="33" t="s">
        <v>15485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15477</v>
      </c>
      <c r="C136" s="33" t="s">
        <v>15449</v>
      </c>
      <c r="D136" s="228" t="s">
        <v>15712</v>
      </c>
      <c r="E136" s="33" t="s">
        <v>15485</v>
      </c>
      <c r="F136" s="33" t="s">
        <v>92</v>
      </c>
      <c r="G136" s="33" t="s">
        <v>2237</v>
      </c>
      <c r="H136" s="33"/>
      <c r="I136" s="228" t="s">
        <v>15669</v>
      </c>
      <c r="J136" s="33"/>
      <c r="K136" s="33"/>
      <c r="L136" s="33"/>
    </row>
    <row r="137" spans="1:12" x14ac:dyDescent="0.25">
      <c r="A137" s="33">
        <v>135</v>
      </c>
      <c r="B137" s="33" t="s">
        <v>15477</v>
      </c>
      <c r="C137" s="33" t="s">
        <v>15449</v>
      </c>
      <c r="D137" s="228" t="s">
        <v>14815</v>
      </c>
      <c r="E137" s="33" t="s">
        <v>15485</v>
      </c>
      <c r="F137" s="180">
        <v>44776</v>
      </c>
      <c r="G137" s="33" t="s">
        <v>13814</v>
      </c>
      <c r="H137" s="33" t="s">
        <v>2672</v>
      </c>
      <c r="I137" s="228" t="s">
        <v>10264</v>
      </c>
      <c r="J137" s="33"/>
      <c r="K137" s="33"/>
      <c r="L137" s="33"/>
    </row>
    <row r="138" spans="1:12" x14ac:dyDescent="0.25">
      <c r="A138" s="33">
        <v>136</v>
      </c>
      <c r="B138" s="33" t="s">
        <v>15477</v>
      </c>
      <c r="C138" s="33" t="s">
        <v>15449</v>
      </c>
      <c r="D138" s="228" t="s">
        <v>15713</v>
      </c>
      <c r="E138" s="33" t="s">
        <v>15485</v>
      </c>
      <c r="F138" s="180">
        <v>44776</v>
      </c>
      <c r="G138" s="33" t="s">
        <v>13814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15477</v>
      </c>
      <c r="C139" s="33" t="s">
        <v>15449</v>
      </c>
      <c r="D139" s="228" t="s">
        <v>15714</v>
      </c>
      <c r="E139" s="33" t="s">
        <v>15485</v>
      </c>
      <c r="F139" s="180">
        <v>44776</v>
      </c>
      <c r="G139" s="33" t="s">
        <v>13814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15477</v>
      </c>
      <c r="C140" s="33" t="s">
        <v>15449</v>
      </c>
      <c r="D140" s="228" t="s">
        <v>14922</v>
      </c>
      <c r="E140" s="33" t="s">
        <v>15485</v>
      </c>
      <c r="F140" s="180">
        <v>44776</v>
      </c>
      <c r="G140" s="33" t="s">
        <v>13814</v>
      </c>
      <c r="H140" s="33" t="s">
        <v>15715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15477</v>
      </c>
      <c r="C141" s="33" t="s">
        <v>15449</v>
      </c>
      <c r="D141" s="228" t="s">
        <v>15716</v>
      </c>
      <c r="E141" s="33" t="s">
        <v>15485</v>
      </c>
      <c r="F141" s="180">
        <v>44776</v>
      </c>
      <c r="G141" s="33" t="s">
        <v>13814</v>
      </c>
      <c r="H141" s="33" t="s">
        <v>15715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15477</v>
      </c>
      <c r="C142" s="33" t="s">
        <v>15449</v>
      </c>
      <c r="D142" s="228" t="s">
        <v>15717</v>
      </c>
      <c r="E142" s="33" t="s">
        <v>15485</v>
      </c>
      <c r="F142" s="180">
        <v>44776</v>
      </c>
      <c r="G142" s="33" t="s">
        <v>13814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15477</v>
      </c>
      <c r="C143" s="33" t="s">
        <v>15449</v>
      </c>
      <c r="D143" s="228" t="s">
        <v>14813</v>
      </c>
      <c r="E143" s="33" t="s">
        <v>15485</v>
      </c>
      <c r="F143" s="180">
        <v>44776</v>
      </c>
      <c r="G143" s="33" t="s">
        <v>13814</v>
      </c>
      <c r="H143" s="33" t="s">
        <v>2672</v>
      </c>
      <c r="I143" s="228" t="s">
        <v>14594</v>
      </c>
      <c r="J143" s="33"/>
      <c r="K143" s="33"/>
      <c r="L143" s="33"/>
    </row>
    <row r="144" spans="1:12" x14ac:dyDescent="0.25">
      <c r="A144" s="33">
        <v>142</v>
      </c>
      <c r="B144" s="33" t="s">
        <v>15477</v>
      </c>
      <c r="C144" s="33" t="s">
        <v>15449</v>
      </c>
      <c r="D144" s="228" t="s">
        <v>15718</v>
      </c>
      <c r="E144" s="33" t="s">
        <v>15485</v>
      </c>
      <c r="F144" s="180">
        <v>44776</v>
      </c>
      <c r="G144" s="33" t="s">
        <v>13814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15477</v>
      </c>
      <c r="C145" s="33" t="s">
        <v>15449</v>
      </c>
      <c r="D145" s="228" t="s">
        <v>15719</v>
      </c>
      <c r="E145" s="33" t="s">
        <v>15485</v>
      </c>
      <c r="F145" s="180">
        <v>44776</v>
      </c>
      <c r="G145" s="33" t="s">
        <v>13814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15477</v>
      </c>
      <c r="C146" s="33" t="s">
        <v>15449</v>
      </c>
      <c r="D146" s="228" t="s">
        <v>15720</v>
      </c>
      <c r="E146" s="33" t="s">
        <v>15485</v>
      </c>
      <c r="F146" s="180">
        <v>44776</v>
      </c>
      <c r="G146" s="33" t="s">
        <v>13814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15477</v>
      </c>
      <c r="C147" s="33" t="s">
        <v>15449</v>
      </c>
      <c r="D147" s="228" t="s">
        <v>15721</v>
      </c>
      <c r="E147" s="33" t="s">
        <v>15485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15477</v>
      </c>
      <c r="C148" s="33" t="s">
        <v>15449</v>
      </c>
      <c r="D148" s="228" t="s">
        <v>15722</v>
      </c>
      <c r="E148" s="33" t="s">
        <v>15485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15477</v>
      </c>
      <c r="C149" s="33" t="s">
        <v>15449</v>
      </c>
      <c r="D149" s="228" t="s">
        <v>14863</v>
      </c>
      <c r="E149" s="33" t="s">
        <v>15485</v>
      </c>
      <c r="F149" s="180">
        <v>44654</v>
      </c>
      <c r="G149" s="33" t="s">
        <v>1756</v>
      </c>
      <c r="H149" s="33"/>
      <c r="I149" s="228" t="s">
        <v>14584</v>
      </c>
      <c r="J149" s="33"/>
      <c r="K149" s="33"/>
      <c r="L149" s="33"/>
    </row>
    <row r="150" spans="1:12" x14ac:dyDescent="0.25">
      <c r="A150" s="33">
        <v>148</v>
      </c>
      <c r="B150" s="33" t="s">
        <v>15477</v>
      </c>
      <c r="C150" s="33" t="s">
        <v>15449</v>
      </c>
      <c r="D150" s="228" t="s">
        <v>14865</v>
      </c>
      <c r="E150" s="33" t="s">
        <v>15485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15477</v>
      </c>
      <c r="C151" s="33" t="s">
        <v>15449</v>
      </c>
      <c r="D151" s="228" t="s">
        <v>14776</v>
      </c>
      <c r="E151" s="33" t="s">
        <v>15485</v>
      </c>
      <c r="F151" s="180">
        <v>44564</v>
      </c>
      <c r="G151" s="33" t="s">
        <v>2736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15372</v>
      </c>
      <c r="D152" s="33" t="s">
        <v>15723</v>
      </c>
      <c r="E152" s="33" t="s">
        <v>4470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15372</v>
      </c>
      <c r="D153" s="33" t="s">
        <v>15724</v>
      </c>
      <c r="E153" s="33" t="s">
        <v>4470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15372</v>
      </c>
      <c r="D154" s="33" t="s">
        <v>15725</v>
      </c>
      <c r="E154" s="33" t="s">
        <v>4470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15372</v>
      </c>
      <c r="D155" s="33" t="s">
        <v>15724</v>
      </c>
      <c r="E155" s="33" t="s">
        <v>4470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15372</v>
      </c>
      <c r="D156" s="33" t="s">
        <v>15726</v>
      </c>
      <c r="E156" s="33" t="s">
        <v>4470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5156</v>
      </c>
      <c r="C157" s="33" t="s">
        <v>2760</v>
      </c>
      <c r="D157" s="545" t="s">
        <v>15727</v>
      </c>
      <c r="E157" s="33" t="s">
        <v>15485</v>
      </c>
      <c r="F157" s="33" t="s">
        <v>5532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5156</v>
      </c>
      <c r="C158" s="33" t="s">
        <v>2760</v>
      </c>
      <c r="D158" s="545" t="s">
        <v>15728</v>
      </c>
      <c r="E158" s="33" t="s">
        <v>15485</v>
      </c>
      <c r="F158" s="33" t="s">
        <v>5532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5156</v>
      </c>
      <c r="C159" s="33" t="s">
        <v>2760</v>
      </c>
      <c r="D159" s="545" t="s">
        <v>15729</v>
      </c>
      <c r="E159" s="33" t="s">
        <v>15485</v>
      </c>
      <c r="F159" s="33" t="s">
        <v>5532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5156</v>
      </c>
      <c r="C160" s="33" t="s">
        <v>2760</v>
      </c>
      <c r="D160" s="545" t="s">
        <v>15730</v>
      </c>
      <c r="E160" s="33" t="s">
        <v>15485</v>
      </c>
      <c r="F160" s="33" t="s">
        <v>5532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5156</v>
      </c>
      <c r="C161" s="33" t="s">
        <v>2760</v>
      </c>
      <c r="D161" s="545" t="s">
        <v>15731</v>
      </c>
      <c r="E161" s="33" t="s">
        <v>15485</v>
      </c>
      <c r="F161" s="33" t="s">
        <v>5532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5156</v>
      </c>
      <c r="C162" s="33" t="s">
        <v>2760</v>
      </c>
      <c r="D162" s="545" t="s">
        <v>15732</v>
      </c>
      <c r="E162" s="33" t="s">
        <v>15485</v>
      </c>
      <c r="F162" s="33" t="s">
        <v>5532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5156</v>
      </c>
      <c r="C163" s="33" t="s">
        <v>2760</v>
      </c>
      <c r="D163" s="545" t="s">
        <v>15733</v>
      </c>
      <c r="E163" s="33" t="s">
        <v>15485</v>
      </c>
      <c r="F163" s="180">
        <v>44809</v>
      </c>
      <c r="G163" s="33" t="s">
        <v>2908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5156</v>
      </c>
      <c r="C164" s="33" t="s">
        <v>2760</v>
      </c>
      <c r="D164" s="545" t="s">
        <v>15734</v>
      </c>
      <c r="E164" s="33" t="s">
        <v>15485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5156</v>
      </c>
      <c r="C165" s="33" t="s">
        <v>2760</v>
      </c>
      <c r="D165" s="545" t="s">
        <v>15735</v>
      </c>
      <c r="E165" s="33" t="s">
        <v>15485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5156</v>
      </c>
      <c r="C166" s="33" t="s">
        <v>2760</v>
      </c>
      <c r="D166" s="545" t="s">
        <v>14735</v>
      </c>
      <c r="E166" s="33" t="s">
        <v>15485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5156</v>
      </c>
      <c r="C167" s="33" t="s">
        <v>2760</v>
      </c>
      <c r="D167" s="545" t="s">
        <v>14869</v>
      </c>
      <c r="E167" s="33" t="s">
        <v>15485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5156</v>
      </c>
      <c r="C168" s="33" t="s">
        <v>2760</v>
      </c>
      <c r="D168" s="545" t="s">
        <v>8636</v>
      </c>
      <c r="E168" s="33" t="s">
        <v>15485</v>
      </c>
      <c r="F168" s="33" t="s">
        <v>5234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5156</v>
      </c>
      <c r="C169" s="33" t="s">
        <v>2760</v>
      </c>
      <c r="D169" s="545" t="s">
        <v>15734</v>
      </c>
      <c r="E169" s="33" t="s">
        <v>15485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5156</v>
      </c>
      <c r="C170" s="33" t="s">
        <v>2760</v>
      </c>
      <c r="D170" s="545" t="s">
        <v>15736</v>
      </c>
      <c r="E170" s="33" t="s">
        <v>15485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5156</v>
      </c>
      <c r="C171" s="33" t="s">
        <v>2760</v>
      </c>
      <c r="D171" s="545" t="s">
        <v>14931</v>
      </c>
      <c r="E171" s="33" t="s">
        <v>15485</v>
      </c>
      <c r="F171" s="33" t="s">
        <v>5234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5156</v>
      </c>
      <c r="C172" s="33" t="s">
        <v>2760</v>
      </c>
      <c r="D172" s="545" t="s">
        <v>13506</v>
      </c>
      <c r="E172" s="33" t="s">
        <v>15485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5156</v>
      </c>
      <c r="C173" s="33" t="s">
        <v>2760</v>
      </c>
      <c r="D173" s="545" t="s">
        <v>15737</v>
      </c>
      <c r="E173" s="33" t="s">
        <v>15485</v>
      </c>
      <c r="F173" s="33" t="s">
        <v>368</v>
      </c>
      <c r="G173" s="33" t="s">
        <v>882</v>
      </c>
      <c r="H173" s="33"/>
      <c r="I173" s="228" t="s">
        <v>14635</v>
      </c>
      <c r="J173" s="33"/>
      <c r="K173" s="33"/>
      <c r="L173" s="33"/>
    </row>
    <row r="174" spans="1:12" x14ac:dyDescent="0.25">
      <c r="A174" s="33">
        <v>172</v>
      </c>
      <c r="B174" s="33" t="s">
        <v>5156</v>
      </c>
      <c r="C174" s="33" t="s">
        <v>2760</v>
      </c>
      <c r="D174" s="545" t="s">
        <v>13508</v>
      </c>
      <c r="E174" s="33" t="s">
        <v>15485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5156</v>
      </c>
      <c r="C175" s="33" t="s">
        <v>2760</v>
      </c>
      <c r="D175" s="545" t="s">
        <v>15738</v>
      </c>
      <c r="E175" s="33" t="s">
        <v>15485</v>
      </c>
      <c r="F175" s="33" t="s">
        <v>5195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5156</v>
      </c>
      <c r="C176" s="33" t="s">
        <v>2760</v>
      </c>
      <c r="D176" s="545" t="s">
        <v>15739</v>
      </c>
      <c r="E176" s="33" t="s">
        <v>15485</v>
      </c>
      <c r="F176" s="33" t="s">
        <v>5195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5957</v>
      </c>
      <c r="C177" s="33" t="s">
        <v>15449</v>
      </c>
      <c r="D177" s="731" t="s">
        <v>9267</v>
      </c>
      <c r="E177" s="33" t="s">
        <v>15485</v>
      </c>
      <c r="F177" s="33" t="s">
        <v>6031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5957</v>
      </c>
      <c r="C178" s="33" t="s">
        <v>15449</v>
      </c>
      <c r="D178" s="731" t="s">
        <v>15740</v>
      </c>
      <c r="E178" s="33" t="s">
        <v>15485</v>
      </c>
      <c r="F178" s="33" t="s">
        <v>6031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5957</v>
      </c>
      <c r="C179" s="33" t="s">
        <v>15449</v>
      </c>
      <c r="D179" s="731" t="s">
        <v>13507</v>
      </c>
      <c r="E179" s="33" t="s">
        <v>15485</v>
      </c>
      <c r="F179" s="33" t="s">
        <v>6031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5957</v>
      </c>
      <c r="C180" s="33" t="s">
        <v>15449</v>
      </c>
      <c r="D180" s="731" t="s">
        <v>15020</v>
      </c>
      <c r="E180" s="33" t="s">
        <v>15485</v>
      </c>
      <c r="F180" s="33" t="s">
        <v>6031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5957</v>
      </c>
      <c r="C181" s="33" t="s">
        <v>15449</v>
      </c>
      <c r="D181" s="228" t="s">
        <v>15741</v>
      </c>
      <c r="E181" s="33" t="s">
        <v>15485</v>
      </c>
      <c r="F181" s="33" t="s">
        <v>6031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5992</v>
      </c>
      <c r="C182" s="33" t="s">
        <v>15449</v>
      </c>
      <c r="D182" s="228" t="s">
        <v>14933</v>
      </c>
      <c r="E182" s="33" t="s">
        <v>10923</v>
      </c>
      <c r="F182" s="33" t="s">
        <v>6160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5992</v>
      </c>
      <c r="C183" s="33" t="s">
        <v>15449</v>
      </c>
      <c r="D183" s="228" t="s">
        <v>15012</v>
      </c>
      <c r="E183" s="33" t="s">
        <v>10923</v>
      </c>
      <c r="F183" s="33" t="s">
        <v>6072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5992</v>
      </c>
      <c r="C184" s="33" t="s">
        <v>15449</v>
      </c>
      <c r="D184" s="228" t="s">
        <v>12243</v>
      </c>
      <c r="E184" s="33" t="s">
        <v>10923</v>
      </c>
      <c r="F184" s="33" t="s">
        <v>6160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5992</v>
      </c>
      <c r="C185" s="33" t="s">
        <v>15449</v>
      </c>
      <c r="D185" s="442" t="s">
        <v>15742</v>
      </c>
      <c r="E185" s="436" t="s">
        <v>10923</v>
      </c>
      <c r="F185" s="436" t="s">
        <v>6126</v>
      </c>
      <c r="G185" s="33" t="s">
        <v>588</v>
      </c>
      <c r="H185" s="33" t="s">
        <v>13857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5992</v>
      </c>
      <c r="C186" s="33" t="s">
        <v>15449</v>
      </c>
      <c r="D186" s="228" t="s">
        <v>15743</v>
      </c>
      <c r="E186" s="33" t="s">
        <v>10923</v>
      </c>
      <c r="F186" s="33" t="s">
        <v>6126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5992</v>
      </c>
      <c r="C187" s="33" t="s">
        <v>15449</v>
      </c>
      <c r="D187" s="228" t="s">
        <v>15744</v>
      </c>
      <c r="E187" s="33" t="s">
        <v>10923</v>
      </c>
      <c r="F187" s="33" t="s">
        <v>6072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5992</v>
      </c>
      <c r="C188" s="33" t="s">
        <v>15449</v>
      </c>
      <c r="D188" s="228" t="s">
        <v>15745</v>
      </c>
      <c r="E188" s="33" t="s">
        <v>10923</v>
      </c>
      <c r="F188" s="33" t="s">
        <v>6072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5992</v>
      </c>
      <c r="C189" s="33" t="s">
        <v>15449</v>
      </c>
      <c r="D189" s="228" t="s">
        <v>14911</v>
      </c>
      <c r="E189" s="33" t="s">
        <v>10923</v>
      </c>
      <c r="F189" s="33" t="s">
        <v>6072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5992</v>
      </c>
      <c r="C190" s="33" t="s">
        <v>15449</v>
      </c>
      <c r="D190" s="228" t="s">
        <v>14966</v>
      </c>
      <c r="E190" s="33" t="s">
        <v>10923</v>
      </c>
      <c r="F190" s="33" t="s">
        <v>6072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5992</v>
      </c>
      <c r="C191" s="33" t="s">
        <v>15449</v>
      </c>
      <c r="D191" s="228" t="s">
        <v>14963</v>
      </c>
      <c r="E191" s="33" t="s">
        <v>10923</v>
      </c>
      <c r="F191" s="33" t="s">
        <v>6072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5992</v>
      </c>
      <c r="C192" s="33" t="s">
        <v>15449</v>
      </c>
      <c r="D192" s="228" t="s">
        <v>12243</v>
      </c>
      <c r="E192" s="33" t="s">
        <v>10923</v>
      </c>
      <c r="F192" s="33" t="s">
        <v>6031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5992</v>
      </c>
      <c r="C193" s="33" t="s">
        <v>15449</v>
      </c>
      <c r="D193" s="228" t="s">
        <v>12245</v>
      </c>
      <c r="E193" s="33" t="s">
        <v>10923</v>
      </c>
      <c r="F193" s="33" t="s">
        <v>6031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5992</v>
      </c>
      <c r="C194" s="33" t="s">
        <v>15449</v>
      </c>
      <c r="D194" s="228" t="s">
        <v>12246</v>
      </c>
      <c r="E194" s="33" t="s">
        <v>10923</v>
      </c>
      <c r="F194" s="33" t="s">
        <v>6031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5992</v>
      </c>
      <c r="C195" s="33" t="s">
        <v>15449</v>
      </c>
      <c r="D195" s="228" t="s">
        <v>12248</v>
      </c>
      <c r="E195" s="33" t="s">
        <v>10923</v>
      </c>
      <c r="F195" s="33" t="s">
        <v>6031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5992</v>
      </c>
      <c r="C196" s="33" t="s">
        <v>15449</v>
      </c>
      <c r="D196" s="228" t="s">
        <v>12249</v>
      </c>
      <c r="E196" s="33" t="s">
        <v>10923</v>
      </c>
      <c r="F196" s="33" t="s">
        <v>6031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5992</v>
      </c>
      <c r="C197" s="33" t="s">
        <v>15449</v>
      </c>
      <c r="D197" s="228" t="s">
        <v>12250</v>
      </c>
      <c r="E197" s="33" t="s">
        <v>10923</v>
      </c>
      <c r="F197" s="33" t="s">
        <v>6031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5992</v>
      </c>
      <c r="C198" s="33" t="s">
        <v>15449</v>
      </c>
      <c r="D198" s="228" t="s">
        <v>12251</v>
      </c>
      <c r="E198" s="33" t="s">
        <v>10923</v>
      </c>
      <c r="F198" s="33" t="s">
        <v>6031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5992</v>
      </c>
      <c r="C199" s="33" t="s">
        <v>15449</v>
      </c>
      <c r="D199" s="228" t="s">
        <v>12252</v>
      </c>
      <c r="E199" s="33" t="s">
        <v>10923</v>
      </c>
      <c r="F199" s="33" t="s">
        <v>6031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5992</v>
      </c>
      <c r="C200" s="33" t="s">
        <v>15449</v>
      </c>
      <c r="D200" s="228" t="s">
        <v>12253</v>
      </c>
      <c r="E200" s="33" t="s">
        <v>10923</v>
      </c>
      <c r="F200" s="33" t="s">
        <v>6031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5992</v>
      </c>
      <c r="C201" s="33" t="s">
        <v>15449</v>
      </c>
      <c r="D201" s="33" t="s">
        <v>12254</v>
      </c>
      <c r="E201" s="33" t="s">
        <v>10923</v>
      </c>
      <c r="F201" s="33" t="s">
        <v>6031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15449</v>
      </c>
      <c r="D202" s="228" t="s">
        <v>15746</v>
      </c>
      <c r="E202" s="33" t="s">
        <v>10923</v>
      </c>
      <c r="F202" s="33" t="s">
        <v>6606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15449</v>
      </c>
      <c r="D203" s="228" t="s">
        <v>15747</v>
      </c>
      <c r="E203" s="33" t="s">
        <v>10923</v>
      </c>
      <c r="F203" s="33" t="s">
        <v>6606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15449</v>
      </c>
      <c r="D204" s="228" t="s">
        <v>15748</v>
      </c>
      <c r="E204" s="33" t="s">
        <v>10923</v>
      </c>
      <c r="F204" s="33" t="s">
        <v>6606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15449</v>
      </c>
      <c r="D205" s="228" t="s">
        <v>15749</v>
      </c>
      <c r="E205" s="33" t="s">
        <v>10923</v>
      </c>
      <c r="F205" s="33" t="s">
        <v>6606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15449</v>
      </c>
      <c r="D206" s="228" t="s">
        <v>12523</v>
      </c>
      <c r="E206" s="33" t="s">
        <v>10923</v>
      </c>
      <c r="F206" s="180">
        <v>44873</v>
      </c>
      <c r="G206" s="33" t="s">
        <v>13814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15449</v>
      </c>
      <c r="D207" s="228" t="s">
        <v>12525</v>
      </c>
      <c r="E207" s="33" t="s">
        <v>10923</v>
      </c>
      <c r="F207" s="180">
        <v>44873</v>
      </c>
      <c r="G207" s="33" t="s">
        <v>13814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15449</v>
      </c>
      <c r="D208" s="228" t="s">
        <v>12526</v>
      </c>
      <c r="E208" s="33" t="s">
        <v>10923</v>
      </c>
      <c r="F208" s="180">
        <v>44873</v>
      </c>
      <c r="G208" s="33" t="s">
        <v>13814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15449</v>
      </c>
      <c r="D209" s="228" t="s">
        <v>12527</v>
      </c>
      <c r="E209" s="33" t="s">
        <v>10923</v>
      </c>
      <c r="F209" s="180">
        <v>44873</v>
      </c>
      <c r="G209" s="33" t="s">
        <v>13814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15449</v>
      </c>
      <c r="D210" s="228" t="s">
        <v>12528</v>
      </c>
      <c r="E210" s="33" t="s">
        <v>10923</v>
      </c>
      <c r="F210" s="180">
        <v>44873</v>
      </c>
      <c r="G210" s="33" t="s">
        <v>13814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15449</v>
      </c>
      <c r="D211" s="228" t="s">
        <v>12529</v>
      </c>
      <c r="E211" s="33" t="s">
        <v>10923</v>
      </c>
      <c r="F211" s="180">
        <v>44873</v>
      </c>
      <c r="G211" s="33" t="s">
        <v>13814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15449</v>
      </c>
      <c r="D212" s="228" t="s">
        <v>15162</v>
      </c>
      <c r="E212" s="33" t="s">
        <v>10923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15449</v>
      </c>
      <c r="D213" s="228" t="s">
        <v>15750</v>
      </c>
      <c r="E213" s="33" t="s">
        <v>10923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15449</v>
      </c>
      <c r="D214" s="228" t="s">
        <v>15159</v>
      </c>
      <c r="E214" s="33" t="s">
        <v>10923</v>
      </c>
      <c r="F214" s="33" t="s">
        <v>6646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15449</v>
      </c>
      <c r="D215" s="228" t="s">
        <v>15160</v>
      </c>
      <c r="E215" s="33" t="s">
        <v>10923</v>
      </c>
      <c r="F215" s="33" t="s">
        <v>6646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15449</v>
      </c>
      <c r="D216" s="228" t="s">
        <v>15702</v>
      </c>
      <c r="E216" s="33" t="s">
        <v>10923</v>
      </c>
      <c r="F216" s="33" t="s">
        <v>6646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15449</v>
      </c>
      <c r="D217" s="228" t="s">
        <v>15751</v>
      </c>
      <c r="E217" s="33" t="s">
        <v>10923</v>
      </c>
      <c r="F217" s="33" t="s">
        <v>6646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15449</v>
      </c>
      <c r="D218" s="228" t="s">
        <v>15680</v>
      </c>
      <c r="E218" s="33" t="s">
        <v>10923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15449</v>
      </c>
      <c r="D219" s="228" t="s">
        <v>15752</v>
      </c>
      <c r="E219" s="33" t="s">
        <v>10923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15449</v>
      </c>
      <c r="D220" s="228" t="s">
        <v>14800</v>
      </c>
      <c r="E220" s="33" t="s">
        <v>10923</v>
      </c>
      <c r="F220" s="33" t="s">
        <v>6375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15449</v>
      </c>
      <c r="D221" s="228" t="s">
        <v>14798</v>
      </c>
      <c r="E221" s="33" t="s">
        <v>10923</v>
      </c>
      <c r="F221" s="33" t="s">
        <v>6375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15449</v>
      </c>
      <c r="D222" s="228" t="s">
        <v>14986</v>
      </c>
      <c r="E222" s="33" t="s">
        <v>10923</v>
      </c>
      <c r="F222" s="33" t="s">
        <v>6345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15449</v>
      </c>
      <c r="D223" s="228" t="s">
        <v>14988</v>
      </c>
      <c r="E223" s="33" t="s">
        <v>10923</v>
      </c>
      <c r="F223" s="33" t="s">
        <v>6345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15449</v>
      </c>
      <c r="D224" s="228" t="s">
        <v>14980</v>
      </c>
      <c r="E224" s="33" t="s">
        <v>10923</v>
      </c>
      <c r="F224" s="33" t="s">
        <v>6345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15449</v>
      </c>
      <c r="D225" s="228" t="s">
        <v>8635</v>
      </c>
      <c r="E225" s="33" t="s">
        <v>10923</v>
      </c>
      <c r="F225" s="33" t="s">
        <v>6345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15449</v>
      </c>
      <c r="D226" s="49">
        <v>2322</v>
      </c>
      <c r="E226" s="33" t="s">
        <v>10923</v>
      </c>
      <c r="F226" s="180">
        <v>44570</v>
      </c>
      <c r="G226" s="33" t="s">
        <v>2884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6675</v>
      </c>
      <c r="C227" s="33" t="s">
        <v>15449</v>
      </c>
      <c r="D227" s="228" t="s">
        <v>15234</v>
      </c>
      <c r="E227" s="33" t="s">
        <v>10923</v>
      </c>
      <c r="F227" s="33" t="s">
        <v>7022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6675</v>
      </c>
      <c r="C228" s="33" t="s">
        <v>15449</v>
      </c>
      <c r="D228" s="228" t="s">
        <v>15237</v>
      </c>
      <c r="E228" s="33" t="s">
        <v>10923</v>
      </c>
      <c r="F228" s="33" t="s">
        <v>7022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6675</v>
      </c>
      <c r="C229" s="33" t="s">
        <v>15449</v>
      </c>
      <c r="D229" s="228" t="s">
        <v>15242</v>
      </c>
      <c r="E229" s="33" t="s">
        <v>10923</v>
      </c>
      <c r="F229" s="33" t="s">
        <v>7022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6675</v>
      </c>
      <c r="C230" s="33" t="s">
        <v>15449</v>
      </c>
      <c r="D230" s="228" t="s">
        <v>15239</v>
      </c>
      <c r="E230" s="33" t="s">
        <v>10923</v>
      </c>
      <c r="F230" s="33" t="s">
        <v>7022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6675</v>
      </c>
      <c r="C231" s="33" t="s">
        <v>15449</v>
      </c>
      <c r="D231" s="228" t="s">
        <v>15753</v>
      </c>
      <c r="E231" s="33" t="s">
        <v>10923</v>
      </c>
      <c r="F231" s="33" t="s">
        <v>6898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6675</v>
      </c>
      <c r="C232" s="33" t="s">
        <v>15449</v>
      </c>
      <c r="D232" s="228" t="s">
        <v>15754</v>
      </c>
      <c r="E232" s="33" t="s">
        <v>10923</v>
      </c>
      <c r="F232" s="180">
        <v>44782</v>
      </c>
      <c r="G232" s="33" t="s">
        <v>12674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6675</v>
      </c>
      <c r="C233" s="33" t="s">
        <v>15449</v>
      </c>
      <c r="D233" s="228" t="s">
        <v>15755</v>
      </c>
      <c r="E233" s="33" t="s">
        <v>10923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6675</v>
      </c>
      <c r="C234" s="33" t="s">
        <v>15449</v>
      </c>
      <c r="D234" s="228" t="s">
        <v>15756</v>
      </c>
      <c r="E234" s="33" t="s">
        <v>10923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6675</v>
      </c>
      <c r="C235" s="33" t="s">
        <v>15449</v>
      </c>
      <c r="D235" s="228" t="s">
        <v>15188</v>
      </c>
      <c r="E235" s="33" t="s">
        <v>10923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6675</v>
      </c>
      <c r="C236" s="33" t="s">
        <v>15449</v>
      </c>
      <c r="D236" s="228" t="s">
        <v>15162</v>
      </c>
      <c r="E236" s="33" t="s">
        <v>10923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6675</v>
      </c>
      <c r="C237" s="33" t="s">
        <v>15449</v>
      </c>
      <c r="D237" s="228" t="s">
        <v>15757</v>
      </c>
      <c r="E237" s="33" t="s">
        <v>10923</v>
      </c>
      <c r="F237" s="180" t="s">
        <v>6877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6675</v>
      </c>
      <c r="C238" s="33" t="s">
        <v>15449</v>
      </c>
      <c r="D238" s="228" t="s">
        <v>15758</v>
      </c>
      <c r="E238" s="33" t="s">
        <v>10923</v>
      </c>
      <c r="F238" s="180" t="s">
        <v>6898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6675</v>
      </c>
      <c r="C239" s="33" t="s">
        <v>15449</v>
      </c>
      <c r="D239" s="228" t="s">
        <v>15759</v>
      </c>
      <c r="E239" s="33" t="s">
        <v>10923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6675</v>
      </c>
      <c r="C240" s="33" t="s">
        <v>15449</v>
      </c>
      <c r="D240" s="228" t="s">
        <v>15186</v>
      </c>
      <c r="E240" s="33" t="s">
        <v>10923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6675</v>
      </c>
      <c r="C241" s="33" t="s">
        <v>15449</v>
      </c>
      <c r="D241" s="228" t="s">
        <v>15165</v>
      </c>
      <c r="E241" s="33" t="s">
        <v>10923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6675</v>
      </c>
      <c r="C242" s="33" t="s">
        <v>15449</v>
      </c>
      <c r="D242" s="228" t="s">
        <v>15760</v>
      </c>
      <c r="E242" s="33" t="s">
        <v>10923</v>
      </c>
      <c r="F242" s="180" t="s">
        <v>6877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6675</v>
      </c>
      <c r="C243" s="33" t="s">
        <v>15449</v>
      </c>
      <c r="D243" s="228" t="s">
        <v>15761</v>
      </c>
      <c r="E243" s="33" t="s">
        <v>10923</v>
      </c>
      <c r="F243" s="33" t="s">
        <v>6718</v>
      </c>
      <c r="G243" s="33" t="s">
        <v>2908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6675</v>
      </c>
      <c r="C244" s="33" t="s">
        <v>15449</v>
      </c>
      <c r="D244" s="228" t="s">
        <v>15762</v>
      </c>
      <c r="E244" s="33" t="s">
        <v>10923</v>
      </c>
      <c r="F244" s="33" t="s">
        <v>6718</v>
      </c>
      <c r="G244" s="33" t="s">
        <v>2908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6675</v>
      </c>
      <c r="C245" s="33" t="s">
        <v>15449</v>
      </c>
      <c r="D245" s="228" t="s">
        <v>15763</v>
      </c>
      <c r="E245" s="33" t="s">
        <v>10923</v>
      </c>
      <c r="F245" s="33" t="s">
        <v>6718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6675</v>
      </c>
      <c r="C246" s="33" t="s">
        <v>15449</v>
      </c>
      <c r="D246" s="228" t="s">
        <v>15764</v>
      </c>
      <c r="E246" s="33" t="s">
        <v>10923</v>
      </c>
      <c r="F246" s="33" t="s">
        <v>6718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15449</v>
      </c>
      <c r="D247" s="228" t="s">
        <v>15190</v>
      </c>
      <c r="E247" s="33" t="s">
        <v>10923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15449</v>
      </c>
      <c r="D248" s="228" t="s">
        <v>15765</v>
      </c>
      <c r="E248" s="33" t="s">
        <v>10923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15449</v>
      </c>
      <c r="D249" s="228" t="s">
        <v>15766</v>
      </c>
      <c r="E249" s="33" t="s">
        <v>10923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15449</v>
      </c>
      <c r="D250" s="228" t="s">
        <v>15767</v>
      </c>
      <c r="E250" s="33" t="s">
        <v>10923</v>
      </c>
      <c r="F250" s="33" t="s">
        <v>7382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15449</v>
      </c>
      <c r="D251" s="228" t="s">
        <v>15768</v>
      </c>
      <c r="E251" s="33" t="s">
        <v>10923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15449</v>
      </c>
      <c r="D252" s="228" t="s">
        <v>15769</v>
      </c>
      <c r="E252" s="33" t="s">
        <v>10923</v>
      </c>
      <c r="F252" s="33" t="s">
        <v>7382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15449</v>
      </c>
      <c r="D253" s="228" t="s">
        <v>15770</v>
      </c>
      <c r="E253" s="33" t="s">
        <v>10923</v>
      </c>
      <c r="F253" s="33" t="s">
        <v>316</v>
      </c>
      <c r="G253" s="33" t="s">
        <v>13074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15449</v>
      </c>
      <c r="D254" s="228" t="s">
        <v>15271</v>
      </c>
      <c r="E254" s="33" t="s">
        <v>10923</v>
      </c>
      <c r="F254" s="33" t="s">
        <v>7369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15449</v>
      </c>
      <c r="D255" s="228" t="s">
        <v>15268</v>
      </c>
      <c r="E255" s="33" t="s">
        <v>10923</v>
      </c>
      <c r="F255" s="33" t="s">
        <v>7369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15449</v>
      </c>
      <c r="D256" s="228" t="s">
        <v>15771</v>
      </c>
      <c r="E256" s="33" t="s">
        <v>10923</v>
      </c>
      <c r="F256" s="33" t="s">
        <v>7253</v>
      </c>
      <c r="G256" s="33" t="s">
        <v>15772</v>
      </c>
      <c r="H256" s="33" t="s">
        <v>15773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15449</v>
      </c>
      <c r="D257" s="228" t="s">
        <v>15774</v>
      </c>
      <c r="E257" s="33" t="s">
        <v>10923</v>
      </c>
      <c r="F257" s="33" t="s">
        <v>7240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15449</v>
      </c>
      <c r="D258" s="228" t="s">
        <v>15775</v>
      </c>
      <c r="E258" s="33" t="s">
        <v>10923</v>
      </c>
      <c r="F258" s="33" t="s">
        <v>316</v>
      </c>
      <c r="G258" s="33" t="s">
        <v>13074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15449</v>
      </c>
      <c r="D259" s="228" t="s">
        <v>15359</v>
      </c>
      <c r="E259" s="33" t="s">
        <v>10923</v>
      </c>
      <c r="F259" s="33" t="s">
        <v>7253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15449</v>
      </c>
      <c r="D260" s="228" t="s">
        <v>15776</v>
      </c>
      <c r="E260" s="33" t="s">
        <v>10923</v>
      </c>
      <c r="F260" s="33" t="s">
        <v>7253</v>
      </c>
      <c r="G260" s="33" t="s">
        <v>15772</v>
      </c>
      <c r="H260" s="33" t="s">
        <v>15773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15449</v>
      </c>
      <c r="D261" s="228" t="s">
        <v>15777</v>
      </c>
      <c r="E261" s="33" t="s">
        <v>10923</v>
      </c>
      <c r="F261" s="33" t="s">
        <v>7253</v>
      </c>
      <c r="G261" s="33" t="s">
        <v>15772</v>
      </c>
      <c r="H261" s="33" t="s">
        <v>15773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15449</v>
      </c>
      <c r="D262" s="228" t="s">
        <v>15778</v>
      </c>
      <c r="E262" s="33" t="s">
        <v>10923</v>
      </c>
      <c r="F262" s="180">
        <v>44905</v>
      </c>
      <c r="G262" s="33" t="s">
        <v>8255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15449</v>
      </c>
      <c r="D263" s="228" t="s">
        <v>12936</v>
      </c>
      <c r="E263" s="33" t="s">
        <v>10923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15449</v>
      </c>
      <c r="D264" s="228" t="s">
        <v>12938</v>
      </c>
      <c r="E264" s="33" t="s">
        <v>10923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15449</v>
      </c>
      <c r="D265" s="228" t="s">
        <v>15779</v>
      </c>
      <c r="E265" s="33" t="s">
        <v>10923</v>
      </c>
      <c r="F265" s="33" t="s">
        <v>7253</v>
      </c>
      <c r="G265" s="33" t="s">
        <v>15772</v>
      </c>
      <c r="H265" s="33" t="s">
        <v>15773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15449</v>
      </c>
      <c r="D266" s="228" t="s">
        <v>15780</v>
      </c>
      <c r="E266" s="33" t="s">
        <v>10923</v>
      </c>
      <c r="F266" s="33" t="s">
        <v>7253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15449</v>
      </c>
      <c r="D267" s="228" t="s">
        <v>15341</v>
      </c>
      <c r="E267" s="33" t="s">
        <v>10923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15449</v>
      </c>
      <c r="D268" s="228" t="s">
        <v>12940</v>
      </c>
      <c r="E268" s="33" t="s">
        <v>10923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15449</v>
      </c>
      <c r="D269" s="228" t="s">
        <v>12941</v>
      </c>
      <c r="E269" s="33" t="s">
        <v>10923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15449</v>
      </c>
      <c r="D270" s="228" t="s">
        <v>15781</v>
      </c>
      <c r="E270" s="33" t="s">
        <v>10923</v>
      </c>
      <c r="F270" s="33" t="s">
        <v>7240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15449</v>
      </c>
      <c r="D271" s="228" t="s">
        <v>12942</v>
      </c>
      <c r="E271" s="33" t="s">
        <v>10923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15449</v>
      </c>
      <c r="D272" s="228" t="s">
        <v>12943</v>
      </c>
      <c r="E272" s="33" t="s">
        <v>10923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15449</v>
      </c>
      <c r="D273" s="228" t="s">
        <v>12944</v>
      </c>
      <c r="E273" s="33" t="s">
        <v>10923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15449</v>
      </c>
      <c r="D274" s="228" t="s">
        <v>12945</v>
      </c>
      <c r="E274" s="33" t="s">
        <v>10923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15449</v>
      </c>
      <c r="D275" s="228" t="s">
        <v>12946</v>
      </c>
      <c r="E275" s="33" t="s">
        <v>10923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15449</v>
      </c>
      <c r="D276" s="228" t="s">
        <v>15782</v>
      </c>
      <c r="E276" s="33" t="s">
        <v>10923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15449</v>
      </c>
      <c r="D277" s="228" t="s">
        <v>15352</v>
      </c>
      <c r="E277" s="33" t="s">
        <v>10923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15449</v>
      </c>
      <c r="D278" s="228" t="s">
        <v>15349</v>
      </c>
      <c r="E278" s="33" t="s">
        <v>10923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15449</v>
      </c>
      <c r="D279" s="228" t="s">
        <v>15783</v>
      </c>
      <c r="E279" s="33" t="s">
        <v>10923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15449</v>
      </c>
      <c r="D280" s="228" t="s">
        <v>15784</v>
      </c>
      <c r="E280" s="33" t="s">
        <v>10923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15449</v>
      </c>
      <c r="D281" s="33" t="s">
        <v>12933</v>
      </c>
      <c r="E281" s="33" t="s">
        <v>10923</v>
      </c>
      <c r="F281" s="180">
        <v>44844</v>
      </c>
      <c r="G281" s="33" t="s">
        <v>15785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15449</v>
      </c>
      <c r="D282" s="228" t="s">
        <v>15786</v>
      </c>
      <c r="E282" s="33" t="s">
        <v>10923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15449</v>
      </c>
      <c r="D283" s="228" t="s">
        <v>15787</v>
      </c>
      <c r="E283" s="33" t="s">
        <v>10923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15449</v>
      </c>
      <c r="D284" s="228" t="s">
        <v>15788</v>
      </c>
      <c r="E284" s="33" t="s">
        <v>10923</v>
      </c>
      <c r="F284" s="33" t="s">
        <v>7601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15449</v>
      </c>
      <c r="D285" s="228" t="s">
        <v>15789</v>
      </c>
      <c r="E285" s="33" t="s">
        <v>10923</v>
      </c>
      <c r="F285" s="33" t="s">
        <v>7601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15449</v>
      </c>
      <c r="D286" s="228" t="s">
        <v>15790</v>
      </c>
      <c r="E286" s="33" t="s">
        <v>10923</v>
      </c>
      <c r="F286" s="33" t="s">
        <v>7601</v>
      </c>
      <c r="G286" s="33" t="s">
        <v>4160</v>
      </c>
      <c r="H286" s="33" t="s">
        <v>15791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15449</v>
      </c>
      <c r="D287" s="228" t="s">
        <v>15792</v>
      </c>
      <c r="E287" s="33" t="s">
        <v>10923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15449</v>
      </c>
      <c r="D288" s="228" t="s">
        <v>15793</v>
      </c>
      <c r="E288" s="33" t="s">
        <v>10923</v>
      </c>
      <c r="F288" s="33" t="s">
        <v>7601</v>
      </c>
      <c r="G288" s="33" t="s">
        <v>4160</v>
      </c>
      <c r="H288" s="33" t="s">
        <v>15791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15449</v>
      </c>
      <c r="D289" s="228" t="s">
        <v>15354</v>
      </c>
      <c r="E289" s="33" t="s">
        <v>10923</v>
      </c>
      <c r="F289" s="180">
        <v>44876</v>
      </c>
      <c r="G289" s="33" t="s">
        <v>9009</v>
      </c>
      <c r="H289" s="33" t="s">
        <v>9009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15449</v>
      </c>
      <c r="D290" s="228" t="s">
        <v>15794</v>
      </c>
      <c r="E290" s="33" t="s">
        <v>10923</v>
      </c>
      <c r="F290" s="479">
        <v>44845</v>
      </c>
      <c r="G290" s="49" t="s">
        <v>15795</v>
      </c>
      <c r="H290" s="33" t="s">
        <v>15553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15449</v>
      </c>
      <c r="D291" s="228" t="s">
        <v>15796</v>
      </c>
      <c r="E291" s="33" t="s">
        <v>10923</v>
      </c>
      <c r="F291" s="479">
        <v>44845</v>
      </c>
      <c r="G291" s="49" t="s">
        <v>15530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15449</v>
      </c>
      <c r="D292" s="228" t="s">
        <v>15797</v>
      </c>
      <c r="E292" s="33" t="s">
        <v>10923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15449</v>
      </c>
      <c r="D293" s="228" t="s">
        <v>15336</v>
      </c>
      <c r="E293" s="33" t="s">
        <v>10923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15449</v>
      </c>
      <c r="D294" s="228" t="s">
        <v>15798</v>
      </c>
      <c r="E294" s="33" t="s">
        <v>10923</v>
      </c>
      <c r="F294" s="479">
        <v>44845</v>
      </c>
      <c r="G294" s="49" t="s">
        <v>15795</v>
      </c>
      <c r="H294" s="33" t="s">
        <v>15553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15449</v>
      </c>
      <c r="D295" s="228" t="s">
        <v>15192</v>
      </c>
      <c r="E295" s="33" t="s">
        <v>10923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15449</v>
      </c>
      <c r="D296" s="228" t="s">
        <v>15799</v>
      </c>
      <c r="E296" s="33" t="s">
        <v>10923</v>
      </c>
      <c r="F296" s="479">
        <v>44845</v>
      </c>
      <c r="G296" s="49" t="s">
        <v>15530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15449</v>
      </c>
      <c r="D297" s="228" t="s">
        <v>15800</v>
      </c>
      <c r="E297" s="33" t="s">
        <v>10923</v>
      </c>
      <c r="F297" s="180">
        <v>44784</v>
      </c>
      <c r="G297" s="33" t="s">
        <v>15801</v>
      </c>
      <c r="H297" s="33" t="s">
        <v>9009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15449</v>
      </c>
      <c r="D298" s="228" t="s">
        <v>15339</v>
      </c>
      <c r="E298" s="33" t="s">
        <v>10923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15449</v>
      </c>
      <c r="D299" s="228" t="s">
        <v>15802</v>
      </c>
      <c r="E299" s="33" t="s">
        <v>10923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15449</v>
      </c>
      <c r="D300" s="228" t="s">
        <v>15803</v>
      </c>
      <c r="E300" s="33" t="s">
        <v>10923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15449</v>
      </c>
      <c r="D301" s="228" t="s">
        <v>15626</v>
      </c>
      <c r="E301" s="33" t="s">
        <v>10923</v>
      </c>
      <c r="F301" s="180">
        <v>44784</v>
      </c>
      <c r="G301" s="33" t="s">
        <v>15801</v>
      </c>
      <c r="H301" s="33" t="s">
        <v>9009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15449</v>
      </c>
      <c r="D302" s="228" t="s">
        <v>15699</v>
      </c>
      <c r="E302" s="33" t="s">
        <v>10923</v>
      </c>
      <c r="F302" s="33" t="s">
        <v>7554</v>
      </c>
      <c r="G302" s="33" t="s">
        <v>588</v>
      </c>
      <c r="H302" s="33" t="s">
        <v>15804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15449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15805</v>
      </c>
      <c r="I303" s="228" t="s">
        <v>15239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15449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15805</v>
      </c>
      <c r="I304" s="228" t="s">
        <v>15242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15806</v>
      </c>
      <c r="C305" s="33" t="s">
        <v>15449</v>
      </c>
      <c r="D305" s="720" t="s">
        <v>15220</v>
      </c>
      <c r="E305" s="33" t="s">
        <v>388</v>
      </c>
      <c r="F305" s="33" t="s">
        <v>15806</v>
      </c>
      <c r="G305" s="33" t="s">
        <v>1753</v>
      </c>
      <c r="H305" s="33" t="s">
        <v>15807</v>
      </c>
      <c r="I305" s="228" t="s">
        <v>15784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15806</v>
      </c>
      <c r="C306" s="33" t="s">
        <v>15449</v>
      </c>
      <c r="D306" s="720" t="s">
        <v>15222</v>
      </c>
      <c r="E306" s="33" t="s">
        <v>388</v>
      </c>
      <c r="F306" s="33" t="s">
        <v>15806</v>
      </c>
      <c r="G306" s="33" t="s">
        <v>1753</v>
      </c>
      <c r="H306" s="33" t="s">
        <v>15807</v>
      </c>
      <c r="I306" s="228" t="s">
        <v>15783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15449</v>
      </c>
      <c r="D307" s="228" t="s">
        <v>15808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15449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15449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15449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15449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15449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15449</v>
      </c>
      <c r="D313" s="44" t="s">
        <v>9161</v>
      </c>
      <c r="E313" s="33" t="s">
        <v>388</v>
      </c>
      <c r="F313" s="33" t="s">
        <v>2475</v>
      </c>
      <c r="G313" s="33" t="s">
        <v>9162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15449</v>
      </c>
      <c r="D314" s="44" t="s">
        <v>9163</v>
      </c>
      <c r="E314" s="33" t="s">
        <v>388</v>
      </c>
      <c r="F314" s="33" t="s">
        <v>2475</v>
      </c>
      <c r="G314" s="33" t="s">
        <v>9162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15449</v>
      </c>
      <c r="D315" s="228" t="s">
        <v>9255</v>
      </c>
      <c r="E315" s="33" t="s">
        <v>15809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15449</v>
      </c>
      <c r="D316" s="228" t="s">
        <v>9256</v>
      </c>
      <c r="E316" s="33" t="s">
        <v>15809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15449</v>
      </c>
      <c r="D317" s="228" t="s">
        <v>9249</v>
      </c>
      <c r="E317" s="33" t="s">
        <v>15809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15449</v>
      </c>
      <c r="D318" s="228" t="s">
        <v>9251</v>
      </c>
      <c r="E318" s="33" t="s">
        <v>15809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15449</v>
      </c>
      <c r="D319" s="228" t="s">
        <v>9286</v>
      </c>
      <c r="E319" s="33" t="s">
        <v>14081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15449</v>
      </c>
      <c r="D320" s="228" t="s">
        <v>9288</v>
      </c>
      <c r="E320" s="33" t="s">
        <v>14081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15449</v>
      </c>
      <c r="D321" s="545" t="s">
        <v>17004</v>
      </c>
      <c r="E321" s="33" t="s">
        <v>2856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15449</v>
      </c>
      <c r="D322" s="103" t="s">
        <v>17005</v>
      </c>
      <c r="E322" s="33" t="s">
        <v>2856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55" activePane="bottomLeft" state="frozen"/>
      <selection pane="bottomLeft" activeCell="E165" sqref="E165:E16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15810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15364</v>
      </c>
      <c r="D2" s="724" t="s">
        <v>15365</v>
      </c>
      <c r="E2" s="724" t="s">
        <v>15366</v>
      </c>
      <c r="F2" s="724" t="s">
        <v>15367</v>
      </c>
      <c r="G2" s="724" t="s">
        <v>18</v>
      </c>
      <c r="H2" s="724" t="s">
        <v>533</v>
      </c>
      <c r="I2" s="699" t="s">
        <v>15811</v>
      </c>
      <c r="J2" s="699" t="s">
        <v>15812</v>
      </c>
    </row>
    <row r="3" spans="1:19" ht="15.75" thickTop="1" x14ac:dyDescent="0.25">
      <c r="A3" s="109">
        <v>1</v>
      </c>
      <c r="B3" s="170">
        <v>44378</v>
      </c>
      <c r="C3" s="109" t="s">
        <v>15372</v>
      </c>
      <c r="D3" s="33" t="s">
        <v>13864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15372</v>
      </c>
      <c r="D4" s="33" t="s">
        <v>13865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15372</v>
      </c>
      <c r="D5" s="33" t="s">
        <v>13866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15372</v>
      </c>
      <c r="D6" s="33" t="s">
        <v>13867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13983</v>
      </c>
      <c r="C7" s="109" t="s">
        <v>15372</v>
      </c>
      <c r="D7" s="36" t="s">
        <v>15813</v>
      </c>
      <c r="E7" s="33"/>
      <c r="F7" s="369" t="s">
        <v>13983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13983</v>
      </c>
      <c r="C8" s="109" t="s">
        <v>15372</v>
      </c>
      <c r="D8" s="36" t="s">
        <v>15814</v>
      </c>
      <c r="E8" s="33"/>
      <c r="F8" s="369" t="s">
        <v>13983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13983</v>
      </c>
      <c r="C9" s="109" t="s">
        <v>15372</v>
      </c>
      <c r="D9" s="36" t="s">
        <v>15815</v>
      </c>
      <c r="E9" s="33"/>
      <c r="F9" s="369" t="s">
        <v>13983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15816</v>
      </c>
      <c r="C10" s="33" t="s">
        <v>15372</v>
      </c>
      <c r="D10" s="36" t="s">
        <v>15817</v>
      </c>
      <c r="E10" s="33" t="s">
        <v>2636</v>
      </c>
      <c r="F10" s="48">
        <v>44260</v>
      </c>
      <c r="G10" s="369" t="s">
        <v>15818</v>
      </c>
      <c r="H10" s="516" t="s">
        <v>15818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15816</v>
      </c>
      <c r="C11" s="33" t="s">
        <v>15372</v>
      </c>
      <c r="D11" s="36" t="s">
        <v>15819</v>
      </c>
      <c r="E11" s="33" t="s">
        <v>2636</v>
      </c>
      <c r="F11" s="48">
        <v>44260</v>
      </c>
      <c r="G11" s="369" t="s">
        <v>15818</v>
      </c>
      <c r="H11" s="516" t="s">
        <v>15818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15372</v>
      </c>
      <c r="D12" s="33" t="s">
        <v>15820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15372</v>
      </c>
      <c r="D13" s="33" t="s">
        <v>15821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15372</v>
      </c>
      <c r="D14" s="33" t="s">
        <v>15822</v>
      </c>
      <c r="E14" s="33"/>
      <c r="F14" s="84" t="s">
        <v>14057</v>
      </c>
      <c r="G14" s="84" t="s">
        <v>8605</v>
      </c>
      <c r="H14" s="247" t="s">
        <v>8605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15372</v>
      </c>
      <c r="D15" s="63" t="s">
        <v>15823</v>
      </c>
      <c r="E15" s="33"/>
      <c r="F15" s="84" t="s">
        <v>14057</v>
      </c>
      <c r="G15" s="84" t="s">
        <v>8605</v>
      </c>
      <c r="H15" s="516" t="s">
        <v>8605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15372</v>
      </c>
      <c r="D16" s="33" t="s">
        <v>9388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15372</v>
      </c>
      <c r="D17" s="33" t="s">
        <v>9389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15372</v>
      </c>
      <c r="D18" s="33" t="s">
        <v>9390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15372</v>
      </c>
      <c r="D19" s="44" t="s">
        <v>9422</v>
      </c>
      <c r="E19" s="33"/>
      <c r="F19" s="84" t="s">
        <v>2857</v>
      </c>
      <c r="G19" s="42" t="s">
        <v>2854</v>
      </c>
      <c r="H19" s="247" t="s">
        <v>15824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15372</v>
      </c>
      <c r="D20" s="44" t="s">
        <v>9423</v>
      </c>
      <c r="E20" s="33"/>
      <c r="F20" s="84" t="s">
        <v>2857</v>
      </c>
      <c r="G20" s="42" t="s">
        <v>2854</v>
      </c>
      <c r="H20" s="247" t="s">
        <v>15824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2889</v>
      </c>
      <c r="C21" s="109" t="s">
        <v>15372</v>
      </c>
      <c r="D21" s="33" t="s">
        <v>9459</v>
      </c>
      <c r="E21" s="33"/>
      <c r="F21" s="84" t="s">
        <v>2898</v>
      </c>
      <c r="G21" s="514" t="s">
        <v>9166</v>
      </c>
      <c r="H21" s="247" t="s">
        <v>9166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2889</v>
      </c>
      <c r="C22" s="109" t="s">
        <v>15372</v>
      </c>
      <c r="D22" s="36" t="s">
        <v>9462</v>
      </c>
      <c r="E22" s="33"/>
      <c r="F22" s="84" t="s">
        <v>2898</v>
      </c>
      <c r="G22" s="514" t="s">
        <v>9166</v>
      </c>
      <c r="H22" s="247" t="s">
        <v>9166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2889</v>
      </c>
      <c r="C23" s="109" t="s">
        <v>15372</v>
      </c>
      <c r="D23" s="36" t="s">
        <v>9490</v>
      </c>
      <c r="E23" s="33"/>
      <c r="F23" s="84" t="s">
        <v>2923</v>
      </c>
      <c r="G23" s="84" t="s">
        <v>5883</v>
      </c>
      <c r="H23" s="247" t="s">
        <v>5883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15372</v>
      </c>
      <c r="D24" s="33" t="s">
        <v>2503</v>
      </c>
      <c r="E24" s="33"/>
      <c r="F24" s="84" t="s">
        <v>2923</v>
      </c>
      <c r="G24" s="84" t="s">
        <v>5883</v>
      </c>
      <c r="H24" s="247" t="s">
        <v>5883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2945</v>
      </c>
      <c r="C25" s="109" t="s">
        <v>15372</v>
      </c>
      <c r="D25" s="33" t="s">
        <v>9610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3150</v>
      </c>
      <c r="C26" s="33" t="s">
        <v>15372</v>
      </c>
      <c r="D26" s="49" t="s">
        <v>15825</v>
      </c>
      <c r="E26" s="270" t="s">
        <v>2636</v>
      </c>
      <c r="F26" s="33" t="s">
        <v>3150</v>
      </c>
      <c r="G26" s="236" t="s">
        <v>15826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3150</v>
      </c>
      <c r="C27" s="33" t="s">
        <v>15372</v>
      </c>
      <c r="D27" s="49" t="s">
        <v>15827</v>
      </c>
      <c r="E27" s="270" t="s">
        <v>2636</v>
      </c>
      <c r="F27" s="33" t="s">
        <v>3150</v>
      </c>
      <c r="G27" s="236" t="s">
        <v>15826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3162</v>
      </c>
      <c r="C28" s="109" t="s">
        <v>15372</v>
      </c>
      <c r="D28" s="33" t="s">
        <v>15828</v>
      </c>
      <c r="E28" s="270"/>
      <c r="F28" s="84" t="s">
        <v>3172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3162</v>
      </c>
      <c r="C29" s="109" t="s">
        <v>15372</v>
      </c>
      <c r="D29" s="33" t="s">
        <v>15829</v>
      </c>
      <c r="E29" s="270"/>
      <c r="F29" s="84" t="s">
        <v>3172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3162</v>
      </c>
      <c r="C30" s="109" t="s">
        <v>15372</v>
      </c>
      <c r="D30" s="33" t="s">
        <v>15830</v>
      </c>
      <c r="E30" s="270"/>
      <c r="F30" s="84" t="s">
        <v>3172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3162</v>
      </c>
      <c r="C31" s="109" t="s">
        <v>15372</v>
      </c>
      <c r="D31" s="33" t="s">
        <v>15831</v>
      </c>
      <c r="E31" s="270"/>
      <c r="F31" s="84" t="s">
        <v>3172</v>
      </c>
      <c r="G31" s="514" t="s">
        <v>4188</v>
      </c>
      <c r="H31" s="247" t="s">
        <v>4188</v>
      </c>
      <c r="I31" s="33"/>
      <c r="J31" s="33"/>
    </row>
    <row r="32" spans="1:19" x14ac:dyDescent="0.25">
      <c r="A32" s="33">
        <v>30</v>
      </c>
      <c r="B32" s="38" t="s">
        <v>3162</v>
      </c>
      <c r="C32" s="109" t="s">
        <v>15372</v>
      </c>
      <c r="D32" s="33" t="s">
        <v>15832</v>
      </c>
      <c r="E32" s="270"/>
      <c r="F32" s="84" t="s">
        <v>3172</v>
      </c>
      <c r="G32" s="514" t="s">
        <v>14156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3162</v>
      </c>
      <c r="C33" s="109" t="s">
        <v>15372</v>
      </c>
      <c r="D33" s="33" t="s">
        <v>15833</v>
      </c>
      <c r="E33" s="270"/>
      <c r="F33" s="84" t="s">
        <v>3172</v>
      </c>
      <c r="G33" s="514" t="s">
        <v>14156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3162</v>
      </c>
      <c r="C34" s="33" t="s">
        <v>15372</v>
      </c>
      <c r="D34" s="33" t="s">
        <v>9759</v>
      </c>
      <c r="E34" s="270"/>
      <c r="F34" s="33" t="s">
        <v>3222</v>
      </c>
      <c r="G34" s="236" t="s">
        <v>15834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3162</v>
      </c>
      <c r="C35" s="33" t="s">
        <v>15372</v>
      </c>
      <c r="D35" s="33" t="s">
        <v>9760</v>
      </c>
      <c r="E35" s="270"/>
      <c r="F35" s="33" t="s">
        <v>3222</v>
      </c>
      <c r="G35" s="236" t="s">
        <v>15834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15372</v>
      </c>
      <c r="D36" s="36" t="s">
        <v>14183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15372</v>
      </c>
      <c r="D37" s="36" t="s">
        <v>14184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15372</v>
      </c>
      <c r="D38" s="38" t="s">
        <v>9985</v>
      </c>
      <c r="E38" s="270"/>
      <c r="F38" s="33" t="s">
        <v>3429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15372</v>
      </c>
      <c r="D39" s="38" t="s">
        <v>9986</v>
      </c>
      <c r="E39" s="270"/>
      <c r="F39" s="33" t="s">
        <v>3429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15372</v>
      </c>
      <c r="D40" s="38" t="s">
        <v>9987</v>
      </c>
      <c r="E40" s="270"/>
      <c r="F40" s="33" t="s">
        <v>3429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15372</v>
      </c>
      <c r="D41" s="38" t="s">
        <v>9963</v>
      </c>
      <c r="E41" s="270"/>
      <c r="F41" s="33" t="s">
        <v>3426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15372</v>
      </c>
      <c r="D42" s="38" t="s">
        <v>9964</v>
      </c>
      <c r="E42" s="270"/>
      <c r="F42" s="33" t="s">
        <v>3426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3429</v>
      </c>
      <c r="C43" s="33" t="s">
        <v>15372</v>
      </c>
      <c r="D43" s="435" t="s">
        <v>15835</v>
      </c>
      <c r="E43" s="436" t="s">
        <v>2636</v>
      </c>
      <c r="F43" s="436" t="s">
        <v>3429</v>
      </c>
      <c r="G43" s="436" t="s">
        <v>511</v>
      </c>
      <c r="H43" s="270" t="s">
        <v>433</v>
      </c>
      <c r="I43" s="33"/>
      <c r="J43" s="33" t="s">
        <v>8176</v>
      </c>
      <c r="K43" s="706" t="s">
        <v>15836</v>
      </c>
    </row>
    <row r="44" spans="1:11" x14ac:dyDescent="0.25">
      <c r="A44" s="33">
        <v>42</v>
      </c>
      <c r="B44" s="38" t="s">
        <v>3455</v>
      </c>
      <c r="C44" s="33" t="s">
        <v>15372</v>
      </c>
      <c r="D44" s="49" t="s">
        <v>10327</v>
      </c>
      <c r="E44" s="270"/>
      <c r="F44" s="180">
        <v>44266</v>
      </c>
      <c r="G44" s="236" t="s">
        <v>10328</v>
      </c>
      <c r="H44" s="33"/>
      <c r="I44" s="33"/>
      <c r="J44" s="33"/>
    </row>
    <row r="45" spans="1:11" x14ac:dyDescent="0.25">
      <c r="A45" s="33">
        <v>43</v>
      </c>
      <c r="B45" s="38" t="s">
        <v>3455</v>
      </c>
      <c r="C45" s="33" t="s">
        <v>15372</v>
      </c>
      <c r="D45" s="49" t="s">
        <v>10329</v>
      </c>
      <c r="E45" s="270"/>
      <c r="F45" s="180">
        <v>44266</v>
      </c>
      <c r="G45" s="236" t="s">
        <v>10328</v>
      </c>
      <c r="H45" s="33"/>
      <c r="I45" s="33"/>
      <c r="J45" s="33"/>
    </row>
    <row r="46" spans="1:11" x14ac:dyDescent="0.25">
      <c r="A46" s="33">
        <v>44</v>
      </c>
      <c r="B46" s="38" t="s">
        <v>3455</v>
      </c>
      <c r="C46" s="33" t="s">
        <v>15372</v>
      </c>
      <c r="D46" s="49" t="s">
        <v>10330</v>
      </c>
      <c r="E46" s="270"/>
      <c r="F46" s="180">
        <v>44266</v>
      </c>
      <c r="G46" s="236" t="s">
        <v>10328</v>
      </c>
      <c r="H46" s="33"/>
      <c r="I46" s="33"/>
      <c r="J46" s="33"/>
    </row>
    <row r="47" spans="1:11" x14ac:dyDescent="0.25">
      <c r="A47" s="33">
        <v>45</v>
      </c>
      <c r="B47" s="38" t="s">
        <v>3455</v>
      </c>
      <c r="C47" s="33" t="s">
        <v>15372</v>
      </c>
      <c r="D47" s="49" t="s">
        <v>10331</v>
      </c>
      <c r="E47" s="270"/>
      <c r="F47" s="180">
        <v>44266</v>
      </c>
      <c r="G47" s="236" t="s">
        <v>10328</v>
      </c>
      <c r="H47" s="33"/>
      <c r="I47" s="33"/>
      <c r="J47" s="33"/>
    </row>
    <row r="48" spans="1:11" x14ac:dyDescent="0.25">
      <c r="A48" s="33">
        <v>46</v>
      </c>
      <c r="B48" s="38" t="s">
        <v>3636</v>
      </c>
      <c r="C48" s="33" t="s">
        <v>15372</v>
      </c>
      <c r="D48" s="38" t="s">
        <v>10332</v>
      </c>
      <c r="E48" s="270"/>
      <c r="F48" s="180">
        <v>44266</v>
      </c>
      <c r="G48" s="236" t="s">
        <v>10328</v>
      </c>
      <c r="H48" s="33"/>
      <c r="I48" s="33"/>
      <c r="J48" s="33"/>
    </row>
    <row r="49" spans="1:10" x14ac:dyDescent="0.25">
      <c r="A49" s="33">
        <v>47</v>
      </c>
      <c r="B49" s="38" t="s">
        <v>3636</v>
      </c>
      <c r="C49" s="33" t="s">
        <v>15372</v>
      </c>
      <c r="D49" s="38" t="s">
        <v>10333</v>
      </c>
      <c r="E49" s="270"/>
      <c r="F49" s="180">
        <v>44266</v>
      </c>
      <c r="G49" s="236" t="s">
        <v>10328</v>
      </c>
      <c r="H49" s="33"/>
      <c r="I49" s="33"/>
      <c r="J49" s="33"/>
    </row>
    <row r="50" spans="1:10" x14ac:dyDescent="0.25">
      <c r="A50" s="33">
        <v>48</v>
      </c>
      <c r="B50" s="38" t="s">
        <v>3636</v>
      </c>
      <c r="C50" s="33" t="s">
        <v>15372</v>
      </c>
      <c r="D50" s="38" t="s">
        <v>10334</v>
      </c>
      <c r="E50" s="270"/>
      <c r="F50" s="180">
        <v>44266</v>
      </c>
      <c r="G50" s="236" t="s">
        <v>10328</v>
      </c>
      <c r="H50" s="33"/>
      <c r="I50" s="33"/>
      <c r="J50" s="33"/>
    </row>
    <row r="51" spans="1:10" x14ac:dyDescent="0.25">
      <c r="A51" s="33">
        <v>49</v>
      </c>
      <c r="B51" s="38" t="s">
        <v>3636</v>
      </c>
      <c r="C51" s="33" t="s">
        <v>15372</v>
      </c>
      <c r="D51" s="38" t="s">
        <v>10335</v>
      </c>
      <c r="E51" s="270"/>
      <c r="F51" s="180">
        <v>44266</v>
      </c>
      <c r="G51" s="236" t="s">
        <v>10328</v>
      </c>
      <c r="H51" s="33"/>
      <c r="I51" s="33"/>
      <c r="J51" s="33"/>
    </row>
    <row r="52" spans="1:10" x14ac:dyDescent="0.25">
      <c r="A52" s="33">
        <v>50</v>
      </c>
      <c r="B52" s="38" t="s">
        <v>3636</v>
      </c>
      <c r="C52" s="33" t="s">
        <v>15372</v>
      </c>
      <c r="D52" s="38" t="s">
        <v>10336</v>
      </c>
      <c r="E52" s="270"/>
      <c r="F52" s="180">
        <v>44266</v>
      </c>
      <c r="G52" s="236" t="s">
        <v>10328</v>
      </c>
      <c r="H52" s="33"/>
      <c r="I52" s="33"/>
      <c r="J52" s="33"/>
    </row>
    <row r="53" spans="1:10" x14ac:dyDescent="0.25">
      <c r="A53" s="33">
        <v>51</v>
      </c>
      <c r="B53" s="38" t="s">
        <v>4121</v>
      </c>
      <c r="C53" s="33" t="s">
        <v>15372</v>
      </c>
      <c r="D53" s="467" t="s">
        <v>10529</v>
      </c>
      <c r="E53" s="33" t="s">
        <v>15837</v>
      </c>
      <c r="F53" s="33" t="s">
        <v>4121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4121</v>
      </c>
      <c r="C54" s="33" t="s">
        <v>15372</v>
      </c>
      <c r="D54" s="38" t="s">
        <v>10530</v>
      </c>
      <c r="E54" s="33" t="s">
        <v>15837</v>
      </c>
      <c r="F54" s="33" t="s">
        <v>4121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4121</v>
      </c>
      <c r="C55" s="33" t="s">
        <v>15372</v>
      </c>
      <c r="D55" s="467" t="s">
        <v>10565</v>
      </c>
      <c r="E55" s="33" t="s">
        <v>15837</v>
      </c>
      <c r="F55" s="33" t="s">
        <v>4158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4121</v>
      </c>
      <c r="C56" s="33" t="s">
        <v>15372</v>
      </c>
      <c r="D56" s="38" t="s">
        <v>10566</v>
      </c>
      <c r="E56" s="33" t="s">
        <v>15837</v>
      </c>
      <c r="F56" s="33" t="s">
        <v>4158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4314</v>
      </c>
      <c r="C57" s="33" t="s">
        <v>15449</v>
      </c>
      <c r="D57" s="38" t="s">
        <v>15838</v>
      </c>
      <c r="E57" s="45" t="s">
        <v>388</v>
      </c>
      <c r="F57" s="35" t="s">
        <v>4314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4314</v>
      </c>
      <c r="C58" s="33" t="s">
        <v>15449</v>
      </c>
      <c r="D58" s="38" t="s">
        <v>15838</v>
      </c>
      <c r="E58" s="270" t="s">
        <v>388</v>
      </c>
      <c r="F58" s="35" t="s">
        <v>4314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4329</v>
      </c>
      <c r="C59" s="33" t="s">
        <v>15619</v>
      </c>
      <c r="D59" s="38" t="s">
        <v>15838</v>
      </c>
      <c r="E59" s="270" t="s">
        <v>3536</v>
      </c>
      <c r="F59" s="33" t="s">
        <v>4329</v>
      </c>
      <c r="G59" s="33" t="s">
        <v>3230</v>
      </c>
      <c r="H59" s="247" t="s">
        <v>3230</v>
      </c>
      <c r="I59" s="33"/>
      <c r="J59" s="33"/>
    </row>
    <row r="60" spans="1:10" x14ac:dyDescent="0.25">
      <c r="A60" s="33">
        <v>58</v>
      </c>
      <c r="B60" s="38" t="s">
        <v>4329</v>
      </c>
      <c r="C60" s="33" t="s">
        <v>15619</v>
      </c>
      <c r="D60" s="38" t="s">
        <v>15838</v>
      </c>
      <c r="E60" s="270" t="s">
        <v>3536</v>
      </c>
      <c r="F60" s="33" t="s">
        <v>4329</v>
      </c>
      <c r="G60" s="33" t="s">
        <v>5883</v>
      </c>
      <c r="H60" s="247" t="s">
        <v>5883</v>
      </c>
      <c r="I60" s="33"/>
      <c r="J60" s="33"/>
    </row>
    <row r="61" spans="1:10" x14ac:dyDescent="0.25">
      <c r="A61" s="33">
        <v>59</v>
      </c>
      <c r="B61" s="38" t="s">
        <v>4362</v>
      </c>
      <c r="C61" s="33" t="s">
        <v>15372</v>
      </c>
      <c r="D61" s="38" t="s">
        <v>10807</v>
      </c>
      <c r="E61" s="270" t="s">
        <v>3536</v>
      </c>
      <c r="F61" s="33" t="s">
        <v>4369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4362</v>
      </c>
      <c r="C62" s="33" t="s">
        <v>15372</v>
      </c>
      <c r="D62" s="38" t="s">
        <v>10808</v>
      </c>
      <c r="E62" s="270" t="s">
        <v>3536</v>
      </c>
      <c r="F62" s="33" t="s">
        <v>4369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4362</v>
      </c>
      <c r="C63" s="33" t="s">
        <v>15372</v>
      </c>
      <c r="D63" s="38" t="s">
        <v>10809</v>
      </c>
      <c r="E63" s="270" t="s">
        <v>3536</v>
      </c>
      <c r="F63" s="33" t="s">
        <v>4369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4362</v>
      </c>
      <c r="C64" s="33" t="s">
        <v>15372</v>
      </c>
      <c r="D64" s="38" t="s">
        <v>10810</v>
      </c>
      <c r="E64" s="270" t="s">
        <v>3536</v>
      </c>
      <c r="F64" s="33" t="s">
        <v>4369</v>
      </c>
      <c r="G64" s="33" t="s">
        <v>3230</v>
      </c>
      <c r="H64" s="247" t="s">
        <v>3230</v>
      </c>
      <c r="I64" s="33"/>
      <c r="J64" s="33"/>
    </row>
    <row r="65" spans="1:10" x14ac:dyDescent="0.25">
      <c r="A65" s="33">
        <v>63</v>
      </c>
      <c r="B65" s="38" t="s">
        <v>4362</v>
      </c>
      <c r="C65" s="33" t="s">
        <v>15372</v>
      </c>
      <c r="D65" s="745" t="s">
        <v>10832</v>
      </c>
      <c r="E65" s="270" t="s">
        <v>3536</v>
      </c>
      <c r="F65" s="33" t="s">
        <v>10818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4362</v>
      </c>
      <c r="C66" s="33" t="s">
        <v>15372</v>
      </c>
      <c r="D66" s="745" t="s">
        <v>10834</v>
      </c>
      <c r="E66" s="270" t="s">
        <v>3536</v>
      </c>
      <c r="F66" s="33" t="s">
        <v>10818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4385</v>
      </c>
      <c r="C67" s="33" t="s">
        <v>15372</v>
      </c>
      <c r="D67" s="49" t="s">
        <v>15839</v>
      </c>
      <c r="E67" s="270" t="s">
        <v>4470</v>
      </c>
      <c r="F67" s="33" t="s">
        <v>6138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4385</v>
      </c>
      <c r="C68" s="33" t="s">
        <v>15372</v>
      </c>
      <c r="D68" s="33" t="s">
        <v>15840</v>
      </c>
      <c r="E68" s="270" t="s">
        <v>4470</v>
      </c>
      <c r="F68" s="479">
        <v>44652</v>
      </c>
      <c r="G68" s="270" t="s">
        <v>7076</v>
      </c>
      <c r="H68" s="247" t="s">
        <v>7076</v>
      </c>
      <c r="I68" s="33"/>
      <c r="J68" s="33"/>
    </row>
    <row r="69" spans="1:10" x14ac:dyDescent="0.25">
      <c r="A69" s="33">
        <v>67</v>
      </c>
      <c r="B69" s="38" t="s">
        <v>4385</v>
      </c>
      <c r="C69" s="33" t="s">
        <v>15372</v>
      </c>
      <c r="D69" s="33" t="s">
        <v>15841</v>
      </c>
      <c r="E69" s="270" t="s">
        <v>4470</v>
      </c>
      <c r="F69" s="479">
        <v>44652</v>
      </c>
      <c r="G69" s="270" t="s">
        <v>5883</v>
      </c>
      <c r="H69" s="247" t="s">
        <v>5883</v>
      </c>
      <c r="I69" s="33"/>
      <c r="J69" s="33"/>
    </row>
    <row r="70" spans="1:10" x14ac:dyDescent="0.25">
      <c r="A70" s="33">
        <v>68</v>
      </c>
      <c r="B70" s="38" t="s">
        <v>4385</v>
      </c>
      <c r="C70" s="33" t="s">
        <v>15372</v>
      </c>
      <c r="D70" s="33" t="s">
        <v>11103</v>
      </c>
      <c r="E70" s="270" t="s">
        <v>4470</v>
      </c>
      <c r="F70" s="49" t="s">
        <v>15842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4385</v>
      </c>
      <c r="C71" s="33" t="s">
        <v>15372</v>
      </c>
      <c r="D71" s="33" t="s">
        <v>11105</v>
      </c>
      <c r="E71" s="270" t="s">
        <v>4470</v>
      </c>
      <c r="F71" s="49" t="s">
        <v>15842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4385</v>
      </c>
      <c r="C72" s="33" t="s">
        <v>15372</v>
      </c>
      <c r="D72" s="33" t="s">
        <v>15843</v>
      </c>
      <c r="E72" s="270" t="s">
        <v>4470</v>
      </c>
      <c r="F72" s="479">
        <v>44652</v>
      </c>
      <c r="G72" s="33" t="s">
        <v>5245</v>
      </c>
      <c r="H72" s="247" t="s">
        <v>5245</v>
      </c>
      <c r="I72" s="33"/>
      <c r="J72" s="33"/>
    </row>
    <row r="73" spans="1:10" x14ac:dyDescent="0.25">
      <c r="A73" s="33">
        <v>71</v>
      </c>
      <c r="B73" s="38" t="s">
        <v>4385</v>
      </c>
      <c r="C73" s="33" t="s">
        <v>15372</v>
      </c>
      <c r="D73" s="33" t="s">
        <v>15844</v>
      </c>
      <c r="E73" s="270" t="s">
        <v>4470</v>
      </c>
      <c r="F73" s="49" t="s">
        <v>5532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4385</v>
      </c>
      <c r="C74" s="33" t="s">
        <v>15372</v>
      </c>
      <c r="D74" s="33" t="s">
        <v>11106</v>
      </c>
      <c r="E74" s="270" t="s">
        <v>4470</v>
      </c>
      <c r="F74" s="49" t="s">
        <v>15842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4385</v>
      </c>
      <c r="C75" s="33" t="s">
        <v>15372</v>
      </c>
      <c r="D75" s="33" t="s">
        <v>15845</v>
      </c>
      <c r="E75" s="270" t="s">
        <v>4470</v>
      </c>
      <c r="F75" s="479">
        <v>44652</v>
      </c>
      <c r="G75" s="270" t="s">
        <v>5883</v>
      </c>
      <c r="H75" s="247" t="s">
        <v>5883</v>
      </c>
      <c r="I75" s="33"/>
      <c r="J75" s="33"/>
    </row>
    <row r="76" spans="1:10" x14ac:dyDescent="0.25">
      <c r="A76" s="33">
        <v>74</v>
      </c>
      <c r="B76" s="38" t="s">
        <v>4385</v>
      </c>
      <c r="C76" s="33" t="s">
        <v>15372</v>
      </c>
      <c r="D76" s="33" t="s">
        <v>11301</v>
      </c>
      <c r="E76" s="270" t="s">
        <v>4470</v>
      </c>
      <c r="F76" s="49" t="s">
        <v>4901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15372</v>
      </c>
      <c r="D77" s="33" t="s">
        <v>10939</v>
      </c>
      <c r="E77" s="270" t="s">
        <v>4470</v>
      </c>
      <c r="F77" s="479">
        <v>44652</v>
      </c>
      <c r="G77" s="33" t="s">
        <v>5245</v>
      </c>
      <c r="H77" s="247" t="s">
        <v>5245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15372</v>
      </c>
      <c r="D78" s="33" t="s">
        <v>11107</v>
      </c>
      <c r="E78" s="270" t="s">
        <v>4470</v>
      </c>
      <c r="F78" s="49" t="s">
        <v>15842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15372</v>
      </c>
      <c r="D79" s="33" t="s">
        <v>11108</v>
      </c>
      <c r="E79" s="270" t="s">
        <v>4470</v>
      </c>
      <c r="F79" s="49" t="s">
        <v>15842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15372</v>
      </c>
      <c r="D80" s="33" t="s">
        <v>10941</v>
      </c>
      <c r="E80" s="270" t="s">
        <v>4470</v>
      </c>
      <c r="F80" s="479">
        <v>44652</v>
      </c>
      <c r="G80" s="270" t="s">
        <v>7076</v>
      </c>
      <c r="H80" s="247" t="s">
        <v>7076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15372</v>
      </c>
      <c r="D81" s="33" t="s">
        <v>11109</v>
      </c>
      <c r="E81" s="270" t="s">
        <v>4470</v>
      </c>
      <c r="F81" s="49" t="s">
        <v>15842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14759</v>
      </c>
      <c r="C82" s="33" t="s">
        <v>15372</v>
      </c>
      <c r="D82" s="33" t="s">
        <v>15846</v>
      </c>
      <c r="E82" s="270" t="s">
        <v>4470</v>
      </c>
      <c r="F82" s="479">
        <v>44897</v>
      </c>
      <c r="G82" s="33" t="s">
        <v>4831</v>
      </c>
      <c r="H82" s="247" t="s">
        <v>4831</v>
      </c>
      <c r="I82" s="33"/>
      <c r="J82" s="33"/>
    </row>
    <row r="83" spans="1:11" x14ac:dyDescent="0.25">
      <c r="A83" s="33">
        <v>81</v>
      </c>
      <c r="B83" s="180" t="s">
        <v>14759</v>
      </c>
      <c r="C83" s="33" t="s">
        <v>15372</v>
      </c>
      <c r="D83" s="33" t="s">
        <v>11305</v>
      </c>
      <c r="E83" s="270" t="s">
        <v>4470</v>
      </c>
      <c r="F83" s="49" t="s">
        <v>4901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14759</v>
      </c>
      <c r="C84" s="33" t="s">
        <v>15372</v>
      </c>
      <c r="D84" s="33" t="s">
        <v>15847</v>
      </c>
      <c r="E84" s="270" t="s">
        <v>4470</v>
      </c>
      <c r="F84" s="479">
        <v>44897</v>
      </c>
      <c r="G84" s="33" t="s">
        <v>4831</v>
      </c>
      <c r="H84" s="247" t="s">
        <v>4831</v>
      </c>
      <c r="I84" s="33"/>
      <c r="J84" s="33"/>
    </row>
    <row r="85" spans="1:11" x14ac:dyDescent="0.25">
      <c r="A85" s="33">
        <v>83</v>
      </c>
      <c r="B85" s="180" t="s">
        <v>14759</v>
      </c>
      <c r="C85" s="33" t="s">
        <v>15372</v>
      </c>
      <c r="D85" s="33" t="s">
        <v>11304</v>
      </c>
      <c r="E85" s="270" t="s">
        <v>4470</v>
      </c>
      <c r="F85" s="49" t="s">
        <v>4901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14759</v>
      </c>
      <c r="C86" s="33" t="s">
        <v>15372</v>
      </c>
      <c r="D86" s="33" t="s">
        <v>11303</v>
      </c>
      <c r="E86" s="270" t="s">
        <v>4470</v>
      </c>
      <c r="F86" s="49" t="s">
        <v>4901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15372</v>
      </c>
      <c r="D87" s="33" t="s">
        <v>12386</v>
      </c>
      <c r="E87" s="33" t="s">
        <v>15848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15372</v>
      </c>
      <c r="D88" s="33" t="s">
        <v>12384</v>
      </c>
      <c r="E88" s="33" t="s">
        <v>15848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15372</v>
      </c>
      <c r="D89" s="33" t="s">
        <v>15849</v>
      </c>
      <c r="E89" s="33" t="s">
        <v>15848</v>
      </c>
      <c r="F89" s="33" t="s">
        <v>6138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15372</v>
      </c>
      <c r="D90" s="33" t="s">
        <v>15850</v>
      </c>
      <c r="E90" s="33" t="s">
        <v>15848</v>
      </c>
      <c r="F90" s="33" t="s">
        <v>6138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15372</v>
      </c>
      <c r="D91" s="33" t="s">
        <v>15851</v>
      </c>
      <c r="E91" s="33" t="s">
        <v>15848</v>
      </c>
      <c r="F91" s="33" t="s">
        <v>6138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4933</v>
      </c>
      <c r="C92" s="33" t="s">
        <v>15372</v>
      </c>
      <c r="D92" s="33" t="s">
        <v>11862</v>
      </c>
      <c r="E92" s="270" t="s">
        <v>4470</v>
      </c>
      <c r="F92" s="33" t="s">
        <v>5532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4933</v>
      </c>
      <c r="C93" s="33" t="s">
        <v>15372</v>
      </c>
      <c r="D93" s="33" t="s">
        <v>11471</v>
      </c>
      <c r="E93" s="270" t="s">
        <v>4470</v>
      </c>
      <c r="F93" s="180">
        <v>44776</v>
      </c>
      <c r="G93" s="33" t="s">
        <v>2861</v>
      </c>
      <c r="H93" s="247" t="s">
        <v>2861</v>
      </c>
      <c r="I93" s="33"/>
      <c r="J93" s="33"/>
    </row>
    <row r="94" spans="1:11" x14ac:dyDescent="0.25">
      <c r="A94" s="33">
        <v>92</v>
      </c>
      <c r="B94" s="33" t="s">
        <v>4933</v>
      </c>
      <c r="C94" s="33" t="s">
        <v>15372</v>
      </c>
      <c r="D94" s="33" t="s">
        <v>11815</v>
      </c>
      <c r="E94" s="270" t="s">
        <v>4470</v>
      </c>
      <c r="F94" s="33" t="s">
        <v>5466</v>
      </c>
      <c r="G94" s="270" t="s">
        <v>4188</v>
      </c>
      <c r="H94" s="247" t="s">
        <v>4188</v>
      </c>
      <c r="I94" s="33"/>
      <c r="J94" s="33"/>
    </row>
    <row r="95" spans="1:11" x14ac:dyDescent="0.25">
      <c r="A95" s="33">
        <v>93</v>
      </c>
      <c r="B95" s="33" t="s">
        <v>4933</v>
      </c>
      <c r="C95" s="33" t="s">
        <v>15372</v>
      </c>
      <c r="D95" s="33" t="s">
        <v>11470</v>
      </c>
      <c r="E95" s="270" t="s">
        <v>4470</v>
      </c>
      <c r="F95" s="180">
        <v>44776</v>
      </c>
      <c r="G95" s="33" t="s">
        <v>2861</v>
      </c>
      <c r="H95" s="247" t="s">
        <v>2861</v>
      </c>
      <c r="I95" s="33"/>
      <c r="J95" s="33"/>
    </row>
    <row r="96" spans="1:11" x14ac:dyDescent="0.25">
      <c r="A96" s="33">
        <v>94</v>
      </c>
      <c r="B96" s="33" t="s">
        <v>4933</v>
      </c>
      <c r="C96" s="33" t="s">
        <v>15372</v>
      </c>
      <c r="D96" s="436" t="s">
        <v>11818</v>
      </c>
      <c r="E96" s="33" t="s">
        <v>4470</v>
      </c>
      <c r="F96" s="33" t="s">
        <v>5466</v>
      </c>
      <c r="G96" s="270" t="s">
        <v>4188</v>
      </c>
      <c r="H96" s="247" t="s">
        <v>4188</v>
      </c>
      <c r="I96" s="33"/>
      <c r="J96" s="33" t="s">
        <v>7964</v>
      </c>
      <c r="K96" s="706" t="s">
        <v>15852</v>
      </c>
    </row>
    <row r="97" spans="1:12" x14ac:dyDescent="0.25">
      <c r="A97" s="33">
        <v>95</v>
      </c>
      <c r="B97" s="38" t="s">
        <v>5680</v>
      </c>
      <c r="C97" s="33" t="s">
        <v>15372</v>
      </c>
      <c r="D97" s="436" t="s">
        <v>12144</v>
      </c>
      <c r="E97" s="33" t="s">
        <v>4470</v>
      </c>
      <c r="F97" s="180">
        <v>44779</v>
      </c>
      <c r="G97" s="33" t="s">
        <v>1881</v>
      </c>
      <c r="H97" s="247" t="s">
        <v>15853</v>
      </c>
      <c r="I97" s="33"/>
      <c r="J97" s="33" t="s">
        <v>7964</v>
      </c>
      <c r="K97" s="706" t="s">
        <v>15852</v>
      </c>
      <c r="L97">
        <v>3</v>
      </c>
    </row>
    <row r="98" spans="1:12" x14ac:dyDescent="0.25">
      <c r="A98" s="33">
        <v>96</v>
      </c>
      <c r="B98" s="38" t="s">
        <v>5680</v>
      </c>
      <c r="C98" s="33" t="s">
        <v>15372</v>
      </c>
      <c r="D98" s="33" t="s">
        <v>12145</v>
      </c>
      <c r="E98" s="33" t="s">
        <v>4470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5680</v>
      </c>
      <c r="C99" s="33" t="s">
        <v>15372</v>
      </c>
      <c r="D99" s="33" t="s">
        <v>12002</v>
      </c>
      <c r="E99" s="33" t="s">
        <v>4470</v>
      </c>
      <c r="F99" s="33" t="s">
        <v>5680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5680</v>
      </c>
      <c r="C100" s="33" t="s">
        <v>15372</v>
      </c>
      <c r="D100" s="33" t="s">
        <v>12004</v>
      </c>
      <c r="E100" s="33" t="s">
        <v>4470</v>
      </c>
      <c r="F100" s="33" t="s">
        <v>5680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5680</v>
      </c>
      <c r="C101" s="33" t="s">
        <v>15372</v>
      </c>
      <c r="D101" s="33" t="s">
        <v>12005</v>
      </c>
      <c r="E101" s="33" t="s">
        <v>4470</v>
      </c>
      <c r="F101" s="33" t="s">
        <v>5680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5680</v>
      </c>
      <c r="C102" s="33" t="s">
        <v>15372</v>
      </c>
      <c r="D102" s="33" t="s">
        <v>12006</v>
      </c>
      <c r="E102" s="33" t="s">
        <v>4470</v>
      </c>
      <c r="F102" s="33" t="s">
        <v>5680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6405</v>
      </c>
      <c r="C103" s="33" t="s">
        <v>15372</v>
      </c>
      <c r="D103" s="33" t="s">
        <v>12531</v>
      </c>
      <c r="E103" s="33" t="s">
        <v>4470</v>
      </c>
      <c r="F103" s="180">
        <v>44903</v>
      </c>
      <c r="G103" s="33" t="s">
        <v>433</v>
      </c>
      <c r="H103" s="247" t="s">
        <v>7076</v>
      </c>
      <c r="I103" s="33"/>
      <c r="J103" s="33"/>
    </row>
    <row r="104" spans="1:12" x14ac:dyDescent="0.25">
      <c r="A104" s="33">
        <v>102</v>
      </c>
      <c r="B104" s="33" t="s">
        <v>6405</v>
      </c>
      <c r="C104" s="33" t="s">
        <v>15372</v>
      </c>
      <c r="D104" s="436" t="s">
        <v>12472</v>
      </c>
      <c r="E104" s="33" t="s">
        <v>4470</v>
      </c>
      <c r="F104" s="180">
        <v>44659</v>
      </c>
      <c r="G104" s="33" t="s">
        <v>433</v>
      </c>
      <c r="H104" s="247" t="s">
        <v>1679</v>
      </c>
      <c r="I104" s="33"/>
      <c r="J104" s="33" t="s">
        <v>7964</v>
      </c>
      <c r="K104" s="706" t="s">
        <v>15852</v>
      </c>
      <c r="L104">
        <v>4</v>
      </c>
    </row>
    <row r="105" spans="1:12" x14ac:dyDescent="0.25">
      <c r="A105" s="33">
        <v>103</v>
      </c>
      <c r="B105" s="33" t="s">
        <v>6405</v>
      </c>
      <c r="C105" s="33" t="s">
        <v>15372</v>
      </c>
      <c r="D105" s="33" t="s">
        <v>12485</v>
      </c>
      <c r="E105" s="33" t="s">
        <v>4470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6405</v>
      </c>
      <c r="C106" s="33" t="s">
        <v>15372</v>
      </c>
      <c r="D106" s="33" t="s">
        <v>12479</v>
      </c>
      <c r="E106" s="33" t="s">
        <v>4470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6405</v>
      </c>
      <c r="C107" s="33" t="s">
        <v>15372</v>
      </c>
      <c r="D107" s="33" t="s">
        <v>12507</v>
      </c>
      <c r="E107" s="33" t="s">
        <v>4470</v>
      </c>
      <c r="F107" s="180">
        <v>44812</v>
      </c>
      <c r="G107" s="33" t="s">
        <v>433</v>
      </c>
      <c r="H107" s="247" t="s">
        <v>5883</v>
      </c>
      <c r="I107" s="33"/>
      <c r="J107" s="33"/>
    </row>
    <row r="108" spans="1:12" x14ac:dyDescent="0.25">
      <c r="A108" s="33">
        <v>106</v>
      </c>
      <c r="B108" s="33" t="s">
        <v>6405</v>
      </c>
      <c r="C108" s="33" t="s">
        <v>15372</v>
      </c>
      <c r="D108" s="33" t="s">
        <v>12480</v>
      </c>
      <c r="E108" s="33" t="s">
        <v>4470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6405</v>
      </c>
      <c r="C109" s="33" t="s">
        <v>15372</v>
      </c>
      <c r="D109" s="33" t="s">
        <v>12470</v>
      </c>
      <c r="E109" s="33" t="s">
        <v>4470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6405</v>
      </c>
      <c r="C110" s="33" t="s">
        <v>15372</v>
      </c>
      <c r="D110" s="33" t="s">
        <v>12509</v>
      </c>
      <c r="E110" s="33" t="s">
        <v>4470</v>
      </c>
      <c r="F110" s="180">
        <v>44812</v>
      </c>
      <c r="G110" s="33" t="s">
        <v>433</v>
      </c>
      <c r="H110" s="247" t="s">
        <v>5883</v>
      </c>
      <c r="I110" s="33"/>
      <c r="J110" s="33"/>
    </row>
    <row r="111" spans="1:12" x14ac:dyDescent="0.25">
      <c r="A111" s="33">
        <v>109</v>
      </c>
      <c r="B111" s="33" t="s">
        <v>6405</v>
      </c>
      <c r="C111" s="33" t="s">
        <v>15372</v>
      </c>
      <c r="D111" s="436" t="s">
        <v>12533</v>
      </c>
      <c r="E111" s="33" t="s">
        <v>4470</v>
      </c>
      <c r="F111" s="180">
        <v>44903</v>
      </c>
      <c r="G111" s="33" t="s">
        <v>433</v>
      </c>
      <c r="H111" s="247" t="s">
        <v>7076</v>
      </c>
      <c r="I111" s="33"/>
      <c r="J111" s="33" t="s">
        <v>2388</v>
      </c>
      <c r="K111" s="706" t="s">
        <v>14206</v>
      </c>
    </row>
    <row r="112" spans="1:12" x14ac:dyDescent="0.25">
      <c r="A112" s="33">
        <v>110</v>
      </c>
      <c r="B112" s="33" t="s">
        <v>6405</v>
      </c>
      <c r="C112" s="33" t="s">
        <v>15372</v>
      </c>
      <c r="D112" s="33" t="s">
        <v>12487</v>
      </c>
      <c r="E112" s="33" t="s">
        <v>4470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6675</v>
      </c>
      <c r="C113" s="33" t="s">
        <v>15372</v>
      </c>
      <c r="D113" s="33" t="s">
        <v>12606</v>
      </c>
      <c r="E113" s="33" t="s">
        <v>4470</v>
      </c>
      <c r="F113" s="33" t="s">
        <v>6701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6675</v>
      </c>
      <c r="C114" s="33" t="s">
        <v>15372</v>
      </c>
      <c r="D114" s="33" t="s">
        <v>12656</v>
      </c>
      <c r="E114" s="33" t="s">
        <v>4470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6675</v>
      </c>
      <c r="C115" s="33" t="s">
        <v>15372</v>
      </c>
      <c r="D115" s="33" t="s">
        <v>12603</v>
      </c>
      <c r="E115" s="33" t="s">
        <v>4470</v>
      </c>
      <c r="F115" s="33" t="s">
        <v>6701</v>
      </c>
      <c r="G115" s="33" t="s">
        <v>15854</v>
      </c>
      <c r="H115" s="247" t="s">
        <v>8605</v>
      </c>
      <c r="I115" s="33"/>
      <c r="J115" s="33"/>
    </row>
    <row r="116" spans="1:12" x14ac:dyDescent="0.25">
      <c r="A116" s="33">
        <v>114</v>
      </c>
      <c r="B116" s="38" t="s">
        <v>6675</v>
      </c>
      <c r="C116" s="33" t="s">
        <v>15372</v>
      </c>
      <c r="D116" s="33" t="s">
        <v>12669</v>
      </c>
      <c r="E116" s="33" t="s">
        <v>4470</v>
      </c>
      <c r="F116" s="180">
        <v>44721</v>
      </c>
      <c r="G116" s="33" t="s">
        <v>433</v>
      </c>
      <c r="H116" s="247" t="s">
        <v>9166</v>
      </c>
      <c r="I116" s="33"/>
      <c r="J116" s="33"/>
    </row>
    <row r="117" spans="1:12" x14ac:dyDescent="0.25">
      <c r="A117" s="33">
        <v>115</v>
      </c>
      <c r="B117" s="38" t="s">
        <v>6675</v>
      </c>
      <c r="C117" s="33" t="s">
        <v>15372</v>
      </c>
      <c r="D117" s="33" t="s">
        <v>12658</v>
      </c>
      <c r="E117" s="33" t="s">
        <v>4470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6675</v>
      </c>
      <c r="C118" s="33" t="s">
        <v>15372</v>
      </c>
      <c r="D118" s="33" t="s">
        <v>12670</v>
      </c>
      <c r="E118" s="33" t="s">
        <v>4470</v>
      </c>
      <c r="F118" s="180">
        <v>44721</v>
      </c>
      <c r="G118" s="33" t="s">
        <v>433</v>
      </c>
      <c r="H118" s="247" t="s">
        <v>4188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15372</v>
      </c>
      <c r="D119" s="33" t="s">
        <v>15855</v>
      </c>
      <c r="E119" s="33" t="s">
        <v>4470</v>
      </c>
      <c r="F119" s="180">
        <v>44844</v>
      </c>
      <c r="G119" s="33" t="s">
        <v>520</v>
      </c>
      <c r="H119" s="270" t="s">
        <v>15818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15372</v>
      </c>
      <c r="D120" s="33" t="s">
        <v>12672</v>
      </c>
      <c r="E120" s="33" t="s">
        <v>4470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15372</v>
      </c>
      <c r="D121" s="436" t="s">
        <v>15856</v>
      </c>
      <c r="E121" s="33" t="s">
        <v>4470</v>
      </c>
      <c r="F121" s="180">
        <v>44844</v>
      </c>
      <c r="G121" s="33" t="s">
        <v>520</v>
      </c>
      <c r="H121" s="247" t="s">
        <v>2189</v>
      </c>
      <c r="I121" s="33"/>
      <c r="J121" s="33" t="s">
        <v>8157</v>
      </c>
    </row>
    <row r="122" spans="1:12" x14ac:dyDescent="0.25">
      <c r="A122" s="33">
        <v>120</v>
      </c>
      <c r="B122" s="479">
        <v>44721</v>
      </c>
      <c r="C122" s="33" t="s">
        <v>15372</v>
      </c>
      <c r="D122" s="436" t="s">
        <v>12740</v>
      </c>
      <c r="E122" s="33" t="s">
        <v>4470</v>
      </c>
      <c r="F122" s="33" t="s">
        <v>6879</v>
      </c>
      <c r="G122" s="33" t="s">
        <v>433</v>
      </c>
      <c r="H122" s="33"/>
      <c r="I122" s="33"/>
      <c r="J122" s="33" t="s">
        <v>7964</v>
      </c>
      <c r="K122" t="s">
        <v>15852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15372</v>
      </c>
      <c r="D123" s="33" t="s">
        <v>15857</v>
      </c>
      <c r="E123" s="33" t="s">
        <v>4470</v>
      </c>
      <c r="F123" s="33" t="s">
        <v>7004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15372</v>
      </c>
      <c r="D124" s="33" t="s">
        <v>14880</v>
      </c>
      <c r="E124" s="33" t="s">
        <v>4470</v>
      </c>
      <c r="F124" s="180">
        <v>44721</v>
      </c>
      <c r="G124" s="33" t="s">
        <v>15858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15372</v>
      </c>
      <c r="D125" s="33" t="s">
        <v>12739</v>
      </c>
      <c r="E125" s="33" t="s">
        <v>4470</v>
      </c>
      <c r="F125" s="33" t="s">
        <v>6879</v>
      </c>
      <c r="G125" s="33" t="s">
        <v>433</v>
      </c>
      <c r="H125" s="247" t="s">
        <v>4188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15372</v>
      </c>
      <c r="D126" s="33" t="s">
        <v>15859</v>
      </c>
      <c r="E126" s="33" t="s">
        <v>4470</v>
      </c>
      <c r="F126" s="33" t="s">
        <v>7004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7183</v>
      </c>
      <c r="C127" s="33" t="s">
        <v>15372</v>
      </c>
      <c r="D127" s="33" t="s">
        <v>13087</v>
      </c>
      <c r="E127" s="33" t="s">
        <v>4470</v>
      </c>
      <c r="F127" s="33" t="s">
        <v>7331</v>
      </c>
      <c r="G127" s="33" t="s">
        <v>15860</v>
      </c>
      <c r="H127" s="33" t="s">
        <v>15861</v>
      </c>
      <c r="I127" s="33"/>
      <c r="J127" s="33"/>
    </row>
    <row r="128" spans="1:12" x14ac:dyDescent="0.25">
      <c r="A128" s="33">
        <v>126</v>
      </c>
      <c r="B128" s="38" t="s">
        <v>7183</v>
      </c>
      <c r="C128" s="33" t="s">
        <v>15372</v>
      </c>
      <c r="D128" s="33" t="s">
        <v>13089</v>
      </c>
      <c r="E128" s="33" t="s">
        <v>4470</v>
      </c>
      <c r="F128" s="33" t="s">
        <v>7331</v>
      </c>
      <c r="G128" s="33" t="s">
        <v>15860</v>
      </c>
      <c r="H128" s="33" t="s">
        <v>15861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15372</v>
      </c>
      <c r="D129" s="33" t="s">
        <v>13281</v>
      </c>
      <c r="E129" s="33" t="s">
        <v>4470</v>
      </c>
      <c r="F129" s="180">
        <v>44906</v>
      </c>
      <c r="G129" s="270" t="s">
        <v>15862</v>
      </c>
      <c r="H129" s="247" t="s">
        <v>5095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15372</v>
      </c>
      <c r="D130" s="33" t="s">
        <v>13302</v>
      </c>
      <c r="E130" s="33" t="s">
        <v>4470</v>
      </c>
      <c r="F130" s="180">
        <v>44906</v>
      </c>
      <c r="G130" s="33" t="s">
        <v>14883</v>
      </c>
      <c r="H130" s="33" t="s">
        <v>15863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15372</v>
      </c>
      <c r="D131" s="33" t="s">
        <v>13300</v>
      </c>
      <c r="E131" s="33" t="s">
        <v>4470</v>
      </c>
      <c r="F131" s="180">
        <v>44906</v>
      </c>
      <c r="G131" s="33" t="s">
        <v>520</v>
      </c>
      <c r="H131" s="33" t="s">
        <v>15818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15372</v>
      </c>
      <c r="D132" s="33" t="s">
        <v>13284</v>
      </c>
      <c r="E132" s="33" t="s">
        <v>4470</v>
      </c>
      <c r="F132" s="180">
        <v>44906</v>
      </c>
      <c r="G132" s="270" t="s">
        <v>15862</v>
      </c>
      <c r="H132" s="247" t="s">
        <v>5095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15372</v>
      </c>
      <c r="D133" s="33" t="s">
        <v>13303</v>
      </c>
      <c r="E133" s="33" t="s">
        <v>4470</v>
      </c>
      <c r="F133" s="180">
        <v>44906</v>
      </c>
      <c r="G133" s="33" t="s">
        <v>14883</v>
      </c>
      <c r="H133" s="33" t="s">
        <v>15863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7566</v>
      </c>
      <c r="C134" s="33" t="s">
        <v>15372</v>
      </c>
      <c r="D134" s="33" t="s">
        <v>15864</v>
      </c>
      <c r="E134" s="33" t="s">
        <v>15865</v>
      </c>
      <c r="F134" s="33" t="s">
        <v>7736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7566</v>
      </c>
      <c r="C135" s="33" t="s">
        <v>15372</v>
      </c>
      <c r="D135" s="33" t="s">
        <v>15866</v>
      </c>
      <c r="E135" s="33" t="s">
        <v>4470</v>
      </c>
      <c r="F135" s="33" t="s">
        <v>7579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7566</v>
      </c>
      <c r="C136" s="33" t="s">
        <v>15372</v>
      </c>
      <c r="D136" s="33" t="s">
        <v>15867</v>
      </c>
      <c r="E136" s="33" t="s">
        <v>4470</v>
      </c>
      <c r="F136" s="33" t="s">
        <v>7579</v>
      </c>
      <c r="G136" s="33" t="s">
        <v>15868</v>
      </c>
      <c r="H136" s="33" t="s">
        <v>15869</v>
      </c>
      <c r="I136" s="33"/>
      <c r="J136" s="33"/>
    </row>
    <row r="137" spans="1:11" x14ac:dyDescent="0.25">
      <c r="A137" s="33">
        <v>135</v>
      </c>
      <c r="B137" s="38" t="s">
        <v>7566</v>
      </c>
      <c r="C137" s="33" t="s">
        <v>15372</v>
      </c>
      <c r="D137" s="33" t="s">
        <v>15870</v>
      </c>
      <c r="E137" s="33" t="s">
        <v>4470</v>
      </c>
      <c r="F137" s="33" t="s">
        <v>7579</v>
      </c>
      <c r="G137" s="33" t="s">
        <v>15868</v>
      </c>
      <c r="H137" s="33" t="s">
        <v>15869</v>
      </c>
      <c r="I137" s="33"/>
      <c r="J137" s="33"/>
    </row>
    <row r="138" spans="1:11" x14ac:dyDescent="0.25">
      <c r="A138" s="33">
        <v>136</v>
      </c>
      <c r="B138" s="38" t="s">
        <v>7566</v>
      </c>
      <c r="C138" s="33" t="s">
        <v>15372</v>
      </c>
      <c r="D138" s="33" t="s">
        <v>15871</v>
      </c>
      <c r="E138" s="33" t="s">
        <v>4470</v>
      </c>
      <c r="F138" s="33" t="s">
        <v>7579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7643</v>
      </c>
      <c r="C139" s="33" t="s">
        <v>15372</v>
      </c>
      <c r="D139" s="33" t="s">
        <v>15872</v>
      </c>
      <c r="E139" s="33" t="s">
        <v>15873</v>
      </c>
      <c r="F139" s="180">
        <v>44573</v>
      </c>
      <c r="G139" s="33" t="s">
        <v>647</v>
      </c>
      <c r="H139" s="247" t="s">
        <v>3230</v>
      </c>
      <c r="I139" s="33"/>
      <c r="J139" s="33"/>
    </row>
    <row r="140" spans="1:11" x14ac:dyDescent="0.25">
      <c r="A140" s="33">
        <v>138</v>
      </c>
      <c r="B140" s="33" t="s">
        <v>7643</v>
      </c>
      <c r="C140" s="33" t="s">
        <v>15372</v>
      </c>
      <c r="D140" s="33" t="s">
        <v>15874</v>
      </c>
      <c r="E140" s="33" t="s">
        <v>15875</v>
      </c>
      <c r="F140" s="33" t="s">
        <v>7736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7643</v>
      </c>
      <c r="C141" s="33" t="s">
        <v>15372</v>
      </c>
      <c r="D141" s="33" t="s">
        <v>15876</v>
      </c>
      <c r="E141" s="33" t="s">
        <v>15877</v>
      </c>
      <c r="F141" s="180">
        <v>44573</v>
      </c>
      <c r="G141" s="33" t="s">
        <v>647</v>
      </c>
      <c r="H141" s="247" t="s">
        <v>3230</v>
      </c>
      <c r="I141" s="33"/>
      <c r="J141" s="33"/>
    </row>
    <row r="142" spans="1:11" x14ac:dyDescent="0.25">
      <c r="A142" s="33">
        <v>140</v>
      </c>
      <c r="B142" s="33" t="s">
        <v>7643</v>
      </c>
      <c r="C142" s="33" t="s">
        <v>15372</v>
      </c>
      <c r="D142" s="33" t="s">
        <v>15878</v>
      </c>
      <c r="E142" s="247" t="s">
        <v>15879</v>
      </c>
      <c r="F142" s="180">
        <v>44816</v>
      </c>
      <c r="G142" s="33" t="s">
        <v>647</v>
      </c>
      <c r="H142" s="33" t="s">
        <v>15880</v>
      </c>
      <c r="I142" s="33"/>
      <c r="J142" s="33"/>
    </row>
    <row r="143" spans="1:11" x14ac:dyDescent="0.25">
      <c r="A143" s="33">
        <v>141</v>
      </c>
      <c r="B143" s="33" t="s">
        <v>7942</v>
      </c>
      <c r="C143" s="33" t="s">
        <v>15372</v>
      </c>
      <c r="D143" s="33" t="s">
        <v>15881</v>
      </c>
      <c r="E143" s="33" t="s">
        <v>15882</v>
      </c>
      <c r="F143" s="33" t="s">
        <v>7964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7942</v>
      </c>
      <c r="C144" s="33" t="s">
        <v>15372</v>
      </c>
      <c r="D144" s="33" t="s">
        <v>15883</v>
      </c>
      <c r="E144" s="33" t="s">
        <v>8401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7942</v>
      </c>
      <c r="C145" s="33" t="s">
        <v>15372</v>
      </c>
      <c r="D145" s="33" t="s">
        <v>15884</v>
      </c>
      <c r="E145" s="33" t="s">
        <v>15885</v>
      </c>
      <c r="F145" s="33" t="s">
        <v>7964</v>
      </c>
      <c r="G145" s="33" t="s">
        <v>433</v>
      </c>
      <c r="H145" s="33" t="s">
        <v>15886</v>
      </c>
      <c r="I145" s="33"/>
      <c r="J145" s="33"/>
    </row>
    <row r="146" spans="1:10" x14ac:dyDescent="0.25">
      <c r="A146" s="33">
        <v>144</v>
      </c>
      <c r="B146" s="33" t="s">
        <v>7942</v>
      </c>
      <c r="C146" s="33" t="s">
        <v>15372</v>
      </c>
      <c r="D146" s="33" t="s">
        <v>15887</v>
      </c>
      <c r="E146" s="33" t="s">
        <v>15888</v>
      </c>
      <c r="F146" s="33" t="s">
        <v>7964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7942</v>
      </c>
      <c r="C147" s="33" t="s">
        <v>15372</v>
      </c>
      <c r="D147" s="33" t="s">
        <v>15889</v>
      </c>
      <c r="E147" s="33" t="s">
        <v>15890</v>
      </c>
      <c r="F147" s="33" t="s">
        <v>237</v>
      </c>
      <c r="G147" s="33" t="s">
        <v>647</v>
      </c>
      <c r="H147" s="33" t="s">
        <v>15880</v>
      </c>
      <c r="I147" s="33"/>
      <c r="J147" s="33"/>
    </row>
    <row r="148" spans="1:10" x14ac:dyDescent="0.25">
      <c r="A148" s="33">
        <v>146</v>
      </c>
      <c r="B148" s="33" t="s">
        <v>7942</v>
      </c>
      <c r="C148" s="33" t="s">
        <v>15372</v>
      </c>
      <c r="D148" s="33" t="s">
        <v>15891</v>
      </c>
      <c r="E148" s="33" t="s">
        <v>15892</v>
      </c>
      <c r="F148" s="33" t="s">
        <v>8082</v>
      </c>
      <c r="G148" s="33" t="s">
        <v>8492</v>
      </c>
      <c r="H148" s="33" t="s">
        <v>15893</v>
      </c>
      <c r="I148" s="33"/>
      <c r="J148" s="33"/>
    </row>
    <row r="149" spans="1:10" x14ac:dyDescent="0.25">
      <c r="A149" s="33">
        <v>147</v>
      </c>
      <c r="B149" s="33" t="s">
        <v>7942</v>
      </c>
      <c r="C149" s="33" t="s">
        <v>15372</v>
      </c>
      <c r="D149" s="33" t="s">
        <v>15894</v>
      </c>
      <c r="E149" s="33" t="s">
        <v>15895</v>
      </c>
      <c r="F149" s="33" t="s">
        <v>7964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7942</v>
      </c>
      <c r="C150" s="33" t="s">
        <v>15372</v>
      </c>
      <c r="D150" s="33" t="s">
        <v>15896</v>
      </c>
      <c r="E150" s="33" t="s">
        <v>15897</v>
      </c>
      <c r="F150" s="33" t="s">
        <v>8082</v>
      </c>
      <c r="G150" s="33" t="s">
        <v>8492</v>
      </c>
      <c r="H150" s="33" t="s">
        <v>15893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15372</v>
      </c>
      <c r="D151" s="647" t="s">
        <v>15898</v>
      </c>
      <c r="E151" s="33" t="s">
        <v>8710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15372</v>
      </c>
      <c r="D152" s="647" t="s">
        <v>15899</v>
      </c>
      <c r="E152" s="33" t="s">
        <v>15900</v>
      </c>
      <c r="F152" s="33" t="s">
        <v>1893</v>
      </c>
      <c r="G152" s="33" t="s">
        <v>2938</v>
      </c>
      <c r="H152" s="33" t="s">
        <v>15243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15372</v>
      </c>
      <c r="D153" s="647" t="s">
        <v>15901</v>
      </c>
      <c r="E153" s="33" t="s">
        <v>15902</v>
      </c>
      <c r="F153" s="33" t="s">
        <v>62</v>
      </c>
      <c r="G153" s="33" t="s">
        <v>2938</v>
      </c>
      <c r="H153" s="33" t="s">
        <v>15243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15372</v>
      </c>
      <c r="D154" s="647" t="s">
        <v>15903</v>
      </c>
      <c r="E154" s="33" t="s">
        <v>15904</v>
      </c>
      <c r="F154" s="479">
        <v>44960</v>
      </c>
      <c r="G154" s="33" t="s">
        <v>433</v>
      </c>
      <c r="H154" s="33" t="s">
        <v>5883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15372</v>
      </c>
      <c r="D155" s="647" t="s">
        <v>15905</v>
      </c>
      <c r="E155" s="33" t="s">
        <v>15906</v>
      </c>
      <c r="F155" s="479">
        <v>44960</v>
      </c>
      <c r="G155" s="33" t="s">
        <v>433</v>
      </c>
      <c r="H155" s="33" t="s">
        <v>3230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15372</v>
      </c>
      <c r="D156" s="33" t="s">
        <v>15907</v>
      </c>
      <c r="E156" s="33" t="s">
        <v>9165</v>
      </c>
      <c r="F156" s="33" t="s">
        <v>2475</v>
      </c>
      <c r="G156" s="33" t="s">
        <v>433</v>
      </c>
      <c r="H156" s="33" t="s">
        <v>9166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15372</v>
      </c>
      <c r="D157" s="33" t="s">
        <v>15908</v>
      </c>
      <c r="E157" s="33" t="s">
        <v>9167</v>
      </c>
      <c r="F157" s="33" t="s">
        <v>2475</v>
      </c>
      <c r="G157" s="33" t="s">
        <v>433</v>
      </c>
      <c r="H157" s="33" t="s">
        <v>9166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15372</v>
      </c>
      <c r="D158" s="33" t="s">
        <v>15909</v>
      </c>
      <c r="E158" s="33" t="s">
        <v>15910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15372</v>
      </c>
      <c r="D159" s="33" t="s">
        <v>15911</v>
      </c>
      <c r="E159" s="33" t="s">
        <v>15912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15372</v>
      </c>
      <c r="D160" s="33" t="s">
        <v>16931</v>
      </c>
      <c r="E160" s="33" t="s">
        <v>16935</v>
      </c>
      <c r="F160" s="180">
        <v>45050</v>
      </c>
      <c r="G160" s="33" t="s">
        <v>2938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15372</v>
      </c>
      <c r="D161" s="33" t="s">
        <v>16932</v>
      </c>
      <c r="E161" s="33" t="s">
        <v>16936</v>
      </c>
      <c r="F161" s="180">
        <v>45203</v>
      </c>
      <c r="G161" s="33" t="s">
        <v>433</v>
      </c>
      <c r="H161" s="33" t="s">
        <v>7076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15372</v>
      </c>
      <c r="D162" s="33" t="s">
        <v>16933</v>
      </c>
      <c r="E162" s="33" t="s">
        <v>16937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15372</v>
      </c>
      <c r="D163" s="33" t="s">
        <v>16934</v>
      </c>
      <c r="E163" s="33" t="s">
        <v>16938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180" t="s">
        <v>17211</v>
      </c>
      <c r="C164" s="33" t="s">
        <v>15372</v>
      </c>
      <c r="D164" s="33" t="s">
        <v>17220</v>
      </c>
      <c r="E164" s="33" t="s">
        <v>17226</v>
      </c>
      <c r="F164" s="33"/>
      <c r="G164" s="33"/>
      <c r="H164" s="33"/>
      <c r="I164" s="33"/>
      <c r="J164" s="33"/>
    </row>
    <row r="165" spans="1:11" x14ac:dyDescent="0.25">
      <c r="A165" s="33">
        <v>163</v>
      </c>
      <c r="B165" s="180" t="s">
        <v>17211</v>
      </c>
      <c r="C165" s="33" t="s">
        <v>15372</v>
      </c>
      <c r="D165" s="33" t="s">
        <v>17221</v>
      </c>
      <c r="E165" s="33" t="s">
        <v>17227</v>
      </c>
      <c r="F165" s="33"/>
      <c r="G165" s="33"/>
      <c r="H165" s="33"/>
      <c r="I165" s="33"/>
      <c r="J165" s="33"/>
    </row>
    <row r="166" spans="1:11" x14ac:dyDescent="0.25">
      <c r="A166" s="33">
        <v>164</v>
      </c>
      <c r="B166" s="180" t="s">
        <v>17211</v>
      </c>
      <c r="C166" s="33" t="s">
        <v>15372</v>
      </c>
      <c r="D166" s="33" t="s">
        <v>17222</v>
      </c>
      <c r="E166" s="33" t="s">
        <v>17228</v>
      </c>
      <c r="F166" s="33"/>
      <c r="G166" s="33"/>
      <c r="H166" s="33"/>
      <c r="I166" s="33"/>
      <c r="J166" s="33"/>
    </row>
    <row r="167" spans="1:11" x14ac:dyDescent="0.25">
      <c r="A167" s="33">
        <v>165</v>
      </c>
      <c r="B167" s="180" t="s">
        <v>17211</v>
      </c>
      <c r="C167" s="33" t="s">
        <v>15372</v>
      </c>
      <c r="D167" s="33" t="s">
        <v>17223</v>
      </c>
      <c r="E167" s="33" t="s">
        <v>17229</v>
      </c>
      <c r="F167" s="33"/>
      <c r="G167" s="33"/>
      <c r="H167" s="33"/>
      <c r="I167" s="33"/>
      <c r="J167" s="33"/>
    </row>
    <row r="168" spans="1:11" x14ac:dyDescent="0.25">
      <c r="A168" s="33">
        <v>166</v>
      </c>
      <c r="B168" s="180" t="s">
        <v>17211</v>
      </c>
      <c r="C168" s="33" t="s">
        <v>15372</v>
      </c>
      <c r="D168" s="33" t="s">
        <v>17224</v>
      </c>
      <c r="E168" s="33" t="s">
        <v>17230</v>
      </c>
      <c r="F168" s="33"/>
      <c r="G168" s="33"/>
      <c r="H168" s="33"/>
      <c r="I168" s="33"/>
      <c r="J168" s="33"/>
    </row>
    <row r="169" spans="1:11" x14ac:dyDescent="0.25">
      <c r="A169" s="33">
        <v>167</v>
      </c>
      <c r="B169" s="180" t="s">
        <v>17211</v>
      </c>
      <c r="C169" s="33" t="s">
        <v>15372</v>
      </c>
      <c r="D169" s="33" t="s">
        <v>17225</v>
      </c>
      <c r="E169" s="33" t="s">
        <v>17231</v>
      </c>
      <c r="F169" s="33"/>
      <c r="G169" s="33"/>
      <c r="H169" s="33"/>
      <c r="I169" s="33"/>
      <c r="J169" s="33"/>
    </row>
    <row r="170" spans="1:11" x14ac:dyDescent="0.25">
      <c r="A170" s="33">
        <v>168</v>
      </c>
      <c r="B170" s="33"/>
      <c r="C170" s="33"/>
      <c r="D170" s="33"/>
      <c r="E170" s="33"/>
      <c r="F170" s="33"/>
      <c r="G170" s="33"/>
      <c r="H170" s="33"/>
      <c r="I170" s="33"/>
      <c r="J170" s="33"/>
    </row>
    <row r="171" spans="1:11" x14ac:dyDescent="0.25">
      <c r="A171" s="33">
        <v>169</v>
      </c>
      <c r="B171" s="38"/>
      <c r="C171" s="33"/>
      <c r="D171" s="33"/>
      <c r="E171" s="33"/>
      <c r="F171" s="33"/>
      <c r="G171" s="33"/>
      <c r="H171" s="33"/>
      <c r="I171" s="33"/>
      <c r="J171" s="33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15913</v>
      </c>
      <c r="C1" s="690"/>
      <c r="D1" s="3"/>
      <c r="L1" s="689" t="s">
        <v>15914</v>
      </c>
    </row>
    <row r="2" spans="1:20" ht="15.75" thickBot="1" x14ac:dyDescent="0.3">
      <c r="A2" s="722" t="s">
        <v>3</v>
      </c>
      <c r="B2" s="725" t="s">
        <v>12</v>
      </c>
      <c r="C2" s="722" t="s">
        <v>15364</v>
      </c>
      <c r="D2" s="724" t="s">
        <v>15365</v>
      </c>
      <c r="E2" s="724" t="s">
        <v>15366</v>
      </c>
      <c r="F2" s="725" t="s">
        <v>15367</v>
      </c>
      <c r="G2" s="724" t="s">
        <v>18</v>
      </c>
      <c r="H2" s="724" t="s">
        <v>533</v>
      </c>
      <c r="I2" s="699" t="s">
        <v>15811</v>
      </c>
      <c r="J2" s="699" t="s">
        <v>15812</v>
      </c>
      <c r="L2" s="697" t="s">
        <v>15367</v>
      </c>
      <c r="M2" s="748" t="s">
        <v>15364</v>
      </c>
      <c r="N2" s="697" t="s">
        <v>15365</v>
      </c>
      <c r="O2" s="698" t="s">
        <v>15366</v>
      </c>
      <c r="P2" s="749"/>
      <c r="Q2" s="750" t="s">
        <v>12</v>
      </c>
      <c r="R2" s="697" t="s">
        <v>533</v>
      </c>
      <c r="S2" s="697" t="s">
        <v>15915</v>
      </c>
    </row>
    <row r="3" spans="1:20" ht="15.75" thickTop="1" x14ac:dyDescent="0.25">
      <c r="A3" s="109">
        <v>1</v>
      </c>
      <c r="B3" s="700" t="s">
        <v>4385</v>
      </c>
      <c r="C3" s="109" t="s">
        <v>15372</v>
      </c>
      <c r="D3" s="436" t="s">
        <v>15916</v>
      </c>
      <c r="E3" s="109"/>
      <c r="F3" s="562" t="s">
        <v>15456</v>
      </c>
      <c r="G3" s="84" t="s">
        <v>11069</v>
      </c>
      <c r="H3" s="401" t="s">
        <v>901</v>
      </c>
      <c r="I3" s="33"/>
      <c r="J3" s="180">
        <v>44928</v>
      </c>
      <c r="K3" t="s">
        <v>13857</v>
      </c>
      <c r="L3" s="33"/>
      <c r="M3" s="33" t="s">
        <v>15372</v>
      </c>
      <c r="N3" s="33" t="s">
        <v>15917</v>
      </c>
      <c r="O3" s="33" t="s">
        <v>15143</v>
      </c>
      <c r="P3" s="33"/>
      <c r="Q3" s="33" t="s">
        <v>8197</v>
      </c>
      <c r="R3" s="33" t="s">
        <v>1855</v>
      </c>
      <c r="S3" s="180">
        <v>44693</v>
      </c>
      <c r="T3" t="s">
        <v>15918</v>
      </c>
    </row>
    <row r="4" spans="1:20" x14ac:dyDescent="0.25">
      <c r="A4" s="33">
        <v>2</v>
      </c>
      <c r="B4" s="700" t="s">
        <v>4385</v>
      </c>
      <c r="C4" s="109" t="s">
        <v>15372</v>
      </c>
      <c r="D4" s="436" t="s">
        <v>11310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15919</v>
      </c>
      <c r="L4" s="33"/>
      <c r="M4" s="33" t="s">
        <v>15372</v>
      </c>
      <c r="N4" s="33" t="s">
        <v>15920</v>
      </c>
      <c r="O4" s="33" t="s">
        <v>15144</v>
      </c>
      <c r="P4" s="33"/>
      <c r="Q4" s="33" t="s">
        <v>8197</v>
      </c>
      <c r="R4" s="33" t="s">
        <v>1855</v>
      </c>
      <c r="S4" s="180">
        <v>44693</v>
      </c>
      <c r="T4" t="s">
        <v>15918</v>
      </c>
    </row>
    <row r="5" spans="1:20" x14ac:dyDescent="0.25">
      <c r="A5" s="33">
        <v>3</v>
      </c>
      <c r="B5" s="700" t="s">
        <v>4385</v>
      </c>
      <c r="C5" s="109" t="s">
        <v>15372</v>
      </c>
      <c r="D5" s="247" t="s">
        <v>15921</v>
      </c>
      <c r="E5" s="33"/>
      <c r="F5" s="562" t="s">
        <v>15456</v>
      </c>
      <c r="G5" s="84" t="s">
        <v>11069</v>
      </c>
      <c r="H5" s="401" t="s">
        <v>901</v>
      </c>
      <c r="I5" s="33"/>
      <c r="J5" s="33"/>
      <c r="L5" s="33"/>
      <c r="M5" s="33" t="s">
        <v>15449</v>
      </c>
      <c r="N5" s="228" t="s">
        <v>15922</v>
      </c>
      <c r="O5" s="33" t="s">
        <v>15146</v>
      </c>
      <c r="P5" s="33"/>
      <c r="Q5" s="33" t="s">
        <v>8197</v>
      </c>
      <c r="R5" s="33" t="s">
        <v>1855</v>
      </c>
      <c r="S5" s="180">
        <v>44693</v>
      </c>
      <c r="T5" t="s">
        <v>15918</v>
      </c>
    </row>
    <row r="6" spans="1:20" x14ac:dyDescent="0.25">
      <c r="A6" s="33">
        <v>4</v>
      </c>
      <c r="B6" s="700" t="s">
        <v>4385</v>
      </c>
      <c r="C6" s="751" t="s">
        <v>15372</v>
      </c>
      <c r="D6" s="436" t="s">
        <v>11311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14574</v>
      </c>
      <c r="L6" s="33"/>
      <c r="M6" s="33" t="s">
        <v>15372</v>
      </c>
      <c r="N6" s="33" t="s">
        <v>11415</v>
      </c>
      <c r="O6" s="33" t="s">
        <v>15145</v>
      </c>
      <c r="P6" s="33"/>
      <c r="Q6" s="33" t="s">
        <v>8197</v>
      </c>
      <c r="R6" s="33" t="s">
        <v>1855</v>
      </c>
      <c r="S6" s="180">
        <v>44693</v>
      </c>
      <c r="T6" t="s">
        <v>15918</v>
      </c>
    </row>
    <row r="7" spans="1:20" x14ac:dyDescent="0.25">
      <c r="A7" s="33">
        <v>5</v>
      </c>
      <c r="B7" s="101" t="s">
        <v>4682</v>
      </c>
      <c r="C7" s="109" t="s">
        <v>15449</v>
      </c>
      <c r="D7" s="255" t="s">
        <v>11163</v>
      </c>
      <c r="E7" s="33"/>
      <c r="F7" s="178" t="s">
        <v>14759</v>
      </c>
      <c r="G7" s="369" t="s">
        <v>520</v>
      </c>
      <c r="H7" s="109"/>
      <c r="I7" s="33"/>
      <c r="J7" s="33"/>
      <c r="L7" s="33"/>
      <c r="M7" s="33" t="s">
        <v>15449</v>
      </c>
      <c r="N7" s="228" t="s">
        <v>15923</v>
      </c>
      <c r="O7" s="33" t="s">
        <v>15147</v>
      </c>
      <c r="P7" s="33"/>
      <c r="Q7" s="33" t="s">
        <v>8197</v>
      </c>
      <c r="R7" s="33" t="s">
        <v>1855</v>
      </c>
      <c r="S7" s="180"/>
      <c r="T7" t="s">
        <v>3355</v>
      </c>
    </row>
    <row r="8" spans="1:20" x14ac:dyDescent="0.25">
      <c r="A8" s="33">
        <v>6</v>
      </c>
      <c r="B8" s="101" t="s">
        <v>4682</v>
      </c>
      <c r="C8" s="109" t="s">
        <v>15449</v>
      </c>
      <c r="D8" s="255" t="s">
        <v>11165</v>
      </c>
      <c r="E8" s="33"/>
      <c r="F8" s="178" t="s">
        <v>14759</v>
      </c>
      <c r="G8" s="369" t="s">
        <v>520</v>
      </c>
      <c r="H8" s="247" t="s">
        <v>974</v>
      </c>
      <c r="I8" s="33"/>
      <c r="J8" s="33"/>
      <c r="L8" s="33"/>
      <c r="M8" s="33" t="s">
        <v>15449</v>
      </c>
      <c r="N8" s="228" t="s">
        <v>15924</v>
      </c>
      <c r="O8" s="33" t="s">
        <v>15148</v>
      </c>
      <c r="P8" s="33"/>
      <c r="Q8" s="33" t="s">
        <v>8197</v>
      </c>
      <c r="R8" s="33" t="s">
        <v>1855</v>
      </c>
      <c r="S8" s="180">
        <v>44693</v>
      </c>
      <c r="T8" t="s">
        <v>15918</v>
      </c>
    </row>
    <row r="9" spans="1:20" x14ac:dyDescent="0.25">
      <c r="A9" s="33">
        <v>7</v>
      </c>
      <c r="B9" s="101" t="s">
        <v>4682</v>
      </c>
      <c r="C9" s="109" t="s">
        <v>15449</v>
      </c>
      <c r="D9" s="255" t="s">
        <v>11166</v>
      </c>
      <c r="E9" s="33"/>
      <c r="F9" s="178" t="s">
        <v>14759</v>
      </c>
      <c r="G9" s="369" t="s">
        <v>520</v>
      </c>
      <c r="H9" s="208"/>
      <c r="I9" s="33"/>
      <c r="J9" s="33"/>
      <c r="L9" s="33"/>
      <c r="M9" s="33" t="s">
        <v>15449</v>
      </c>
      <c r="N9" s="228" t="s">
        <v>15925</v>
      </c>
      <c r="O9" s="33" t="s">
        <v>15149</v>
      </c>
      <c r="P9" s="33"/>
      <c r="Q9" s="33" t="s">
        <v>8197</v>
      </c>
      <c r="R9" s="33" t="s">
        <v>1855</v>
      </c>
      <c r="S9" s="180">
        <v>44693</v>
      </c>
      <c r="T9" t="s">
        <v>15918</v>
      </c>
    </row>
    <row r="10" spans="1:20" x14ac:dyDescent="0.25">
      <c r="A10" s="33">
        <v>8</v>
      </c>
      <c r="B10" s="101" t="s">
        <v>4682</v>
      </c>
      <c r="C10" s="109" t="s">
        <v>15449</v>
      </c>
      <c r="D10" s="255" t="s">
        <v>11167</v>
      </c>
      <c r="E10" s="33"/>
      <c r="F10" s="178" t="s">
        <v>14759</v>
      </c>
      <c r="G10" s="369" t="s">
        <v>520</v>
      </c>
      <c r="H10" s="208"/>
      <c r="I10" s="33"/>
      <c r="J10" s="33"/>
      <c r="L10" s="33" t="s">
        <v>8197</v>
      </c>
      <c r="M10" s="33" t="s">
        <v>15372</v>
      </c>
      <c r="N10" s="33" t="s">
        <v>11414</v>
      </c>
      <c r="O10" s="33" t="s">
        <v>15926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4682</v>
      </c>
      <c r="C11" s="751" t="s">
        <v>15449</v>
      </c>
      <c r="D11" s="753" t="s">
        <v>11168</v>
      </c>
      <c r="E11" s="436"/>
      <c r="F11" s="754" t="s">
        <v>14759</v>
      </c>
      <c r="G11" s="369" t="s">
        <v>520</v>
      </c>
      <c r="H11" s="208" t="s">
        <v>901</v>
      </c>
      <c r="I11" s="33"/>
      <c r="J11" s="33" t="s">
        <v>248</v>
      </c>
      <c r="K11" t="s">
        <v>14614</v>
      </c>
      <c r="L11" s="33" t="s">
        <v>7622</v>
      </c>
      <c r="M11" s="33" t="s">
        <v>15927</v>
      </c>
      <c r="N11" s="478" t="s">
        <v>15928</v>
      </c>
      <c r="O11" s="33" t="s">
        <v>15150</v>
      </c>
      <c r="P11" s="34">
        <v>1150000</v>
      </c>
      <c r="Q11" s="180">
        <v>44604</v>
      </c>
      <c r="R11" s="33" t="s">
        <v>1855</v>
      </c>
      <c r="S11" s="180"/>
      <c r="T11" t="s">
        <v>3355</v>
      </c>
    </row>
    <row r="12" spans="1:20" x14ac:dyDescent="0.25">
      <c r="A12" s="33">
        <v>10</v>
      </c>
      <c r="B12" s="49" t="s">
        <v>4682</v>
      </c>
      <c r="C12" s="109" t="s">
        <v>15449</v>
      </c>
      <c r="D12" s="228" t="s">
        <v>11169</v>
      </c>
      <c r="E12" s="33"/>
      <c r="F12" s="178" t="s">
        <v>14759</v>
      </c>
      <c r="G12" s="369" t="s">
        <v>520</v>
      </c>
      <c r="H12" s="56"/>
      <c r="I12" s="33"/>
      <c r="J12" s="33"/>
      <c r="L12" s="33" t="s">
        <v>7622</v>
      </c>
      <c r="M12" s="33" t="s">
        <v>15927</v>
      </c>
      <c r="N12" s="478" t="s">
        <v>15929</v>
      </c>
      <c r="O12" s="33" t="s">
        <v>15151</v>
      </c>
      <c r="P12" s="34">
        <v>1150000</v>
      </c>
      <c r="Q12" s="180">
        <v>44604</v>
      </c>
      <c r="R12" s="33" t="s">
        <v>1855</v>
      </c>
      <c r="S12" s="180"/>
      <c r="T12" t="s">
        <v>3355</v>
      </c>
    </row>
    <row r="13" spans="1:20" x14ac:dyDescent="0.25">
      <c r="A13" s="33">
        <v>11</v>
      </c>
      <c r="B13" s="49" t="s">
        <v>4682</v>
      </c>
      <c r="C13" s="109" t="s">
        <v>15449</v>
      </c>
      <c r="D13" s="442" t="s">
        <v>11170</v>
      </c>
      <c r="E13" s="436"/>
      <c r="F13" s="754" t="s">
        <v>14759</v>
      </c>
      <c r="G13" s="438" t="s">
        <v>520</v>
      </c>
      <c r="H13" s="450" t="s">
        <v>15930</v>
      </c>
      <c r="I13" s="33"/>
      <c r="J13" s="33" t="s">
        <v>287</v>
      </c>
      <c r="K13" t="s">
        <v>13857</v>
      </c>
      <c r="L13" s="33"/>
      <c r="M13" s="33" t="s">
        <v>15927</v>
      </c>
      <c r="N13" s="478" t="s">
        <v>15931</v>
      </c>
      <c r="O13" s="34" t="s">
        <v>15152</v>
      </c>
      <c r="P13" s="34">
        <v>875000</v>
      </c>
      <c r="Q13" s="33" t="s">
        <v>15932</v>
      </c>
      <c r="R13" s="33" t="s">
        <v>1855</v>
      </c>
      <c r="S13" s="180">
        <v>44693</v>
      </c>
      <c r="T13" t="s">
        <v>15918</v>
      </c>
    </row>
    <row r="14" spans="1:20" x14ac:dyDescent="0.25">
      <c r="A14" s="33">
        <v>12</v>
      </c>
      <c r="B14" s="49" t="s">
        <v>4682</v>
      </c>
      <c r="C14" s="109" t="s">
        <v>15449</v>
      </c>
      <c r="D14" s="228" t="s">
        <v>11171</v>
      </c>
      <c r="E14" s="33"/>
      <c r="F14" s="178" t="s">
        <v>14759</v>
      </c>
      <c r="G14" s="369" t="s">
        <v>520</v>
      </c>
      <c r="H14" s="33"/>
      <c r="I14" s="33"/>
      <c r="J14" s="33"/>
      <c r="L14" s="33"/>
      <c r="M14" s="33" t="s">
        <v>15379</v>
      </c>
      <c r="N14" s="33" t="s">
        <v>15933</v>
      </c>
      <c r="O14" s="34" t="s">
        <v>15153</v>
      </c>
      <c r="P14" s="34">
        <v>875000</v>
      </c>
      <c r="Q14" s="33" t="s">
        <v>15932</v>
      </c>
      <c r="R14" s="33" t="s">
        <v>1855</v>
      </c>
      <c r="S14" s="180"/>
      <c r="T14" t="s">
        <v>3355</v>
      </c>
    </row>
    <row r="15" spans="1:20" x14ac:dyDescent="0.25">
      <c r="A15" s="33">
        <v>13</v>
      </c>
      <c r="B15" s="49" t="s">
        <v>359</v>
      </c>
      <c r="C15" s="33" t="s">
        <v>15449</v>
      </c>
      <c r="D15" s="406" t="s">
        <v>15934</v>
      </c>
      <c r="E15" s="33"/>
      <c r="F15" s="49" t="s">
        <v>6305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15927</v>
      </c>
      <c r="N15" s="478" t="s">
        <v>15935</v>
      </c>
      <c r="O15" s="34" t="s">
        <v>15154</v>
      </c>
      <c r="P15" s="34">
        <v>900000</v>
      </c>
      <c r="Q15" s="33" t="s">
        <v>7622</v>
      </c>
      <c r="R15" s="33" t="s">
        <v>1855</v>
      </c>
      <c r="S15" s="180">
        <v>44693</v>
      </c>
      <c r="T15" t="s">
        <v>15918</v>
      </c>
    </row>
    <row r="16" spans="1:20" x14ac:dyDescent="0.25">
      <c r="A16" s="33">
        <v>14</v>
      </c>
      <c r="B16" s="49" t="s">
        <v>359</v>
      </c>
      <c r="C16" s="33" t="s">
        <v>15449</v>
      </c>
      <c r="D16" s="406" t="s">
        <v>15936</v>
      </c>
      <c r="E16" s="33"/>
      <c r="F16" s="49" t="s">
        <v>6305</v>
      </c>
      <c r="G16" s="84" t="s">
        <v>976</v>
      </c>
      <c r="H16" s="401" t="s">
        <v>976</v>
      </c>
      <c r="I16" s="33"/>
      <c r="J16" s="33"/>
      <c r="L16" s="33"/>
      <c r="M16" s="33" t="s">
        <v>15449</v>
      </c>
      <c r="N16" s="228" t="s">
        <v>15937</v>
      </c>
      <c r="O16" s="33" t="s">
        <v>8985</v>
      </c>
      <c r="P16" s="33">
        <v>925000</v>
      </c>
      <c r="Q16" s="33" t="s">
        <v>927</v>
      </c>
      <c r="R16" s="33" t="s">
        <v>8253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15449</v>
      </c>
      <c r="D17" s="442" t="s">
        <v>15938</v>
      </c>
      <c r="E17" s="436"/>
      <c r="F17" s="600" t="s">
        <v>6305</v>
      </c>
      <c r="G17" s="450" t="s">
        <v>976</v>
      </c>
      <c r="H17" s="450" t="s">
        <v>976</v>
      </c>
      <c r="I17" s="33" t="s">
        <v>7554</v>
      </c>
      <c r="J17" s="33"/>
      <c r="L17" s="33"/>
      <c r="M17" s="33" t="s">
        <v>15372</v>
      </c>
      <c r="N17" s="33" t="s">
        <v>15939</v>
      </c>
      <c r="O17" s="33" t="s">
        <v>15940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15449</v>
      </c>
      <c r="D18" s="406" t="s">
        <v>15937</v>
      </c>
      <c r="E18" s="33"/>
      <c r="F18" s="49" t="s">
        <v>6305</v>
      </c>
      <c r="G18" s="84" t="s">
        <v>976</v>
      </c>
      <c r="H18" s="401" t="s">
        <v>976</v>
      </c>
      <c r="I18" s="33" t="s">
        <v>6305</v>
      </c>
      <c r="J18" s="33"/>
      <c r="L18" s="33"/>
      <c r="M18" s="33" t="s">
        <v>15372</v>
      </c>
      <c r="N18" s="33" t="s">
        <v>15941</v>
      </c>
      <c r="O18" s="33" t="s">
        <v>15942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15449</v>
      </c>
      <c r="D19" s="755" t="s">
        <v>12206</v>
      </c>
      <c r="E19" s="33"/>
      <c r="F19" s="49" t="s">
        <v>5992</v>
      </c>
      <c r="G19" s="33" t="s">
        <v>520</v>
      </c>
      <c r="H19" s="33"/>
      <c r="I19" s="33"/>
      <c r="J19" s="33"/>
      <c r="L19" s="33" t="s">
        <v>1806</v>
      </c>
      <c r="M19" s="33" t="s">
        <v>15449</v>
      </c>
      <c r="N19" s="228" t="s">
        <v>15943</v>
      </c>
      <c r="O19" s="33" t="s">
        <v>15944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4933</v>
      </c>
      <c r="C20" s="33" t="s">
        <v>15372</v>
      </c>
      <c r="D20" s="33" t="s">
        <v>11414</v>
      </c>
      <c r="E20" s="33"/>
      <c r="F20" s="479">
        <v>44654</v>
      </c>
      <c r="G20" s="369" t="s">
        <v>520</v>
      </c>
      <c r="H20" s="401" t="s">
        <v>6570</v>
      </c>
      <c r="I20" s="33"/>
      <c r="J20" s="33"/>
      <c r="L20" s="180">
        <v>45080</v>
      </c>
      <c r="M20" s="33" t="s">
        <v>15449</v>
      </c>
      <c r="N20" s="228" t="s">
        <v>15945</v>
      </c>
      <c r="O20" s="33" t="s">
        <v>15946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4933</v>
      </c>
      <c r="C21" s="33" t="s">
        <v>15372</v>
      </c>
      <c r="D21" s="247" t="s">
        <v>12395</v>
      </c>
      <c r="E21" s="33"/>
      <c r="F21" s="49" t="s">
        <v>6305</v>
      </c>
      <c r="G21" s="84" t="s">
        <v>976</v>
      </c>
      <c r="H21" s="401" t="s">
        <v>976</v>
      </c>
      <c r="I21" s="33" t="s">
        <v>6305</v>
      </c>
      <c r="J21" s="33"/>
      <c r="L21" s="180">
        <v>45080</v>
      </c>
      <c r="M21" s="33" t="s">
        <v>15372</v>
      </c>
      <c r="N21" s="33" t="s">
        <v>15947</v>
      </c>
      <c r="O21" s="33" t="s">
        <v>15948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4933</v>
      </c>
      <c r="C22" s="33" t="s">
        <v>15372</v>
      </c>
      <c r="D22" s="238" t="s">
        <v>12209</v>
      </c>
      <c r="E22" s="33"/>
      <c r="F22" s="49" t="s">
        <v>5992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4933</v>
      </c>
      <c r="C23" s="33" t="s">
        <v>15372</v>
      </c>
      <c r="D23" s="33" t="s">
        <v>11415</v>
      </c>
      <c r="E23" s="33"/>
      <c r="F23" s="479">
        <v>44654</v>
      </c>
      <c r="G23" s="369" t="s">
        <v>520</v>
      </c>
      <c r="H23" s="401" t="s">
        <v>6570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4933</v>
      </c>
      <c r="C24" s="33" t="s">
        <v>15372</v>
      </c>
      <c r="D24" s="247" t="s">
        <v>12396</v>
      </c>
      <c r="E24" s="33"/>
      <c r="F24" s="49" t="s">
        <v>6305</v>
      </c>
      <c r="G24" s="84" t="s">
        <v>976</v>
      </c>
      <c r="H24" s="401" t="s">
        <v>976</v>
      </c>
      <c r="I24" s="33" t="s">
        <v>6305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15449</v>
      </c>
      <c r="D25" s="442" t="s">
        <v>15949</v>
      </c>
      <c r="E25" s="33"/>
      <c r="F25" s="49" t="s">
        <v>6316</v>
      </c>
      <c r="G25" s="33" t="s">
        <v>974</v>
      </c>
      <c r="H25" s="247" t="s">
        <v>974</v>
      </c>
      <c r="I25" s="33"/>
      <c r="J25" s="180">
        <v>45018</v>
      </c>
      <c r="K25" s="756" t="s">
        <v>14614</v>
      </c>
      <c r="L25" s="734" t="s">
        <v>15950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15449</v>
      </c>
      <c r="D26" s="228" t="s">
        <v>15945</v>
      </c>
      <c r="E26" s="33"/>
      <c r="F26" s="49" t="s">
        <v>6312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15449</v>
      </c>
      <c r="D27" s="228" t="s">
        <v>15951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15449</v>
      </c>
      <c r="D28" s="442" t="s">
        <v>15943</v>
      </c>
      <c r="E28" s="33"/>
      <c r="F28" s="49" t="s">
        <v>6316</v>
      </c>
      <c r="G28" s="33" t="s">
        <v>974</v>
      </c>
      <c r="H28" s="247" t="s">
        <v>974</v>
      </c>
      <c r="I28" s="33"/>
      <c r="J28" s="180">
        <v>45018</v>
      </c>
      <c r="K28" s="706" t="s">
        <v>14614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6574</v>
      </c>
      <c r="C29" s="436" t="s">
        <v>15372</v>
      </c>
      <c r="D29" s="436" t="s">
        <v>12681</v>
      </c>
      <c r="E29" s="436"/>
      <c r="F29" s="701">
        <v>44813</v>
      </c>
      <c r="G29" s="436" t="s">
        <v>520</v>
      </c>
      <c r="H29" s="450" t="s">
        <v>976</v>
      </c>
      <c r="I29" s="33" t="s">
        <v>13857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6574</v>
      </c>
      <c r="C30" s="33" t="s">
        <v>15372</v>
      </c>
      <c r="D30" s="247" t="s">
        <v>12684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15950</v>
      </c>
    </row>
    <row r="31" spans="1:19" x14ac:dyDescent="0.25">
      <c r="A31" s="33">
        <v>29</v>
      </c>
      <c r="B31" s="49" t="s">
        <v>6574</v>
      </c>
      <c r="C31" s="33" t="s">
        <v>15372</v>
      </c>
      <c r="D31" s="436" t="s">
        <v>15939</v>
      </c>
      <c r="E31" s="33"/>
      <c r="F31" s="49" t="s">
        <v>6606</v>
      </c>
      <c r="G31" s="294" t="s">
        <v>14832</v>
      </c>
      <c r="H31" s="401" t="s">
        <v>976</v>
      </c>
      <c r="I31" s="33" t="s">
        <v>6606</v>
      </c>
      <c r="J31" s="180">
        <v>45200</v>
      </c>
      <c r="K31" t="s">
        <v>15919</v>
      </c>
    </row>
    <row r="32" spans="1:19" x14ac:dyDescent="0.25">
      <c r="A32" s="33">
        <v>30</v>
      </c>
      <c r="B32" s="49" t="s">
        <v>6574</v>
      </c>
      <c r="C32" s="33" t="s">
        <v>15372</v>
      </c>
      <c r="D32" s="436" t="s">
        <v>15952</v>
      </c>
      <c r="E32" s="33"/>
      <c r="F32" s="49" t="s">
        <v>6606</v>
      </c>
      <c r="G32" s="294" t="s">
        <v>14832</v>
      </c>
      <c r="H32" s="401" t="s">
        <v>976</v>
      </c>
      <c r="I32" s="33" t="s">
        <v>6606</v>
      </c>
      <c r="J32" s="180">
        <v>45200</v>
      </c>
      <c r="K32" t="s">
        <v>15953</v>
      </c>
    </row>
    <row r="33" spans="1:11" x14ac:dyDescent="0.25">
      <c r="A33" s="33">
        <v>31</v>
      </c>
      <c r="B33" s="49" t="s">
        <v>364</v>
      </c>
      <c r="C33" s="33" t="s">
        <v>15449</v>
      </c>
      <c r="D33" s="228" t="s">
        <v>15954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15449</v>
      </c>
      <c r="D34" s="228" t="s">
        <v>15955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15449</v>
      </c>
      <c r="D35" s="442" t="s">
        <v>15956</v>
      </c>
      <c r="E35" s="436" t="s">
        <v>15957</v>
      </c>
      <c r="F35" s="701">
        <v>44572</v>
      </c>
      <c r="G35" s="436" t="s">
        <v>15958</v>
      </c>
      <c r="H35" s="436" t="s">
        <v>974</v>
      </c>
      <c r="I35" s="33"/>
      <c r="J35" s="33" t="s">
        <v>15959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15449</v>
      </c>
      <c r="D36" s="228" t="s">
        <v>15960</v>
      </c>
      <c r="E36" s="33"/>
      <c r="F36" s="479">
        <v>44572</v>
      </c>
      <c r="G36" s="33" t="s">
        <v>15958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15449</v>
      </c>
      <c r="D37" s="247" t="s">
        <v>15961</v>
      </c>
      <c r="E37" s="247" t="s">
        <v>15957</v>
      </c>
      <c r="F37" s="49" t="s">
        <v>6879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15449</v>
      </c>
      <c r="D38" s="228" t="s">
        <v>15962</v>
      </c>
      <c r="E38" s="33"/>
      <c r="F38" s="49" t="s">
        <v>6879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15449</v>
      </c>
      <c r="D39" s="228" t="s">
        <v>15963</v>
      </c>
      <c r="E39" s="33"/>
      <c r="F39" s="49" t="s">
        <v>7061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15449</v>
      </c>
      <c r="D40" s="228" t="s">
        <v>15964</v>
      </c>
      <c r="E40" s="33"/>
      <c r="F40" s="49" t="s">
        <v>7061</v>
      </c>
      <c r="G40" s="369" t="s">
        <v>520</v>
      </c>
      <c r="H40" s="401" t="s">
        <v>6570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15449</v>
      </c>
      <c r="D41" s="270" t="s">
        <v>13168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15449</v>
      </c>
      <c r="D42" s="270" t="s">
        <v>13170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15449</v>
      </c>
      <c r="D43" s="33" t="s">
        <v>13171</v>
      </c>
      <c r="E43" s="33"/>
      <c r="F43" s="479">
        <v>44603</v>
      </c>
      <c r="G43" s="369" t="s">
        <v>520</v>
      </c>
      <c r="H43" s="401" t="s">
        <v>6570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15449</v>
      </c>
      <c r="D44" s="33" t="s">
        <v>13172</v>
      </c>
      <c r="E44" s="33"/>
      <c r="F44" s="479">
        <v>44603</v>
      </c>
      <c r="G44" s="369" t="s">
        <v>520</v>
      </c>
      <c r="H44" s="401" t="s">
        <v>6570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15449</v>
      </c>
      <c r="D45" s="33" t="s">
        <v>15965</v>
      </c>
      <c r="E45" s="33" t="s">
        <v>15966</v>
      </c>
      <c r="F45" s="49" t="s">
        <v>7986</v>
      </c>
      <c r="G45" s="369" t="s">
        <v>520</v>
      </c>
      <c r="H45" s="401" t="s">
        <v>6570</v>
      </c>
      <c r="I45" s="33" t="s">
        <v>8013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15449</v>
      </c>
      <c r="D46" s="406" t="s">
        <v>15967</v>
      </c>
      <c r="E46" s="247" t="s">
        <v>15968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15449</v>
      </c>
      <c r="D47" s="33" t="s">
        <v>15969</v>
      </c>
      <c r="E47" s="33" t="s">
        <v>15970</v>
      </c>
      <c r="F47" s="49" t="s">
        <v>7986</v>
      </c>
      <c r="G47" s="369" t="s">
        <v>520</v>
      </c>
      <c r="H47" s="401" t="s">
        <v>6570</v>
      </c>
      <c r="I47" s="33" t="s">
        <v>8013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15449</v>
      </c>
      <c r="D48" s="33" t="s">
        <v>15971</v>
      </c>
      <c r="E48" s="33"/>
      <c r="F48" s="49" t="s">
        <v>7591</v>
      </c>
      <c r="G48" s="84" t="s">
        <v>647</v>
      </c>
      <c r="H48" s="247" t="s">
        <v>974</v>
      </c>
      <c r="I48" s="33" t="s">
        <v>7591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15449</v>
      </c>
      <c r="D49" s="247" t="s">
        <v>13297</v>
      </c>
      <c r="E49" s="33"/>
      <c r="F49" s="49" t="s">
        <v>7554</v>
      </c>
      <c r="G49" s="369" t="s">
        <v>520</v>
      </c>
      <c r="H49" s="401" t="s">
        <v>976</v>
      </c>
      <c r="I49" s="33" t="s">
        <v>7554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15449</v>
      </c>
      <c r="D50" s="436" t="s">
        <v>13299</v>
      </c>
      <c r="E50" s="436"/>
      <c r="F50" s="600" t="s">
        <v>7554</v>
      </c>
      <c r="G50" s="438" t="s">
        <v>520</v>
      </c>
      <c r="H50" s="450" t="s">
        <v>976</v>
      </c>
      <c r="I50" s="436" t="s">
        <v>7554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15372</v>
      </c>
      <c r="D51" s="478" t="s">
        <v>15972</v>
      </c>
      <c r="E51" s="33" t="s">
        <v>15973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15372</v>
      </c>
      <c r="D52" s="478" t="s">
        <v>15974</v>
      </c>
      <c r="E52" s="33" t="s">
        <v>15975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15372</v>
      </c>
      <c r="D53" s="33" t="s">
        <v>15976</v>
      </c>
      <c r="E53" s="33" t="s">
        <v>15977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15372</v>
      </c>
      <c r="D54" s="33" t="s">
        <v>15978</v>
      </c>
      <c r="E54" s="33" t="s">
        <v>15979</v>
      </c>
      <c r="F54" s="49" t="s">
        <v>287</v>
      </c>
      <c r="G54" s="84" t="s">
        <v>647</v>
      </c>
      <c r="H54" s="84" t="s">
        <v>15930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15372</v>
      </c>
      <c r="D55" s="647" t="s">
        <v>15980</v>
      </c>
      <c r="E55" s="33" t="s">
        <v>15981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15372</v>
      </c>
      <c r="D56" s="647" t="s">
        <v>15982</v>
      </c>
      <c r="E56" s="33" t="s">
        <v>15983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15372</v>
      </c>
      <c r="D57" s="647" t="s">
        <v>15984</v>
      </c>
      <c r="E57" s="33" t="s">
        <v>15985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15372</v>
      </c>
      <c r="D58" s="647" t="s">
        <v>15986</v>
      </c>
      <c r="E58" s="33" t="s">
        <v>15987</v>
      </c>
      <c r="F58" s="49" t="s">
        <v>1358</v>
      </c>
      <c r="G58" s="84" t="s">
        <v>647</v>
      </c>
      <c r="H58" s="84" t="s">
        <v>15930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15372</v>
      </c>
      <c r="D59" s="647" t="s">
        <v>15988</v>
      </c>
      <c r="E59" s="33" t="s">
        <v>15989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15372</v>
      </c>
      <c r="D60" s="33" t="s">
        <v>15990</v>
      </c>
      <c r="E60" s="33" t="s">
        <v>9010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15372</v>
      </c>
      <c r="D61" s="33" t="s">
        <v>15991</v>
      </c>
      <c r="E61" s="33" t="s">
        <v>8846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15372</v>
      </c>
      <c r="D62" s="33" t="s">
        <v>15992</v>
      </c>
      <c r="E62" s="33" t="s">
        <v>8848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15372</v>
      </c>
      <c r="D63" s="33" t="s">
        <v>15993</v>
      </c>
      <c r="E63" s="33" t="s">
        <v>9012</v>
      </c>
      <c r="F63" s="479">
        <v>45172</v>
      </c>
      <c r="G63" s="84" t="s">
        <v>647</v>
      </c>
      <c r="H63" s="270" t="s">
        <v>17181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15372</v>
      </c>
      <c r="D64" s="33" t="s">
        <v>15994</v>
      </c>
      <c r="E64" s="33" t="s">
        <v>9013</v>
      </c>
      <c r="F64" s="479">
        <v>45172</v>
      </c>
      <c r="G64" s="84" t="s">
        <v>647</v>
      </c>
      <c r="H64" s="270" t="s">
        <v>17181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15372</v>
      </c>
      <c r="D65" s="33" t="s">
        <v>15995</v>
      </c>
      <c r="E65" s="33" t="s">
        <v>9103</v>
      </c>
      <c r="F65" s="49" t="s">
        <v>2388</v>
      </c>
      <c r="G65" s="84" t="s">
        <v>1529</v>
      </c>
      <c r="H65" s="33" t="s">
        <v>6570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15372</v>
      </c>
      <c r="D66" s="33" t="s">
        <v>15996</v>
      </c>
      <c r="E66" s="33" t="s">
        <v>9277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15372</v>
      </c>
      <c r="D67" s="33" t="s">
        <v>15997</v>
      </c>
      <c r="E67" s="33" t="s">
        <v>9278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15372</v>
      </c>
      <c r="D68" s="33" t="s">
        <v>15998</v>
      </c>
      <c r="E68" s="33" t="s">
        <v>9279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15372</v>
      </c>
      <c r="D69" s="33" t="s">
        <v>15999</v>
      </c>
      <c r="E69" s="33" t="s">
        <v>16000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15372</v>
      </c>
      <c r="D70" s="33" t="s">
        <v>16001</v>
      </c>
      <c r="E70" s="33" t="s">
        <v>16002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15372</v>
      </c>
      <c r="D71" s="33" t="s">
        <v>16003</v>
      </c>
      <c r="E71" s="33" t="s">
        <v>16004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15372</v>
      </c>
      <c r="D72" s="33" t="s">
        <v>16005</v>
      </c>
      <c r="E72" s="33" t="s">
        <v>16006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15372</v>
      </c>
      <c r="D73" s="33" t="s">
        <v>16007</v>
      </c>
      <c r="E73" s="33" t="s">
        <v>16008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525"/>
  <sheetViews>
    <sheetView zoomScaleNormal="100" workbookViewId="0">
      <pane ySplit="2" topLeftCell="A449" activePane="bottomLeft" state="frozen"/>
      <selection pane="bottomLeft" activeCell="H525" sqref="H52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16009</v>
      </c>
      <c r="C1" s="689"/>
      <c r="D1" s="690"/>
      <c r="P1" s="691" t="s">
        <v>3632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15364</v>
      </c>
      <c r="E2" s="725" t="s">
        <v>15365</v>
      </c>
      <c r="F2" s="724" t="s">
        <v>15366</v>
      </c>
      <c r="G2" s="724" t="s">
        <v>15367</v>
      </c>
      <c r="H2" s="724" t="s">
        <v>18</v>
      </c>
      <c r="I2" s="724" t="s">
        <v>533</v>
      </c>
      <c r="J2" s="699" t="s">
        <v>15811</v>
      </c>
      <c r="K2" s="699" t="s">
        <v>15812</v>
      </c>
      <c r="N2" s="757" t="s">
        <v>16010</v>
      </c>
      <c r="O2" s="758"/>
      <c r="P2" s="697" t="s">
        <v>15367</v>
      </c>
      <c r="Q2" s="748" t="s">
        <v>15364</v>
      </c>
      <c r="R2" s="759" t="s">
        <v>15365</v>
      </c>
      <c r="S2" s="760" t="s">
        <v>15366</v>
      </c>
      <c r="T2" s="749"/>
      <c r="U2" s="750" t="s">
        <v>12</v>
      </c>
      <c r="V2" s="699" t="s">
        <v>533</v>
      </c>
      <c r="W2" s="699"/>
      <c r="X2" s="699" t="s">
        <v>15915</v>
      </c>
      <c r="Y2" s="761"/>
    </row>
    <row r="3" spans="1:25" ht="15.75" hidden="1" thickTop="1" x14ac:dyDescent="0.25">
      <c r="A3" s="109">
        <v>1</v>
      </c>
      <c r="B3" s="150" t="s">
        <v>14049</v>
      </c>
      <c r="C3" s="150"/>
      <c r="D3" s="109" t="s">
        <v>15372</v>
      </c>
      <c r="E3" s="101" t="s">
        <v>16011</v>
      </c>
      <c r="F3" s="109" t="s">
        <v>16012</v>
      </c>
      <c r="G3" s="762">
        <v>44260</v>
      </c>
      <c r="H3" s="109" t="s">
        <v>482</v>
      </c>
      <c r="I3" s="516" t="s">
        <v>15818</v>
      </c>
      <c r="J3" s="33"/>
      <c r="K3" s="33"/>
      <c r="P3" s="180">
        <v>44906</v>
      </c>
      <c r="Q3" s="63" t="s">
        <v>15372</v>
      </c>
      <c r="R3" s="38" t="s">
        <v>16013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ht="15.75" hidden="1" thickTop="1" x14ac:dyDescent="0.25">
      <c r="A4" s="33">
        <v>2</v>
      </c>
      <c r="B4" s="38" t="s">
        <v>14049</v>
      </c>
      <c r="C4" s="38"/>
      <c r="D4" s="33" t="s">
        <v>15379</v>
      </c>
      <c r="E4" s="49">
        <v>5148</v>
      </c>
      <c r="F4" s="33" t="s">
        <v>16014</v>
      </c>
      <c r="G4" s="762">
        <v>44260</v>
      </c>
      <c r="H4" s="109" t="s">
        <v>482</v>
      </c>
      <c r="I4" s="516" t="s">
        <v>15863</v>
      </c>
      <c r="J4" s="33"/>
      <c r="K4" s="33"/>
      <c r="P4" s="180">
        <v>44906</v>
      </c>
      <c r="Q4" s="63" t="s">
        <v>15372</v>
      </c>
      <c r="R4" s="38" t="s">
        <v>16015</v>
      </c>
      <c r="S4" s="49">
        <v>1943</v>
      </c>
      <c r="T4" s="245"/>
      <c r="U4" s="269" t="s">
        <v>7698</v>
      </c>
      <c r="V4" s="33" t="s">
        <v>1529</v>
      </c>
      <c r="W4" s="33"/>
      <c r="X4" s="33" t="s">
        <v>7698</v>
      </c>
    </row>
    <row r="5" spans="1:25" ht="15.75" hidden="1" thickTop="1" x14ac:dyDescent="0.25">
      <c r="A5" s="33">
        <v>3</v>
      </c>
      <c r="B5" s="38" t="s">
        <v>14049</v>
      </c>
      <c r="C5" s="38"/>
      <c r="D5" s="33" t="s">
        <v>16016</v>
      </c>
      <c r="E5" s="394" t="s">
        <v>16017</v>
      </c>
      <c r="F5" s="33" t="s">
        <v>16018</v>
      </c>
      <c r="G5" s="762">
        <v>44260</v>
      </c>
      <c r="H5" s="109" t="s">
        <v>482</v>
      </c>
      <c r="I5" s="109" t="s">
        <v>16019</v>
      </c>
      <c r="J5" s="33"/>
      <c r="K5" s="33"/>
      <c r="P5" s="180">
        <v>44906</v>
      </c>
      <c r="Q5" s="63" t="s">
        <v>15372</v>
      </c>
      <c r="R5" s="38" t="s">
        <v>16020</v>
      </c>
      <c r="S5" s="49">
        <v>2096</v>
      </c>
      <c r="T5" s="245"/>
      <c r="U5" s="269" t="s">
        <v>7698</v>
      </c>
      <c r="V5" s="33" t="s">
        <v>1529</v>
      </c>
      <c r="W5" s="33"/>
      <c r="X5" s="33" t="s">
        <v>7698</v>
      </c>
    </row>
    <row r="6" spans="1:25" ht="15.75" hidden="1" thickTop="1" x14ac:dyDescent="0.25">
      <c r="A6" s="33">
        <v>4</v>
      </c>
      <c r="B6" s="38" t="s">
        <v>14049</v>
      </c>
      <c r="C6" s="38"/>
      <c r="D6" s="33" t="s">
        <v>16021</v>
      </c>
      <c r="E6" s="394" t="s">
        <v>16022</v>
      </c>
      <c r="F6" s="33" t="s">
        <v>16023</v>
      </c>
      <c r="G6" s="762">
        <v>44260</v>
      </c>
      <c r="H6" s="109" t="s">
        <v>482</v>
      </c>
      <c r="I6" s="516" t="s">
        <v>15818</v>
      </c>
      <c r="J6" s="33"/>
      <c r="K6" s="33"/>
      <c r="P6" s="180">
        <v>44906</v>
      </c>
      <c r="Q6" s="63" t="s">
        <v>15372</v>
      </c>
      <c r="R6" s="38" t="s">
        <v>16024</v>
      </c>
      <c r="S6" s="49">
        <v>4671</v>
      </c>
      <c r="T6" s="245"/>
      <c r="U6" s="269" t="s">
        <v>7698</v>
      </c>
      <c r="V6" s="33" t="s">
        <v>1529</v>
      </c>
      <c r="W6" s="33"/>
      <c r="X6" s="33" t="s">
        <v>7698</v>
      </c>
    </row>
    <row r="7" spans="1:25" ht="15.75" hidden="1" thickTop="1" x14ac:dyDescent="0.25">
      <c r="A7" s="33">
        <v>5</v>
      </c>
      <c r="B7" s="38" t="s">
        <v>14049</v>
      </c>
      <c r="C7" s="38"/>
      <c r="D7" s="33" t="s">
        <v>15619</v>
      </c>
      <c r="E7" s="49">
        <v>1910</v>
      </c>
      <c r="F7" s="33" t="s">
        <v>16025</v>
      </c>
      <c r="G7" s="762">
        <v>44260</v>
      </c>
      <c r="H7" s="109" t="s">
        <v>482</v>
      </c>
      <c r="I7" s="516" t="s">
        <v>8037</v>
      </c>
      <c r="J7" s="33"/>
      <c r="K7" s="33"/>
      <c r="P7" s="180">
        <v>44906</v>
      </c>
      <c r="Q7" s="63" t="s">
        <v>15372</v>
      </c>
      <c r="R7" s="38" t="s">
        <v>16026</v>
      </c>
      <c r="S7" s="49">
        <v>5696</v>
      </c>
      <c r="T7" s="245"/>
      <c r="U7" s="269" t="s">
        <v>7698</v>
      </c>
      <c r="V7" s="33" t="s">
        <v>1529</v>
      </c>
      <c r="W7" s="33"/>
      <c r="X7" s="33" t="s">
        <v>7698</v>
      </c>
    </row>
    <row r="8" spans="1:25" ht="15.75" hidden="1" thickTop="1" x14ac:dyDescent="0.25">
      <c r="A8" s="33">
        <v>6</v>
      </c>
      <c r="B8" s="38" t="s">
        <v>14049</v>
      </c>
      <c r="C8" s="38"/>
      <c r="D8" s="33" t="s">
        <v>15379</v>
      </c>
      <c r="E8" s="49">
        <v>1320</v>
      </c>
      <c r="F8" s="33" t="s">
        <v>16027</v>
      </c>
      <c r="G8" s="762">
        <v>44260</v>
      </c>
      <c r="H8" s="109" t="s">
        <v>482</v>
      </c>
      <c r="I8" s="516" t="s">
        <v>16028</v>
      </c>
      <c r="J8" s="33"/>
      <c r="K8" s="33"/>
      <c r="P8" s="180">
        <v>44906</v>
      </c>
      <c r="Q8" s="63" t="s">
        <v>16029</v>
      </c>
      <c r="R8" s="38" t="s">
        <v>16030</v>
      </c>
      <c r="S8" s="49">
        <v>3901</v>
      </c>
      <c r="T8" s="245"/>
      <c r="U8" s="269" t="s">
        <v>7622</v>
      </c>
      <c r="V8" s="247" t="s">
        <v>4831</v>
      </c>
      <c r="W8" s="247"/>
      <c r="X8" s="33" t="s">
        <v>7643</v>
      </c>
    </row>
    <row r="9" spans="1:25" ht="15.75" hidden="1" thickTop="1" x14ac:dyDescent="0.25">
      <c r="A9" s="33">
        <v>7</v>
      </c>
      <c r="B9" s="38" t="s">
        <v>14049</v>
      </c>
      <c r="C9" s="38"/>
      <c r="D9" s="33" t="s">
        <v>15379</v>
      </c>
      <c r="E9" s="49">
        <v>8741</v>
      </c>
      <c r="F9" s="33" t="s">
        <v>16031</v>
      </c>
      <c r="G9" s="762">
        <v>44260</v>
      </c>
      <c r="H9" s="109" t="s">
        <v>482</v>
      </c>
      <c r="I9" s="516" t="s">
        <v>16028</v>
      </c>
      <c r="J9" s="33"/>
      <c r="K9" s="33"/>
      <c r="P9" s="180">
        <v>44906</v>
      </c>
      <c r="Q9" s="63" t="s">
        <v>15372</v>
      </c>
      <c r="R9" s="38" t="s">
        <v>16020</v>
      </c>
      <c r="S9" s="394" t="s">
        <v>16032</v>
      </c>
      <c r="T9" s="764"/>
      <c r="U9" s="269" t="s">
        <v>7698</v>
      </c>
      <c r="V9" s="33" t="s">
        <v>1529</v>
      </c>
      <c r="W9" s="33"/>
      <c r="X9" s="33" t="s">
        <v>7698</v>
      </c>
    </row>
    <row r="10" spans="1:25" ht="15.75" hidden="1" thickTop="1" x14ac:dyDescent="0.25">
      <c r="A10" s="33">
        <v>8</v>
      </c>
      <c r="B10" s="38" t="s">
        <v>14049</v>
      </c>
      <c r="C10" s="38"/>
      <c r="D10" s="33" t="s">
        <v>15379</v>
      </c>
      <c r="E10" s="49">
        <v>3279</v>
      </c>
      <c r="F10" s="33" t="s">
        <v>16033</v>
      </c>
      <c r="G10" s="762">
        <v>44260</v>
      </c>
      <c r="H10" s="109" t="s">
        <v>482</v>
      </c>
      <c r="I10" s="516" t="s">
        <v>16034</v>
      </c>
      <c r="J10" s="33"/>
      <c r="K10" s="33"/>
      <c r="P10" s="180">
        <v>44906</v>
      </c>
      <c r="Q10" s="63" t="s">
        <v>15372</v>
      </c>
      <c r="R10" s="38" t="s">
        <v>16015</v>
      </c>
      <c r="S10" s="394" t="s">
        <v>16035</v>
      </c>
      <c r="T10" s="764"/>
      <c r="U10" s="269" t="s">
        <v>7698</v>
      </c>
      <c r="V10" s="33" t="s">
        <v>16036</v>
      </c>
      <c r="W10" s="33"/>
      <c r="X10" s="33" t="s">
        <v>7736</v>
      </c>
    </row>
    <row r="11" spans="1:25" ht="15.75" hidden="1" thickTop="1" x14ac:dyDescent="0.25">
      <c r="A11" s="33">
        <v>9</v>
      </c>
      <c r="B11" s="38" t="s">
        <v>14049</v>
      </c>
      <c r="C11" s="38"/>
      <c r="D11" s="33" t="s">
        <v>15619</v>
      </c>
      <c r="E11" s="49">
        <v>1109</v>
      </c>
      <c r="F11" s="33" t="s">
        <v>16037</v>
      </c>
      <c r="G11" s="762">
        <v>44260</v>
      </c>
      <c r="H11" s="109" t="s">
        <v>482</v>
      </c>
      <c r="I11" s="516" t="s">
        <v>6112</v>
      </c>
      <c r="J11" s="33"/>
      <c r="K11" s="33"/>
      <c r="P11" s="180">
        <v>44906</v>
      </c>
      <c r="Q11" s="63" t="s">
        <v>16029</v>
      </c>
      <c r="R11" s="38" t="s">
        <v>16038</v>
      </c>
      <c r="S11" s="49">
        <v>3567</v>
      </c>
      <c r="T11" s="245"/>
      <c r="U11" s="269" t="s">
        <v>7622</v>
      </c>
      <c r="V11" s="33" t="s">
        <v>433</v>
      </c>
      <c r="W11" s="33"/>
      <c r="X11" s="33" t="s">
        <v>7631</v>
      </c>
    </row>
    <row r="12" spans="1:25" ht="15.75" hidden="1" thickTop="1" x14ac:dyDescent="0.25">
      <c r="A12" s="33">
        <v>10</v>
      </c>
      <c r="B12" s="38" t="s">
        <v>14049</v>
      </c>
      <c r="C12" s="38"/>
      <c r="D12" s="33" t="s">
        <v>16039</v>
      </c>
      <c r="E12" s="49">
        <v>2513</v>
      </c>
      <c r="F12" s="33" t="s">
        <v>16040</v>
      </c>
      <c r="G12" s="762">
        <v>44260</v>
      </c>
      <c r="H12" s="109" t="s">
        <v>482</v>
      </c>
      <c r="I12" s="516" t="s">
        <v>6112</v>
      </c>
      <c r="J12" s="33"/>
      <c r="K12" s="33"/>
      <c r="P12" s="180">
        <v>44906</v>
      </c>
      <c r="Q12" s="63" t="s">
        <v>16029</v>
      </c>
      <c r="R12" s="38" t="s">
        <v>16041</v>
      </c>
      <c r="S12" s="49">
        <v>1889</v>
      </c>
      <c r="T12" s="245"/>
      <c r="U12" s="269" t="s">
        <v>7622</v>
      </c>
      <c r="V12" s="33" t="s">
        <v>433</v>
      </c>
      <c r="W12" s="33"/>
      <c r="X12" s="33" t="s">
        <v>7631</v>
      </c>
    </row>
    <row r="13" spans="1:25" ht="15.75" thickTop="1" x14ac:dyDescent="0.25">
      <c r="A13" s="33">
        <v>11</v>
      </c>
      <c r="B13" s="479">
        <v>44291</v>
      </c>
      <c r="C13" s="479"/>
      <c r="D13" s="33" t="s">
        <v>15379</v>
      </c>
      <c r="E13" s="49">
        <v>5219</v>
      </c>
      <c r="F13" s="33" t="s">
        <v>16042</v>
      </c>
      <c r="G13" s="33" t="s">
        <v>2693</v>
      </c>
      <c r="H13" s="33" t="s">
        <v>433</v>
      </c>
      <c r="I13" s="33"/>
      <c r="J13" s="33"/>
      <c r="K13" s="33"/>
      <c r="P13" s="180">
        <v>44906</v>
      </c>
      <c r="Q13" s="63" t="s">
        <v>15379</v>
      </c>
      <c r="R13" s="38" t="s">
        <v>16043</v>
      </c>
      <c r="S13" s="49">
        <v>8087</v>
      </c>
      <c r="T13" s="245"/>
      <c r="U13" s="269" t="s">
        <v>7698</v>
      </c>
      <c r="V13" s="33" t="s">
        <v>1529</v>
      </c>
      <c r="W13" s="33"/>
      <c r="X13" s="33" t="s">
        <v>7698</v>
      </c>
    </row>
    <row r="14" spans="1:25" x14ac:dyDescent="0.25">
      <c r="A14" s="33">
        <v>12</v>
      </c>
      <c r="B14" s="479">
        <v>44291</v>
      </c>
      <c r="C14" s="479"/>
      <c r="D14" s="33" t="s">
        <v>15372</v>
      </c>
      <c r="E14" s="394" t="s">
        <v>16044</v>
      </c>
      <c r="F14" s="33" t="s">
        <v>16045</v>
      </c>
      <c r="G14" s="33" t="s">
        <v>2693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16046</v>
      </c>
      <c r="R14" s="38" t="s">
        <v>16047</v>
      </c>
      <c r="S14" s="49">
        <v>3821</v>
      </c>
      <c r="T14" s="245"/>
      <c r="U14" s="269" t="s">
        <v>7622</v>
      </c>
      <c r="V14" s="247" t="s">
        <v>4831</v>
      </c>
      <c r="W14" s="247"/>
      <c r="X14" s="33" t="s">
        <v>7643</v>
      </c>
    </row>
    <row r="15" spans="1:25" x14ac:dyDescent="0.25">
      <c r="A15" s="33">
        <v>13</v>
      </c>
      <c r="B15" s="479">
        <v>44291</v>
      </c>
      <c r="C15" s="479"/>
      <c r="D15" s="33" t="s">
        <v>16048</v>
      </c>
      <c r="E15" s="49">
        <v>6804</v>
      </c>
      <c r="F15" s="33" t="s">
        <v>16049</v>
      </c>
      <c r="G15" s="33" t="s">
        <v>2693</v>
      </c>
      <c r="H15" s="33" t="s">
        <v>433</v>
      </c>
      <c r="I15" s="33"/>
      <c r="J15" s="33"/>
      <c r="K15" s="33"/>
      <c r="P15" s="180" t="s">
        <v>7622</v>
      </c>
      <c r="Q15" s="63" t="s">
        <v>16050</v>
      </c>
      <c r="R15" s="38" t="s">
        <v>16051</v>
      </c>
      <c r="S15" s="49">
        <v>9278</v>
      </c>
      <c r="T15" s="245" t="s">
        <v>16052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15372</v>
      </c>
      <c r="E16" s="49">
        <v>4203</v>
      </c>
      <c r="F16" s="33" t="s">
        <v>16053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7622</v>
      </c>
      <c r="Q16" s="33" t="s">
        <v>16054</v>
      </c>
      <c r="R16" s="38" t="s">
        <v>16055</v>
      </c>
      <c r="S16" s="49">
        <v>5939</v>
      </c>
      <c r="T16" s="49" t="s">
        <v>16056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15379</v>
      </c>
      <c r="E17" s="49">
        <v>6592</v>
      </c>
      <c r="F17" s="33" t="s">
        <v>16057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7622</v>
      </c>
      <c r="Q17" s="33" t="s">
        <v>16054</v>
      </c>
      <c r="R17" s="38" t="s">
        <v>16058</v>
      </c>
      <c r="S17" s="49">
        <v>2301</v>
      </c>
      <c r="T17" s="49" t="s">
        <v>16059</v>
      </c>
      <c r="U17" s="180">
        <v>44604</v>
      </c>
      <c r="V17" s="33" t="s">
        <v>16060</v>
      </c>
      <c r="W17" s="33"/>
      <c r="X17" s="180" t="s">
        <v>8013</v>
      </c>
    </row>
    <row r="18" spans="1:24" x14ac:dyDescent="0.25">
      <c r="A18" s="33">
        <v>16</v>
      </c>
      <c r="B18" s="479">
        <v>44291</v>
      </c>
      <c r="C18" s="479"/>
      <c r="D18" s="33" t="s">
        <v>16048</v>
      </c>
      <c r="E18" s="49">
        <v>7728</v>
      </c>
      <c r="F18" s="33" t="s">
        <v>16061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7622</v>
      </c>
      <c r="Q18" s="33" t="s">
        <v>16062</v>
      </c>
      <c r="R18" s="38" t="s">
        <v>16063</v>
      </c>
      <c r="S18" s="49">
        <v>3039</v>
      </c>
      <c r="T18" s="49" t="s">
        <v>16064</v>
      </c>
      <c r="U18" s="180">
        <v>44604</v>
      </c>
      <c r="V18" s="33" t="s">
        <v>16065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15372</v>
      </c>
      <c r="E19" s="49">
        <v>7507</v>
      </c>
      <c r="F19" s="33" t="s">
        <v>16066</v>
      </c>
      <c r="G19" s="33" t="s">
        <v>2693</v>
      </c>
      <c r="H19" s="33" t="s">
        <v>433</v>
      </c>
      <c r="I19" s="33"/>
      <c r="J19" s="33"/>
      <c r="K19" s="33"/>
      <c r="P19" s="38" t="s">
        <v>7698</v>
      </c>
      <c r="Q19" s="33" t="s">
        <v>16054</v>
      </c>
      <c r="R19" s="38" t="s">
        <v>16067</v>
      </c>
      <c r="S19" s="49">
        <v>2361</v>
      </c>
      <c r="T19" s="49" t="s">
        <v>16068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15379</v>
      </c>
      <c r="E20" s="49">
        <v>319</v>
      </c>
      <c r="F20" s="33" t="s">
        <v>16069</v>
      </c>
      <c r="G20" s="33" t="s">
        <v>2693</v>
      </c>
      <c r="H20" s="33" t="s">
        <v>433</v>
      </c>
      <c r="I20" s="33"/>
      <c r="J20" s="33"/>
      <c r="K20" s="33"/>
      <c r="P20" s="38" t="s">
        <v>7698</v>
      </c>
      <c r="Q20" s="33" t="s">
        <v>16054</v>
      </c>
      <c r="R20" s="38" t="s">
        <v>16067</v>
      </c>
      <c r="S20" s="49">
        <v>4103</v>
      </c>
      <c r="T20" s="49" t="s">
        <v>16070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15372</v>
      </c>
      <c r="E21" s="394" t="s">
        <v>16071</v>
      </c>
      <c r="F21" s="33" t="s">
        <v>16072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7698</v>
      </c>
      <c r="Q21" s="33" t="s">
        <v>16054</v>
      </c>
      <c r="R21" s="38" t="s">
        <v>16073</v>
      </c>
      <c r="S21" s="49">
        <v>5175</v>
      </c>
      <c r="T21" s="487" t="s">
        <v>16074</v>
      </c>
      <c r="U21" s="180">
        <v>44785</v>
      </c>
      <c r="V21" s="33" t="s">
        <v>2938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15449</v>
      </c>
      <c r="E22" s="49">
        <v>4308</v>
      </c>
      <c r="F22" s="33" t="s">
        <v>16075</v>
      </c>
      <c r="G22" s="33" t="s">
        <v>2693</v>
      </c>
      <c r="H22" s="33" t="s">
        <v>433</v>
      </c>
      <c r="I22" s="33"/>
      <c r="J22" s="33"/>
      <c r="K22" s="33"/>
      <c r="P22" s="38" t="s">
        <v>7698</v>
      </c>
      <c r="Q22" s="33" t="s">
        <v>16054</v>
      </c>
      <c r="R22" s="38" t="s">
        <v>16067</v>
      </c>
      <c r="S22" s="49">
        <v>4556</v>
      </c>
      <c r="T22" s="487" t="s">
        <v>16076</v>
      </c>
      <c r="U22" s="180">
        <v>44785</v>
      </c>
      <c r="V22" s="33" t="s">
        <v>2938</v>
      </c>
      <c r="W22" s="33"/>
      <c r="X22" s="180">
        <v>44816</v>
      </c>
    </row>
    <row r="23" spans="1:24" x14ac:dyDescent="0.25">
      <c r="A23" s="33">
        <v>21</v>
      </c>
      <c r="B23" s="38" t="s">
        <v>2727</v>
      </c>
      <c r="C23" s="38"/>
      <c r="D23" s="33" t="s">
        <v>16077</v>
      </c>
      <c r="E23" s="394" t="s">
        <v>16078</v>
      </c>
      <c r="F23" s="247" t="s">
        <v>16079</v>
      </c>
      <c r="G23" s="33" t="s">
        <v>2767</v>
      </c>
      <c r="H23" s="33" t="s">
        <v>433</v>
      </c>
      <c r="I23" s="33"/>
      <c r="J23" s="33"/>
      <c r="K23" s="33"/>
      <c r="P23" s="38" t="s">
        <v>7698</v>
      </c>
      <c r="Q23" s="33" t="s">
        <v>16080</v>
      </c>
      <c r="R23" s="467" t="s">
        <v>16081</v>
      </c>
      <c r="S23" s="49"/>
      <c r="T23" s="49" t="s">
        <v>16082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2727</v>
      </c>
      <c r="C24" s="38"/>
      <c r="D24" s="33" t="s">
        <v>15379</v>
      </c>
      <c r="E24" s="49">
        <v>5119</v>
      </c>
      <c r="F24" s="247" t="s">
        <v>16083</v>
      </c>
      <c r="G24" s="33" t="s">
        <v>2767</v>
      </c>
      <c r="H24" s="33" t="s">
        <v>433</v>
      </c>
      <c r="I24" s="33"/>
      <c r="J24" s="33"/>
      <c r="K24" s="33"/>
      <c r="P24" s="38" t="s">
        <v>7698</v>
      </c>
      <c r="Q24" s="33" t="s">
        <v>16084</v>
      </c>
      <c r="R24" s="38" t="s">
        <v>16047</v>
      </c>
      <c r="S24" s="49">
        <v>6939</v>
      </c>
      <c r="T24" s="49" t="s">
        <v>16085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2727</v>
      </c>
      <c r="C25" s="38"/>
      <c r="D25" s="33" t="s">
        <v>15619</v>
      </c>
      <c r="E25" s="49">
        <v>3818</v>
      </c>
      <c r="F25" s="247" t="s">
        <v>16086</v>
      </c>
      <c r="G25" s="33" t="s">
        <v>2767</v>
      </c>
      <c r="H25" s="33" t="s">
        <v>433</v>
      </c>
      <c r="I25" s="33"/>
      <c r="J25" s="33"/>
      <c r="K25" s="33"/>
      <c r="P25" s="38" t="s">
        <v>7698</v>
      </c>
      <c r="Q25" s="33" t="s">
        <v>16084</v>
      </c>
      <c r="R25" s="38" t="s">
        <v>16087</v>
      </c>
      <c r="S25" s="394" t="s">
        <v>16088</v>
      </c>
      <c r="T25" s="49" t="s">
        <v>16089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2727</v>
      </c>
      <c r="C26" s="38"/>
      <c r="D26" s="33" t="s">
        <v>15619</v>
      </c>
      <c r="E26" s="49">
        <v>3115</v>
      </c>
      <c r="F26" s="247" t="s">
        <v>16090</v>
      </c>
      <c r="G26" s="33" t="s">
        <v>2767</v>
      </c>
      <c r="H26" s="33" t="s">
        <v>433</v>
      </c>
      <c r="I26" s="33"/>
      <c r="J26" s="33"/>
      <c r="K26" s="33"/>
      <c r="P26" s="38" t="s">
        <v>7698</v>
      </c>
      <c r="Q26" s="33" t="s">
        <v>16084</v>
      </c>
      <c r="R26" s="38" t="s">
        <v>16091</v>
      </c>
      <c r="S26" s="49">
        <v>7444</v>
      </c>
      <c r="T26" s="49" t="s">
        <v>16092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2727</v>
      </c>
      <c r="C27" s="38"/>
      <c r="D27" s="33" t="s">
        <v>15379</v>
      </c>
      <c r="E27" s="49">
        <v>4415</v>
      </c>
      <c r="F27" s="247" t="s">
        <v>16093</v>
      </c>
      <c r="G27" s="33" t="s">
        <v>2767</v>
      </c>
      <c r="H27" s="33" t="s">
        <v>433</v>
      </c>
      <c r="I27" s="33"/>
      <c r="J27" s="33"/>
      <c r="K27" s="33"/>
      <c r="P27" s="38" t="s">
        <v>7698</v>
      </c>
      <c r="Q27" s="33" t="s">
        <v>16094</v>
      </c>
      <c r="R27" s="38" t="s">
        <v>16095</v>
      </c>
      <c r="S27" s="49">
        <v>4212</v>
      </c>
      <c r="T27" s="49" t="s">
        <v>16096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2727</v>
      </c>
      <c r="C28" s="765"/>
      <c r="D28" s="766" t="s">
        <v>16097</v>
      </c>
      <c r="E28" s="767" t="s">
        <v>16098</v>
      </c>
      <c r="F28" s="766" t="s">
        <v>16099</v>
      </c>
      <c r="G28" s="768">
        <v>44323</v>
      </c>
      <c r="H28" s="766" t="s">
        <v>433</v>
      </c>
      <c r="I28" s="33"/>
      <c r="J28" s="33"/>
      <c r="K28" s="33"/>
      <c r="P28" s="38" t="s">
        <v>7698</v>
      </c>
      <c r="Q28" s="33" t="s">
        <v>16084</v>
      </c>
      <c r="R28" s="38" t="s">
        <v>16100</v>
      </c>
      <c r="S28" s="49">
        <v>3992</v>
      </c>
      <c r="T28" s="49" t="s">
        <v>16101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2727</v>
      </c>
      <c r="C29" s="765"/>
      <c r="D29" s="766" t="s">
        <v>15379</v>
      </c>
      <c r="E29" s="769">
        <v>1417</v>
      </c>
      <c r="F29" s="766" t="s">
        <v>16102</v>
      </c>
      <c r="G29" s="768">
        <v>44323</v>
      </c>
      <c r="H29" s="766" t="s">
        <v>433</v>
      </c>
      <c r="I29" s="33"/>
      <c r="J29" s="33"/>
      <c r="K29" s="33"/>
      <c r="P29" s="38" t="s">
        <v>7698</v>
      </c>
      <c r="Q29" s="33" t="s">
        <v>16084</v>
      </c>
      <c r="R29" s="38" t="s">
        <v>16103</v>
      </c>
      <c r="S29" s="49">
        <v>7237</v>
      </c>
      <c r="T29" s="49" t="s">
        <v>16104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2727</v>
      </c>
      <c r="C30" s="38"/>
      <c r="D30" s="33" t="s">
        <v>15619</v>
      </c>
      <c r="E30" s="49">
        <v>3815</v>
      </c>
      <c r="F30" s="247" t="s">
        <v>16105</v>
      </c>
      <c r="G30" s="33" t="s">
        <v>2767</v>
      </c>
      <c r="H30" s="33" t="s">
        <v>433</v>
      </c>
      <c r="I30" s="33"/>
      <c r="J30" s="33"/>
      <c r="K30" s="33"/>
      <c r="P30" s="38" t="s">
        <v>7698</v>
      </c>
      <c r="Q30" s="33" t="s">
        <v>16106</v>
      </c>
      <c r="R30" s="38">
        <v>103777</v>
      </c>
      <c r="S30" s="49">
        <v>2818</v>
      </c>
      <c r="T30" s="49" t="s">
        <v>16107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2727</v>
      </c>
      <c r="C31" s="765"/>
      <c r="D31" s="766" t="s">
        <v>15619</v>
      </c>
      <c r="E31" s="769">
        <v>2811</v>
      </c>
      <c r="F31" s="766" t="s">
        <v>16108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15379</v>
      </c>
      <c r="R31" s="38" t="s">
        <v>16109</v>
      </c>
      <c r="S31" s="49">
        <v>1005</v>
      </c>
      <c r="T31" s="49" t="s">
        <v>16110</v>
      </c>
      <c r="U31" s="180">
        <v>44846</v>
      </c>
      <c r="V31" s="33" t="s">
        <v>16111</v>
      </c>
      <c r="W31" s="33"/>
      <c r="X31" s="180" t="s">
        <v>8013</v>
      </c>
    </row>
    <row r="32" spans="1:24" x14ac:dyDescent="0.25">
      <c r="A32" s="33">
        <v>30</v>
      </c>
      <c r="B32" s="765" t="s">
        <v>2727</v>
      </c>
      <c r="C32" s="765"/>
      <c r="D32" s="766" t="s">
        <v>15379</v>
      </c>
      <c r="E32" s="769">
        <v>5118</v>
      </c>
      <c r="F32" s="766" t="s">
        <v>16112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15379</v>
      </c>
      <c r="R32" s="38" t="s">
        <v>16113</v>
      </c>
      <c r="S32" s="49">
        <v>2104</v>
      </c>
      <c r="T32" s="49" t="s">
        <v>16114</v>
      </c>
      <c r="U32" s="180">
        <v>44846</v>
      </c>
      <c r="V32" s="33" t="s">
        <v>16111</v>
      </c>
      <c r="W32" s="33"/>
      <c r="X32" s="180">
        <v>44846</v>
      </c>
    </row>
    <row r="33" spans="1:24" hidden="1" x14ac:dyDescent="0.25">
      <c r="A33" s="33">
        <v>31</v>
      </c>
      <c r="B33" s="479">
        <v>44384</v>
      </c>
      <c r="C33" s="479"/>
      <c r="D33" s="33" t="s">
        <v>16048</v>
      </c>
      <c r="E33" s="49">
        <v>8436</v>
      </c>
      <c r="F33" s="33" t="s">
        <v>16115</v>
      </c>
      <c r="G33" s="33" t="s">
        <v>2923</v>
      </c>
      <c r="H33" s="33" t="s">
        <v>520</v>
      </c>
      <c r="I33" s="33"/>
      <c r="J33" s="33"/>
      <c r="K33" s="33"/>
      <c r="P33" s="180">
        <v>44604</v>
      </c>
      <c r="Q33" s="33" t="s">
        <v>15379</v>
      </c>
      <c r="R33" s="38" t="s">
        <v>16116</v>
      </c>
      <c r="S33" s="49">
        <v>1294</v>
      </c>
      <c r="T33" s="49" t="s">
        <v>16117</v>
      </c>
      <c r="U33" s="180">
        <v>44846</v>
      </c>
      <c r="V33" s="33" t="s">
        <v>16118</v>
      </c>
      <c r="W33" s="33"/>
      <c r="X33" s="180" t="s">
        <v>8013</v>
      </c>
    </row>
    <row r="34" spans="1:24" hidden="1" x14ac:dyDescent="0.25">
      <c r="A34" s="33">
        <v>32</v>
      </c>
      <c r="B34" s="479">
        <v>44384</v>
      </c>
      <c r="C34" s="479"/>
      <c r="D34" s="33" t="s">
        <v>16048</v>
      </c>
      <c r="E34" s="49">
        <v>4108</v>
      </c>
      <c r="F34" s="33" t="s">
        <v>16119</v>
      </c>
      <c r="G34" s="33" t="s">
        <v>2923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16120</v>
      </c>
      <c r="R34" s="38">
        <v>53685</v>
      </c>
      <c r="S34" s="49">
        <v>14127</v>
      </c>
      <c r="T34" s="49" t="s">
        <v>16121</v>
      </c>
      <c r="U34" s="180">
        <v>44846</v>
      </c>
      <c r="V34" s="33" t="s">
        <v>16118</v>
      </c>
      <c r="W34" s="33"/>
      <c r="X34" s="180" t="s">
        <v>8013</v>
      </c>
    </row>
    <row r="35" spans="1:24" hidden="1" x14ac:dyDescent="0.25">
      <c r="A35" s="33">
        <v>33</v>
      </c>
      <c r="B35" s="479">
        <v>44384</v>
      </c>
      <c r="C35" s="479"/>
      <c r="D35" s="33" t="s">
        <v>15372</v>
      </c>
      <c r="E35" s="49">
        <v>2455</v>
      </c>
      <c r="F35" s="33" t="s">
        <v>16122</v>
      </c>
      <c r="G35" s="33" t="s">
        <v>2923</v>
      </c>
      <c r="H35" s="33" t="s">
        <v>520</v>
      </c>
      <c r="I35" s="33"/>
      <c r="J35" s="33"/>
      <c r="K35" s="33"/>
      <c r="P35" s="33" t="s">
        <v>7986</v>
      </c>
      <c r="Q35" s="33" t="s">
        <v>15372</v>
      </c>
      <c r="R35" s="38" t="s">
        <v>16123</v>
      </c>
      <c r="S35" s="394" t="s">
        <v>16124</v>
      </c>
      <c r="T35" s="49" t="s">
        <v>16125</v>
      </c>
      <c r="U35" s="33" t="s">
        <v>8197</v>
      </c>
      <c r="V35" s="33" t="s">
        <v>433</v>
      </c>
      <c r="W35" s="33"/>
      <c r="X35" s="180">
        <v>45047</v>
      </c>
    </row>
    <row r="36" spans="1:24" hidden="1" x14ac:dyDescent="0.25">
      <c r="A36" s="33">
        <v>34</v>
      </c>
      <c r="B36" s="479">
        <v>44384</v>
      </c>
      <c r="C36" s="479"/>
      <c r="D36" s="33" t="s">
        <v>15372</v>
      </c>
      <c r="E36" s="394" t="s">
        <v>16126</v>
      </c>
      <c r="F36" s="33" t="s">
        <v>16127</v>
      </c>
      <c r="G36" s="33" t="s">
        <v>2923</v>
      </c>
      <c r="H36" s="33" t="s">
        <v>520</v>
      </c>
      <c r="I36" s="33"/>
      <c r="J36" s="33"/>
      <c r="K36" s="33"/>
      <c r="L36" s="75"/>
      <c r="M36" s="75"/>
      <c r="P36" s="33" t="s">
        <v>7986</v>
      </c>
      <c r="Q36" s="33" t="s">
        <v>15372</v>
      </c>
      <c r="R36" s="38" t="s">
        <v>16123</v>
      </c>
      <c r="S36" s="394" t="s">
        <v>16128</v>
      </c>
      <c r="T36" s="49" t="s">
        <v>16129</v>
      </c>
      <c r="U36" s="33" t="s">
        <v>8197</v>
      </c>
      <c r="V36" s="33" t="s">
        <v>433</v>
      </c>
      <c r="W36" s="33"/>
      <c r="X36" s="180">
        <v>45078</v>
      </c>
    </row>
    <row r="37" spans="1:24" hidden="1" x14ac:dyDescent="0.25">
      <c r="A37" s="33">
        <v>35</v>
      </c>
      <c r="B37" s="479">
        <v>44384</v>
      </c>
      <c r="C37" s="479"/>
      <c r="D37" s="33" t="s">
        <v>16048</v>
      </c>
      <c r="E37" s="49">
        <v>9435</v>
      </c>
      <c r="F37" s="33" t="s">
        <v>16130</v>
      </c>
      <c r="G37" s="33" t="s">
        <v>2923</v>
      </c>
      <c r="H37" s="33" t="s">
        <v>520</v>
      </c>
      <c r="I37" s="33"/>
      <c r="J37" s="33"/>
      <c r="K37" s="33"/>
      <c r="P37" s="33" t="s">
        <v>7986</v>
      </c>
      <c r="Q37" s="33" t="s">
        <v>15372</v>
      </c>
      <c r="R37" s="38" t="s">
        <v>16131</v>
      </c>
      <c r="S37" s="49">
        <v>2702</v>
      </c>
      <c r="T37" s="49" t="s">
        <v>16132</v>
      </c>
      <c r="U37" s="33" t="s">
        <v>8197</v>
      </c>
      <c r="V37" s="33" t="s">
        <v>433</v>
      </c>
      <c r="W37" s="33"/>
      <c r="X37" s="180">
        <v>45078</v>
      </c>
    </row>
    <row r="38" spans="1:24" hidden="1" x14ac:dyDescent="0.25">
      <c r="A38" s="33">
        <v>36</v>
      </c>
      <c r="B38" s="479">
        <v>44384</v>
      </c>
      <c r="C38" s="479"/>
      <c r="D38" s="33" t="s">
        <v>15619</v>
      </c>
      <c r="E38" s="49">
        <v>4417</v>
      </c>
      <c r="F38" s="33" t="s">
        <v>16133</v>
      </c>
      <c r="G38" s="33" t="s">
        <v>2923</v>
      </c>
      <c r="H38" s="33" t="s">
        <v>520</v>
      </c>
      <c r="I38" s="33"/>
      <c r="J38" s="33"/>
      <c r="K38" s="33"/>
      <c r="P38" s="33" t="s">
        <v>7986</v>
      </c>
      <c r="Q38" s="33" t="s">
        <v>15372</v>
      </c>
      <c r="R38" s="38" t="s">
        <v>16058</v>
      </c>
      <c r="S38" s="49">
        <v>1856</v>
      </c>
      <c r="T38" s="49" t="s">
        <v>16134</v>
      </c>
      <c r="U38" s="33" t="s">
        <v>8197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15619</v>
      </c>
      <c r="E39" s="49">
        <v>3515</v>
      </c>
      <c r="F39" s="33" t="s">
        <v>16135</v>
      </c>
      <c r="G39" s="180">
        <v>44537</v>
      </c>
      <c r="H39" s="33" t="s">
        <v>433</v>
      </c>
      <c r="I39" s="33"/>
      <c r="J39" s="33"/>
      <c r="K39" s="33"/>
      <c r="P39" s="33" t="s">
        <v>7986</v>
      </c>
      <c r="Q39" s="33" t="s">
        <v>15372</v>
      </c>
      <c r="R39" s="38" t="s">
        <v>16136</v>
      </c>
      <c r="S39" s="49">
        <v>2220</v>
      </c>
      <c r="T39" s="49" t="s">
        <v>16137</v>
      </c>
      <c r="U39" s="33" t="s">
        <v>8197</v>
      </c>
      <c r="V39" s="33" t="s">
        <v>433</v>
      </c>
      <c r="W39" s="33"/>
      <c r="X39" s="33" t="s">
        <v>8197</v>
      </c>
    </row>
    <row r="40" spans="1:24" x14ac:dyDescent="0.25">
      <c r="A40" s="33">
        <v>38</v>
      </c>
      <c r="B40" s="479">
        <v>44384</v>
      </c>
      <c r="C40" s="479"/>
      <c r="D40" s="33" t="s">
        <v>16097</v>
      </c>
      <c r="E40" s="49">
        <v>1755</v>
      </c>
      <c r="F40" s="33" t="s">
        <v>16138</v>
      </c>
      <c r="G40" s="180">
        <v>44415</v>
      </c>
      <c r="H40" s="33" t="s">
        <v>433</v>
      </c>
      <c r="I40" s="33"/>
      <c r="J40" s="33"/>
      <c r="K40" s="33"/>
      <c r="P40" s="33" t="s">
        <v>7986</v>
      </c>
      <c r="Q40" s="33" t="s">
        <v>15372</v>
      </c>
      <c r="R40" s="38" t="s">
        <v>16139</v>
      </c>
      <c r="S40" s="49">
        <v>1370</v>
      </c>
      <c r="T40" s="49" t="s">
        <v>16140</v>
      </c>
      <c r="U40" s="33" t="s">
        <v>8197</v>
      </c>
      <c r="V40" s="33" t="s">
        <v>433</v>
      </c>
      <c r="W40" s="33"/>
      <c r="X40" s="33" t="s">
        <v>8197</v>
      </c>
    </row>
    <row r="41" spans="1:24" hidden="1" x14ac:dyDescent="0.25">
      <c r="A41" s="33">
        <v>39</v>
      </c>
      <c r="B41" s="479">
        <v>44384</v>
      </c>
      <c r="C41" s="479"/>
      <c r="D41" s="33" t="s">
        <v>16141</v>
      </c>
      <c r="E41" s="49">
        <v>1927</v>
      </c>
      <c r="F41" s="33" t="s">
        <v>16142</v>
      </c>
      <c r="G41" s="33" t="s">
        <v>2923</v>
      </c>
      <c r="H41" s="33" t="s">
        <v>520</v>
      </c>
      <c r="I41" s="33"/>
      <c r="J41" s="33"/>
      <c r="K41" s="33"/>
      <c r="P41" s="33" t="s">
        <v>7986</v>
      </c>
      <c r="Q41" s="33" t="s">
        <v>15372</v>
      </c>
      <c r="R41" s="38" t="s">
        <v>16143</v>
      </c>
      <c r="S41" s="49">
        <v>5015</v>
      </c>
      <c r="T41" s="49" t="s">
        <v>16144</v>
      </c>
      <c r="U41" s="33" t="s">
        <v>8197</v>
      </c>
      <c r="V41" s="33" t="s">
        <v>433</v>
      </c>
      <c r="W41" s="33"/>
      <c r="X41" s="33" t="s">
        <v>8197</v>
      </c>
    </row>
    <row r="42" spans="1:24" x14ac:dyDescent="0.25">
      <c r="A42" s="33">
        <v>40</v>
      </c>
      <c r="B42" s="479">
        <v>44384</v>
      </c>
      <c r="C42" s="479"/>
      <c r="D42" s="33" t="s">
        <v>15372</v>
      </c>
      <c r="E42" s="49">
        <v>6416</v>
      </c>
      <c r="F42" s="33" t="s">
        <v>16145</v>
      </c>
      <c r="G42" s="180">
        <v>44415</v>
      </c>
      <c r="H42" s="33" t="s">
        <v>433</v>
      </c>
      <c r="I42" s="33"/>
      <c r="J42" s="33"/>
      <c r="K42" s="33"/>
      <c r="P42" s="33" t="s">
        <v>7986</v>
      </c>
      <c r="Q42" s="33" t="s">
        <v>15927</v>
      </c>
      <c r="R42" s="38">
        <v>57000</v>
      </c>
      <c r="S42" s="49">
        <v>450521</v>
      </c>
      <c r="T42" s="49" t="s">
        <v>16146</v>
      </c>
      <c r="U42" s="33" t="s">
        <v>8197</v>
      </c>
      <c r="V42" s="33" t="s">
        <v>433</v>
      </c>
      <c r="W42" s="33"/>
      <c r="X42" s="33" t="s">
        <v>8197</v>
      </c>
    </row>
    <row r="43" spans="1:24" hidden="1" x14ac:dyDescent="0.25">
      <c r="A43" s="33">
        <v>41</v>
      </c>
      <c r="B43" s="49" t="s">
        <v>2931</v>
      </c>
      <c r="C43" s="49"/>
      <c r="D43" s="33" t="s">
        <v>15372</v>
      </c>
      <c r="E43" s="49">
        <v>6472</v>
      </c>
      <c r="F43" s="33" t="s">
        <v>16147</v>
      </c>
      <c r="G43" s="33" t="s">
        <v>3150</v>
      </c>
      <c r="H43" s="33" t="s">
        <v>647</v>
      </c>
      <c r="I43" s="236" t="s">
        <v>16148</v>
      </c>
      <c r="J43" s="33">
        <v>1550</v>
      </c>
      <c r="K43" s="33"/>
      <c r="P43" s="33" t="s">
        <v>7986</v>
      </c>
      <c r="Q43" s="33" t="s">
        <v>16120</v>
      </c>
      <c r="R43" s="38">
        <v>1219</v>
      </c>
      <c r="S43" s="49">
        <v>10033</v>
      </c>
      <c r="T43" s="49" t="s">
        <v>16149</v>
      </c>
      <c r="U43" s="33" t="s">
        <v>8197</v>
      </c>
      <c r="V43" s="33" t="s">
        <v>433</v>
      </c>
      <c r="W43" s="33"/>
      <c r="X43" s="33" t="s">
        <v>8197</v>
      </c>
    </row>
    <row r="44" spans="1:24" hidden="1" x14ac:dyDescent="0.25">
      <c r="A44" s="33">
        <v>42</v>
      </c>
      <c r="B44" s="49" t="s">
        <v>2931</v>
      </c>
      <c r="C44" s="49"/>
      <c r="D44" s="33" t="s">
        <v>15379</v>
      </c>
      <c r="E44" s="49">
        <v>614</v>
      </c>
      <c r="F44" s="33" t="s">
        <v>16150</v>
      </c>
      <c r="G44" s="33" t="s">
        <v>3150</v>
      </c>
      <c r="H44" s="33" t="s">
        <v>647</v>
      </c>
      <c r="I44" s="236" t="s">
        <v>16148</v>
      </c>
      <c r="J44" s="33">
        <v>1550</v>
      </c>
      <c r="K44" s="33"/>
      <c r="P44" s="38" t="s">
        <v>8197</v>
      </c>
      <c r="Q44" s="33" t="s">
        <v>15372</v>
      </c>
      <c r="R44" s="38" t="s">
        <v>16151</v>
      </c>
      <c r="S44" s="394" t="s">
        <v>16152</v>
      </c>
      <c r="T44" s="49" t="s">
        <v>8562</v>
      </c>
      <c r="U44" s="33" t="s">
        <v>1050</v>
      </c>
      <c r="V44" s="33" t="s">
        <v>1529</v>
      </c>
      <c r="W44" s="33"/>
      <c r="X44" s="33" t="s">
        <v>1358</v>
      </c>
    </row>
    <row r="45" spans="1:24" hidden="1" x14ac:dyDescent="0.25">
      <c r="A45" s="33">
        <v>43</v>
      </c>
      <c r="B45" s="600" t="s">
        <v>2931</v>
      </c>
      <c r="C45" s="600"/>
      <c r="D45" s="436" t="s">
        <v>16153</v>
      </c>
      <c r="E45" s="600">
        <v>4127</v>
      </c>
      <c r="F45" s="436" t="s">
        <v>16154</v>
      </c>
      <c r="G45" s="436" t="s">
        <v>3150</v>
      </c>
      <c r="H45" s="436" t="s">
        <v>647</v>
      </c>
      <c r="I45" s="438" t="s">
        <v>16148</v>
      </c>
      <c r="J45" s="270">
        <v>1550</v>
      </c>
      <c r="K45" s="436" t="s">
        <v>7662</v>
      </c>
      <c r="M45">
        <v>11</v>
      </c>
      <c r="P45" s="180">
        <v>44906</v>
      </c>
      <c r="Q45" s="33" t="s">
        <v>15372</v>
      </c>
      <c r="R45" s="38" t="s">
        <v>16155</v>
      </c>
      <c r="S45" s="49">
        <v>5340</v>
      </c>
      <c r="T45" s="49"/>
      <c r="U45" s="33" t="s">
        <v>7698</v>
      </c>
      <c r="V45" s="33" t="s">
        <v>433</v>
      </c>
      <c r="W45" s="33"/>
      <c r="X45" s="33" t="s">
        <v>7715</v>
      </c>
    </row>
    <row r="46" spans="1:24" hidden="1" x14ac:dyDescent="0.25">
      <c r="A46" s="33">
        <v>44</v>
      </c>
      <c r="B46" s="49" t="s">
        <v>2931</v>
      </c>
      <c r="C46" s="49"/>
      <c r="D46" s="33" t="s">
        <v>16153</v>
      </c>
      <c r="E46" s="49">
        <v>8025</v>
      </c>
      <c r="F46" s="33" t="s">
        <v>16156</v>
      </c>
      <c r="G46" s="33" t="s">
        <v>3150</v>
      </c>
      <c r="H46" s="33" t="s">
        <v>647</v>
      </c>
      <c r="I46" s="236" t="s">
        <v>16148</v>
      </c>
      <c r="J46" s="33">
        <v>1550</v>
      </c>
      <c r="K46" s="33"/>
      <c r="P46" s="38" t="s">
        <v>8197</v>
      </c>
      <c r="Q46" s="33" t="s">
        <v>15372</v>
      </c>
      <c r="R46" s="38" t="s">
        <v>16157</v>
      </c>
      <c r="S46" s="394" t="s">
        <v>16158</v>
      </c>
      <c r="T46" s="49" t="s">
        <v>8563</v>
      </c>
      <c r="U46" s="33" t="s">
        <v>1050</v>
      </c>
      <c r="V46" s="33" t="s">
        <v>1529</v>
      </c>
      <c r="W46" s="33"/>
      <c r="X46" s="33" t="s">
        <v>1358</v>
      </c>
    </row>
    <row r="47" spans="1:24" hidden="1" x14ac:dyDescent="0.25">
      <c r="A47" s="33">
        <v>45</v>
      </c>
      <c r="B47" s="49" t="s">
        <v>2931</v>
      </c>
      <c r="C47" s="49"/>
      <c r="D47" s="33" t="s">
        <v>15619</v>
      </c>
      <c r="E47" s="394" t="s">
        <v>16159</v>
      </c>
      <c r="F47" s="33" t="s">
        <v>16160</v>
      </c>
      <c r="G47" s="33" t="s">
        <v>3150</v>
      </c>
      <c r="H47" s="33" t="s">
        <v>647</v>
      </c>
      <c r="I47" s="236" t="s">
        <v>16148</v>
      </c>
      <c r="J47" s="33">
        <v>1550</v>
      </c>
      <c r="K47" s="33"/>
      <c r="P47" s="38" t="s">
        <v>8197</v>
      </c>
      <c r="Q47" s="33" t="s">
        <v>15372</v>
      </c>
      <c r="R47" s="38" t="s">
        <v>16161</v>
      </c>
      <c r="S47" s="49">
        <v>2011</v>
      </c>
      <c r="T47" s="49" t="s">
        <v>8564</v>
      </c>
      <c r="U47" s="33" t="s">
        <v>1050</v>
      </c>
      <c r="V47" s="33" t="s">
        <v>1529</v>
      </c>
      <c r="W47" s="33"/>
      <c r="X47" s="33" t="s">
        <v>1358</v>
      </c>
    </row>
    <row r="48" spans="1:24" hidden="1" x14ac:dyDescent="0.25">
      <c r="A48" s="33">
        <v>46</v>
      </c>
      <c r="B48" s="49" t="s">
        <v>2931</v>
      </c>
      <c r="C48" s="49"/>
      <c r="D48" s="33" t="s">
        <v>15619</v>
      </c>
      <c r="E48" s="394" t="s">
        <v>16162</v>
      </c>
      <c r="F48" s="33" t="s">
        <v>16163</v>
      </c>
      <c r="G48" s="33" t="s">
        <v>3150</v>
      </c>
      <c r="H48" s="33" t="s">
        <v>647</v>
      </c>
      <c r="I48" s="236" t="s">
        <v>16148</v>
      </c>
      <c r="J48" s="33">
        <v>1550</v>
      </c>
      <c r="K48" s="33"/>
      <c r="P48" s="38" t="s">
        <v>8197</v>
      </c>
      <c r="Q48" s="33" t="s">
        <v>15372</v>
      </c>
      <c r="R48" s="38" t="s">
        <v>16038</v>
      </c>
      <c r="S48" s="49">
        <v>3073</v>
      </c>
      <c r="T48" s="49" t="s">
        <v>8565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hidden="1" x14ac:dyDescent="0.25">
      <c r="A49" s="33">
        <v>47</v>
      </c>
      <c r="B49" s="49" t="s">
        <v>2931</v>
      </c>
      <c r="C49" s="49"/>
      <c r="D49" s="33" t="s">
        <v>15619</v>
      </c>
      <c r="E49" s="49">
        <v>5970</v>
      </c>
      <c r="F49" s="33" t="s">
        <v>16164</v>
      </c>
      <c r="G49" s="33" t="s">
        <v>3150</v>
      </c>
      <c r="H49" s="33" t="s">
        <v>647</v>
      </c>
      <c r="I49" s="236" t="s">
        <v>16148</v>
      </c>
      <c r="J49" s="33">
        <v>1550</v>
      </c>
      <c r="K49" s="33"/>
      <c r="P49" s="38" t="s">
        <v>8197</v>
      </c>
      <c r="Q49" s="33" t="s">
        <v>16165</v>
      </c>
      <c r="R49" s="38" t="s">
        <v>16166</v>
      </c>
      <c r="S49" s="49"/>
      <c r="T49" s="49" t="s">
        <v>8680</v>
      </c>
      <c r="U49" s="33" t="s">
        <v>1050</v>
      </c>
      <c r="V49" s="33" t="s">
        <v>433</v>
      </c>
      <c r="W49" s="33"/>
      <c r="X49" s="180">
        <v>45232</v>
      </c>
    </row>
    <row r="50" spans="1:24" hidden="1" x14ac:dyDescent="0.25">
      <c r="A50" s="33">
        <v>48</v>
      </c>
      <c r="B50" s="49" t="s">
        <v>2931</v>
      </c>
      <c r="C50" s="49"/>
      <c r="D50" s="33" t="s">
        <v>15619</v>
      </c>
      <c r="E50" s="49">
        <v>1713</v>
      </c>
      <c r="F50" s="33" t="s">
        <v>16167</v>
      </c>
      <c r="G50" s="33" t="s">
        <v>3150</v>
      </c>
      <c r="H50" s="33" t="s">
        <v>647</v>
      </c>
      <c r="I50" s="236" t="s">
        <v>16148</v>
      </c>
      <c r="J50" s="33">
        <v>1550</v>
      </c>
      <c r="K50" s="33"/>
      <c r="P50" s="38" t="s">
        <v>8197</v>
      </c>
      <c r="Q50" s="33" t="s">
        <v>15372</v>
      </c>
      <c r="R50" s="38" t="s">
        <v>16073</v>
      </c>
      <c r="S50" s="49">
        <v>4273</v>
      </c>
      <c r="T50" s="49" t="s">
        <v>8566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hidden="1" x14ac:dyDescent="0.25">
      <c r="A51" s="33">
        <v>49</v>
      </c>
      <c r="B51" s="49" t="s">
        <v>2931</v>
      </c>
      <c r="C51" s="49"/>
      <c r="D51" s="33" t="s">
        <v>15619</v>
      </c>
      <c r="E51" s="49">
        <v>1818</v>
      </c>
      <c r="F51" s="33" t="s">
        <v>16168</v>
      </c>
      <c r="G51" s="33" t="s">
        <v>3150</v>
      </c>
      <c r="H51" s="33" t="s">
        <v>647</v>
      </c>
      <c r="I51" s="236" t="s">
        <v>16148</v>
      </c>
      <c r="J51" s="33">
        <v>1550</v>
      </c>
      <c r="K51" s="33"/>
      <c r="P51" s="38" t="s">
        <v>8197</v>
      </c>
      <c r="Q51" s="33" t="s">
        <v>15619</v>
      </c>
      <c r="R51" s="38" t="s">
        <v>16169</v>
      </c>
      <c r="S51" s="49" t="s">
        <v>16170</v>
      </c>
      <c r="T51" s="49" t="s">
        <v>8518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2931</v>
      </c>
      <c r="C52" s="49"/>
      <c r="D52" s="33" t="s">
        <v>15619</v>
      </c>
      <c r="E52" s="49">
        <v>4218</v>
      </c>
      <c r="F52" s="33" t="s">
        <v>16171</v>
      </c>
      <c r="G52" s="270" t="s">
        <v>3222</v>
      </c>
      <c r="H52" s="33" t="s">
        <v>433</v>
      </c>
      <c r="I52" s="33" t="s">
        <v>15834</v>
      </c>
      <c r="J52" s="33">
        <v>2139</v>
      </c>
      <c r="K52" s="33"/>
      <c r="P52" s="38" t="s">
        <v>8197</v>
      </c>
      <c r="Q52" s="33" t="s">
        <v>15372</v>
      </c>
      <c r="R52" s="38" t="s">
        <v>16172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3162</v>
      </c>
      <c r="C53" s="38"/>
      <c r="D53" s="33" t="s">
        <v>15372</v>
      </c>
      <c r="E53" s="49">
        <v>4625</v>
      </c>
      <c r="F53" s="33" t="s">
        <v>16173</v>
      </c>
      <c r="G53" s="33" t="s">
        <v>3172</v>
      </c>
      <c r="H53" s="33" t="s">
        <v>433</v>
      </c>
      <c r="I53" s="33" t="s">
        <v>16174</v>
      </c>
      <c r="J53" s="33">
        <v>2021</v>
      </c>
      <c r="K53" s="33"/>
      <c r="P53" s="38" t="s">
        <v>8197</v>
      </c>
      <c r="Q53" s="33" t="s">
        <v>15379</v>
      </c>
      <c r="R53" s="38" t="s">
        <v>16175</v>
      </c>
      <c r="S53" s="49">
        <v>2053</v>
      </c>
      <c r="T53" s="49" t="s">
        <v>8624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3162</v>
      </c>
      <c r="C54" s="770"/>
      <c r="D54" s="771" t="s">
        <v>16176</v>
      </c>
      <c r="E54" s="772">
        <v>1016</v>
      </c>
      <c r="F54" s="771" t="s">
        <v>16177</v>
      </c>
      <c r="G54" s="771" t="s">
        <v>3172</v>
      </c>
      <c r="H54" s="771" t="s">
        <v>433</v>
      </c>
      <c r="I54" s="771" t="s">
        <v>16174</v>
      </c>
      <c r="J54" s="771">
        <v>2021</v>
      </c>
      <c r="K54" s="771"/>
      <c r="L54" s="773" t="s">
        <v>16178</v>
      </c>
      <c r="M54" s="774"/>
      <c r="N54" s="774"/>
      <c r="O54" s="774"/>
      <c r="P54" s="38" t="s">
        <v>8197</v>
      </c>
      <c r="Q54" s="33" t="s">
        <v>15372</v>
      </c>
      <c r="R54" s="38" t="s">
        <v>16095</v>
      </c>
      <c r="S54" s="49">
        <v>4810</v>
      </c>
      <c r="T54" s="49" t="s">
        <v>16179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3162</v>
      </c>
      <c r="C55" s="38"/>
      <c r="D55" s="33" t="s">
        <v>15449</v>
      </c>
      <c r="E55" s="49">
        <v>2308</v>
      </c>
      <c r="F55" s="33" t="s">
        <v>16180</v>
      </c>
      <c r="G55" s="33" t="s">
        <v>3172</v>
      </c>
      <c r="H55" s="33" t="s">
        <v>433</v>
      </c>
      <c r="I55" s="33" t="s">
        <v>16174</v>
      </c>
      <c r="J55" s="33">
        <v>2021</v>
      </c>
      <c r="K55" s="33"/>
      <c r="P55" s="38" t="s">
        <v>8197</v>
      </c>
      <c r="Q55" s="33" t="s">
        <v>16039</v>
      </c>
      <c r="R55" s="38">
        <v>4017</v>
      </c>
      <c r="S55" s="49"/>
      <c r="T55" s="49" t="s">
        <v>16181</v>
      </c>
      <c r="U55" s="33" t="s">
        <v>927</v>
      </c>
      <c r="V55" s="33" t="s">
        <v>433</v>
      </c>
      <c r="W55" s="33" t="s">
        <v>16182</v>
      </c>
      <c r="X55" s="180">
        <v>44987</v>
      </c>
    </row>
    <row r="56" spans="1:24" hidden="1" x14ac:dyDescent="0.25">
      <c r="A56" s="33">
        <v>54</v>
      </c>
      <c r="B56" s="38" t="s">
        <v>3162</v>
      </c>
      <c r="C56" s="38"/>
      <c r="D56" s="33" t="s">
        <v>15927</v>
      </c>
      <c r="E56" s="49">
        <v>2415</v>
      </c>
      <c r="F56" s="33" t="s">
        <v>16183</v>
      </c>
      <c r="G56" s="33" t="s">
        <v>3185</v>
      </c>
      <c r="H56" s="33" t="s">
        <v>520</v>
      </c>
      <c r="I56" s="247" t="s">
        <v>33</v>
      </c>
      <c r="J56" s="33"/>
      <c r="K56" s="33"/>
      <c r="L56" s="706" t="s">
        <v>16184</v>
      </c>
      <c r="M56" s="734"/>
      <c r="N56" s="734"/>
      <c r="O56" s="734"/>
      <c r="P56" s="38" t="s">
        <v>8197</v>
      </c>
      <c r="Q56" s="33" t="s">
        <v>15372</v>
      </c>
      <c r="R56" s="38" t="s">
        <v>16185</v>
      </c>
      <c r="S56" s="49">
        <v>3305</v>
      </c>
      <c r="T56" s="49" t="s">
        <v>16186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3162</v>
      </c>
      <c r="C57" s="38"/>
      <c r="D57" s="33" t="s">
        <v>16187</v>
      </c>
      <c r="E57" s="49">
        <v>1919</v>
      </c>
      <c r="F57" s="33" t="s">
        <v>16188</v>
      </c>
      <c r="G57" s="33" t="s">
        <v>3172</v>
      </c>
      <c r="H57" s="33" t="s">
        <v>433</v>
      </c>
      <c r="I57" s="33" t="s">
        <v>16174</v>
      </c>
      <c r="J57" s="33">
        <v>2021</v>
      </c>
      <c r="K57" s="33"/>
      <c r="P57" s="38" t="s">
        <v>946</v>
      </c>
      <c r="Q57" s="33" t="s">
        <v>15449</v>
      </c>
      <c r="R57" s="394" t="s">
        <v>15174</v>
      </c>
      <c r="S57" s="394"/>
      <c r="T57" s="49"/>
      <c r="U57" s="180">
        <v>45018</v>
      </c>
      <c r="V57" s="33"/>
      <c r="W57" s="33" t="s">
        <v>16189</v>
      </c>
      <c r="X57" s="33"/>
    </row>
    <row r="58" spans="1:24" x14ac:dyDescent="0.25">
      <c r="A58" s="33">
        <v>56</v>
      </c>
      <c r="B58" s="38" t="s">
        <v>3162</v>
      </c>
      <c r="C58" s="38"/>
      <c r="D58" s="33" t="s">
        <v>15372</v>
      </c>
      <c r="E58" s="49">
        <v>2118</v>
      </c>
      <c r="F58" s="33" t="s">
        <v>16190</v>
      </c>
      <c r="G58" s="33" t="s">
        <v>3172</v>
      </c>
      <c r="H58" s="33" t="s">
        <v>433</v>
      </c>
      <c r="I58" s="33" t="s">
        <v>16174</v>
      </c>
      <c r="J58" s="33">
        <v>2021</v>
      </c>
      <c r="K58" s="33"/>
      <c r="P58" s="38" t="s">
        <v>946</v>
      </c>
      <c r="Q58" s="33" t="s">
        <v>15449</v>
      </c>
      <c r="R58" s="228" t="s">
        <v>8636</v>
      </c>
      <c r="S58" s="33"/>
      <c r="T58" s="33"/>
      <c r="U58" s="180">
        <v>45018</v>
      </c>
      <c r="V58" s="33"/>
      <c r="W58" s="33" t="s">
        <v>16189</v>
      </c>
      <c r="X58" s="33"/>
    </row>
    <row r="59" spans="1:24" x14ac:dyDescent="0.25">
      <c r="A59" s="33">
        <v>57</v>
      </c>
      <c r="B59" s="38" t="s">
        <v>3162</v>
      </c>
      <c r="C59" s="38"/>
      <c r="D59" s="33" t="s">
        <v>15619</v>
      </c>
      <c r="E59" s="49">
        <v>161</v>
      </c>
      <c r="F59" s="33" t="s">
        <v>16191</v>
      </c>
      <c r="G59" s="33" t="s">
        <v>3172</v>
      </c>
      <c r="H59" s="33" t="s">
        <v>433</v>
      </c>
      <c r="I59" s="33" t="s">
        <v>16174</v>
      </c>
      <c r="J59" s="33">
        <v>2021</v>
      </c>
      <c r="K59" s="33"/>
      <c r="L59" s="75"/>
      <c r="P59" s="38" t="s">
        <v>946</v>
      </c>
      <c r="Q59" s="33" t="s">
        <v>15372</v>
      </c>
      <c r="R59" s="33" t="s">
        <v>16192</v>
      </c>
      <c r="S59" s="33"/>
      <c r="T59" s="33" t="s">
        <v>8679</v>
      </c>
      <c r="U59" s="180">
        <v>45018</v>
      </c>
      <c r="V59" s="33" t="s">
        <v>433</v>
      </c>
      <c r="W59" s="33" t="s">
        <v>16193</v>
      </c>
      <c r="X59" s="180">
        <v>45232</v>
      </c>
    </row>
    <row r="60" spans="1:24" x14ac:dyDescent="0.25">
      <c r="A60" s="33">
        <v>58</v>
      </c>
      <c r="B60" s="38" t="s">
        <v>3162</v>
      </c>
      <c r="C60" s="38"/>
      <c r="D60" s="33" t="s">
        <v>15379</v>
      </c>
      <c r="E60" s="394" t="s">
        <v>16194</v>
      </c>
      <c r="F60" s="33" t="s">
        <v>16195</v>
      </c>
      <c r="G60" s="33" t="s">
        <v>3172</v>
      </c>
      <c r="H60" s="33" t="s">
        <v>433</v>
      </c>
      <c r="I60" s="33" t="s">
        <v>16174</v>
      </c>
      <c r="J60" s="33">
        <v>2021</v>
      </c>
      <c r="K60" s="33"/>
      <c r="P60" s="38" t="s">
        <v>946</v>
      </c>
      <c r="Q60" s="33" t="s">
        <v>15372</v>
      </c>
      <c r="R60" s="33" t="s">
        <v>16196</v>
      </c>
      <c r="S60" s="33"/>
      <c r="T60" s="33" t="s">
        <v>8705</v>
      </c>
      <c r="U60" s="180">
        <v>45018</v>
      </c>
      <c r="V60" s="33" t="s">
        <v>647</v>
      </c>
      <c r="W60" s="33" t="s">
        <v>16193</v>
      </c>
      <c r="X60" s="33" t="s">
        <v>237</v>
      </c>
    </row>
    <row r="61" spans="1:24" x14ac:dyDescent="0.25">
      <c r="A61" s="33">
        <v>59</v>
      </c>
      <c r="B61" s="38" t="s">
        <v>3162</v>
      </c>
      <c r="C61" s="38"/>
      <c r="D61" s="33" t="s">
        <v>16097</v>
      </c>
      <c r="E61" s="49">
        <v>2419</v>
      </c>
      <c r="F61" s="33" t="s">
        <v>16197</v>
      </c>
      <c r="G61" s="33" t="s">
        <v>3172</v>
      </c>
      <c r="H61" s="33" t="s">
        <v>433</v>
      </c>
      <c r="I61" s="33" t="s">
        <v>16174</v>
      </c>
      <c r="J61" s="33">
        <v>2021</v>
      </c>
      <c r="K61" s="33"/>
      <c r="P61" s="38" t="s">
        <v>946</v>
      </c>
      <c r="Q61" s="33" t="s">
        <v>15372</v>
      </c>
      <c r="R61" s="33" t="s">
        <v>16198</v>
      </c>
      <c r="S61" s="33"/>
      <c r="T61" s="33" t="s">
        <v>8706</v>
      </c>
      <c r="U61" s="180">
        <v>45018</v>
      </c>
      <c r="V61" s="33" t="s">
        <v>647</v>
      </c>
      <c r="W61" s="33" t="s">
        <v>16193</v>
      </c>
      <c r="X61" s="33" t="s">
        <v>237</v>
      </c>
    </row>
    <row r="62" spans="1:24" x14ac:dyDescent="0.25">
      <c r="A62" s="33">
        <v>60</v>
      </c>
      <c r="B62" s="38" t="s">
        <v>3162</v>
      </c>
      <c r="C62" s="38"/>
      <c r="D62" s="33" t="s">
        <v>16048</v>
      </c>
      <c r="E62" s="49">
        <v>5144</v>
      </c>
      <c r="F62" s="33" t="s">
        <v>16199</v>
      </c>
      <c r="G62" s="346">
        <v>44295</v>
      </c>
      <c r="H62" s="33" t="s">
        <v>433</v>
      </c>
      <c r="I62" s="33" t="s">
        <v>16174</v>
      </c>
      <c r="J62" s="33"/>
      <c r="K62" s="33"/>
      <c r="P62" s="38" t="s">
        <v>946</v>
      </c>
      <c r="Q62" s="33" t="s">
        <v>15372</v>
      </c>
      <c r="R62" s="33" t="s">
        <v>16200</v>
      </c>
      <c r="S62" s="33"/>
      <c r="T62" s="33" t="s">
        <v>8707</v>
      </c>
      <c r="U62" s="180">
        <v>45018</v>
      </c>
      <c r="V62" s="33" t="s">
        <v>647</v>
      </c>
      <c r="W62" s="33" t="s">
        <v>16193</v>
      </c>
      <c r="X62" s="33" t="s">
        <v>237</v>
      </c>
    </row>
    <row r="63" spans="1:24" hidden="1" x14ac:dyDescent="0.25">
      <c r="A63" s="33">
        <v>61</v>
      </c>
      <c r="B63" s="38" t="s">
        <v>3162</v>
      </c>
      <c r="C63" s="38"/>
      <c r="D63" s="33" t="s">
        <v>15927</v>
      </c>
      <c r="E63" s="49">
        <v>3818</v>
      </c>
      <c r="F63" s="33" t="s">
        <v>16201</v>
      </c>
      <c r="G63" s="33" t="s">
        <v>3185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15372</v>
      </c>
      <c r="R63" s="33" t="s">
        <v>16202</v>
      </c>
      <c r="S63" s="33"/>
      <c r="T63" s="33" t="s">
        <v>8708</v>
      </c>
      <c r="U63" s="180">
        <v>45018</v>
      </c>
      <c r="V63" s="33" t="s">
        <v>647</v>
      </c>
      <c r="W63" s="33" t="s">
        <v>16193</v>
      </c>
      <c r="X63" s="33" t="s">
        <v>237</v>
      </c>
    </row>
    <row r="64" spans="1:24" x14ac:dyDescent="0.25">
      <c r="A64" s="33">
        <v>62</v>
      </c>
      <c r="B64" s="38" t="s">
        <v>3162</v>
      </c>
      <c r="C64" s="38"/>
      <c r="D64" s="33" t="s">
        <v>15379</v>
      </c>
      <c r="E64" s="49">
        <v>4942</v>
      </c>
      <c r="F64" s="33" t="s">
        <v>16203</v>
      </c>
      <c r="G64" s="33" t="s">
        <v>3172</v>
      </c>
      <c r="H64" s="33" t="s">
        <v>433</v>
      </c>
      <c r="I64" s="33" t="s">
        <v>16174</v>
      </c>
      <c r="J64" s="33">
        <v>2021</v>
      </c>
      <c r="K64" s="33"/>
      <c r="P64" s="38" t="s">
        <v>946</v>
      </c>
      <c r="Q64" s="33" t="s">
        <v>15372</v>
      </c>
      <c r="R64" s="33" t="s">
        <v>16204</v>
      </c>
      <c r="S64" s="33"/>
      <c r="T64" s="33" t="s">
        <v>8728</v>
      </c>
      <c r="U64" s="180">
        <v>45018</v>
      </c>
      <c r="V64" s="33" t="s">
        <v>433</v>
      </c>
      <c r="W64" s="33" t="s">
        <v>16193</v>
      </c>
      <c r="X64" s="33" t="s">
        <v>234</v>
      </c>
    </row>
    <row r="65" spans="1:24" hidden="1" x14ac:dyDescent="0.25">
      <c r="A65" s="33">
        <v>63</v>
      </c>
      <c r="B65" s="38" t="s">
        <v>3162</v>
      </c>
      <c r="C65" s="38"/>
      <c r="D65" s="33" t="s">
        <v>15619</v>
      </c>
      <c r="E65" s="394" t="s">
        <v>16205</v>
      </c>
      <c r="F65" s="33" t="s">
        <v>16206</v>
      </c>
      <c r="G65" s="33" t="s">
        <v>3185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15927</v>
      </c>
      <c r="R65" s="33">
        <v>10914930421</v>
      </c>
      <c r="S65" s="33"/>
      <c r="T65" s="33" t="s">
        <v>8873</v>
      </c>
      <c r="U65" s="180">
        <v>45018</v>
      </c>
      <c r="V65" s="33" t="s">
        <v>1529</v>
      </c>
      <c r="W65" s="33" t="s">
        <v>16193</v>
      </c>
      <c r="X65" s="33" t="s">
        <v>59</v>
      </c>
    </row>
    <row r="66" spans="1:24" hidden="1" x14ac:dyDescent="0.25">
      <c r="A66" s="33">
        <v>64</v>
      </c>
      <c r="B66" s="38" t="s">
        <v>3162</v>
      </c>
      <c r="C66" s="38"/>
      <c r="D66" s="33" t="s">
        <v>15619</v>
      </c>
      <c r="E66" s="49">
        <v>2920</v>
      </c>
      <c r="F66" s="33" t="s">
        <v>16207</v>
      </c>
      <c r="G66" s="33" t="s">
        <v>3185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15372</v>
      </c>
      <c r="R66" s="33" t="s">
        <v>15939</v>
      </c>
      <c r="S66" s="33"/>
      <c r="T66" s="33"/>
      <c r="U66" s="180">
        <v>45018</v>
      </c>
      <c r="V66" s="33"/>
      <c r="W66" s="33" t="s">
        <v>16208</v>
      </c>
      <c r="X66" s="33"/>
    </row>
    <row r="67" spans="1:24" x14ac:dyDescent="0.25">
      <c r="A67" s="33">
        <v>65</v>
      </c>
      <c r="B67" s="38" t="s">
        <v>3162</v>
      </c>
      <c r="C67" s="38"/>
      <c r="D67" s="33" t="s">
        <v>15927</v>
      </c>
      <c r="E67" s="49">
        <v>1120</v>
      </c>
      <c r="F67" s="33" t="s">
        <v>16209</v>
      </c>
      <c r="G67" s="270" t="s">
        <v>3222</v>
      </c>
      <c r="H67" s="33" t="s">
        <v>433</v>
      </c>
      <c r="I67" s="33" t="s">
        <v>15834</v>
      </c>
      <c r="J67" s="33">
        <v>2139</v>
      </c>
      <c r="K67" s="33"/>
      <c r="P67" s="38" t="s">
        <v>946</v>
      </c>
      <c r="Q67" s="33" t="s">
        <v>15372</v>
      </c>
      <c r="R67" s="33" t="s">
        <v>16210</v>
      </c>
      <c r="S67" s="228" t="s">
        <v>16211</v>
      </c>
      <c r="T67" s="33"/>
      <c r="U67" s="180">
        <v>45018</v>
      </c>
      <c r="V67" s="33"/>
      <c r="W67" s="33" t="s">
        <v>16208</v>
      </c>
      <c r="X67" s="33"/>
    </row>
    <row r="68" spans="1:24" hidden="1" x14ac:dyDescent="0.25">
      <c r="A68" s="33">
        <v>66</v>
      </c>
      <c r="B68" s="38" t="s">
        <v>3162</v>
      </c>
      <c r="C68" s="38"/>
      <c r="D68" s="33" t="s">
        <v>15449</v>
      </c>
      <c r="E68" s="49">
        <v>3308</v>
      </c>
      <c r="F68" s="33" t="s">
        <v>16212</v>
      </c>
      <c r="G68" s="33" t="s">
        <v>3185</v>
      </c>
      <c r="H68" s="33" t="s">
        <v>520</v>
      </c>
      <c r="I68" s="247" t="s">
        <v>33</v>
      </c>
      <c r="J68" s="33"/>
      <c r="K68" s="33"/>
      <c r="P68" s="33"/>
      <c r="Q68" s="33" t="s">
        <v>15619</v>
      </c>
      <c r="R68" s="33" t="s">
        <v>16213</v>
      </c>
      <c r="S68" s="49">
        <v>47964</v>
      </c>
      <c r="T68" s="33" t="s">
        <v>16214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3162</v>
      </c>
      <c r="C69" s="38"/>
      <c r="D69" s="33" t="s">
        <v>15379</v>
      </c>
      <c r="E69" s="49">
        <v>3354</v>
      </c>
      <c r="F69" s="33" t="s">
        <v>16215</v>
      </c>
      <c r="G69" s="270" t="s">
        <v>3222</v>
      </c>
      <c r="H69" s="33" t="s">
        <v>433</v>
      </c>
      <c r="I69" s="33" t="s">
        <v>15834</v>
      </c>
      <c r="J69" s="33">
        <v>2139</v>
      </c>
      <c r="K69" s="33"/>
      <c r="P69" s="33"/>
      <c r="Q69" s="33" t="s">
        <v>15372</v>
      </c>
      <c r="R69" s="33" t="s">
        <v>16216</v>
      </c>
      <c r="S69" s="228" t="s">
        <v>16217</v>
      </c>
      <c r="T69" s="33" t="s">
        <v>16218</v>
      </c>
      <c r="U69" s="33" t="s">
        <v>927</v>
      </c>
      <c r="V69" s="33" t="s">
        <v>433</v>
      </c>
      <c r="W69" s="33"/>
      <c r="X69" s="180">
        <v>45079</v>
      </c>
    </row>
    <row r="70" spans="1:24" hidden="1" x14ac:dyDescent="0.25">
      <c r="A70" s="33">
        <v>68</v>
      </c>
      <c r="B70" s="38" t="s">
        <v>3162</v>
      </c>
      <c r="C70" s="38"/>
      <c r="D70" s="33" t="s">
        <v>15927</v>
      </c>
      <c r="E70" s="49">
        <v>1319</v>
      </c>
      <c r="F70" s="33" t="s">
        <v>16219</v>
      </c>
      <c r="G70" s="270" t="s">
        <v>3185</v>
      </c>
      <c r="H70" s="33" t="s">
        <v>520</v>
      </c>
      <c r="I70" s="247" t="s">
        <v>33</v>
      </c>
      <c r="J70" s="33"/>
      <c r="K70" s="33"/>
      <c r="P70" s="33"/>
      <c r="Q70" s="33" t="s">
        <v>15372</v>
      </c>
      <c r="R70" s="33" t="s">
        <v>16220</v>
      </c>
      <c r="S70" s="49">
        <v>3197</v>
      </c>
      <c r="T70" s="33" t="s">
        <v>8542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6693</v>
      </c>
      <c r="C71" s="49"/>
      <c r="D71" s="33" t="s">
        <v>15372</v>
      </c>
      <c r="E71" s="49" t="s">
        <v>16221</v>
      </c>
      <c r="F71" s="33"/>
      <c r="G71" s="270" t="s">
        <v>3222</v>
      </c>
      <c r="H71" s="33" t="s">
        <v>433</v>
      </c>
      <c r="I71" s="33" t="s">
        <v>15834</v>
      </c>
      <c r="J71" s="33">
        <v>2139</v>
      </c>
      <c r="K71" s="33"/>
      <c r="P71" s="33"/>
      <c r="Q71" s="33" t="s">
        <v>15619</v>
      </c>
      <c r="R71" s="49">
        <v>3018</v>
      </c>
      <c r="S71" s="49"/>
      <c r="T71" s="33" t="s">
        <v>16222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6693</v>
      </c>
      <c r="C72" s="49"/>
      <c r="D72" s="33" t="s">
        <v>15372</v>
      </c>
      <c r="E72" s="49" t="s">
        <v>16223</v>
      </c>
      <c r="F72" s="33"/>
      <c r="G72" s="270" t="s">
        <v>3222</v>
      </c>
      <c r="H72" s="33" t="s">
        <v>433</v>
      </c>
      <c r="I72" s="33" t="s">
        <v>15834</v>
      </c>
      <c r="J72" s="33">
        <v>2139</v>
      </c>
      <c r="K72" s="33"/>
      <c r="P72" s="33"/>
      <c r="Q72" s="33" t="s">
        <v>15379</v>
      </c>
      <c r="R72" s="33" t="s">
        <v>16224</v>
      </c>
      <c r="S72" s="49">
        <v>3346</v>
      </c>
      <c r="T72" s="33" t="s">
        <v>8677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6693</v>
      </c>
      <c r="C73" s="49"/>
      <c r="D73" s="33" t="s">
        <v>15372</v>
      </c>
      <c r="E73" s="49" t="s">
        <v>16225</v>
      </c>
      <c r="F73" s="33"/>
      <c r="G73" s="270" t="s">
        <v>3222</v>
      </c>
      <c r="H73" s="33" t="s">
        <v>433</v>
      </c>
      <c r="I73" s="33" t="s">
        <v>15834</v>
      </c>
      <c r="J73" s="33">
        <v>2139</v>
      </c>
      <c r="K73" s="33"/>
      <c r="P73" s="33"/>
      <c r="Q73" s="33" t="s">
        <v>15372</v>
      </c>
      <c r="R73" s="33" t="s">
        <v>16226</v>
      </c>
      <c r="S73" s="228" t="s">
        <v>16227</v>
      </c>
      <c r="T73" s="33" t="s">
        <v>8593</v>
      </c>
      <c r="U73" s="33" t="s">
        <v>927</v>
      </c>
      <c r="V73" s="33" t="s">
        <v>433</v>
      </c>
      <c r="W73" s="33" t="s">
        <v>16182</v>
      </c>
      <c r="X73" s="180">
        <v>44986</v>
      </c>
    </row>
    <row r="74" spans="1:24" x14ac:dyDescent="0.25">
      <c r="A74" s="33">
        <v>72</v>
      </c>
      <c r="B74" s="49" t="s">
        <v>6693</v>
      </c>
      <c r="C74" s="49"/>
      <c r="D74" s="33" t="s">
        <v>15372</v>
      </c>
      <c r="E74" s="49" t="s">
        <v>16228</v>
      </c>
      <c r="F74" s="33"/>
      <c r="G74" s="270" t="s">
        <v>3222</v>
      </c>
      <c r="H74" s="33" t="s">
        <v>433</v>
      </c>
      <c r="I74" s="33" t="s">
        <v>15834</v>
      </c>
      <c r="J74" s="33">
        <v>2139</v>
      </c>
      <c r="K74" s="33"/>
      <c r="P74" s="33"/>
      <c r="Q74" s="270" t="s">
        <v>15379</v>
      </c>
      <c r="R74" s="647" t="s">
        <v>16229</v>
      </c>
      <c r="S74" s="49"/>
      <c r="T74" s="33" t="s">
        <v>16230</v>
      </c>
      <c r="U74" s="33" t="s">
        <v>1050</v>
      </c>
      <c r="V74" s="33" t="s">
        <v>433</v>
      </c>
      <c r="W74" s="33" t="s">
        <v>16231</v>
      </c>
      <c r="X74" s="180">
        <v>44986</v>
      </c>
    </row>
    <row r="75" spans="1:24" x14ac:dyDescent="0.25">
      <c r="A75" s="33">
        <v>73</v>
      </c>
      <c r="B75" s="49" t="s">
        <v>6693</v>
      </c>
      <c r="C75" s="49"/>
      <c r="D75" s="33" t="s">
        <v>15372</v>
      </c>
      <c r="E75" s="49" t="s">
        <v>16232</v>
      </c>
      <c r="F75" s="33"/>
      <c r="G75" s="270" t="s">
        <v>3222</v>
      </c>
      <c r="H75" s="33" t="s">
        <v>433</v>
      </c>
      <c r="I75" s="33" t="s">
        <v>15834</v>
      </c>
      <c r="J75" s="33">
        <v>2139</v>
      </c>
      <c r="K75" s="33"/>
      <c r="P75" s="479">
        <v>45018</v>
      </c>
      <c r="Q75" s="33" t="s">
        <v>15379</v>
      </c>
      <c r="R75" s="33" t="s">
        <v>16233</v>
      </c>
      <c r="S75" s="33">
        <v>2170</v>
      </c>
      <c r="T75" s="33" t="s">
        <v>16234</v>
      </c>
      <c r="U75" s="33" t="s">
        <v>1806</v>
      </c>
      <c r="V75" s="33" t="s">
        <v>1529</v>
      </c>
      <c r="W75" s="33" t="s">
        <v>16235</v>
      </c>
      <c r="X75" s="33" t="s">
        <v>59</v>
      </c>
    </row>
    <row r="76" spans="1:24" x14ac:dyDescent="0.25">
      <c r="A76" s="33">
        <v>74</v>
      </c>
      <c r="B76" s="49" t="s">
        <v>6693</v>
      </c>
      <c r="C76" s="49"/>
      <c r="D76" s="33" t="s">
        <v>15372</v>
      </c>
      <c r="E76" s="49" t="s">
        <v>16236</v>
      </c>
      <c r="F76" s="33"/>
      <c r="G76" s="270" t="s">
        <v>3222</v>
      </c>
      <c r="H76" s="33" t="s">
        <v>433</v>
      </c>
      <c r="I76" s="33" t="s">
        <v>15834</v>
      </c>
      <c r="J76" s="33">
        <v>2139</v>
      </c>
      <c r="K76" s="33"/>
      <c r="P76" s="479">
        <v>45018</v>
      </c>
      <c r="Q76" s="33" t="s">
        <v>15372</v>
      </c>
      <c r="R76" s="33" t="s">
        <v>16030</v>
      </c>
      <c r="S76" s="33">
        <v>3901</v>
      </c>
      <c r="T76" s="33" t="s">
        <v>16237</v>
      </c>
      <c r="U76" s="33" t="s">
        <v>1806</v>
      </c>
      <c r="V76" s="33" t="s">
        <v>1529</v>
      </c>
      <c r="W76" s="33" t="s">
        <v>16235</v>
      </c>
      <c r="X76" s="33" t="s">
        <v>59</v>
      </c>
    </row>
    <row r="77" spans="1:24" hidden="1" x14ac:dyDescent="0.25">
      <c r="A77" s="33">
        <v>75</v>
      </c>
      <c r="B77" s="48">
        <v>44205</v>
      </c>
      <c r="C77" s="48"/>
      <c r="D77" s="33" t="s">
        <v>15372</v>
      </c>
      <c r="E77" s="49">
        <v>5717</v>
      </c>
      <c r="F77" s="33" t="s">
        <v>16238</v>
      </c>
      <c r="G77" s="775">
        <v>44356</v>
      </c>
      <c r="H77" s="33" t="s">
        <v>482</v>
      </c>
      <c r="I77" s="247" t="s">
        <v>6112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15379</v>
      </c>
      <c r="R77" s="33" t="s">
        <v>16103</v>
      </c>
      <c r="S77" s="33">
        <v>1017</v>
      </c>
      <c r="T77" s="33" t="s">
        <v>16239</v>
      </c>
      <c r="U77" s="33" t="s">
        <v>1806</v>
      </c>
      <c r="V77" s="33" t="s">
        <v>433</v>
      </c>
      <c r="W77" s="33" t="s">
        <v>16235</v>
      </c>
      <c r="X77" s="33" t="s">
        <v>62</v>
      </c>
    </row>
    <row r="78" spans="1:24" hidden="1" x14ac:dyDescent="0.25">
      <c r="A78" s="33">
        <v>76</v>
      </c>
      <c r="B78" s="48">
        <v>44205</v>
      </c>
      <c r="C78" s="48"/>
      <c r="D78" s="33" t="s">
        <v>15619</v>
      </c>
      <c r="E78" s="49">
        <v>6294</v>
      </c>
      <c r="F78" s="33" t="s">
        <v>16240</v>
      </c>
      <c r="G78" s="775">
        <v>44356</v>
      </c>
      <c r="H78" s="33" t="s">
        <v>482</v>
      </c>
      <c r="I78" s="247" t="s">
        <v>6112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16241</v>
      </c>
      <c r="R78" s="33" t="s">
        <v>16242</v>
      </c>
      <c r="S78" s="33">
        <v>2017</v>
      </c>
      <c r="T78" s="33" t="s">
        <v>16243</v>
      </c>
      <c r="U78" s="33" t="s">
        <v>1806</v>
      </c>
      <c r="V78" s="33" t="s">
        <v>1529</v>
      </c>
      <c r="W78" s="33" t="s">
        <v>16235</v>
      </c>
      <c r="X78" s="33" t="s">
        <v>59</v>
      </c>
    </row>
    <row r="79" spans="1:24" hidden="1" x14ac:dyDescent="0.25">
      <c r="A79" s="33">
        <v>77</v>
      </c>
      <c r="B79" s="48">
        <v>44205</v>
      </c>
      <c r="C79" s="48"/>
      <c r="D79" s="33" t="s">
        <v>15619</v>
      </c>
      <c r="E79" s="49">
        <v>7471</v>
      </c>
      <c r="F79" s="33" t="s">
        <v>16244</v>
      </c>
      <c r="G79" s="775">
        <v>44356</v>
      </c>
      <c r="H79" s="33" t="s">
        <v>482</v>
      </c>
      <c r="I79" s="247" t="s">
        <v>8037</v>
      </c>
      <c r="J79" s="33"/>
      <c r="K79" s="33"/>
      <c r="L79" t="s">
        <v>180</v>
      </c>
      <c r="P79" s="479">
        <v>45018</v>
      </c>
      <c r="Q79" s="33" t="s">
        <v>15372</v>
      </c>
      <c r="R79" s="33" t="s">
        <v>16245</v>
      </c>
      <c r="S79" s="33">
        <v>1924</v>
      </c>
      <c r="T79" s="33" t="s">
        <v>16246</v>
      </c>
      <c r="U79" s="33" t="s">
        <v>1806</v>
      </c>
      <c r="V79" s="33" t="s">
        <v>433</v>
      </c>
      <c r="W79" s="33" t="s">
        <v>16235</v>
      </c>
      <c r="X79" s="33" t="s">
        <v>62</v>
      </c>
    </row>
    <row r="80" spans="1:24" hidden="1" x14ac:dyDescent="0.25">
      <c r="A80" s="33">
        <v>78</v>
      </c>
      <c r="B80" s="48">
        <v>44205</v>
      </c>
      <c r="C80" s="48"/>
      <c r="D80" s="33" t="s">
        <v>15372</v>
      </c>
      <c r="E80" s="49">
        <v>1410</v>
      </c>
      <c r="F80" s="33" t="s">
        <v>16247</v>
      </c>
      <c r="G80" s="775">
        <v>44356</v>
      </c>
      <c r="H80" s="33" t="s">
        <v>482</v>
      </c>
      <c r="I80" s="247" t="s">
        <v>8037</v>
      </c>
      <c r="J80" s="33"/>
      <c r="K80" s="33"/>
      <c r="L80" t="s">
        <v>384</v>
      </c>
      <c r="P80" s="479">
        <v>45018</v>
      </c>
      <c r="Q80" s="33" t="s">
        <v>15372</v>
      </c>
      <c r="R80" s="33" t="s">
        <v>16248</v>
      </c>
      <c r="S80" s="33">
        <v>3775</v>
      </c>
      <c r="T80" s="33" t="s">
        <v>16249</v>
      </c>
      <c r="U80" s="33" t="s">
        <v>1806</v>
      </c>
      <c r="V80" s="33" t="s">
        <v>1529</v>
      </c>
      <c r="W80" s="33" t="s">
        <v>16235</v>
      </c>
      <c r="X80" s="33" t="s">
        <v>59</v>
      </c>
    </row>
    <row r="81" spans="1:24" hidden="1" x14ac:dyDescent="0.25">
      <c r="A81" s="33">
        <v>79</v>
      </c>
      <c r="B81" s="48">
        <v>44205</v>
      </c>
      <c r="C81" s="48"/>
      <c r="D81" s="33" t="s">
        <v>15379</v>
      </c>
      <c r="E81" s="600">
        <v>2373</v>
      </c>
      <c r="F81" s="33" t="s">
        <v>16250</v>
      </c>
      <c r="G81" s="775">
        <v>44356</v>
      </c>
      <c r="H81" s="33" t="s">
        <v>16251</v>
      </c>
      <c r="I81" s="436" t="s">
        <v>15818</v>
      </c>
      <c r="J81" s="33" t="s">
        <v>3378</v>
      </c>
      <c r="K81" s="776" t="s">
        <v>7601</v>
      </c>
      <c r="L81" s="742"/>
      <c r="M81" s="742">
        <v>11</v>
      </c>
      <c r="N81" s="742"/>
      <c r="P81" s="600" t="s">
        <v>7986</v>
      </c>
      <c r="Q81" s="436" t="s">
        <v>15372</v>
      </c>
      <c r="R81" s="435" t="s">
        <v>16252</v>
      </c>
      <c r="S81" s="600">
        <v>3375</v>
      </c>
      <c r="T81" s="600"/>
      <c r="U81" s="436" t="s">
        <v>8197</v>
      </c>
      <c r="V81" s="728" t="s">
        <v>15376</v>
      </c>
      <c r="W81" s="728"/>
      <c r="X81" s="436"/>
    </row>
    <row r="82" spans="1:24" hidden="1" x14ac:dyDescent="0.25">
      <c r="A82" s="33">
        <v>80</v>
      </c>
      <c r="B82" s="48">
        <v>44205</v>
      </c>
      <c r="C82" s="48"/>
      <c r="D82" s="33" t="s">
        <v>15619</v>
      </c>
      <c r="E82" s="49">
        <v>3349</v>
      </c>
      <c r="F82" s="33" t="s">
        <v>16253</v>
      </c>
      <c r="G82" s="775">
        <v>44356</v>
      </c>
      <c r="H82" s="33" t="s">
        <v>482</v>
      </c>
      <c r="I82" s="247" t="s">
        <v>8037</v>
      </c>
      <c r="J82" s="33"/>
      <c r="K82" s="33"/>
      <c r="L82" t="s">
        <v>3405</v>
      </c>
      <c r="P82" s="479">
        <v>45018</v>
      </c>
      <c r="Q82" s="33" t="s">
        <v>15372</v>
      </c>
      <c r="R82" s="33" t="s">
        <v>16254</v>
      </c>
      <c r="S82" s="33">
        <v>7575</v>
      </c>
      <c r="T82" s="33" t="s">
        <v>16255</v>
      </c>
      <c r="U82" s="33" t="s">
        <v>1806</v>
      </c>
      <c r="V82" s="33" t="s">
        <v>433</v>
      </c>
      <c r="W82" s="33" t="s">
        <v>16235</v>
      </c>
      <c r="X82" s="33" t="s">
        <v>62</v>
      </c>
    </row>
    <row r="83" spans="1:24" hidden="1" x14ac:dyDescent="0.25">
      <c r="A83" s="33">
        <v>81</v>
      </c>
      <c r="B83" s="48">
        <v>44205</v>
      </c>
      <c r="C83" s="48"/>
      <c r="D83" s="33" t="s">
        <v>15619</v>
      </c>
      <c r="E83" s="394" t="s">
        <v>16256</v>
      </c>
      <c r="F83" s="33" t="s">
        <v>16257</v>
      </c>
      <c r="G83" s="775">
        <v>44356</v>
      </c>
      <c r="H83" s="33" t="s">
        <v>16251</v>
      </c>
      <c r="I83" s="247" t="s">
        <v>15818</v>
      </c>
      <c r="J83" s="33"/>
      <c r="K83" s="33"/>
      <c r="L83" t="s">
        <v>3405</v>
      </c>
      <c r="P83" s="38" t="s">
        <v>8197</v>
      </c>
      <c r="Q83" s="33" t="s">
        <v>15379</v>
      </c>
      <c r="R83" s="38" t="s">
        <v>16233</v>
      </c>
      <c r="S83" s="38">
        <v>5182</v>
      </c>
      <c r="T83" s="49" t="s">
        <v>8595</v>
      </c>
      <c r="U83" s="33" t="s">
        <v>1050</v>
      </c>
      <c r="V83" s="33"/>
      <c r="W83" s="33"/>
      <c r="X83" s="33"/>
    </row>
    <row r="84" spans="1:24" hidden="1" x14ac:dyDescent="0.25">
      <c r="A84" s="33">
        <v>82</v>
      </c>
      <c r="B84" s="48">
        <v>44205</v>
      </c>
      <c r="C84" s="48"/>
      <c r="D84" s="33" t="s">
        <v>15619</v>
      </c>
      <c r="E84" s="49">
        <v>9206</v>
      </c>
      <c r="F84" s="33" t="s">
        <v>16258</v>
      </c>
      <c r="G84" s="775">
        <v>44356</v>
      </c>
      <c r="H84" s="33" t="s">
        <v>482</v>
      </c>
      <c r="I84" s="270" t="s">
        <v>16259</v>
      </c>
      <c r="J84" s="33"/>
      <c r="K84" s="33"/>
      <c r="L84" t="s">
        <v>3429</v>
      </c>
      <c r="P84" s="33" t="s">
        <v>1806</v>
      </c>
      <c r="Q84" s="33" t="s">
        <v>15449</v>
      </c>
      <c r="R84" s="545" t="s">
        <v>16260</v>
      </c>
      <c r="S84" s="38"/>
      <c r="T84" s="33" t="s">
        <v>9134</v>
      </c>
      <c r="U84" s="180">
        <v>45233</v>
      </c>
      <c r="V84" s="33" t="s">
        <v>433</v>
      </c>
      <c r="W84" s="33"/>
      <c r="X84" s="33" t="s">
        <v>99</v>
      </c>
    </row>
    <row r="85" spans="1:24" hidden="1" x14ac:dyDescent="0.25">
      <c r="A85" s="33">
        <v>83</v>
      </c>
      <c r="B85" s="48">
        <v>44205</v>
      </c>
      <c r="C85" s="48"/>
      <c r="D85" s="33" t="s">
        <v>15449</v>
      </c>
      <c r="E85" s="49">
        <v>2209</v>
      </c>
      <c r="F85" s="33" t="s">
        <v>16261</v>
      </c>
      <c r="G85" s="775">
        <v>44356</v>
      </c>
      <c r="H85" s="33" t="s">
        <v>482</v>
      </c>
      <c r="I85" s="270" t="s">
        <v>16259</v>
      </c>
      <c r="J85" s="33"/>
      <c r="K85" s="33"/>
      <c r="L85" t="s">
        <v>3429</v>
      </c>
      <c r="P85" s="33" t="s">
        <v>1806</v>
      </c>
      <c r="Q85" s="33" t="s">
        <v>15619</v>
      </c>
      <c r="R85" s="33" t="s">
        <v>16262</v>
      </c>
      <c r="S85" s="38">
        <v>2820</v>
      </c>
      <c r="T85" s="33"/>
      <c r="U85" s="33"/>
      <c r="V85" s="33"/>
      <c r="W85" s="33"/>
      <c r="X85" s="33"/>
    </row>
    <row r="86" spans="1:24" hidden="1" x14ac:dyDescent="0.25">
      <c r="A86" s="33">
        <v>84</v>
      </c>
      <c r="B86" s="48">
        <v>44205</v>
      </c>
      <c r="C86" s="48"/>
      <c r="D86" s="33" t="s">
        <v>15619</v>
      </c>
      <c r="E86" s="49">
        <v>1220</v>
      </c>
      <c r="F86" s="33" t="s">
        <v>16263</v>
      </c>
      <c r="G86" s="775">
        <v>44356</v>
      </c>
      <c r="H86" s="33" t="s">
        <v>482</v>
      </c>
      <c r="I86" s="270" t="s">
        <v>16259</v>
      </c>
      <c r="J86" s="33"/>
      <c r="K86" s="33"/>
      <c r="L86" t="s">
        <v>3429</v>
      </c>
      <c r="P86" s="33" t="s">
        <v>1806</v>
      </c>
      <c r="Q86" s="33" t="s">
        <v>15379</v>
      </c>
      <c r="R86" s="33" t="s">
        <v>16264</v>
      </c>
      <c r="S86" s="38">
        <v>6794</v>
      </c>
      <c r="T86" s="33"/>
      <c r="U86" s="33"/>
      <c r="V86" s="33"/>
      <c r="W86" s="33"/>
      <c r="X86" s="33"/>
    </row>
    <row r="87" spans="1:24" hidden="1" x14ac:dyDescent="0.25">
      <c r="A87" s="33">
        <v>85</v>
      </c>
      <c r="B87" s="479">
        <v>44417</v>
      </c>
      <c r="C87" s="479"/>
      <c r="D87" s="33" t="s">
        <v>15619</v>
      </c>
      <c r="E87" s="600">
        <v>6276</v>
      </c>
      <c r="F87" s="33" t="s">
        <v>16265</v>
      </c>
      <c r="G87" s="180">
        <v>44478</v>
      </c>
      <c r="H87" s="33" t="s">
        <v>520</v>
      </c>
      <c r="I87" s="247"/>
      <c r="J87" s="33"/>
      <c r="K87" s="436" t="s">
        <v>8157</v>
      </c>
      <c r="M87">
        <v>12</v>
      </c>
      <c r="P87" s="33" t="s">
        <v>1806</v>
      </c>
      <c r="Q87" s="33" t="s">
        <v>15372</v>
      </c>
      <c r="R87" s="33" t="s">
        <v>16266</v>
      </c>
      <c r="S87" s="777" t="s">
        <v>16267</v>
      </c>
      <c r="T87" s="33" t="s">
        <v>9136</v>
      </c>
      <c r="U87" s="180">
        <v>45233</v>
      </c>
      <c r="V87" s="33" t="s">
        <v>433</v>
      </c>
      <c r="W87" s="33"/>
      <c r="X87" s="33" t="s">
        <v>99</v>
      </c>
    </row>
    <row r="88" spans="1:24" hidden="1" x14ac:dyDescent="0.25">
      <c r="A88" s="33">
        <v>86</v>
      </c>
      <c r="B88" s="479">
        <v>44417</v>
      </c>
      <c r="C88" s="479"/>
      <c r="D88" s="33" t="s">
        <v>15927</v>
      </c>
      <c r="E88" s="49">
        <v>2317</v>
      </c>
      <c r="F88" s="33" t="s">
        <v>16268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16048</v>
      </c>
      <c r="R88" s="545" t="s">
        <v>16269</v>
      </c>
      <c r="S88" s="33"/>
      <c r="T88" s="33" t="s">
        <v>16270</v>
      </c>
      <c r="U88" s="33" t="s">
        <v>2544</v>
      </c>
      <c r="V88" s="33" t="s">
        <v>433</v>
      </c>
      <c r="W88" s="33" t="s">
        <v>16271</v>
      </c>
      <c r="X88" s="33"/>
    </row>
    <row r="89" spans="1:24" hidden="1" x14ac:dyDescent="0.25">
      <c r="A89" s="33">
        <v>87</v>
      </c>
      <c r="B89" s="479">
        <v>44417</v>
      </c>
      <c r="C89" s="479"/>
      <c r="D89" s="33" t="s">
        <v>15619</v>
      </c>
      <c r="E89" s="49">
        <v>4016</v>
      </c>
      <c r="F89" s="33" t="s">
        <v>16272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15372</v>
      </c>
      <c r="R89" s="33" t="s">
        <v>16273</v>
      </c>
      <c r="S89" s="33"/>
      <c r="T89" s="33" t="s">
        <v>16274</v>
      </c>
      <c r="U89" s="33" t="s">
        <v>2544</v>
      </c>
      <c r="V89" s="33" t="s">
        <v>482</v>
      </c>
      <c r="W89" s="33" t="s">
        <v>16271</v>
      </c>
      <c r="X89" s="180">
        <v>45203</v>
      </c>
    </row>
    <row r="90" spans="1:24" hidden="1" x14ac:dyDescent="0.25">
      <c r="A90" s="33">
        <v>88</v>
      </c>
      <c r="B90" s="778">
        <v>44417</v>
      </c>
      <c r="C90" s="778"/>
      <c r="D90" s="771" t="s">
        <v>16275</v>
      </c>
      <c r="E90" s="779" t="s">
        <v>16276</v>
      </c>
      <c r="F90" s="771" t="s">
        <v>16277</v>
      </c>
      <c r="G90" s="780">
        <v>44478</v>
      </c>
      <c r="H90" s="33" t="s">
        <v>520</v>
      </c>
      <c r="I90" s="771" t="s">
        <v>15863</v>
      </c>
      <c r="J90" s="771"/>
      <c r="K90" s="771"/>
      <c r="L90" s="781" t="s">
        <v>16278</v>
      </c>
      <c r="M90" s="781"/>
      <c r="N90" s="781"/>
      <c r="O90" s="781"/>
      <c r="P90" s="180">
        <v>45080</v>
      </c>
      <c r="Q90" s="33" t="s">
        <v>16077</v>
      </c>
      <c r="R90" s="33">
        <v>1021</v>
      </c>
      <c r="S90" s="33" t="s">
        <v>16279</v>
      </c>
      <c r="T90" s="33" t="s">
        <v>16280</v>
      </c>
      <c r="U90" s="33" t="s">
        <v>2544</v>
      </c>
      <c r="V90" s="33" t="s">
        <v>433</v>
      </c>
      <c r="W90" s="33" t="s">
        <v>16271</v>
      </c>
      <c r="X90" s="180">
        <v>45203</v>
      </c>
    </row>
    <row r="91" spans="1:24" hidden="1" x14ac:dyDescent="0.25">
      <c r="A91" s="33">
        <v>89</v>
      </c>
      <c r="B91" s="778">
        <v>44417</v>
      </c>
      <c r="C91" s="778"/>
      <c r="D91" s="771" t="s">
        <v>15619</v>
      </c>
      <c r="E91" s="772">
        <v>4251</v>
      </c>
      <c r="F91" s="771" t="s">
        <v>16281</v>
      </c>
      <c r="G91" s="780">
        <v>44478</v>
      </c>
      <c r="H91" s="33" t="s">
        <v>520</v>
      </c>
      <c r="I91" s="771"/>
      <c r="J91" s="771"/>
      <c r="K91" s="771"/>
      <c r="L91" s="781" t="s">
        <v>16278</v>
      </c>
      <c r="M91" s="781"/>
      <c r="N91" s="781"/>
      <c r="O91" s="781"/>
      <c r="P91" s="180">
        <v>45080</v>
      </c>
      <c r="Q91" s="33" t="s">
        <v>16120</v>
      </c>
      <c r="R91" s="33">
        <v>5470</v>
      </c>
      <c r="S91" s="33">
        <v>712046</v>
      </c>
      <c r="T91" s="33" t="s">
        <v>16282</v>
      </c>
      <c r="U91" s="33" t="s">
        <v>2544</v>
      </c>
      <c r="V91" s="33" t="s">
        <v>433</v>
      </c>
      <c r="W91" s="33" t="s">
        <v>16271</v>
      </c>
      <c r="X91" s="180">
        <v>45203</v>
      </c>
    </row>
    <row r="92" spans="1:24" hidden="1" x14ac:dyDescent="0.25">
      <c r="A92" s="33">
        <v>90</v>
      </c>
      <c r="B92" s="479">
        <v>44417</v>
      </c>
      <c r="C92" s="479"/>
      <c r="D92" s="33" t="s">
        <v>16048</v>
      </c>
      <c r="E92" s="49">
        <v>1166</v>
      </c>
      <c r="F92" s="33" t="s">
        <v>16283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15619</v>
      </c>
      <c r="R92" s="33">
        <v>1621</v>
      </c>
      <c r="S92" s="33" t="s">
        <v>16284</v>
      </c>
      <c r="T92" s="33" t="s">
        <v>16285</v>
      </c>
      <c r="U92" s="33" t="s">
        <v>2544</v>
      </c>
      <c r="V92" s="33" t="s">
        <v>482</v>
      </c>
      <c r="W92" s="33" t="s">
        <v>16271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16039</v>
      </c>
      <c r="E93" s="49">
        <v>3212</v>
      </c>
      <c r="F93" s="33" t="s">
        <v>16286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15372</v>
      </c>
      <c r="R93" s="33" t="s">
        <v>16287</v>
      </c>
      <c r="S93" s="33">
        <v>2395</v>
      </c>
      <c r="T93" s="33" t="s">
        <v>9171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15619</v>
      </c>
      <c r="E94" s="49">
        <v>5069</v>
      </c>
      <c r="F94" s="33" t="s">
        <v>16288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15372</v>
      </c>
      <c r="R94" s="33" t="s">
        <v>16041</v>
      </c>
      <c r="S94" s="33">
        <v>4749</v>
      </c>
      <c r="T94" s="33" t="s">
        <v>9211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15379</v>
      </c>
      <c r="E95" s="49">
        <v>8910</v>
      </c>
      <c r="F95" s="33" t="s">
        <v>16289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15372</v>
      </c>
      <c r="R95" s="33" t="s">
        <v>16290</v>
      </c>
      <c r="S95" s="228" t="s">
        <v>16291</v>
      </c>
      <c r="T95" s="33" t="s">
        <v>9169</v>
      </c>
      <c r="U95" s="33" t="s">
        <v>2457</v>
      </c>
      <c r="V95" s="33" t="s">
        <v>433</v>
      </c>
      <c r="W95" s="33"/>
      <c r="X95" s="33" t="s">
        <v>2475</v>
      </c>
    </row>
    <row r="96" spans="1:24" hidden="1" x14ac:dyDescent="0.25">
      <c r="A96" s="33">
        <v>94</v>
      </c>
      <c r="B96" s="479">
        <v>44417</v>
      </c>
      <c r="C96" s="479"/>
      <c r="D96" s="33" t="s">
        <v>15379</v>
      </c>
      <c r="E96" s="49">
        <v>2920</v>
      </c>
      <c r="F96" s="33" t="s">
        <v>16292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15372</v>
      </c>
      <c r="R96" s="33" t="s">
        <v>16293</v>
      </c>
      <c r="S96" s="228" t="s">
        <v>16294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hidden="1" x14ac:dyDescent="0.25">
      <c r="A97" s="33">
        <v>95</v>
      </c>
      <c r="B97" s="782">
        <v>44417</v>
      </c>
      <c r="C97" s="782"/>
      <c r="D97" s="238" t="s">
        <v>15927</v>
      </c>
      <c r="E97" s="783">
        <v>1317</v>
      </c>
      <c r="F97" s="238" t="s">
        <v>16295</v>
      </c>
      <c r="G97" s="784">
        <v>44478</v>
      </c>
      <c r="H97" s="33" t="s">
        <v>520</v>
      </c>
      <c r="I97" s="238" t="s">
        <v>15863</v>
      </c>
      <c r="J97" s="238"/>
      <c r="K97" s="238"/>
      <c r="L97" t="s">
        <v>9970</v>
      </c>
      <c r="P97" s="180">
        <v>45080</v>
      </c>
      <c r="Q97" s="33" t="s">
        <v>15372</v>
      </c>
      <c r="R97" s="33" t="s">
        <v>16123</v>
      </c>
      <c r="S97" s="228" t="s">
        <v>16296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3378</v>
      </c>
      <c r="C98" s="681"/>
      <c r="D98" s="603" t="s">
        <v>15619</v>
      </c>
      <c r="E98" s="716">
        <v>8254</v>
      </c>
      <c r="F98" s="603" t="s">
        <v>16297</v>
      </c>
      <c r="G98" s="603" t="s">
        <v>3426</v>
      </c>
      <c r="H98" s="603" t="s">
        <v>433</v>
      </c>
      <c r="I98" s="656" t="s">
        <v>33</v>
      </c>
      <c r="J98" s="603"/>
      <c r="K98" s="603"/>
      <c r="L98" s="785" t="s">
        <v>13857</v>
      </c>
      <c r="M98" s="786"/>
      <c r="N98" s="786"/>
      <c r="O98" s="786"/>
      <c r="P98" s="180">
        <v>45080</v>
      </c>
      <c r="Q98" s="33" t="s">
        <v>15379</v>
      </c>
      <c r="R98" s="33" t="s">
        <v>16298</v>
      </c>
      <c r="S98" s="228" t="s">
        <v>16299</v>
      </c>
      <c r="T98" s="33" t="s">
        <v>9170</v>
      </c>
      <c r="U98" s="33" t="s">
        <v>2457</v>
      </c>
      <c r="V98" s="33" t="s">
        <v>433</v>
      </c>
      <c r="W98" s="33"/>
      <c r="X98" s="33" t="s">
        <v>2475</v>
      </c>
    </row>
    <row r="99" spans="1:24" hidden="1" x14ac:dyDescent="0.25">
      <c r="A99" s="33">
        <v>97</v>
      </c>
      <c r="B99" s="38" t="s">
        <v>3378</v>
      </c>
      <c r="C99" s="38"/>
      <c r="D99" s="33" t="s">
        <v>15386</v>
      </c>
      <c r="E99" s="49">
        <v>2418</v>
      </c>
      <c r="F99" s="33" t="s">
        <v>16300</v>
      </c>
      <c r="G99" s="33" t="s">
        <v>3429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15372</v>
      </c>
      <c r="R99" s="436" t="s">
        <v>16301</v>
      </c>
      <c r="S99" s="442" t="s">
        <v>16302</v>
      </c>
      <c r="T99" s="436"/>
      <c r="U99" s="436" t="s">
        <v>2457</v>
      </c>
      <c r="V99" s="728" t="s">
        <v>15376</v>
      </c>
      <c r="W99" s="436"/>
      <c r="X99" s="436"/>
    </row>
    <row r="100" spans="1:24" hidden="1" x14ac:dyDescent="0.25">
      <c r="A100" s="33">
        <v>98</v>
      </c>
      <c r="B100" s="38" t="s">
        <v>3378</v>
      </c>
      <c r="C100" s="38"/>
      <c r="D100" s="33" t="s">
        <v>15927</v>
      </c>
      <c r="E100" s="49">
        <v>1118</v>
      </c>
      <c r="F100" s="33" t="s">
        <v>16303</v>
      </c>
      <c r="G100" s="33" t="s">
        <v>3429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15379</v>
      </c>
      <c r="R100" s="33" t="s">
        <v>16304</v>
      </c>
      <c r="S100" s="33">
        <v>4667</v>
      </c>
      <c r="T100" s="33" t="s">
        <v>9168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3378</v>
      </c>
      <c r="C101" s="38"/>
      <c r="D101" s="33" t="s">
        <v>15619</v>
      </c>
      <c r="E101" s="394" t="s">
        <v>16305</v>
      </c>
      <c r="F101" s="33" t="s">
        <v>16306</v>
      </c>
      <c r="G101" s="33" t="s">
        <v>3426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15372</v>
      </c>
      <c r="R101" s="33" t="s">
        <v>16254</v>
      </c>
      <c r="S101" s="33">
        <v>7359</v>
      </c>
      <c r="T101" s="33" t="s">
        <v>15314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3378</v>
      </c>
      <c r="C102" s="38"/>
      <c r="D102" s="33" t="s">
        <v>15379</v>
      </c>
      <c r="E102" s="49">
        <v>5002</v>
      </c>
      <c r="F102" s="33" t="s">
        <v>16307</v>
      </c>
      <c r="G102" s="33" t="s">
        <v>3426</v>
      </c>
      <c r="H102" s="33" t="s">
        <v>433</v>
      </c>
      <c r="I102" s="247" t="s">
        <v>33</v>
      </c>
      <c r="J102" s="33"/>
      <c r="K102" s="33"/>
      <c r="P102" s="33"/>
      <c r="Q102" s="33" t="s">
        <v>16165</v>
      </c>
      <c r="R102" s="33" t="s">
        <v>16169</v>
      </c>
      <c r="S102" s="33">
        <v>2903</v>
      </c>
      <c r="T102" s="33" t="s">
        <v>9133</v>
      </c>
      <c r="U102" s="180">
        <v>45233</v>
      </c>
      <c r="V102" s="33" t="s">
        <v>433</v>
      </c>
      <c r="W102" s="33"/>
      <c r="X102" s="33" t="s">
        <v>99</v>
      </c>
    </row>
    <row r="103" spans="1:24" hidden="1" x14ac:dyDescent="0.25">
      <c r="A103" s="33">
        <v>101</v>
      </c>
      <c r="B103" s="38" t="s">
        <v>3378</v>
      </c>
      <c r="C103" s="38"/>
      <c r="D103" s="33" t="s">
        <v>15619</v>
      </c>
      <c r="E103" s="394" t="s">
        <v>16308</v>
      </c>
      <c r="F103" s="33" t="s">
        <v>16309</v>
      </c>
      <c r="G103" s="33" t="s">
        <v>3429</v>
      </c>
      <c r="H103" s="33" t="s">
        <v>482</v>
      </c>
      <c r="I103" s="247" t="s">
        <v>33</v>
      </c>
      <c r="J103" s="33"/>
      <c r="K103" s="33"/>
      <c r="P103" s="33"/>
      <c r="Q103" s="33" t="s">
        <v>15619</v>
      </c>
      <c r="R103" s="49">
        <v>2820</v>
      </c>
      <c r="S103" s="33" t="s">
        <v>16262</v>
      </c>
      <c r="T103" s="33" t="s">
        <v>9135</v>
      </c>
      <c r="U103" s="180">
        <v>45233</v>
      </c>
      <c r="V103" s="33" t="s">
        <v>433</v>
      </c>
      <c r="W103" s="33"/>
      <c r="X103" s="33" t="s">
        <v>99</v>
      </c>
    </row>
    <row r="104" spans="1:24" hidden="1" x14ac:dyDescent="0.25">
      <c r="A104" s="33">
        <v>102</v>
      </c>
      <c r="B104" s="38" t="s">
        <v>3378</v>
      </c>
      <c r="C104" s="38"/>
      <c r="D104" s="33" t="s">
        <v>15619</v>
      </c>
      <c r="E104" s="394" t="s">
        <v>16310</v>
      </c>
      <c r="F104" s="33" t="s">
        <v>16311</v>
      </c>
      <c r="G104" s="33" t="s">
        <v>3429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16120</v>
      </c>
      <c r="R104" s="33">
        <v>21910033</v>
      </c>
      <c r="S104" s="33"/>
      <c r="T104" s="33" t="s">
        <v>13836</v>
      </c>
      <c r="U104" s="180">
        <v>45234</v>
      </c>
      <c r="V104" s="33" t="s">
        <v>433</v>
      </c>
      <c r="W104" s="33"/>
      <c r="X104" s="33" t="s">
        <v>17152</v>
      </c>
    </row>
    <row r="105" spans="1:24" hidden="1" x14ac:dyDescent="0.25">
      <c r="A105" s="33">
        <v>103</v>
      </c>
      <c r="B105" s="38" t="s">
        <v>3378</v>
      </c>
      <c r="C105" s="38"/>
      <c r="D105" s="33" t="s">
        <v>15379</v>
      </c>
      <c r="E105" s="49">
        <v>5446</v>
      </c>
      <c r="F105" s="33" t="s">
        <v>16312</v>
      </c>
      <c r="G105" s="33" t="s">
        <v>3429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15449</v>
      </c>
      <c r="R105" s="228" t="s">
        <v>17028</v>
      </c>
      <c r="S105" s="33"/>
      <c r="T105" s="33" t="s">
        <v>17098</v>
      </c>
      <c r="U105" s="180">
        <v>45234</v>
      </c>
      <c r="V105" s="33" t="s">
        <v>433</v>
      </c>
      <c r="W105" s="33"/>
      <c r="X105" s="33" t="s">
        <v>17152</v>
      </c>
    </row>
    <row r="106" spans="1:24" x14ac:dyDescent="0.25">
      <c r="A106" s="33">
        <v>104</v>
      </c>
      <c r="B106" s="38" t="s">
        <v>3378</v>
      </c>
      <c r="C106" s="38"/>
      <c r="D106" s="33" t="s">
        <v>16048</v>
      </c>
      <c r="E106" s="49">
        <v>4763</v>
      </c>
      <c r="F106" s="33" t="s">
        <v>16313</v>
      </c>
      <c r="G106" s="33" t="s">
        <v>3426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15927</v>
      </c>
      <c r="R106" s="33">
        <v>57000450521</v>
      </c>
      <c r="S106" s="33"/>
      <c r="T106" s="33" t="s">
        <v>13838</v>
      </c>
      <c r="U106" s="180">
        <v>45234</v>
      </c>
      <c r="V106" s="33" t="s">
        <v>433</v>
      </c>
      <c r="W106" s="33"/>
      <c r="X106" s="522">
        <v>45264</v>
      </c>
    </row>
    <row r="107" spans="1:24" hidden="1" x14ac:dyDescent="0.25">
      <c r="A107" s="33">
        <v>105</v>
      </c>
      <c r="B107" s="38" t="s">
        <v>3378</v>
      </c>
      <c r="C107" s="38"/>
      <c r="D107" s="33" t="s">
        <v>15619</v>
      </c>
      <c r="E107" s="394" t="s">
        <v>16314</v>
      </c>
      <c r="F107" s="33" t="s">
        <v>16315</v>
      </c>
      <c r="G107" s="33" t="s">
        <v>3429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15927</v>
      </c>
      <c r="R107" s="436">
        <v>57213971318</v>
      </c>
      <c r="S107" s="436"/>
      <c r="T107" s="436"/>
      <c r="U107" s="448">
        <v>45234</v>
      </c>
      <c r="V107" s="728" t="s">
        <v>15376</v>
      </c>
      <c r="W107" s="436"/>
      <c r="X107" s="436"/>
    </row>
    <row r="108" spans="1:24" x14ac:dyDescent="0.25">
      <c r="A108" s="33">
        <v>106</v>
      </c>
      <c r="B108" s="49" t="s">
        <v>3464</v>
      </c>
      <c r="C108" s="49"/>
      <c r="D108" s="33" t="s">
        <v>15619</v>
      </c>
      <c r="E108" s="49">
        <v>3117</v>
      </c>
      <c r="F108" s="33" t="s">
        <v>16316</v>
      </c>
      <c r="G108" s="33" t="s">
        <v>3466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15372</v>
      </c>
      <c r="R108" s="33" t="s">
        <v>15876</v>
      </c>
      <c r="S108" s="33"/>
      <c r="T108" s="33" t="s">
        <v>13484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3464</v>
      </c>
      <c r="C109" s="49"/>
      <c r="D109" s="33" t="s">
        <v>16187</v>
      </c>
      <c r="E109" s="49">
        <v>1795</v>
      </c>
      <c r="F109" s="33" t="s">
        <v>16317</v>
      </c>
      <c r="G109" s="33" t="s">
        <v>3466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15372</v>
      </c>
      <c r="R109" s="33" t="s">
        <v>16318</v>
      </c>
      <c r="S109" s="33"/>
      <c r="T109" s="33" t="s">
        <v>17099</v>
      </c>
      <c r="U109" s="180">
        <v>45234</v>
      </c>
      <c r="V109" s="33" t="s">
        <v>433</v>
      </c>
      <c r="W109" s="33"/>
      <c r="X109" s="33" t="s">
        <v>17152</v>
      </c>
    </row>
    <row r="110" spans="1:24" x14ac:dyDescent="0.25">
      <c r="A110" s="33">
        <v>108</v>
      </c>
      <c r="B110" s="49" t="s">
        <v>3464</v>
      </c>
      <c r="C110" s="49"/>
      <c r="D110" s="33" t="s">
        <v>16097</v>
      </c>
      <c r="E110" s="49">
        <v>1520</v>
      </c>
      <c r="F110" s="33" t="s">
        <v>16319</v>
      </c>
      <c r="G110" s="33" t="s">
        <v>3464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15927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3464</v>
      </c>
      <c r="C111" s="49"/>
      <c r="D111" s="33" t="s">
        <v>15619</v>
      </c>
      <c r="E111" s="49">
        <v>1717</v>
      </c>
      <c r="F111" s="33" t="s">
        <v>16320</v>
      </c>
      <c r="G111" s="33" t="s">
        <v>3464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15449</v>
      </c>
      <c r="R111" s="33" t="s">
        <v>17039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3464</v>
      </c>
      <c r="C112" s="49"/>
      <c r="D112" s="33" t="s">
        <v>16048</v>
      </c>
      <c r="E112" s="49">
        <v>8990</v>
      </c>
      <c r="F112" s="33" t="s">
        <v>16321</v>
      </c>
      <c r="G112" s="33" t="s">
        <v>3466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15372</v>
      </c>
      <c r="R112" s="33" t="s">
        <v>16452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3464</v>
      </c>
      <c r="C113" s="49"/>
      <c r="D113" s="33" t="s">
        <v>15379</v>
      </c>
      <c r="E113" s="49">
        <v>8554</v>
      </c>
      <c r="F113" s="33" t="s">
        <v>16322</v>
      </c>
      <c r="G113" s="33" t="s">
        <v>3464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15372</v>
      </c>
      <c r="R113" s="33" t="s">
        <v>12658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3464</v>
      </c>
      <c r="C114" s="49"/>
      <c r="D114" s="33" t="s">
        <v>15379</v>
      </c>
      <c r="E114" s="49">
        <v>2910</v>
      </c>
      <c r="F114" s="33" t="s">
        <v>16323</v>
      </c>
      <c r="G114" s="33" t="s">
        <v>3464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15372</v>
      </c>
      <c r="R114" s="33" t="s">
        <v>17041</v>
      </c>
      <c r="S114" s="33"/>
      <c r="T114" s="33" t="s">
        <v>13708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3464</v>
      </c>
      <c r="C115" s="49"/>
      <c r="D115" s="33" t="s">
        <v>15619</v>
      </c>
      <c r="E115" s="49">
        <v>3816</v>
      </c>
      <c r="F115" s="33" t="s">
        <v>16324</v>
      </c>
      <c r="G115" s="33" t="s">
        <v>3466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15379</v>
      </c>
      <c r="R115" s="33" t="s">
        <v>17040</v>
      </c>
      <c r="S115" s="33"/>
      <c r="T115" s="33" t="s">
        <v>13596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3464</v>
      </c>
      <c r="C116" s="49"/>
      <c r="D116" s="33" t="s">
        <v>15927</v>
      </c>
      <c r="E116" s="49">
        <v>3718</v>
      </c>
      <c r="F116" s="33" t="s">
        <v>16325</v>
      </c>
      <c r="G116" s="33" t="s">
        <v>3464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15372</v>
      </c>
      <c r="R116" s="33" t="s">
        <v>17042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3464</v>
      </c>
      <c r="C117" s="49"/>
      <c r="D117" s="33" t="s">
        <v>15379</v>
      </c>
      <c r="E117" s="49">
        <v>3117</v>
      </c>
      <c r="F117" s="33" t="s">
        <v>16326</v>
      </c>
      <c r="G117" s="33" t="s">
        <v>3466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15372</v>
      </c>
      <c r="R117" s="33" t="s">
        <v>17043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3464</v>
      </c>
      <c r="C118" s="783"/>
      <c r="D118" s="238" t="s">
        <v>15372</v>
      </c>
      <c r="E118" s="783">
        <v>2190</v>
      </c>
      <c r="F118" s="238" t="s">
        <v>16327</v>
      </c>
      <c r="G118" s="238" t="s">
        <v>3464</v>
      </c>
      <c r="H118" s="238" t="s">
        <v>433</v>
      </c>
      <c r="I118" s="238" t="s">
        <v>33</v>
      </c>
      <c r="J118" s="238"/>
      <c r="K118" s="238"/>
      <c r="L118" t="s">
        <v>16328</v>
      </c>
      <c r="P118" s="180">
        <v>45234</v>
      </c>
      <c r="Q118" s="33" t="s">
        <v>15372</v>
      </c>
      <c r="R118" s="33" t="s">
        <v>16564</v>
      </c>
      <c r="S118" s="33"/>
      <c r="T118" s="33"/>
      <c r="U118" s="180"/>
      <c r="V118" s="33"/>
      <c r="W118" s="33"/>
      <c r="X118" s="33"/>
    </row>
    <row r="119" spans="1:24" hidden="1" x14ac:dyDescent="0.25">
      <c r="A119" s="33">
        <v>117</v>
      </c>
      <c r="B119" s="239" t="s">
        <v>3469</v>
      </c>
      <c r="C119" s="239"/>
      <c r="D119" s="238" t="s">
        <v>15619</v>
      </c>
      <c r="E119" s="600">
        <v>2618</v>
      </c>
      <c r="F119" s="238" t="s">
        <v>16329</v>
      </c>
      <c r="G119" s="784">
        <v>44387</v>
      </c>
      <c r="H119" s="33" t="s">
        <v>520</v>
      </c>
      <c r="I119" s="238"/>
      <c r="J119" s="238"/>
      <c r="K119" s="436" t="s">
        <v>8157</v>
      </c>
      <c r="L119" t="s">
        <v>16330</v>
      </c>
      <c r="M119">
        <v>12</v>
      </c>
      <c r="P119" s="180">
        <v>45234</v>
      </c>
      <c r="Q119" s="33" t="s">
        <v>15372</v>
      </c>
      <c r="R119" s="33" t="s">
        <v>17049</v>
      </c>
      <c r="S119" s="33"/>
      <c r="T119" s="33"/>
      <c r="U119" s="180"/>
      <c r="V119" s="33"/>
      <c r="W119" s="33"/>
      <c r="X119" s="33"/>
    </row>
    <row r="120" spans="1:24" hidden="1" x14ac:dyDescent="0.25">
      <c r="A120" s="33">
        <v>118</v>
      </c>
      <c r="B120" s="38" t="s">
        <v>3469</v>
      </c>
      <c r="C120" s="38"/>
      <c r="D120" s="33" t="s">
        <v>15372</v>
      </c>
      <c r="E120" s="49">
        <v>1100</v>
      </c>
      <c r="F120" s="33" t="s">
        <v>16332</v>
      </c>
      <c r="G120" s="33" t="s">
        <v>3773</v>
      </c>
      <c r="H120" s="33" t="s">
        <v>520</v>
      </c>
      <c r="I120" s="33"/>
      <c r="J120" s="33"/>
      <c r="K120" s="33"/>
      <c r="P120" s="180">
        <v>45234</v>
      </c>
      <c r="Q120" s="33" t="s">
        <v>15379</v>
      </c>
      <c r="R120" s="33" t="s">
        <v>17050</v>
      </c>
      <c r="S120" s="33"/>
      <c r="T120" s="33" t="s">
        <v>16739</v>
      </c>
      <c r="U120" s="33"/>
      <c r="V120" s="33"/>
      <c r="W120" s="33"/>
      <c r="X120" s="33"/>
    </row>
    <row r="121" spans="1:24" hidden="1" x14ac:dyDescent="0.25">
      <c r="A121" s="33">
        <v>119</v>
      </c>
      <c r="B121" s="38" t="s">
        <v>3469</v>
      </c>
      <c r="C121" s="38"/>
      <c r="D121" s="33" t="s">
        <v>15619</v>
      </c>
      <c r="E121" s="394" t="s">
        <v>16333</v>
      </c>
      <c r="F121" s="33" t="s">
        <v>16334</v>
      </c>
      <c r="G121" s="33" t="s">
        <v>3698</v>
      </c>
      <c r="H121" s="33" t="s">
        <v>482</v>
      </c>
      <c r="I121" s="33"/>
      <c r="J121" s="33"/>
      <c r="K121" s="33"/>
      <c r="P121" s="180">
        <v>45234</v>
      </c>
      <c r="Q121" s="33" t="s">
        <v>15372</v>
      </c>
      <c r="R121" s="33" t="s">
        <v>12656</v>
      </c>
      <c r="S121" s="33"/>
      <c r="T121" s="33"/>
      <c r="U121" s="33"/>
      <c r="V121" s="33"/>
      <c r="W121" s="33"/>
      <c r="X121" s="33"/>
    </row>
    <row r="122" spans="1:24" hidden="1" x14ac:dyDescent="0.25">
      <c r="A122" s="33">
        <v>120</v>
      </c>
      <c r="B122" s="38" t="s">
        <v>3469</v>
      </c>
      <c r="C122" s="38"/>
      <c r="D122" s="33" t="s">
        <v>15379</v>
      </c>
      <c r="E122" s="49">
        <v>2018</v>
      </c>
      <c r="F122" s="33" t="s">
        <v>16335</v>
      </c>
      <c r="G122" s="180">
        <v>44387</v>
      </c>
      <c r="H122" s="33" t="s">
        <v>520</v>
      </c>
      <c r="I122" s="247" t="s">
        <v>8037</v>
      </c>
      <c r="J122" s="33"/>
      <c r="K122" s="33"/>
      <c r="P122" s="180">
        <v>45234</v>
      </c>
      <c r="Q122" s="33" t="s">
        <v>15372</v>
      </c>
      <c r="R122" s="33" t="s">
        <v>17051</v>
      </c>
      <c r="S122" s="33"/>
      <c r="T122" s="33"/>
      <c r="U122" s="33"/>
      <c r="V122" s="33"/>
      <c r="W122" s="33"/>
      <c r="X122" s="33"/>
    </row>
    <row r="123" spans="1:24" hidden="1" x14ac:dyDescent="0.25">
      <c r="A123" s="33">
        <v>121</v>
      </c>
      <c r="B123" s="38" t="s">
        <v>3469</v>
      </c>
      <c r="C123" s="38"/>
      <c r="D123" s="33" t="s">
        <v>16039</v>
      </c>
      <c r="E123" s="600">
        <v>4017</v>
      </c>
      <c r="F123" s="436" t="s">
        <v>16336</v>
      </c>
      <c r="G123" s="448">
        <v>44387</v>
      </c>
      <c r="H123" s="436" t="s">
        <v>520</v>
      </c>
      <c r="I123" s="247" t="s">
        <v>8037</v>
      </c>
      <c r="J123" s="33"/>
      <c r="K123" s="436" t="s">
        <v>8176</v>
      </c>
      <c r="M123">
        <v>12</v>
      </c>
      <c r="P123" s="180">
        <v>45234</v>
      </c>
      <c r="Q123" s="33" t="s">
        <v>15372</v>
      </c>
      <c r="R123" s="33" t="s">
        <v>12669</v>
      </c>
      <c r="S123" s="33"/>
      <c r="T123" s="33"/>
      <c r="U123" s="33"/>
      <c r="V123" s="33"/>
      <c r="W123" s="33"/>
      <c r="X123" s="33"/>
    </row>
    <row r="124" spans="1:24" hidden="1" x14ac:dyDescent="0.25">
      <c r="A124" s="33">
        <v>122</v>
      </c>
      <c r="B124" s="38" t="s">
        <v>3469</v>
      </c>
      <c r="C124" s="38"/>
      <c r="D124" s="33" t="s">
        <v>15379</v>
      </c>
      <c r="E124" s="49">
        <v>2101</v>
      </c>
      <c r="F124" s="33" t="s">
        <v>16337</v>
      </c>
      <c r="G124" s="33" t="s">
        <v>3773</v>
      </c>
      <c r="H124" s="33" t="s">
        <v>520</v>
      </c>
      <c r="I124" s="247" t="s">
        <v>16338</v>
      </c>
      <c r="J124" s="33"/>
      <c r="K124" s="33"/>
      <c r="P124" s="180">
        <v>45234</v>
      </c>
      <c r="Q124" s="33" t="s">
        <v>15927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hidden="1" x14ac:dyDescent="0.25">
      <c r="A125" s="33">
        <v>123</v>
      </c>
      <c r="B125" s="38" t="s">
        <v>3469</v>
      </c>
      <c r="C125" s="38"/>
      <c r="D125" s="33" t="s">
        <v>15619</v>
      </c>
      <c r="E125" s="49">
        <v>1718</v>
      </c>
      <c r="F125" s="33" t="s">
        <v>16339</v>
      </c>
      <c r="G125" s="180">
        <v>44387</v>
      </c>
      <c r="H125" s="33" t="s">
        <v>520</v>
      </c>
      <c r="I125" s="247" t="s">
        <v>8037</v>
      </c>
      <c r="J125" s="33"/>
      <c r="K125" s="33"/>
      <c r="P125" s="180">
        <v>45234</v>
      </c>
      <c r="Q125" s="33" t="s">
        <v>15372</v>
      </c>
      <c r="R125" s="33" t="s">
        <v>17052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3469</v>
      </c>
      <c r="C126" s="38"/>
      <c r="D126" s="33" t="s">
        <v>15619</v>
      </c>
      <c r="E126" s="49">
        <v>1717</v>
      </c>
      <c r="F126" s="33" t="s">
        <v>16340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15372</v>
      </c>
      <c r="R126" s="33" t="s">
        <v>17053</v>
      </c>
      <c r="S126" s="33"/>
      <c r="T126" s="33" t="s">
        <v>13697</v>
      </c>
      <c r="U126" s="33"/>
      <c r="V126" s="33"/>
      <c r="W126" s="33"/>
      <c r="X126" s="33"/>
    </row>
    <row r="127" spans="1:24" hidden="1" x14ac:dyDescent="0.25">
      <c r="A127" s="33">
        <v>125</v>
      </c>
      <c r="B127" s="38" t="s">
        <v>3469</v>
      </c>
      <c r="C127" s="38"/>
      <c r="D127" s="33" t="s">
        <v>15372</v>
      </c>
      <c r="E127" s="49">
        <v>4197</v>
      </c>
      <c r="F127" s="33" t="s">
        <v>16341</v>
      </c>
      <c r="G127" s="180">
        <v>44387</v>
      </c>
      <c r="H127" s="33" t="s">
        <v>520</v>
      </c>
      <c r="I127" s="247" t="s">
        <v>8037</v>
      </c>
      <c r="J127" s="33"/>
      <c r="K127" s="33"/>
      <c r="P127" s="180">
        <v>45234</v>
      </c>
      <c r="Q127" s="33" t="s">
        <v>15449</v>
      </c>
      <c r="R127" s="33">
        <v>8601109</v>
      </c>
      <c r="S127" s="33"/>
      <c r="T127" s="33"/>
      <c r="U127" s="33"/>
      <c r="V127" s="33"/>
      <c r="W127" s="33"/>
      <c r="X127" s="33"/>
    </row>
    <row r="128" spans="1:24" hidden="1" x14ac:dyDescent="0.25">
      <c r="A128" s="33">
        <v>126</v>
      </c>
      <c r="B128" s="38" t="s">
        <v>3469</v>
      </c>
      <c r="C128" s="38"/>
      <c r="D128" s="33" t="s">
        <v>15372</v>
      </c>
      <c r="E128" s="49">
        <v>2065</v>
      </c>
      <c r="F128" s="33" t="s">
        <v>16342</v>
      </c>
      <c r="G128" s="180">
        <v>44387</v>
      </c>
      <c r="H128" s="33" t="s">
        <v>520</v>
      </c>
      <c r="I128" s="247" t="s">
        <v>15863</v>
      </c>
      <c r="J128" s="33"/>
      <c r="K128" s="33"/>
      <c r="L128" t="s">
        <v>16343</v>
      </c>
      <c r="P128" s="180">
        <v>45234</v>
      </c>
      <c r="Q128" s="33" t="s">
        <v>15619</v>
      </c>
      <c r="R128" s="33" t="s">
        <v>17054</v>
      </c>
      <c r="S128" s="33"/>
      <c r="T128" s="33"/>
      <c r="U128" s="33"/>
      <c r="V128" s="33"/>
      <c r="W128" s="33"/>
      <c r="X128" s="33"/>
    </row>
    <row r="129" spans="1:24" hidden="1" x14ac:dyDescent="0.25">
      <c r="A129" s="33">
        <v>127</v>
      </c>
      <c r="B129" s="783" t="s">
        <v>3624</v>
      </c>
      <c r="C129" s="783"/>
      <c r="D129" s="238" t="s">
        <v>15379</v>
      </c>
      <c r="E129" s="783">
        <v>3648</v>
      </c>
      <c r="F129" s="238" t="s">
        <v>16344</v>
      </c>
      <c r="G129" s="238" t="s">
        <v>3698</v>
      </c>
      <c r="H129" s="238" t="s">
        <v>482</v>
      </c>
      <c r="I129" s="238"/>
      <c r="J129" s="238"/>
      <c r="K129" s="238"/>
      <c r="L129" s="787" t="s">
        <v>16345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hidden="1" x14ac:dyDescent="0.25">
      <c r="A130" s="33">
        <v>128</v>
      </c>
      <c r="B130" s="49" t="s">
        <v>3624</v>
      </c>
      <c r="C130" s="49"/>
      <c r="D130" s="33" t="s">
        <v>15619</v>
      </c>
      <c r="E130" s="49">
        <v>3617</v>
      </c>
      <c r="F130" s="33" t="s">
        <v>16331</v>
      </c>
      <c r="G130" s="33" t="s">
        <v>3645</v>
      </c>
      <c r="H130" s="33" t="s">
        <v>520</v>
      </c>
      <c r="I130" s="33" t="s">
        <v>15363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hidden="1" x14ac:dyDescent="0.25">
      <c r="A131" s="33">
        <v>129</v>
      </c>
      <c r="B131" s="49" t="s">
        <v>3624</v>
      </c>
      <c r="C131" s="49"/>
      <c r="D131" s="33" t="s">
        <v>15379</v>
      </c>
      <c r="E131" s="49">
        <v>6392</v>
      </c>
      <c r="F131" s="33" t="s">
        <v>16346</v>
      </c>
      <c r="G131" s="33" t="s">
        <v>3645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hidden="1" x14ac:dyDescent="0.25">
      <c r="A132" s="33">
        <v>130</v>
      </c>
      <c r="B132" s="49" t="s">
        <v>3624</v>
      </c>
      <c r="C132" s="49"/>
      <c r="D132" s="33" t="s">
        <v>15619</v>
      </c>
      <c r="E132" s="49">
        <v>2916</v>
      </c>
      <c r="F132" s="33" t="s">
        <v>16347</v>
      </c>
      <c r="G132" s="33" t="s">
        <v>3645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hidden="1" x14ac:dyDescent="0.25">
      <c r="A133" s="33">
        <v>131</v>
      </c>
      <c r="B133" s="49" t="s">
        <v>3624</v>
      </c>
      <c r="C133" s="49"/>
      <c r="D133" s="33" t="s">
        <v>16348</v>
      </c>
      <c r="E133" s="49">
        <v>8007</v>
      </c>
      <c r="F133" s="33" t="s">
        <v>16349</v>
      </c>
      <c r="G133" s="33" t="s">
        <v>3645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hidden="1" x14ac:dyDescent="0.25">
      <c r="A134" s="33">
        <v>132</v>
      </c>
      <c r="B134" s="49" t="s">
        <v>3624</v>
      </c>
      <c r="C134" s="49"/>
      <c r="D134" s="33" t="s">
        <v>15619</v>
      </c>
      <c r="E134" s="49">
        <v>1119</v>
      </c>
      <c r="F134" s="33" t="s">
        <v>16350</v>
      </c>
      <c r="G134" s="33" t="s">
        <v>3698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hidden="1" x14ac:dyDescent="0.25">
      <c r="A135" s="33">
        <v>133</v>
      </c>
      <c r="B135" s="49" t="s">
        <v>3624</v>
      </c>
      <c r="C135" s="49"/>
      <c r="D135" s="33" t="s">
        <v>15372</v>
      </c>
      <c r="E135" s="49" t="s">
        <v>2</v>
      </c>
      <c r="F135" s="33" t="s">
        <v>16351</v>
      </c>
      <c r="G135" s="33" t="s">
        <v>3645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hidden="1" x14ac:dyDescent="0.25">
      <c r="A136" s="33">
        <v>134</v>
      </c>
      <c r="B136" s="49" t="s">
        <v>3624</v>
      </c>
      <c r="C136" s="49"/>
      <c r="D136" s="33" t="s">
        <v>15372</v>
      </c>
      <c r="E136" s="49">
        <v>6265</v>
      </c>
      <c r="F136" s="33" t="s">
        <v>16352</v>
      </c>
      <c r="G136" s="33" t="s">
        <v>3645</v>
      </c>
      <c r="H136" s="33" t="s">
        <v>520</v>
      </c>
      <c r="I136" s="247" t="s">
        <v>8037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hidden="1" x14ac:dyDescent="0.25">
      <c r="A137" s="33">
        <v>135</v>
      </c>
      <c r="B137" s="49" t="s">
        <v>3624</v>
      </c>
      <c r="C137" s="49"/>
      <c r="D137" s="33" t="s">
        <v>15619</v>
      </c>
      <c r="E137" s="446" t="s">
        <v>16353</v>
      </c>
      <c r="F137" s="33" t="s">
        <v>16354</v>
      </c>
      <c r="G137" s="33" t="s">
        <v>3698</v>
      </c>
      <c r="H137" s="33" t="s">
        <v>482</v>
      </c>
      <c r="I137" s="270"/>
      <c r="J137" s="33"/>
      <c r="K137" s="448">
        <v>45017</v>
      </c>
      <c r="L137" t="s">
        <v>15953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hidden="1" x14ac:dyDescent="0.25">
      <c r="A138" s="33">
        <v>136</v>
      </c>
      <c r="B138" s="38" t="s">
        <v>3661</v>
      </c>
      <c r="C138" s="38"/>
      <c r="D138" s="33" t="s">
        <v>15449</v>
      </c>
      <c r="E138" s="49">
        <v>29201</v>
      </c>
      <c r="F138" s="33" t="s">
        <v>16355</v>
      </c>
      <c r="G138" s="33" t="s">
        <v>3698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hidden="1" x14ac:dyDescent="0.25">
      <c r="A139" s="33">
        <v>137</v>
      </c>
      <c r="B139" s="38" t="s">
        <v>3661</v>
      </c>
      <c r="C139" s="38"/>
      <c r="D139" s="33" t="s">
        <v>15927</v>
      </c>
      <c r="E139" s="394">
        <v>3617</v>
      </c>
      <c r="F139" s="33" t="s">
        <v>16356</v>
      </c>
      <c r="G139" s="33" t="s">
        <v>3773</v>
      </c>
      <c r="H139" s="33" t="s">
        <v>520</v>
      </c>
      <c r="I139" s="247" t="s">
        <v>16357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hidden="1" x14ac:dyDescent="0.25">
      <c r="A140" s="33">
        <v>138</v>
      </c>
      <c r="B140" s="38" t="s">
        <v>3661</v>
      </c>
      <c r="C140" s="38"/>
      <c r="D140" s="33" t="s">
        <v>15619</v>
      </c>
      <c r="E140" s="600">
        <v>5117</v>
      </c>
      <c r="F140" s="33" t="s">
        <v>16358</v>
      </c>
      <c r="G140" s="33" t="s">
        <v>3773</v>
      </c>
      <c r="H140" s="33" t="s">
        <v>520</v>
      </c>
      <c r="I140" s="247" t="s">
        <v>16338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hidden="1" x14ac:dyDescent="0.25">
      <c r="A141" s="33">
        <v>139</v>
      </c>
      <c r="B141" s="38" t="s">
        <v>3661</v>
      </c>
      <c r="C141" s="38"/>
      <c r="D141" s="33" t="s">
        <v>15619</v>
      </c>
      <c r="E141" s="394" t="s">
        <v>16359</v>
      </c>
      <c r="F141" s="33" t="s">
        <v>16360</v>
      </c>
      <c r="G141" s="33" t="s">
        <v>3773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hidden="1" x14ac:dyDescent="0.25">
      <c r="A142" s="33">
        <v>140</v>
      </c>
      <c r="B142" s="38" t="s">
        <v>3661</v>
      </c>
      <c r="C142" s="38"/>
      <c r="D142" s="33" t="s">
        <v>16048</v>
      </c>
      <c r="E142" s="49">
        <v>2677</v>
      </c>
      <c r="F142" s="33" t="s">
        <v>16361</v>
      </c>
      <c r="G142" s="33" t="s">
        <v>3698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hidden="1" x14ac:dyDescent="0.25">
      <c r="A143" s="33">
        <v>141</v>
      </c>
      <c r="B143" s="38" t="s">
        <v>3661</v>
      </c>
      <c r="C143" s="38"/>
      <c r="D143" s="33" t="s">
        <v>16048</v>
      </c>
      <c r="E143" s="49">
        <v>7705</v>
      </c>
      <c r="F143" s="33" t="s">
        <v>16362</v>
      </c>
      <c r="G143" s="33" t="s">
        <v>3773</v>
      </c>
      <c r="H143" s="33" t="s">
        <v>520</v>
      </c>
      <c r="I143" s="247" t="s">
        <v>16357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hidden="1" x14ac:dyDescent="0.25">
      <c r="A144" s="33">
        <v>142</v>
      </c>
      <c r="B144" s="38" t="s">
        <v>3661</v>
      </c>
      <c r="C144" s="38"/>
      <c r="D144" s="33" t="s">
        <v>15386</v>
      </c>
      <c r="E144" s="394" t="s">
        <v>16363</v>
      </c>
      <c r="F144" s="33" t="s">
        <v>16364</v>
      </c>
      <c r="G144" s="33" t="s">
        <v>3698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hidden="1" x14ac:dyDescent="0.25">
      <c r="A145" s="33">
        <v>143</v>
      </c>
      <c r="B145" s="38" t="s">
        <v>3661</v>
      </c>
      <c r="C145" s="38"/>
      <c r="D145" s="33" t="s">
        <v>15449</v>
      </c>
      <c r="E145" s="49">
        <v>7302</v>
      </c>
      <c r="F145" s="33" t="s">
        <v>16365</v>
      </c>
      <c r="G145" s="33" t="s">
        <v>3698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hidden="1" x14ac:dyDescent="0.25">
      <c r="A146" s="33">
        <v>144</v>
      </c>
      <c r="B146" s="38" t="s">
        <v>3661</v>
      </c>
      <c r="C146" s="38"/>
      <c r="D146" s="33" t="s">
        <v>16153</v>
      </c>
      <c r="E146" s="49">
        <v>9088</v>
      </c>
      <c r="F146" s="33" t="s">
        <v>16366</v>
      </c>
      <c r="G146" s="33" t="s">
        <v>3698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hidden="1" x14ac:dyDescent="0.25">
      <c r="A147" s="33">
        <v>145</v>
      </c>
      <c r="B147" s="38" t="s">
        <v>3661</v>
      </c>
      <c r="C147" s="38"/>
      <c r="D147" s="33" t="s">
        <v>15379</v>
      </c>
      <c r="E147" s="49">
        <v>2311</v>
      </c>
      <c r="F147" s="33" t="s">
        <v>16367</v>
      </c>
      <c r="G147" s="33" t="s">
        <v>3698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hidden="1" x14ac:dyDescent="0.25">
      <c r="A148" s="33">
        <v>146</v>
      </c>
      <c r="B148" s="782">
        <v>44450</v>
      </c>
      <c r="C148" s="782"/>
      <c r="D148" s="238" t="s">
        <v>15372</v>
      </c>
      <c r="E148" s="446" t="s">
        <v>16368</v>
      </c>
      <c r="F148" s="238" t="s">
        <v>16369</v>
      </c>
      <c r="G148" s="784">
        <v>44267</v>
      </c>
      <c r="H148" s="238" t="s">
        <v>511</v>
      </c>
      <c r="I148" s="238"/>
      <c r="J148" s="238"/>
      <c r="K148" s="436" t="s">
        <v>8046</v>
      </c>
      <c r="L148" s="787" t="s">
        <v>16370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15927</v>
      </c>
      <c r="E149" s="49">
        <v>3118</v>
      </c>
      <c r="F149" s="33" t="s">
        <v>16371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15372</v>
      </c>
      <c r="E150" s="394" t="s">
        <v>16372</v>
      </c>
      <c r="F150" s="33" t="s">
        <v>16373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hidden="1" x14ac:dyDescent="0.25">
      <c r="A151" s="788">
        <v>149</v>
      </c>
      <c r="B151" s="789">
        <v>44450</v>
      </c>
      <c r="C151" s="789"/>
      <c r="D151" s="788" t="s">
        <v>15379</v>
      </c>
      <c r="E151" s="790" t="s">
        <v>16162</v>
      </c>
      <c r="F151" s="788" t="s">
        <v>16374</v>
      </c>
      <c r="G151" s="791">
        <v>44450</v>
      </c>
      <c r="H151" s="270" t="s">
        <v>16375</v>
      </c>
      <c r="I151" s="247" t="s">
        <v>5245</v>
      </c>
      <c r="J151" s="788" t="s">
        <v>16376</v>
      </c>
      <c r="K151" s="788"/>
      <c r="R151"/>
      <c r="S151"/>
      <c r="T151"/>
    </row>
    <row r="152" spans="1:24" hidden="1" x14ac:dyDescent="0.25">
      <c r="A152" s="33">
        <v>150</v>
      </c>
      <c r="B152" s="479">
        <v>44450</v>
      </c>
      <c r="C152" s="479"/>
      <c r="D152" s="33" t="s">
        <v>15372</v>
      </c>
      <c r="E152" s="49">
        <v>2278</v>
      </c>
      <c r="F152" s="33" t="s">
        <v>16377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hidden="1" x14ac:dyDescent="0.25">
      <c r="A153" s="788">
        <v>151</v>
      </c>
      <c r="B153" s="789">
        <v>44450</v>
      </c>
      <c r="C153" s="789"/>
      <c r="D153" s="788" t="s">
        <v>15379</v>
      </c>
      <c r="E153" s="792">
        <v>4558</v>
      </c>
      <c r="F153" s="788" t="s">
        <v>16378</v>
      </c>
      <c r="G153" s="791">
        <v>44450</v>
      </c>
      <c r="H153" s="270" t="s">
        <v>16375</v>
      </c>
      <c r="I153" s="247" t="s">
        <v>5245</v>
      </c>
      <c r="J153" s="788" t="s">
        <v>16376</v>
      </c>
      <c r="K153" s="788"/>
      <c r="R153"/>
      <c r="S153"/>
      <c r="T153"/>
    </row>
    <row r="154" spans="1:24" hidden="1" x14ac:dyDescent="0.25">
      <c r="A154" s="33">
        <v>152</v>
      </c>
      <c r="B154" s="479">
        <v>44450</v>
      </c>
      <c r="C154" s="479"/>
      <c r="D154" s="33" t="s">
        <v>15372</v>
      </c>
      <c r="E154" s="49">
        <v>4682</v>
      </c>
      <c r="F154" s="33" t="s">
        <v>16379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15619</v>
      </c>
      <c r="E155" s="49">
        <v>3120</v>
      </c>
      <c r="F155" s="33" t="s">
        <v>16380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15619</v>
      </c>
      <c r="E156" s="49">
        <v>4319</v>
      </c>
      <c r="F156" s="33" t="s">
        <v>16381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hidden="1" x14ac:dyDescent="0.25">
      <c r="A157" s="33">
        <v>155</v>
      </c>
      <c r="B157" s="789">
        <v>44450</v>
      </c>
      <c r="C157" s="789"/>
      <c r="D157" s="788" t="s">
        <v>15619</v>
      </c>
      <c r="E157" s="792">
        <v>3018</v>
      </c>
      <c r="F157" s="788" t="s">
        <v>16382</v>
      </c>
      <c r="G157" s="791">
        <v>44450</v>
      </c>
      <c r="H157" s="270" t="s">
        <v>16375</v>
      </c>
      <c r="I157" s="247" t="s">
        <v>5245</v>
      </c>
      <c r="J157" s="788" t="s">
        <v>16376</v>
      </c>
      <c r="K157" s="788"/>
      <c r="R157"/>
      <c r="S157"/>
      <c r="T157"/>
    </row>
    <row r="158" spans="1:24" hidden="1" x14ac:dyDescent="0.25">
      <c r="A158" s="33">
        <v>156</v>
      </c>
      <c r="B158" s="789">
        <v>44450</v>
      </c>
      <c r="C158" s="789"/>
      <c r="D158" s="788" t="s">
        <v>15619</v>
      </c>
      <c r="E158" s="792">
        <v>4217</v>
      </c>
      <c r="F158" s="788" t="s">
        <v>16383</v>
      </c>
      <c r="G158" s="791">
        <v>44450</v>
      </c>
      <c r="H158" s="270" t="s">
        <v>16375</v>
      </c>
      <c r="I158" s="247" t="s">
        <v>5245</v>
      </c>
      <c r="J158" s="788" t="s">
        <v>16376</v>
      </c>
      <c r="K158" s="788"/>
      <c r="R158"/>
      <c r="S158"/>
      <c r="T158"/>
    </row>
    <row r="159" spans="1:24" x14ac:dyDescent="0.25">
      <c r="A159" s="33">
        <v>157</v>
      </c>
      <c r="B159" s="38" t="s">
        <v>4314</v>
      </c>
      <c r="C159" s="38"/>
      <c r="D159" s="33" t="s">
        <v>15619</v>
      </c>
      <c r="E159" s="49">
        <v>4251</v>
      </c>
      <c r="F159" s="33" t="s">
        <v>16281</v>
      </c>
      <c r="G159" s="33" t="s">
        <v>4314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4314</v>
      </c>
      <c r="C160" s="38"/>
      <c r="D160" s="33" t="s">
        <v>15619</v>
      </c>
      <c r="E160" s="49">
        <v>6328</v>
      </c>
      <c r="F160" s="33" t="s">
        <v>16384</v>
      </c>
      <c r="G160" s="33" t="s">
        <v>4314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4314</v>
      </c>
      <c r="C161" s="38"/>
      <c r="D161" s="33" t="s">
        <v>16048</v>
      </c>
      <c r="E161" s="49">
        <v>8705</v>
      </c>
      <c r="F161" s="33" t="s">
        <v>16385</v>
      </c>
      <c r="G161" s="33" t="s">
        <v>4314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4314</v>
      </c>
      <c r="C162" s="38"/>
      <c r="D162" s="33" t="s">
        <v>15379</v>
      </c>
      <c r="E162" s="49">
        <v>8319</v>
      </c>
      <c r="F162" s="33" t="s">
        <v>16388</v>
      </c>
      <c r="G162" s="33" t="s">
        <v>4314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4314</v>
      </c>
      <c r="C163" s="38"/>
      <c r="D163" s="33" t="s">
        <v>15372</v>
      </c>
      <c r="E163" s="49">
        <v>2836</v>
      </c>
      <c r="F163" s="33" t="s">
        <v>16389</v>
      </c>
      <c r="G163" s="33" t="s">
        <v>4314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4314</v>
      </c>
      <c r="C164" s="38"/>
      <c r="D164" s="33" t="s">
        <v>15372</v>
      </c>
      <c r="E164" s="49">
        <v>4988</v>
      </c>
      <c r="F164" s="33" t="s">
        <v>16390</v>
      </c>
      <c r="G164" s="33" t="s">
        <v>4314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4314</v>
      </c>
      <c r="C165" s="38"/>
      <c r="D165" s="33" t="s">
        <v>16391</v>
      </c>
      <c r="E165" s="600">
        <v>4917</v>
      </c>
      <c r="F165" s="33" t="s">
        <v>16392</v>
      </c>
      <c r="G165" s="33" t="s">
        <v>4314</v>
      </c>
      <c r="H165" s="33" t="s">
        <v>433</v>
      </c>
      <c r="I165" s="33"/>
      <c r="J165" s="33"/>
      <c r="K165" s="448">
        <v>45017</v>
      </c>
      <c r="L165" t="s">
        <v>15953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4314</v>
      </c>
      <c r="C166" s="38"/>
      <c r="D166" s="33" t="s">
        <v>15379</v>
      </c>
      <c r="E166" s="49">
        <v>2884</v>
      </c>
      <c r="F166" s="33" t="s">
        <v>16393</v>
      </c>
      <c r="G166" s="33" t="s">
        <v>4314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4314</v>
      </c>
      <c r="C167" s="38"/>
      <c r="D167" s="33" t="s">
        <v>15379</v>
      </c>
      <c r="E167" s="49">
        <v>8040</v>
      </c>
      <c r="F167" s="33" t="s">
        <v>16394</v>
      </c>
      <c r="G167" s="33" t="s">
        <v>4314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4314</v>
      </c>
      <c r="C168" s="38"/>
      <c r="D168" s="436" t="s">
        <v>15379</v>
      </c>
      <c r="E168" s="600">
        <v>8340</v>
      </c>
      <c r="F168" s="436" t="s">
        <v>16395</v>
      </c>
      <c r="G168" s="436" t="s">
        <v>4314</v>
      </c>
      <c r="H168" s="436" t="s">
        <v>433</v>
      </c>
      <c r="I168" s="436"/>
      <c r="J168" s="436"/>
      <c r="K168" s="436" t="s">
        <v>17202</v>
      </c>
      <c r="L168" s="706" t="s">
        <v>14232</v>
      </c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15372</v>
      </c>
      <c r="E169" s="49" t="s">
        <v>16396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15379</v>
      </c>
      <c r="E170" s="49" t="s">
        <v>16397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15379</v>
      </c>
      <c r="E171" s="49" t="s">
        <v>16398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15372</v>
      </c>
      <c r="E172" s="49" t="s">
        <v>16399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hidden="1" x14ac:dyDescent="0.25">
      <c r="A173" s="33">
        <v>171</v>
      </c>
      <c r="B173" s="479" t="s">
        <v>14489</v>
      </c>
      <c r="C173" s="479"/>
      <c r="D173" s="33" t="s">
        <v>15449</v>
      </c>
      <c r="E173" s="49">
        <v>1518</v>
      </c>
      <c r="F173" s="33"/>
      <c r="G173" s="180" t="s">
        <v>14495</v>
      </c>
      <c r="H173" s="33" t="s">
        <v>520</v>
      </c>
      <c r="I173" s="33"/>
      <c r="J173" s="33"/>
      <c r="K173" s="33"/>
      <c r="R173"/>
      <c r="S173"/>
      <c r="T173"/>
    </row>
    <row r="174" spans="1:20" hidden="1" x14ac:dyDescent="0.25">
      <c r="A174" s="33">
        <v>172</v>
      </c>
      <c r="B174" s="479" t="s">
        <v>14489</v>
      </c>
      <c r="C174" s="479"/>
      <c r="D174" s="33" t="s">
        <v>15449</v>
      </c>
      <c r="E174" s="49">
        <v>1418</v>
      </c>
      <c r="F174" s="33"/>
      <c r="G174" s="180" t="s">
        <v>14495</v>
      </c>
      <c r="H174" s="33" t="s">
        <v>520</v>
      </c>
      <c r="I174" s="33"/>
      <c r="J174" s="33"/>
      <c r="K174" s="33"/>
      <c r="R174"/>
      <c r="S174"/>
      <c r="T174"/>
    </row>
    <row r="175" spans="1:20" hidden="1" x14ac:dyDescent="0.25">
      <c r="A175" s="33">
        <v>173</v>
      </c>
      <c r="B175" s="479" t="s">
        <v>14489</v>
      </c>
      <c r="C175" s="479"/>
      <c r="D175" s="33" t="s">
        <v>15379</v>
      </c>
      <c r="E175" s="49" t="s">
        <v>16400</v>
      </c>
      <c r="F175" s="33"/>
      <c r="G175" s="180" t="s">
        <v>14495</v>
      </c>
      <c r="H175" s="33" t="s">
        <v>520</v>
      </c>
      <c r="I175" s="247" t="s">
        <v>9005</v>
      </c>
      <c r="J175" s="33"/>
      <c r="K175" s="33"/>
      <c r="R175"/>
      <c r="S175"/>
      <c r="T175"/>
    </row>
    <row r="176" spans="1:20" hidden="1" x14ac:dyDescent="0.25">
      <c r="A176" s="33">
        <v>174</v>
      </c>
      <c r="B176" s="479" t="s">
        <v>14489</v>
      </c>
      <c r="C176" s="479"/>
      <c r="D176" s="33" t="s">
        <v>15379</v>
      </c>
      <c r="E176" s="49" t="s">
        <v>16401</v>
      </c>
      <c r="F176" s="33"/>
      <c r="G176" s="180" t="s">
        <v>14495</v>
      </c>
      <c r="H176" s="33" t="s">
        <v>520</v>
      </c>
      <c r="I176" s="247" t="s">
        <v>16028</v>
      </c>
      <c r="J176" s="33"/>
      <c r="K176" s="33"/>
      <c r="R176"/>
      <c r="S176"/>
      <c r="T176"/>
    </row>
    <row r="177" spans="1:24" hidden="1" x14ac:dyDescent="0.25">
      <c r="A177" s="33">
        <v>175</v>
      </c>
      <c r="B177" s="38" t="s">
        <v>4574</v>
      </c>
      <c r="C177" s="38"/>
      <c r="D177" s="33" t="s">
        <v>15372</v>
      </c>
      <c r="E177" s="394" t="s">
        <v>16402</v>
      </c>
      <c r="F177" s="33" t="s">
        <v>16403</v>
      </c>
      <c r="G177" s="180" t="s">
        <v>14495</v>
      </c>
      <c r="H177" s="33" t="s">
        <v>15530</v>
      </c>
      <c r="I177" s="33"/>
      <c r="J177" s="33"/>
      <c r="K177" s="33"/>
      <c r="P177" s="776" t="s">
        <v>3464</v>
      </c>
      <c r="Q177" s="776" t="s">
        <v>16386</v>
      </c>
      <c r="R177" s="793">
        <v>2118</v>
      </c>
      <c r="S177" s="794" t="s">
        <v>16387</v>
      </c>
      <c r="T177" s="794"/>
      <c r="U177" s="776" t="s">
        <v>3624</v>
      </c>
      <c r="V177" s="776" t="s">
        <v>15376</v>
      </c>
      <c r="W177" s="776"/>
      <c r="X177" s="75"/>
    </row>
    <row r="178" spans="1:24" hidden="1" x14ac:dyDescent="0.25">
      <c r="A178" s="33">
        <v>176</v>
      </c>
      <c r="B178" s="38" t="s">
        <v>4574</v>
      </c>
      <c r="C178" s="38"/>
      <c r="D178" s="33" t="s">
        <v>15372</v>
      </c>
      <c r="E178" s="394" t="s">
        <v>16404</v>
      </c>
      <c r="F178" s="33" t="s">
        <v>16405</v>
      </c>
      <c r="G178" s="180" t="s">
        <v>14495</v>
      </c>
      <c r="H178" s="33" t="s">
        <v>15530</v>
      </c>
      <c r="I178" s="33"/>
      <c r="J178" s="33"/>
      <c r="K178" s="33"/>
      <c r="R178"/>
      <c r="S178"/>
      <c r="T178"/>
    </row>
    <row r="179" spans="1:24" hidden="1" x14ac:dyDescent="0.25">
      <c r="A179" s="33">
        <v>177</v>
      </c>
      <c r="B179" s="38" t="s">
        <v>4574</v>
      </c>
      <c r="C179" s="38"/>
      <c r="D179" s="33" t="s">
        <v>15372</v>
      </c>
      <c r="E179" s="394" t="s">
        <v>16406</v>
      </c>
      <c r="F179" s="33" t="s">
        <v>16407</v>
      </c>
      <c r="G179" s="180" t="s">
        <v>14495</v>
      </c>
      <c r="H179" s="33" t="s">
        <v>15530</v>
      </c>
      <c r="I179" s="33"/>
      <c r="J179" s="33"/>
      <c r="K179" s="33"/>
      <c r="R179"/>
      <c r="S179"/>
      <c r="T179"/>
    </row>
    <row r="180" spans="1:24" hidden="1" x14ac:dyDescent="0.25">
      <c r="A180" s="33">
        <v>178</v>
      </c>
      <c r="B180" s="38" t="s">
        <v>4574</v>
      </c>
      <c r="C180" s="38"/>
      <c r="D180" s="33" t="s">
        <v>15372</v>
      </c>
      <c r="E180" s="49">
        <v>1312</v>
      </c>
      <c r="F180" s="33" t="s">
        <v>16408</v>
      </c>
      <c r="G180" s="180" t="s">
        <v>14495</v>
      </c>
      <c r="H180" s="33" t="s">
        <v>15530</v>
      </c>
      <c r="I180" s="33"/>
      <c r="J180" s="33"/>
      <c r="K180" s="33"/>
      <c r="R180"/>
      <c r="S180"/>
      <c r="T180"/>
    </row>
    <row r="181" spans="1:24" hidden="1" x14ac:dyDescent="0.25">
      <c r="A181" s="33">
        <v>179</v>
      </c>
      <c r="B181" s="38" t="s">
        <v>4574</v>
      </c>
      <c r="C181" s="38"/>
      <c r="D181" s="33" t="s">
        <v>15379</v>
      </c>
      <c r="E181" s="49">
        <v>8962</v>
      </c>
      <c r="F181" s="33" t="s">
        <v>16409</v>
      </c>
      <c r="G181" s="180" t="s">
        <v>14495</v>
      </c>
      <c r="H181" s="33" t="s">
        <v>520</v>
      </c>
      <c r="I181" s="33"/>
      <c r="J181" s="33"/>
      <c r="K181" s="33"/>
      <c r="R181"/>
      <c r="S181"/>
      <c r="T181"/>
    </row>
    <row r="182" spans="1:24" hidden="1" x14ac:dyDescent="0.25">
      <c r="A182" s="33">
        <v>180</v>
      </c>
      <c r="B182" s="38" t="s">
        <v>4574</v>
      </c>
      <c r="C182" s="38"/>
      <c r="D182" s="33" t="s">
        <v>15619</v>
      </c>
      <c r="E182" s="49">
        <v>3417</v>
      </c>
      <c r="F182" s="33" t="s">
        <v>16410</v>
      </c>
      <c r="G182" s="180" t="s">
        <v>14495</v>
      </c>
      <c r="H182" s="33" t="s">
        <v>520</v>
      </c>
      <c r="I182" s="33"/>
      <c r="J182" s="33"/>
      <c r="K182" s="33"/>
      <c r="R182"/>
      <c r="S182"/>
      <c r="T182"/>
    </row>
    <row r="183" spans="1:24" hidden="1" x14ac:dyDescent="0.25">
      <c r="A183" s="33">
        <v>181</v>
      </c>
      <c r="B183" s="38" t="s">
        <v>4574</v>
      </c>
      <c r="C183" s="38"/>
      <c r="D183" s="33" t="s">
        <v>15372</v>
      </c>
      <c r="E183" s="49">
        <v>3129</v>
      </c>
      <c r="F183" s="33" t="s">
        <v>16411</v>
      </c>
      <c r="G183" s="180" t="s">
        <v>14495</v>
      </c>
      <c r="H183" s="33" t="s">
        <v>520</v>
      </c>
      <c r="I183" s="247" t="s">
        <v>9005</v>
      </c>
      <c r="J183" s="33"/>
      <c r="K183" s="33"/>
      <c r="R183"/>
      <c r="S183"/>
      <c r="T183"/>
    </row>
    <row r="184" spans="1:24" hidden="1" x14ac:dyDescent="0.25">
      <c r="A184" s="33">
        <v>182</v>
      </c>
      <c r="B184" s="49" t="s">
        <v>4574</v>
      </c>
      <c r="C184" s="38"/>
      <c r="D184" s="33" t="s">
        <v>15619</v>
      </c>
      <c r="E184" s="49">
        <v>1918</v>
      </c>
      <c r="F184" s="33" t="s">
        <v>16412</v>
      </c>
      <c r="G184" s="180" t="s">
        <v>14495</v>
      </c>
      <c r="H184" s="33" t="s">
        <v>15530</v>
      </c>
      <c r="I184" s="33"/>
      <c r="J184" s="33"/>
      <c r="K184" s="33"/>
      <c r="R184"/>
      <c r="S184"/>
      <c r="T184"/>
    </row>
    <row r="185" spans="1:24" hidden="1" x14ac:dyDescent="0.25">
      <c r="A185" s="33">
        <v>183</v>
      </c>
      <c r="B185" s="38" t="s">
        <v>4574</v>
      </c>
      <c r="C185" s="38"/>
      <c r="D185" s="33" t="s">
        <v>15372</v>
      </c>
      <c r="E185" s="394" t="s">
        <v>16413</v>
      </c>
      <c r="F185" s="33" t="s">
        <v>16414</v>
      </c>
      <c r="G185" s="180" t="s">
        <v>14495</v>
      </c>
      <c r="H185" s="33" t="s">
        <v>15530</v>
      </c>
      <c r="I185" s="33"/>
      <c r="J185" s="33"/>
      <c r="K185" s="33"/>
      <c r="R185"/>
      <c r="S185"/>
      <c r="T185"/>
    </row>
    <row r="186" spans="1:24" hidden="1" x14ac:dyDescent="0.25">
      <c r="A186" s="33">
        <v>184</v>
      </c>
      <c r="B186" s="38" t="s">
        <v>4574</v>
      </c>
      <c r="C186" s="38"/>
      <c r="D186" s="33" t="s">
        <v>15372</v>
      </c>
      <c r="E186" s="49">
        <v>2019</v>
      </c>
      <c r="F186" s="33" t="s">
        <v>16415</v>
      </c>
      <c r="G186" s="180" t="s">
        <v>14495</v>
      </c>
      <c r="H186" s="33" t="s">
        <v>15530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4901</v>
      </c>
      <c r="C187" s="49"/>
      <c r="D187" s="33" t="s">
        <v>15379</v>
      </c>
      <c r="E187" s="49">
        <v>2584</v>
      </c>
      <c r="F187" s="33" t="s">
        <v>16416</v>
      </c>
      <c r="G187" s="49" t="s">
        <v>4901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5549</v>
      </c>
      <c r="C188" s="38"/>
      <c r="D188" s="33" t="s">
        <v>15379</v>
      </c>
      <c r="E188" s="542" t="s">
        <v>16417</v>
      </c>
      <c r="F188" s="33"/>
      <c r="G188" s="33" t="s">
        <v>5556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4901</v>
      </c>
      <c r="C189" s="49"/>
      <c r="D189" s="33" t="s">
        <v>15372</v>
      </c>
      <c r="E189" s="49">
        <v>6792</v>
      </c>
      <c r="F189" s="33" t="s">
        <v>16418</v>
      </c>
      <c r="G189" s="49" t="s">
        <v>4901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5549</v>
      </c>
      <c r="C190" s="38"/>
      <c r="D190" s="33" t="s">
        <v>15379</v>
      </c>
      <c r="E190" s="542" t="s">
        <v>16420</v>
      </c>
      <c r="F190" s="33"/>
      <c r="G190" s="33" t="s">
        <v>5556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4901</v>
      </c>
      <c r="C191" s="49"/>
      <c r="D191" s="33" t="s">
        <v>15372</v>
      </c>
      <c r="E191" s="394" t="s">
        <v>16421</v>
      </c>
      <c r="F191" s="33" t="s">
        <v>16422</v>
      </c>
      <c r="G191" s="49" t="s">
        <v>4901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5549</v>
      </c>
      <c r="C192" s="38"/>
      <c r="D192" s="33" t="s">
        <v>15379</v>
      </c>
      <c r="E192" s="542" t="s">
        <v>16423</v>
      </c>
      <c r="F192" s="33"/>
      <c r="G192" s="33" t="s">
        <v>5556</v>
      </c>
      <c r="H192" s="270" t="s">
        <v>16424</v>
      </c>
      <c r="I192" s="247" t="s">
        <v>5883</v>
      </c>
      <c r="J192" s="33"/>
      <c r="K192" s="33"/>
      <c r="R192"/>
      <c r="S192"/>
      <c r="T192"/>
    </row>
    <row r="193" spans="1:24" hidden="1" x14ac:dyDescent="0.25">
      <c r="A193" s="33">
        <v>188</v>
      </c>
      <c r="B193" s="49" t="s">
        <v>5731</v>
      </c>
      <c r="C193" s="49"/>
      <c r="D193" s="33" t="s">
        <v>15379</v>
      </c>
      <c r="E193" s="600">
        <v>46192053</v>
      </c>
      <c r="F193" s="33"/>
      <c r="G193" s="33" t="s">
        <v>5811</v>
      </c>
      <c r="H193" s="33" t="s">
        <v>520</v>
      </c>
      <c r="I193" s="33"/>
      <c r="J193" s="33"/>
      <c r="K193" s="436" t="s">
        <v>8157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4901</v>
      </c>
      <c r="C194" s="49"/>
      <c r="D194" s="33" t="s">
        <v>16048</v>
      </c>
      <c r="E194" s="394" t="s">
        <v>16425</v>
      </c>
      <c r="F194" s="33" t="s">
        <v>16426</v>
      </c>
      <c r="G194" s="49" t="s">
        <v>4901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4901</v>
      </c>
      <c r="C195" s="49"/>
      <c r="D195" s="33" t="s">
        <v>15379</v>
      </c>
      <c r="E195" s="49">
        <v>5724</v>
      </c>
      <c r="F195" s="33" t="s">
        <v>16427</v>
      </c>
      <c r="G195" s="49" t="s">
        <v>4901</v>
      </c>
      <c r="H195" s="33" t="s">
        <v>433</v>
      </c>
      <c r="I195" s="33"/>
      <c r="J195" s="33"/>
      <c r="K195" s="33"/>
      <c r="R195"/>
      <c r="S195"/>
      <c r="T195"/>
    </row>
    <row r="196" spans="1:24" hidden="1" x14ac:dyDescent="0.25">
      <c r="A196" s="33">
        <v>189</v>
      </c>
      <c r="B196" s="49" t="s">
        <v>5731</v>
      </c>
      <c r="C196" s="49"/>
      <c r="D196" s="33" t="s">
        <v>15379</v>
      </c>
      <c r="E196" s="49">
        <v>45180864</v>
      </c>
      <c r="F196" s="33"/>
      <c r="G196" s="33" t="s">
        <v>5811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4901</v>
      </c>
      <c r="C197" s="49"/>
      <c r="D197" s="33" t="s">
        <v>15372</v>
      </c>
      <c r="E197" s="49">
        <v>5852</v>
      </c>
      <c r="F197" s="33" t="s">
        <v>16428</v>
      </c>
      <c r="G197" s="49" t="s">
        <v>4901</v>
      </c>
      <c r="H197" s="33" t="s">
        <v>433</v>
      </c>
      <c r="I197" s="33"/>
      <c r="J197" s="33"/>
      <c r="K197" s="33"/>
      <c r="R197"/>
      <c r="S197"/>
      <c r="T197"/>
    </row>
    <row r="198" spans="1:24" hidden="1" x14ac:dyDescent="0.25">
      <c r="A198" s="33">
        <v>190</v>
      </c>
      <c r="B198" s="49" t="s">
        <v>5731</v>
      </c>
      <c r="C198" s="49"/>
      <c r="D198" s="33" t="s">
        <v>15379</v>
      </c>
      <c r="E198" s="49">
        <v>36201712</v>
      </c>
      <c r="F198" s="33"/>
      <c r="G198" s="33" t="s">
        <v>5811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4901</v>
      </c>
      <c r="C199" s="49"/>
      <c r="D199" s="33" t="s">
        <v>15372</v>
      </c>
      <c r="E199" s="394" t="s">
        <v>16124</v>
      </c>
      <c r="F199" s="33" t="s">
        <v>16429</v>
      </c>
      <c r="G199" s="49" t="s">
        <v>4901</v>
      </c>
      <c r="H199" s="33" t="s">
        <v>433</v>
      </c>
      <c r="I199" s="33"/>
      <c r="J199" s="33"/>
      <c r="K199" s="33"/>
      <c r="R199"/>
      <c r="S199"/>
      <c r="T199"/>
    </row>
    <row r="200" spans="1:24" hidden="1" x14ac:dyDescent="0.25">
      <c r="A200" s="33">
        <v>191</v>
      </c>
      <c r="B200" s="49" t="s">
        <v>5731</v>
      </c>
      <c r="C200" s="49"/>
      <c r="D200" s="33" t="s">
        <v>15379</v>
      </c>
      <c r="E200" s="49">
        <v>21210942</v>
      </c>
      <c r="F200" s="33"/>
      <c r="G200" s="33" t="s">
        <v>5811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4901</v>
      </c>
      <c r="C201" s="49"/>
      <c r="D201" s="33" t="s">
        <v>15372</v>
      </c>
      <c r="E201" s="49">
        <v>3822</v>
      </c>
      <c r="F201" s="33" t="s">
        <v>16430</v>
      </c>
      <c r="G201" s="49" t="s">
        <v>4901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5731</v>
      </c>
      <c r="C202" s="49"/>
      <c r="D202" s="33" t="s">
        <v>15927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4901</v>
      </c>
      <c r="C203" s="49"/>
      <c r="D203" s="33" t="s">
        <v>16048</v>
      </c>
      <c r="E203" s="49">
        <v>4214</v>
      </c>
      <c r="F203" s="33" t="s">
        <v>16431</v>
      </c>
      <c r="G203" s="49" t="s">
        <v>4901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5731</v>
      </c>
      <c r="C204" s="796"/>
      <c r="D204" s="114" t="s">
        <v>15927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4901</v>
      </c>
      <c r="C205" s="49"/>
      <c r="D205" s="33" t="s">
        <v>15927</v>
      </c>
      <c r="E205" s="394" t="s">
        <v>16432</v>
      </c>
      <c r="F205" s="33" t="s">
        <v>16433</v>
      </c>
      <c r="G205" s="49" t="s">
        <v>4901</v>
      </c>
      <c r="H205" s="33" t="s">
        <v>433</v>
      </c>
      <c r="I205" s="33"/>
      <c r="J205" s="33"/>
      <c r="K205" s="33"/>
      <c r="P205" s="734" t="s">
        <v>4574</v>
      </c>
      <c r="Q205" s="734" t="s">
        <v>15619</v>
      </c>
      <c r="R205" s="737">
        <v>3819</v>
      </c>
      <c r="S205" s="795" t="s">
        <v>16419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5731</v>
      </c>
      <c r="C206" s="101"/>
      <c r="D206" s="109" t="s">
        <v>15372</v>
      </c>
      <c r="E206" s="101" t="s">
        <v>16435</v>
      </c>
      <c r="F206" s="109"/>
      <c r="G206" s="109" t="s">
        <v>5957</v>
      </c>
      <c r="H206" s="109" t="s">
        <v>433</v>
      </c>
      <c r="I206" s="109"/>
      <c r="J206" s="109"/>
      <c r="K206" s="109"/>
      <c r="R206"/>
      <c r="S206"/>
      <c r="T206"/>
    </row>
    <row r="207" spans="1:24" hidden="1" x14ac:dyDescent="0.25">
      <c r="A207" s="33">
        <v>195</v>
      </c>
      <c r="B207" s="38" t="s">
        <v>4956</v>
      </c>
      <c r="C207" s="38"/>
      <c r="D207" s="33" t="s">
        <v>16048</v>
      </c>
      <c r="E207" s="49">
        <v>7792</v>
      </c>
      <c r="F207" s="33" t="s">
        <v>16436</v>
      </c>
      <c r="G207" s="33" t="s">
        <v>5000</v>
      </c>
      <c r="H207" s="33" t="s">
        <v>520</v>
      </c>
      <c r="I207" s="247" t="s">
        <v>16437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5731</v>
      </c>
      <c r="C208" s="49"/>
      <c r="D208" s="33" t="s">
        <v>15372</v>
      </c>
      <c r="E208" s="49" t="s">
        <v>16439</v>
      </c>
      <c r="F208" s="33"/>
      <c r="G208" s="33" t="s">
        <v>5957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5731</v>
      </c>
      <c r="C209" s="49"/>
      <c r="D209" s="33" t="s">
        <v>15372</v>
      </c>
      <c r="E209" s="600" t="s">
        <v>16440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hidden="1" x14ac:dyDescent="0.25">
      <c r="A210" s="33">
        <v>196</v>
      </c>
      <c r="B210" s="38" t="s">
        <v>4956</v>
      </c>
      <c r="C210" s="38"/>
      <c r="D210" s="33" t="s">
        <v>16048</v>
      </c>
      <c r="E210" s="49">
        <v>2260</v>
      </c>
      <c r="F210" s="33" t="s">
        <v>16441</v>
      </c>
      <c r="G210" s="33" t="s">
        <v>5000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5731</v>
      </c>
      <c r="C211" s="49"/>
      <c r="D211" s="33" t="s">
        <v>15372</v>
      </c>
      <c r="E211" s="600" t="s">
        <v>16442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15953</v>
      </c>
      <c r="M211">
        <v>1</v>
      </c>
      <c r="R211"/>
      <c r="S211"/>
      <c r="T211"/>
    </row>
    <row r="212" spans="1:24" hidden="1" x14ac:dyDescent="0.25">
      <c r="A212" s="33">
        <v>197</v>
      </c>
      <c r="B212" s="38" t="s">
        <v>4956</v>
      </c>
      <c r="C212" s="38"/>
      <c r="D212" s="33" t="s">
        <v>16048</v>
      </c>
      <c r="E212" s="49">
        <v>5584</v>
      </c>
      <c r="F212" s="33" t="s">
        <v>16443</v>
      </c>
      <c r="G212" s="33" t="s">
        <v>5000</v>
      </c>
      <c r="H212" s="33" t="s">
        <v>520</v>
      </c>
      <c r="I212" s="33"/>
      <c r="J212" s="33"/>
      <c r="K212" s="33"/>
      <c r="R212"/>
      <c r="S212"/>
      <c r="T212"/>
    </row>
    <row r="213" spans="1:24" hidden="1" x14ac:dyDescent="0.25">
      <c r="A213" s="33">
        <v>198</v>
      </c>
      <c r="B213" s="38" t="s">
        <v>4956</v>
      </c>
      <c r="C213" s="38"/>
      <c r="D213" s="33" t="s">
        <v>16048</v>
      </c>
      <c r="E213" s="49">
        <v>9482</v>
      </c>
      <c r="F213" s="33" t="s">
        <v>16444</v>
      </c>
      <c r="G213" s="33" t="s">
        <v>5000</v>
      </c>
      <c r="H213" s="33" t="s">
        <v>520</v>
      </c>
      <c r="I213" s="33"/>
      <c r="J213" s="33"/>
      <c r="K213" s="33"/>
      <c r="R213"/>
      <c r="S213"/>
      <c r="T213"/>
    </row>
    <row r="214" spans="1:24" hidden="1" x14ac:dyDescent="0.25">
      <c r="A214" s="33">
        <v>198</v>
      </c>
      <c r="B214" s="38" t="s">
        <v>4956</v>
      </c>
      <c r="C214" s="38"/>
      <c r="D214" s="33" t="s">
        <v>15379</v>
      </c>
      <c r="E214" s="49">
        <v>8766</v>
      </c>
      <c r="F214" s="33" t="s">
        <v>16445</v>
      </c>
      <c r="G214" s="33" t="s">
        <v>5000</v>
      </c>
      <c r="H214" s="33" t="s">
        <v>520</v>
      </c>
      <c r="I214" s="33" t="s">
        <v>16446</v>
      </c>
      <c r="J214" s="33"/>
      <c r="K214" s="33"/>
      <c r="R214"/>
      <c r="S214"/>
      <c r="T214"/>
    </row>
    <row r="215" spans="1:24" hidden="1" x14ac:dyDescent="0.25">
      <c r="A215" s="33">
        <v>198</v>
      </c>
      <c r="B215" s="38" t="s">
        <v>4956</v>
      </c>
      <c r="C215" s="38"/>
      <c r="D215" s="33" t="s">
        <v>16048</v>
      </c>
      <c r="E215" s="49">
        <v>9571</v>
      </c>
      <c r="F215" s="33" t="s">
        <v>16447</v>
      </c>
      <c r="G215" s="33" t="s">
        <v>5000</v>
      </c>
      <c r="H215" s="33" t="s">
        <v>520</v>
      </c>
      <c r="I215" s="33"/>
      <c r="J215" s="33"/>
      <c r="K215" s="33"/>
      <c r="R215"/>
      <c r="S215"/>
      <c r="T215"/>
    </row>
    <row r="216" spans="1:24" hidden="1" x14ac:dyDescent="0.25">
      <c r="A216" s="33">
        <v>198</v>
      </c>
      <c r="B216" s="38" t="s">
        <v>4956</v>
      </c>
      <c r="C216" s="38"/>
      <c r="D216" s="33" t="s">
        <v>16048</v>
      </c>
      <c r="E216" s="394" t="s">
        <v>16448</v>
      </c>
      <c r="F216" s="33" t="s">
        <v>16449</v>
      </c>
      <c r="G216" s="33" t="s">
        <v>5000</v>
      </c>
      <c r="H216" s="33" t="s">
        <v>520</v>
      </c>
      <c r="I216" s="33"/>
      <c r="J216" s="33"/>
      <c r="K216" s="33"/>
      <c r="R216"/>
      <c r="S216"/>
      <c r="T216"/>
    </row>
    <row r="217" spans="1:24" hidden="1" x14ac:dyDescent="0.25">
      <c r="A217" s="33">
        <v>198</v>
      </c>
      <c r="B217" s="38" t="s">
        <v>4956</v>
      </c>
      <c r="C217" s="38"/>
      <c r="D217" s="33" t="s">
        <v>16048</v>
      </c>
      <c r="E217" s="394" t="s">
        <v>16450</v>
      </c>
      <c r="F217" s="33" t="s">
        <v>16451</v>
      </c>
      <c r="G217" s="33" t="s">
        <v>5000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5731</v>
      </c>
      <c r="C218" s="49"/>
      <c r="D218" s="33" t="s">
        <v>15372</v>
      </c>
      <c r="E218" s="49" t="s">
        <v>16452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5731</v>
      </c>
      <c r="C219" s="49"/>
      <c r="D219" s="33" t="s">
        <v>15372</v>
      </c>
      <c r="E219" s="49" t="s">
        <v>16453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4956</v>
      </c>
      <c r="C220" s="38"/>
      <c r="D220" s="33" t="s">
        <v>16048</v>
      </c>
      <c r="E220" s="49">
        <v>2718</v>
      </c>
      <c r="F220" s="33" t="s">
        <v>16447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5731</v>
      </c>
      <c r="C221" s="49"/>
      <c r="D221" s="33" t="s">
        <v>15372</v>
      </c>
      <c r="E221" s="799" t="s">
        <v>16455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4574</v>
      </c>
      <c r="Q221" s="734" t="s">
        <v>15379</v>
      </c>
      <c r="R221" s="737">
        <v>4828</v>
      </c>
      <c r="S221" s="795" t="s">
        <v>16434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5731</v>
      </c>
      <c r="C222" s="49"/>
      <c r="D222" s="33" t="s">
        <v>15372</v>
      </c>
      <c r="E222" s="799" t="s">
        <v>16456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5731</v>
      </c>
      <c r="C223" s="49"/>
      <c r="D223" s="33" t="s">
        <v>15379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4574</v>
      </c>
      <c r="Q223" s="734" t="s">
        <v>15372</v>
      </c>
      <c r="R223" s="795" t="s">
        <v>16438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16457</v>
      </c>
      <c r="E224" s="49">
        <v>410301012</v>
      </c>
      <c r="F224" s="33"/>
      <c r="G224" s="33" t="s">
        <v>5939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4956</v>
      </c>
      <c r="C225" s="38"/>
      <c r="D225" s="33" t="s">
        <v>15379</v>
      </c>
      <c r="E225" s="49">
        <v>7481</v>
      </c>
      <c r="F225" s="33" t="s">
        <v>16458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16457</v>
      </c>
      <c r="E226" s="49">
        <v>410001027</v>
      </c>
      <c r="F226" s="33"/>
      <c r="G226" s="33" t="s">
        <v>5939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15379</v>
      </c>
      <c r="E227" s="542" t="s">
        <v>16459</v>
      </c>
      <c r="F227" s="33" t="s">
        <v>16460</v>
      </c>
      <c r="G227" s="33" t="s">
        <v>5195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16457</v>
      </c>
      <c r="E228" s="49">
        <v>399688020</v>
      </c>
      <c r="F228" s="33"/>
      <c r="G228" s="33" t="s">
        <v>5939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15379</v>
      </c>
      <c r="E229" s="542" t="s">
        <v>16461</v>
      </c>
      <c r="F229" s="33" t="s">
        <v>16462</v>
      </c>
      <c r="G229" s="33" t="s">
        <v>5195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16457</v>
      </c>
      <c r="E230" s="49">
        <v>399488022</v>
      </c>
      <c r="F230" s="33"/>
      <c r="G230" s="33" t="s">
        <v>5939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15379</v>
      </c>
      <c r="E231" s="542" t="s">
        <v>16463</v>
      </c>
      <c r="F231" s="33" t="s">
        <v>16464</v>
      </c>
      <c r="G231" s="33" t="s">
        <v>5195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16457</v>
      </c>
      <c r="E232" s="49">
        <v>480188009</v>
      </c>
      <c r="F232" s="33"/>
      <c r="G232" s="33" t="s">
        <v>5939</v>
      </c>
      <c r="H232" s="33" t="s">
        <v>433</v>
      </c>
      <c r="I232" s="33"/>
      <c r="J232" s="33"/>
      <c r="K232" s="33"/>
      <c r="R232"/>
      <c r="S232"/>
      <c r="T232"/>
    </row>
    <row r="233" spans="1:24" hidden="1" x14ac:dyDescent="0.25">
      <c r="A233" s="436">
        <v>208</v>
      </c>
      <c r="B233" s="701">
        <v>44684</v>
      </c>
      <c r="C233" s="701"/>
      <c r="D233" s="436" t="s">
        <v>15379</v>
      </c>
      <c r="E233" s="800" t="s">
        <v>16465</v>
      </c>
      <c r="F233" s="436" t="s">
        <v>16466</v>
      </c>
      <c r="G233" s="436"/>
      <c r="H233" s="436"/>
      <c r="I233" s="33"/>
      <c r="J233" s="33"/>
      <c r="K233" s="33"/>
      <c r="R233"/>
      <c r="S233"/>
      <c r="T233"/>
    </row>
    <row r="234" spans="1:24" hidden="1" x14ac:dyDescent="0.25">
      <c r="A234" s="33">
        <v>208</v>
      </c>
      <c r="B234" s="49" t="s">
        <v>6072</v>
      </c>
      <c r="C234" s="49"/>
      <c r="D234" s="33" t="s">
        <v>15379</v>
      </c>
      <c r="E234" s="49" t="s">
        <v>16467</v>
      </c>
      <c r="F234" s="33" t="s">
        <v>16468</v>
      </c>
      <c r="G234" s="33" t="s">
        <v>6348</v>
      </c>
      <c r="H234" s="33" t="s">
        <v>520</v>
      </c>
      <c r="I234" s="33"/>
      <c r="J234" s="33"/>
      <c r="K234" s="33"/>
      <c r="R234"/>
      <c r="S234"/>
      <c r="T234"/>
    </row>
    <row r="235" spans="1:24" hidden="1" x14ac:dyDescent="0.25">
      <c r="A235" s="436">
        <v>209</v>
      </c>
      <c r="B235" s="701">
        <v>44684</v>
      </c>
      <c r="C235" s="701"/>
      <c r="D235" s="436" t="s">
        <v>15379</v>
      </c>
      <c r="E235" s="800" t="s">
        <v>16469</v>
      </c>
      <c r="F235" s="436" t="s">
        <v>16470</v>
      </c>
      <c r="G235" s="436"/>
      <c r="H235" s="436"/>
      <c r="I235" s="33"/>
      <c r="J235" s="33"/>
      <c r="K235" s="33"/>
      <c r="P235" s="798">
        <v>44808</v>
      </c>
      <c r="Q235" s="75" t="s">
        <v>16454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5939</v>
      </c>
    </row>
    <row r="236" spans="1:24" hidden="1" x14ac:dyDescent="0.25">
      <c r="A236" s="33">
        <v>209</v>
      </c>
      <c r="B236" s="49" t="s">
        <v>6072</v>
      </c>
      <c r="C236" s="49"/>
      <c r="D236" s="33" t="s">
        <v>15379</v>
      </c>
      <c r="E236" s="49" t="s">
        <v>16471</v>
      </c>
      <c r="F236" s="33" t="s">
        <v>16468</v>
      </c>
      <c r="G236" s="33" t="s">
        <v>6348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15379</v>
      </c>
      <c r="E237" s="542" t="s">
        <v>16472</v>
      </c>
      <c r="F237" s="33" t="s">
        <v>16473</v>
      </c>
      <c r="G237" s="33" t="s">
        <v>5195</v>
      </c>
      <c r="H237" s="33" t="s">
        <v>433</v>
      </c>
      <c r="I237" s="33"/>
      <c r="J237" s="33"/>
      <c r="K237" s="33"/>
      <c r="R237"/>
      <c r="S237"/>
      <c r="T237"/>
    </row>
    <row r="238" spans="1:24" hidden="1" x14ac:dyDescent="0.25">
      <c r="A238" s="33">
        <v>210</v>
      </c>
      <c r="B238" s="49" t="s">
        <v>6072</v>
      </c>
      <c r="C238" s="49"/>
      <c r="D238" s="33" t="s">
        <v>15449</v>
      </c>
      <c r="E238" s="394" t="s">
        <v>16475</v>
      </c>
      <c r="F238" s="33" t="s">
        <v>16468</v>
      </c>
      <c r="G238" s="33" t="s">
        <v>6348</v>
      </c>
      <c r="H238" s="33" t="s">
        <v>520</v>
      </c>
      <c r="I238" s="33"/>
      <c r="J238" s="33"/>
      <c r="K238" s="33"/>
      <c r="R238"/>
      <c r="S238"/>
      <c r="T238"/>
    </row>
    <row r="239" spans="1:24" hidden="1" x14ac:dyDescent="0.25">
      <c r="A239" s="33">
        <v>211</v>
      </c>
      <c r="B239" s="479">
        <v>44684</v>
      </c>
      <c r="C239" s="479"/>
      <c r="D239" s="33" t="s">
        <v>15372</v>
      </c>
      <c r="E239" s="542" t="s">
        <v>16476</v>
      </c>
      <c r="F239" s="33" t="s">
        <v>16477</v>
      </c>
      <c r="G239" s="180">
        <v>44745</v>
      </c>
      <c r="H239" s="33" t="s">
        <v>2861</v>
      </c>
      <c r="I239" s="247" t="s">
        <v>2861</v>
      </c>
      <c r="J239" s="33"/>
      <c r="K239" s="33"/>
      <c r="R239"/>
      <c r="S239"/>
      <c r="T239"/>
    </row>
    <row r="240" spans="1:24" hidden="1" x14ac:dyDescent="0.25">
      <c r="A240" s="33">
        <v>211</v>
      </c>
      <c r="B240" s="49" t="s">
        <v>6072</v>
      </c>
      <c r="C240" s="49"/>
      <c r="D240" s="33" t="s">
        <v>15379</v>
      </c>
      <c r="E240" s="49" t="s">
        <v>16478</v>
      </c>
      <c r="F240" s="33" t="s">
        <v>16468</v>
      </c>
      <c r="G240" s="33" t="s">
        <v>6348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6072</v>
      </c>
      <c r="C241" s="49"/>
      <c r="D241" s="33" t="s">
        <v>16165</v>
      </c>
      <c r="E241" s="600" t="s">
        <v>16479</v>
      </c>
      <c r="F241" s="436" t="s">
        <v>16468</v>
      </c>
      <c r="G241" s="436" t="s">
        <v>6675</v>
      </c>
      <c r="H241" s="436" t="s">
        <v>433</v>
      </c>
      <c r="I241" s="33"/>
      <c r="J241" s="33"/>
      <c r="K241" s="436" t="s">
        <v>8176</v>
      </c>
      <c r="M241">
        <v>12</v>
      </c>
      <c r="R241"/>
      <c r="S241"/>
      <c r="T241"/>
    </row>
    <row r="242" spans="1:24" hidden="1" x14ac:dyDescent="0.25">
      <c r="A242" s="33">
        <v>212</v>
      </c>
      <c r="B242" s="479">
        <v>44684</v>
      </c>
      <c r="C242" s="479"/>
      <c r="D242" s="33" t="s">
        <v>15927</v>
      </c>
      <c r="E242" s="542" t="s">
        <v>16480</v>
      </c>
      <c r="F242" s="33" t="s">
        <v>16481</v>
      </c>
      <c r="G242" s="180">
        <v>44745</v>
      </c>
      <c r="H242" s="33" t="s">
        <v>2861</v>
      </c>
      <c r="I242" s="247" t="s">
        <v>2861</v>
      </c>
      <c r="J242" s="33"/>
      <c r="K242" s="33"/>
      <c r="R242"/>
      <c r="S242"/>
      <c r="T242"/>
    </row>
    <row r="243" spans="1:24" hidden="1" x14ac:dyDescent="0.25">
      <c r="A243" s="33">
        <v>213</v>
      </c>
      <c r="B243" s="479">
        <v>44684</v>
      </c>
      <c r="C243" s="479"/>
      <c r="D243" s="33" t="s">
        <v>15379</v>
      </c>
      <c r="E243" s="802" t="s">
        <v>16482</v>
      </c>
      <c r="F243" s="33" t="s">
        <v>16483</v>
      </c>
      <c r="G243" s="180">
        <v>44745</v>
      </c>
      <c r="H243" s="33" t="s">
        <v>2861</v>
      </c>
      <c r="I243" s="247" t="s">
        <v>2861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6072</v>
      </c>
      <c r="C244" s="49"/>
      <c r="D244" s="33" t="s">
        <v>15379</v>
      </c>
      <c r="E244" s="394" t="s">
        <v>16479</v>
      </c>
      <c r="F244" s="33" t="s">
        <v>16468</v>
      </c>
      <c r="G244" s="33" t="s">
        <v>6675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15619</v>
      </c>
      <c r="E245" s="542" t="s">
        <v>16484</v>
      </c>
      <c r="F245" s="33" t="s">
        <v>16485</v>
      </c>
      <c r="G245" s="33" t="s">
        <v>5343</v>
      </c>
      <c r="H245" s="33" t="s">
        <v>433</v>
      </c>
      <c r="I245" s="33"/>
      <c r="J245" s="33"/>
      <c r="K245" s="33"/>
      <c r="P245" s="75" t="s">
        <v>3464</v>
      </c>
      <c r="Q245" s="75" t="s">
        <v>15619</v>
      </c>
      <c r="R245" s="70">
        <v>1119</v>
      </c>
      <c r="S245" s="155" t="s">
        <v>16350</v>
      </c>
      <c r="U245" s="75" t="s">
        <v>3624</v>
      </c>
      <c r="V245" s="75" t="s">
        <v>482</v>
      </c>
      <c r="W245" s="75"/>
      <c r="X245" s="734" t="s">
        <v>3698</v>
      </c>
    </row>
    <row r="246" spans="1:24" hidden="1" x14ac:dyDescent="0.25">
      <c r="A246" s="33">
        <v>214</v>
      </c>
      <c r="B246" s="49" t="s">
        <v>6072</v>
      </c>
      <c r="C246" s="49"/>
      <c r="D246" s="33" t="s">
        <v>15379</v>
      </c>
      <c r="E246" s="49" t="s">
        <v>16487</v>
      </c>
      <c r="F246" s="33" t="s">
        <v>16468</v>
      </c>
      <c r="G246" s="33" t="s">
        <v>6138</v>
      </c>
      <c r="H246" s="33" t="s">
        <v>520</v>
      </c>
      <c r="I246" s="247" t="s">
        <v>8037</v>
      </c>
      <c r="J246" s="33"/>
      <c r="K246" s="33"/>
      <c r="R246"/>
      <c r="S246"/>
      <c r="T246"/>
    </row>
    <row r="247" spans="1:24" hidden="1" x14ac:dyDescent="0.25">
      <c r="A247" s="33">
        <v>215</v>
      </c>
      <c r="B247" s="479">
        <v>44684</v>
      </c>
      <c r="C247" s="479"/>
      <c r="D247" s="33" t="s">
        <v>15372</v>
      </c>
      <c r="E247" s="542" t="s">
        <v>16488</v>
      </c>
      <c r="F247" s="33" t="s">
        <v>16489</v>
      </c>
      <c r="G247" s="180">
        <v>44745</v>
      </c>
      <c r="H247" s="33" t="s">
        <v>2861</v>
      </c>
      <c r="I247" s="247" t="s">
        <v>2861</v>
      </c>
      <c r="J247" s="33"/>
      <c r="K247" s="33"/>
      <c r="P247" s="75" t="s">
        <v>3464</v>
      </c>
      <c r="Q247" s="75" t="s">
        <v>15372</v>
      </c>
      <c r="R247" s="155" t="s">
        <v>16351</v>
      </c>
      <c r="S247" s="70">
        <v>2984</v>
      </c>
      <c r="T247" s="70"/>
      <c r="U247" s="75" t="s">
        <v>3624</v>
      </c>
      <c r="V247" s="75" t="s">
        <v>7562</v>
      </c>
      <c r="W247" s="75"/>
      <c r="X247" s="734" t="s">
        <v>3645</v>
      </c>
    </row>
    <row r="248" spans="1:24" hidden="1" x14ac:dyDescent="0.25">
      <c r="A248" s="33">
        <v>215</v>
      </c>
      <c r="B248" s="49" t="s">
        <v>6072</v>
      </c>
      <c r="C248" s="49"/>
      <c r="D248" s="33" t="s">
        <v>15379</v>
      </c>
      <c r="E248" s="49" t="s">
        <v>16490</v>
      </c>
      <c r="F248" s="33" t="s">
        <v>16468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hidden="1" x14ac:dyDescent="0.25">
      <c r="A249" s="33">
        <v>216</v>
      </c>
      <c r="B249" s="49" t="s">
        <v>6072</v>
      </c>
      <c r="C249" s="49"/>
      <c r="D249" s="33" t="s">
        <v>15379</v>
      </c>
      <c r="E249" s="600" t="s">
        <v>16491</v>
      </c>
      <c r="F249" s="33" t="s">
        <v>16468</v>
      </c>
      <c r="G249" s="33" t="s">
        <v>6138</v>
      </c>
      <c r="H249" s="33" t="s">
        <v>520</v>
      </c>
      <c r="I249" s="33"/>
      <c r="J249" s="33"/>
      <c r="K249" s="436" t="s">
        <v>8157</v>
      </c>
      <c r="M249">
        <v>12</v>
      </c>
      <c r="R249"/>
      <c r="S249"/>
      <c r="T249"/>
    </row>
    <row r="250" spans="1:24" hidden="1" x14ac:dyDescent="0.25">
      <c r="A250" s="33">
        <v>216</v>
      </c>
      <c r="B250" s="479">
        <v>44684</v>
      </c>
      <c r="C250" s="479"/>
      <c r="D250" s="33" t="s">
        <v>15372</v>
      </c>
      <c r="E250" s="542" t="s">
        <v>16492</v>
      </c>
      <c r="F250" s="33" t="s">
        <v>16493</v>
      </c>
      <c r="G250" s="180">
        <v>44745</v>
      </c>
      <c r="H250" s="33" t="s">
        <v>2861</v>
      </c>
      <c r="I250" s="247" t="s">
        <v>2861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15379</v>
      </c>
      <c r="E251" s="542" t="s">
        <v>16494</v>
      </c>
      <c r="F251" s="33" t="s">
        <v>16495</v>
      </c>
      <c r="G251" s="33" t="s">
        <v>5195</v>
      </c>
      <c r="H251" s="33" t="s">
        <v>433</v>
      </c>
      <c r="I251" s="33"/>
      <c r="J251" s="33"/>
      <c r="K251" s="33"/>
      <c r="R251"/>
      <c r="S251"/>
      <c r="T251"/>
    </row>
    <row r="252" spans="1:24" hidden="1" x14ac:dyDescent="0.25">
      <c r="A252" s="33">
        <v>217</v>
      </c>
      <c r="B252" s="49" t="s">
        <v>6072</v>
      </c>
      <c r="C252" s="49"/>
      <c r="D252" s="33" t="s">
        <v>15379</v>
      </c>
      <c r="E252" s="394" t="s">
        <v>16496</v>
      </c>
      <c r="F252" s="33" t="s">
        <v>16468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15379</v>
      </c>
      <c r="E253" s="542" t="s">
        <v>16497</v>
      </c>
      <c r="F253" s="33" t="s">
        <v>16498</v>
      </c>
      <c r="G253" s="33" t="s">
        <v>5195</v>
      </c>
      <c r="H253" s="33" t="s">
        <v>433</v>
      </c>
      <c r="I253" s="33"/>
      <c r="J253" s="33"/>
      <c r="K253" s="33"/>
      <c r="P253" s="798">
        <v>44808</v>
      </c>
      <c r="Q253" s="75" t="s">
        <v>15372</v>
      </c>
      <c r="R253" s="143" t="s">
        <v>16474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hidden="1" x14ac:dyDescent="0.25">
      <c r="A254" s="33">
        <v>218</v>
      </c>
      <c r="B254" s="49" t="s">
        <v>6072</v>
      </c>
      <c r="C254" s="49"/>
      <c r="D254" s="33" t="s">
        <v>15379</v>
      </c>
      <c r="E254" s="49" t="s">
        <v>16499</v>
      </c>
      <c r="F254" s="33" t="s">
        <v>16468</v>
      </c>
      <c r="G254" s="33" t="s">
        <v>6138</v>
      </c>
      <c r="H254" s="33" t="s">
        <v>520</v>
      </c>
      <c r="I254" s="247" t="s">
        <v>15863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15927</v>
      </c>
      <c r="E255" s="542" t="s">
        <v>16500</v>
      </c>
      <c r="F255" s="33" t="s">
        <v>16501</v>
      </c>
      <c r="G255" s="33" t="s">
        <v>5343</v>
      </c>
      <c r="H255" s="33" t="s">
        <v>433</v>
      </c>
      <c r="I255" s="33"/>
      <c r="J255" s="33"/>
      <c r="K255" s="33"/>
      <c r="R255"/>
      <c r="S255"/>
      <c r="T255"/>
    </row>
    <row r="256" spans="1:24" hidden="1" x14ac:dyDescent="0.25">
      <c r="A256" s="33">
        <v>219</v>
      </c>
      <c r="B256" s="49" t="s">
        <v>6072</v>
      </c>
      <c r="C256" s="49"/>
      <c r="D256" s="33" t="s">
        <v>15379</v>
      </c>
      <c r="E256" s="49" t="s">
        <v>16502</v>
      </c>
      <c r="F256" s="33" t="s">
        <v>16468</v>
      </c>
      <c r="G256" s="33" t="s">
        <v>6138</v>
      </c>
      <c r="H256" s="33" t="s">
        <v>520</v>
      </c>
      <c r="I256" s="247" t="s">
        <v>15863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15372</v>
      </c>
      <c r="E257" s="542" t="s">
        <v>16503</v>
      </c>
      <c r="F257" s="33" t="s">
        <v>16504</v>
      </c>
      <c r="G257" s="33" t="s">
        <v>5343</v>
      </c>
      <c r="H257" s="33" t="s">
        <v>433</v>
      </c>
      <c r="I257" s="33"/>
      <c r="J257" s="33"/>
      <c r="K257" s="33"/>
      <c r="R257"/>
      <c r="S257"/>
      <c r="T257"/>
    </row>
    <row r="258" spans="1:24" hidden="1" x14ac:dyDescent="0.25">
      <c r="A258" s="33">
        <v>220</v>
      </c>
      <c r="B258" s="49" t="s">
        <v>6072</v>
      </c>
      <c r="C258" s="49"/>
      <c r="D258" s="33" t="s">
        <v>16505</v>
      </c>
      <c r="E258" s="49">
        <v>5121910033</v>
      </c>
      <c r="F258" s="33" t="s">
        <v>16468</v>
      </c>
      <c r="G258" s="33" t="s">
        <v>6138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15927</v>
      </c>
      <c r="E259" s="542" t="s">
        <v>16506</v>
      </c>
      <c r="F259" s="33" t="s">
        <v>16507</v>
      </c>
      <c r="G259" s="33" t="s">
        <v>5343</v>
      </c>
      <c r="H259" s="33" t="s">
        <v>433</v>
      </c>
      <c r="I259" s="33"/>
      <c r="J259" s="33"/>
      <c r="K259" s="33"/>
      <c r="R259"/>
      <c r="S259"/>
      <c r="T259"/>
    </row>
    <row r="260" spans="1:24" hidden="1" x14ac:dyDescent="0.25">
      <c r="A260" s="33">
        <v>221</v>
      </c>
      <c r="B260" s="49" t="s">
        <v>6072</v>
      </c>
      <c r="C260" s="49"/>
      <c r="D260" s="33" t="s">
        <v>15379</v>
      </c>
      <c r="E260" s="49" t="s">
        <v>16508</v>
      </c>
      <c r="F260" s="33" t="s">
        <v>16468</v>
      </c>
      <c r="G260" s="33" t="s">
        <v>6138</v>
      </c>
      <c r="H260" s="33" t="s">
        <v>520</v>
      </c>
      <c r="I260" s="33"/>
      <c r="J260" s="33"/>
      <c r="K260" s="33"/>
      <c r="R260"/>
      <c r="S260"/>
      <c r="T260"/>
    </row>
    <row r="261" spans="1:24" hidden="1" x14ac:dyDescent="0.25">
      <c r="A261" s="33">
        <v>222</v>
      </c>
      <c r="B261" s="479">
        <v>44684</v>
      </c>
      <c r="C261" s="479"/>
      <c r="D261" s="33" t="s">
        <v>15379</v>
      </c>
      <c r="E261" s="542" t="s">
        <v>16509</v>
      </c>
      <c r="F261" s="33" t="s">
        <v>16510</v>
      </c>
      <c r="G261" s="180">
        <v>44745</v>
      </c>
      <c r="H261" s="33" t="s">
        <v>2861</v>
      </c>
      <c r="I261" s="247" t="s">
        <v>2861</v>
      </c>
      <c r="J261" s="33"/>
      <c r="K261" s="33"/>
      <c r="P261" s="75"/>
      <c r="Q261" s="75" t="s">
        <v>15372</v>
      </c>
      <c r="R261" s="70" t="s">
        <v>16486</v>
      </c>
      <c r="S261" s="155">
        <v>2065</v>
      </c>
      <c r="U261" s="75" t="s">
        <v>67</v>
      </c>
      <c r="V261" s="75" t="s">
        <v>433</v>
      </c>
      <c r="W261" s="75"/>
      <c r="X261" s="75" t="s">
        <v>6675</v>
      </c>
    </row>
    <row r="262" spans="1:24" hidden="1" x14ac:dyDescent="0.25">
      <c r="A262" s="33">
        <v>222</v>
      </c>
      <c r="B262" s="49" t="s">
        <v>6072</v>
      </c>
      <c r="C262" s="49"/>
      <c r="D262" s="33" t="s">
        <v>15372</v>
      </c>
      <c r="E262" s="49" t="s">
        <v>16511</v>
      </c>
      <c r="F262" s="33" t="s">
        <v>16468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hidden="1" x14ac:dyDescent="0.25">
      <c r="A263" s="33">
        <v>223</v>
      </c>
      <c r="B263" s="479">
        <v>44684</v>
      </c>
      <c r="C263" s="479"/>
      <c r="D263" s="33" t="s">
        <v>15379</v>
      </c>
      <c r="E263" s="542" t="s">
        <v>16512</v>
      </c>
      <c r="F263" s="33" t="s">
        <v>16513</v>
      </c>
      <c r="G263" s="180">
        <v>44745</v>
      </c>
      <c r="H263" s="33" t="s">
        <v>2861</v>
      </c>
      <c r="I263" s="247" t="s">
        <v>2861</v>
      </c>
      <c r="J263" s="33"/>
      <c r="K263" s="33"/>
      <c r="R263"/>
      <c r="S263"/>
      <c r="T263"/>
    </row>
    <row r="264" spans="1:24" hidden="1" x14ac:dyDescent="0.25">
      <c r="A264" s="33">
        <v>223</v>
      </c>
      <c r="B264" s="49" t="s">
        <v>6072</v>
      </c>
      <c r="C264" s="49"/>
      <c r="D264" s="33" t="s">
        <v>15372</v>
      </c>
      <c r="E264" s="600" t="s">
        <v>16515</v>
      </c>
      <c r="F264" s="436" t="s">
        <v>16468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hidden="1" x14ac:dyDescent="0.25">
      <c r="A265" s="33">
        <v>224</v>
      </c>
      <c r="B265" s="479">
        <v>44684</v>
      </c>
      <c r="C265" s="479"/>
      <c r="D265" s="33" t="s">
        <v>15379</v>
      </c>
      <c r="E265" s="542" t="s">
        <v>16516</v>
      </c>
      <c r="F265" s="33" t="s">
        <v>16517</v>
      </c>
      <c r="G265" s="180">
        <v>44745</v>
      </c>
      <c r="H265" s="33" t="s">
        <v>2861</v>
      </c>
      <c r="I265" s="247" t="s">
        <v>2861</v>
      </c>
      <c r="J265" s="33"/>
      <c r="K265" s="33"/>
      <c r="R265"/>
      <c r="S265"/>
      <c r="T265"/>
    </row>
    <row r="266" spans="1:24" hidden="1" x14ac:dyDescent="0.25">
      <c r="A266" s="33">
        <v>224</v>
      </c>
      <c r="B266" s="49" t="s">
        <v>6072</v>
      </c>
      <c r="C266" s="49"/>
      <c r="D266" s="33" t="s">
        <v>15619</v>
      </c>
      <c r="E266" s="49">
        <v>1021</v>
      </c>
      <c r="F266" s="33" t="s">
        <v>16468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15379</v>
      </c>
      <c r="E267" s="600" t="s">
        <v>16518</v>
      </c>
      <c r="F267" s="33"/>
      <c r="G267" s="180">
        <v>44869</v>
      </c>
      <c r="H267" s="33" t="s">
        <v>433</v>
      </c>
      <c r="I267" s="33"/>
      <c r="J267" s="33"/>
      <c r="K267" s="436" t="s">
        <v>7601</v>
      </c>
      <c r="M267">
        <v>11</v>
      </c>
      <c r="N267" s="742"/>
      <c r="R267"/>
      <c r="S267"/>
      <c r="T267"/>
    </row>
    <row r="268" spans="1:24" hidden="1" x14ac:dyDescent="0.25">
      <c r="A268" s="33">
        <v>225</v>
      </c>
      <c r="B268" s="49" t="s">
        <v>6072</v>
      </c>
      <c r="C268" s="49"/>
      <c r="D268" s="33" t="s">
        <v>15619</v>
      </c>
      <c r="E268" s="49">
        <v>3921</v>
      </c>
      <c r="F268" s="33" t="s">
        <v>16468</v>
      </c>
      <c r="G268" s="33" t="s">
        <v>6348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15449</v>
      </c>
      <c r="E269" s="394" t="s">
        <v>16519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hidden="1" x14ac:dyDescent="0.25">
      <c r="A270" s="33">
        <v>226</v>
      </c>
      <c r="B270" s="49" t="s">
        <v>6072</v>
      </c>
      <c r="C270" s="49"/>
      <c r="D270" s="33" t="s">
        <v>16048</v>
      </c>
      <c r="E270" s="49" t="s">
        <v>16520</v>
      </c>
      <c r="F270" s="33" t="s">
        <v>16468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15927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hidden="1" x14ac:dyDescent="0.25">
      <c r="A272" s="33">
        <v>227</v>
      </c>
      <c r="B272" s="49" t="s">
        <v>6072</v>
      </c>
      <c r="C272" s="49"/>
      <c r="D272" s="33" t="s">
        <v>16048</v>
      </c>
      <c r="E272" s="49" t="s">
        <v>16521</v>
      </c>
      <c r="F272" s="33" t="s">
        <v>16468</v>
      </c>
      <c r="G272" s="33" t="s">
        <v>6348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15379</v>
      </c>
      <c r="E273" s="600">
        <v>30208194</v>
      </c>
      <c r="F273" s="33" t="s">
        <v>16468</v>
      </c>
      <c r="G273" s="33" t="s">
        <v>6877</v>
      </c>
      <c r="H273" s="270" t="s">
        <v>16522</v>
      </c>
      <c r="I273" s="247" t="s">
        <v>430</v>
      </c>
      <c r="J273" s="33"/>
      <c r="K273" s="436" t="s">
        <v>7601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15927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15379</v>
      </c>
      <c r="E275" s="49" t="s">
        <v>16524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hidden="1" x14ac:dyDescent="0.25">
      <c r="A276" s="33">
        <v>229</v>
      </c>
      <c r="B276" s="48">
        <v>44782</v>
      </c>
      <c r="C276" s="48"/>
      <c r="D276" s="33" t="s">
        <v>15379</v>
      </c>
      <c r="E276" s="49">
        <v>42120621</v>
      </c>
      <c r="F276" s="33" t="s">
        <v>16468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15379</v>
      </c>
      <c r="E277" s="600">
        <v>69721521</v>
      </c>
      <c r="F277" s="33" t="s">
        <v>16468</v>
      </c>
      <c r="G277" s="33" t="s">
        <v>6879</v>
      </c>
      <c r="H277" s="33" t="s">
        <v>433</v>
      </c>
      <c r="I277" s="33" t="s">
        <v>16525</v>
      </c>
      <c r="J277" s="33"/>
      <c r="K277" s="33" t="s">
        <v>977</v>
      </c>
      <c r="L277" s="734" t="s">
        <v>15953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15379</v>
      </c>
      <c r="E278" s="49" t="s">
        <v>16526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15379</v>
      </c>
      <c r="E279" s="542" t="s">
        <v>16527</v>
      </c>
      <c r="F279" s="33"/>
      <c r="G279" s="33" t="s">
        <v>5549</v>
      </c>
      <c r="H279" s="33" t="s">
        <v>433</v>
      </c>
      <c r="I279" s="33"/>
      <c r="J279" s="33"/>
      <c r="K279" s="33"/>
      <c r="P279" s="776" t="s">
        <v>3464</v>
      </c>
      <c r="Q279" s="776" t="s">
        <v>15379</v>
      </c>
      <c r="R279" s="793">
        <v>3316</v>
      </c>
      <c r="S279" s="794" t="s">
        <v>16514</v>
      </c>
      <c r="T279" s="794"/>
      <c r="U279" s="776" t="s">
        <v>3624</v>
      </c>
      <c r="V279" s="776" t="s">
        <v>15376</v>
      </c>
      <c r="W279" s="776"/>
      <c r="X279" s="75"/>
    </row>
    <row r="280" spans="1:24" hidden="1" x14ac:dyDescent="0.25">
      <c r="A280" s="33">
        <v>231</v>
      </c>
      <c r="B280" s="48">
        <v>44782</v>
      </c>
      <c r="C280" s="48"/>
      <c r="D280" s="33" t="s">
        <v>15379</v>
      </c>
      <c r="E280" s="49">
        <v>17631121</v>
      </c>
      <c r="F280" s="33" t="s">
        <v>16468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15379</v>
      </c>
      <c r="E281" s="542" t="s">
        <v>16528</v>
      </c>
      <c r="F281" s="33"/>
      <c r="G281" s="33" t="s">
        <v>5549</v>
      </c>
      <c r="H281" s="270" t="s">
        <v>16529</v>
      </c>
      <c r="I281" s="247" t="s">
        <v>1881</v>
      </c>
      <c r="J281" s="33"/>
      <c r="K281" s="33"/>
      <c r="R281"/>
      <c r="S281"/>
      <c r="T281"/>
    </row>
    <row r="282" spans="1:24" hidden="1" x14ac:dyDescent="0.25">
      <c r="A282" s="33">
        <v>232</v>
      </c>
      <c r="B282" s="48">
        <v>44782</v>
      </c>
      <c r="C282" s="48"/>
      <c r="D282" s="33" t="s">
        <v>15379</v>
      </c>
      <c r="E282" s="49">
        <v>56890921</v>
      </c>
      <c r="F282" s="33" t="s">
        <v>16468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15379</v>
      </c>
      <c r="E283" s="802" t="s">
        <v>16530</v>
      </c>
      <c r="F283" s="33"/>
      <c r="G283" s="33" t="s">
        <v>5549</v>
      </c>
      <c r="H283" s="270" t="s">
        <v>16529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15379</v>
      </c>
      <c r="E284" s="600">
        <v>67940521</v>
      </c>
      <c r="F284" s="33" t="s">
        <v>16468</v>
      </c>
      <c r="G284" s="33" t="s">
        <v>6877</v>
      </c>
      <c r="H284" s="270" t="s">
        <v>16424</v>
      </c>
      <c r="I284" s="247" t="s">
        <v>5883</v>
      </c>
      <c r="J284" s="33"/>
      <c r="K284" s="33" t="s">
        <v>31</v>
      </c>
      <c r="L284" s="734" t="s">
        <v>14574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15379</v>
      </c>
      <c r="E285" s="542" t="s">
        <v>16531</v>
      </c>
      <c r="F285" s="33"/>
      <c r="G285" s="33" t="s">
        <v>5549</v>
      </c>
      <c r="H285" s="33" t="s">
        <v>433</v>
      </c>
      <c r="I285" s="33"/>
      <c r="J285" s="33"/>
      <c r="K285" s="33"/>
      <c r="P285" s="75" t="s">
        <v>67</v>
      </c>
      <c r="Q285" s="75" t="s">
        <v>15927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6646</v>
      </c>
    </row>
    <row r="286" spans="1:24" hidden="1" x14ac:dyDescent="0.25">
      <c r="A286" s="33">
        <v>234</v>
      </c>
      <c r="B286" s="48">
        <v>44782</v>
      </c>
      <c r="C286" s="48"/>
      <c r="D286" s="33" t="s">
        <v>15379</v>
      </c>
      <c r="E286" s="49">
        <v>16191121</v>
      </c>
      <c r="F286" s="33" t="s">
        <v>16468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hidden="1" x14ac:dyDescent="0.25">
      <c r="A287" s="33">
        <v>235</v>
      </c>
      <c r="B287" s="48">
        <v>44807</v>
      </c>
      <c r="C287" s="48"/>
      <c r="D287" s="33" t="s">
        <v>15372</v>
      </c>
      <c r="E287" s="800" t="s">
        <v>12068</v>
      </c>
      <c r="F287" s="33"/>
      <c r="G287" s="33" t="s">
        <v>5811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hidden="1" x14ac:dyDescent="0.25">
      <c r="A288" s="33">
        <v>235</v>
      </c>
      <c r="B288" s="48">
        <v>44782</v>
      </c>
      <c r="C288" s="48"/>
      <c r="D288" s="33" t="s">
        <v>15379</v>
      </c>
      <c r="E288" s="49">
        <v>72246321</v>
      </c>
      <c r="F288" s="33" t="s">
        <v>16468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hidden="1" x14ac:dyDescent="0.25">
      <c r="A289" s="33">
        <v>236</v>
      </c>
      <c r="B289" s="48">
        <v>44807</v>
      </c>
      <c r="C289" s="48"/>
      <c r="D289" s="33" t="s">
        <v>15372</v>
      </c>
      <c r="E289" s="800" t="s">
        <v>16532</v>
      </c>
      <c r="F289" s="33"/>
      <c r="G289" s="33" t="s">
        <v>5811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15372</v>
      </c>
      <c r="R289" s="70" t="s">
        <v>16523</v>
      </c>
      <c r="S289" s="155">
        <v>6364</v>
      </c>
      <c r="U289" s="798">
        <v>44781</v>
      </c>
      <c r="V289" s="75" t="s">
        <v>433</v>
      </c>
      <c r="W289" s="75"/>
      <c r="X289" s="75" t="s">
        <v>6675</v>
      </c>
    </row>
    <row r="290" spans="1:24" hidden="1" x14ac:dyDescent="0.25">
      <c r="A290" s="33">
        <v>236</v>
      </c>
      <c r="B290" s="48">
        <v>44782</v>
      </c>
      <c r="C290" s="48"/>
      <c r="D290" s="33" t="s">
        <v>15379</v>
      </c>
      <c r="E290" s="49">
        <v>63661021</v>
      </c>
      <c r="F290" s="33" t="s">
        <v>16468</v>
      </c>
      <c r="G290" s="33" t="s">
        <v>6879</v>
      </c>
      <c r="H290" s="33" t="s">
        <v>520</v>
      </c>
      <c r="I290" s="33"/>
      <c r="J290" s="33"/>
      <c r="K290" s="33"/>
      <c r="R290"/>
      <c r="S290"/>
      <c r="T290"/>
    </row>
    <row r="291" spans="1:24" hidden="1" x14ac:dyDescent="0.25">
      <c r="A291" s="33">
        <v>237</v>
      </c>
      <c r="B291" s="48">
        <v>44807</v>
      </c>
      <c r="C291" s="48"/>
      <c r="D291" s="33" t="s">
        <v>15379</v>
      </c>
      <c r="E291" s="542" t="s">
        <v>16533</v>
      </c>
      <c r="F291" s="33"/>
      <c r="G291" s="33" t="s">
        <v>5811</v>
      </c>
      <c r="H291" s="33" t="s">
        <v>520</v>
      </c>
      <c r="I291" s="33"/>
      <c r="J291" s="33"/>
      <c r="K291" s="33"/>
      <c r="R291"/>
      <c r="S291"/>
      <c r="T291"/>
    </row>
    <row r="292" spans="1:24" hidden="1" x14ac:dyDescent="0.25">
      <c r="A292" s="33">
        <v>237</v>
      </c>
      <c r="B292" s="48">
        <v>44782</v>
      </c>
      <c r="C292" s="48"/>
      <c r="D292" s="33" t="s">
        <v>15379</v>
      </c>
      <c r="E292" s="49">
        <v>88671120</v>
      </c>
      <c r="F292" s="33" t="s">
        <v>16468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hidden="1" x14ac:dyDescent="0.25">
      <c r="A293" s="33">
        <v>238</v>
      </c>
      <c r="B293" s="48">
        <v>44807</v>
      </c>
      <c r="C293" s="48"/>
      <c r="D293" s="33" t="s">
        <v>15379</v>
      </c>
      <c r="E293" s="542" t="s">
        <v>16534</v>
      </c>
      <c r="F293" s="33"/>
      <c r="G293" s="33" t="s">
        <v>5811</v>
      </c>
      <c r="H293" s="33" t="s">
        <v>520</v>
      </c>
      <c r="I293" s="33"/>
      <c r="J293" s="33"/>
      <c r="K293" s="33"/>
      <c r="R293"/>
      <c r="S293"/>
      <c r="T293"/>
    </row>
    <row r="294" spans="1:24" hidden="1" x14ac:dyDescent="0.25">
      <c r="A294" s="33">
        <v>238</v>
      </c>
      <c r="B294" s="48">
        <v>44782</v>
      </c>
      <c r="C294" s="48"/>
      <c r="D294" s="33" t="s">
        <v>15379</v>
      </c>
      <c r="E294" s="49">
        <v>42102019</v>
      </c>
      <c r="F294" s="33" t="s">
        <v>16468</v>
      </c>
      <c r="G294" s="33" t="s">
        <v>6879</v>
      </c>
      <c r="H294" s="33" t="s">
        <v>520</v>
      </c>
      <c r="I294" s="33"/>
      <c r="J294" s="33"/>
      <c r="K294" s="33"/>
      <c r="R294"/>
      <c r="S294"/>
      <c r="T294"/>
    </row>
    <row r="295" spans="1:24" hidden="1" x14ac:dyDescent="0.25">
      <c r="A295" s="33">
        <v>239</v>
      </c>
      <c r="B295" s="48">
        <v>44807</v>
      </c>
      <c r="C295" s="48"/>
      <c r="D295" s="33" t="s">
        <v>15372</v>
      </c>
      <c r="E295" s="542" t="s">
        <v>12073</v>
      </c>
      <c r="F295" s="33"/>
      <c r="G295" s="33" t="s">
        <v>5811</v>
      </c>
      <c r="H295" s="33" t="s">
        <v>520</v>
      </c>
      <c r="I295" s="33"/>
      <c r="J295" s="33"/>
      <c r="K295" s="33"/>
      <c r="R295"/>
      <c r="S295"/>
      <c r="T295"/>
    </row>
    <row r="296" spans="1:24" hidden="1" x14ac:dyDescent="0.25">
      <c r="A296" s="33">
        <v>239</v>
      </c>
      <c r="B296" s="48">
        <v>44782</v>
      </c>
      <c r="C296" s="48"/>
      <c r="D296" s="436" t="s">
        <v>15379</v>
      </c>
      <c r="E296" s="600">
        <v>47343919</v>
      </c>
      <c r="F296" s="436" t="s">
        <v>16468</v>
      </c>
      <c r="G296" s="448">
        <v>44813</v>
      </c>
      <c r="H296" s="436" t="s">
        <v>520</v>
      </c>
      <c r="I296" s="436" t="s">
        <v>16538</v>
      </c>
      <c r="J296" s="436"/>
      <c r="K296" s="436" t="s">
        <v>17171</v>
      </c>
      <c r="L296" s="868" t="s">
        <v>15953</v>
      </c>
      <c r="R296"/>
      <c r="S296"/>
      <c r="T296"/>
    </row>
    <row r="297" spans="1:24" hidden="1" x14ac:dyDescent="0.25">
      <c r="A297" s="33">
        <v>240</v>
      </c>
      <c r="B297" s="48">
        <v>44807</v>
      </c>
      <c r="C297" s="48"/>
      <c r="D297" s="33" t="s">
        <v>15372</v>
      </c>
      <c r="E297" s="800" t="s">
        <v>16539</v>
      </c>
      <c r="F297" s="33"/>
      <c r="G297" s="33" t="s">
        <v>5811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15379</v>
      </c>
      <c r="E298" s="49">
        <v>72302821</v>
      </c>
      <c r="F298" s="33" t="s">
        <v>16468</v>
      </c>
      <c r="G298" s="33" t="s">
        <v>6877</v>
      </c>
      <c r="H298" s="270" t="s">
        <v>16522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15379</v>
      </c>
      <c r="E299" s="600">
        <v>80671121</v>
      </c>
      <c r="F299" s="33" t="s">
        <v>16468</v>
      </c>
      <c r="G299" s="33" t="s">
        <v>6877</v>
      </c>
      <c r="H299" s="270" t="s">
        <v>16522</v>
      </c>
      <c r="I299" s="247" t="s">
        <v>430</v>
      </c>
      <c r="J299" s="33"/>
      <c r="K299" s="448">
        <v>45017</v>
      </c>
      <c r="L299" s="734" t="s">
        <v>15953</v>
      </c>
      <c r="M299" s="734">
        <v>1</v>
      </c>
      <c r="P299" s="75" t="s">
        <v>3464</v>
      </c>
      <c r="Q299" s="75" t="s">
        <v>15372</v>
      </c>
      <c r="R299" s="155" t="s">
        <v>16352</v>
      </c>
      <c r="S299" s="70">
        <v>6265</v>
      </c>
      <c r="T299" s="70"/>
      <c r="U299" s="75" t="s">
        <v>3624</v>
      </c>
      <c r="V299" s="75" t="s">
        <v>7562</v>
      </c>
      <c r="W299" s="75"/>
      <c r="X299" s="734" t="s">
        <v>3645</v>
      </c>
    </row>
    <row r="300" spans="1:24" x14ac:dyDescent="0.25">
      <c r="A300" s="33">
        <v>241</v>
      </c>
      <c r="B300" s="38" t="s">
        <v>5549</v>
      </c>
      <c r="C300" s="38"/>
      <c r="D300" s="33" t="s">
        <v>15379</v>
      </c>
      <c r="E300" s="542" t="s">
        <v>16540</v>
      </c>
      <c r="F300" s="33"/>
      <c r="G300" s="33" t="s">
        <v>5556</v>
      </c>
      <c r="H300" s="270" t="s">
        <v>16424</v>
      </c>
      <c r="I300" s="247" t="s">
        <v>5883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15379</v>
      </c>
      <c r="E301" s="600">
        <v>52450220</v>
      </c>
      <c r="F301" s="33" t="s">
        <v>16468</v>
      </c>
      <c r="G301" s="33" t="s">
        <v>6877</v>
      </c>
      <c r="H301" s="270" t="s">
        <v>16424</v>
      </c>
      <c r="I301" s="247" t="s">
        <v>5883</v>
      </c>
      <c r="J301" s="33"/>
      <c r="K301" s="33" t="s">
        <v>883</v>
      </c>
      <c r="M301" s="734">
        <v>1</v>
      </c>
      <c r="P301" s="75" t="s">
        <v>3464</v>
      </c>
      <c r="Q301" s="75" t="s">
        <v>15619</v>
      </c>
      <c r="R301" s="803" t="s">
        <v>16353</v>
      </c>
      <c r="S301" s="155" t="s">
        <v>16354</v>
      </c>
      <c r="U301" s="75" t="s">
        <v>3624</v>
      </c>
      <c r="V301" s="75" t="s">
        <v>482</v>
      </c>
      <c r="W301" s="75"/>
      <c r="X301" s="734" t="s">
        <v>3698</v>
      </c>
    </row>
    <row r="302" spans="1:24" x14ac:dyDescent="0.25">
      <c r="A302" s="33">
        <v>243</v>
      </c>
      <c r="B302" s="48">
        <v>44782</v>
      </c>
      <c r="C302" s="48"/>
      <c r="D302" s="33" t="s">
        <v>15379</v>
      </c>
      <c r="E302" s="600">
        <v>33464818</v>
      </c>
      <c r="F302" s="33" t="s">
        <v>16468</v>
      </c>
      <c r="G302" s="33" t="s">
        <v>6879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hidden="1" x14ac:dyDescent="0.25">
      <c r="A303" s="33">
        <v>244</v>
      </c>
      <c r="B303" s="48">
        <v>44782</v>
      </c>
      <c r="C303" s="48"/>
      <c r="D303" s="33" t="s">
        <v>15379</v>
      </c>
      <c r="E303" s="49">
        <v>75690820</v>
      </c>
      <c r="F303" s="33" t="s">
        <v>16468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hidden="1" x14ac:dyDescent="0.25">
      <c r="A304" s="33">
        <v>245</v>
      </c>
      <c r="B304" s="48">
        <v>44782</v>
      </c>
      <c r="C304" s="48"/>
      <c r="D304" s="33" t="s">
        <v>15379</v>
      </c>
      <c r="E304" s="49">
        <v>22644120</v>
      </c>
      <c r="F304" s="33" t="s">
        <v>16468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15379</v>
      </c>
      <c r="E305" s="394" t="s">
        <v>16541</v>
      </c>
      <c r="F305" s="33" t="s">
        <v>16468</v>
      </c>
      <c r="G305" s="33" t="s">
        <v>6877</v>
      </c>
      <c r="H305" s="270" t="s">
        <v>16522</v>
      </c>
      <c r="I305" s="247" t="s">
        <v>430</v>
      </c>
      <c r="J305" s="33"/>
      <c r="K305" s="33"/>
      <c r="R305"/>
      <c r="S305"/>
      <c r="T305"/>
    </row>
    <row r="306" spans="1:24" hidden="1" x14ac:dyDescent="0.25">
      <c r="A306" s="33">
        <v>247</v>
      </c>
      <c r="B306" s="48">
        <v>44782</v>
      </c>
      <c r="C306" s="48"/>
      <c r="D306" s="33" t="s">
        <v>15379</v>
      </c>
      <c r="E306" s="394" t="s">
        <v>16543</v>
      </c>
      <c r="F306" s="33" t="s">
        <v>16468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6898</v>
      </c>
      <c r="C307" s="49"/>
      <c r="D307" s="33" t="s">
        <v>15372</v>
      </c>
      <c r="E307" s="600" t="s">
        <v>16544</v>
      </c>
      <c r="F307" s="436" t="s">
        <v>16468</v>
      </c>
      <c r="G307" s="436" t="s">
        <v>6930</v>
      </c>
      <c r="H307" s="436" t="s">
        <v>433</v>
      </c>
      <c r="I307" s="33"/>
      <c r="J307" s="33"/>
      <c r="K307" s="436" t="s">
        <v>8176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6898</v>
      </c>
      <c r="C308" s="49"/>
      <c r="D308" s="33" t="s">
        <v>15372</v>
      </c>
      <c r="E308" s="49" t="s">
        <v>16545</v>
      </c>
      <c r="F308" s="33" t="s">
        <v>16468</v>
      </c>
      <c r="G308" s="33" t="s">
        <v>6951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6898</v>
      </c>
      <c r="C309" s="49"/>
      <c r="D309" s="33" t="s">
        <v>15372</v>
      </c>
      <c r="E309" s="600" t="s">
        <v>16192</v>
      </c>
      <c r="F309" s="33" t="s">
        <v>16468</v>
      </c>
      <c r="G309" s="33" t="s">
        <v>6951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4574</v>
      </c>
      <c r="Q309" s="734" t="s">
        <v>15379</v>
      </c>
      <c r="R309" s="737">
        <v>1477</v>
      </c>
      <c r="S309" s="795" t="s">
        <v>16535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6898</v>
      </c>
      <c r="C310" s="49"/>
      <c r="D310" s="33" t="s">
        <v>15927</v>
      </c>
      <c r="E310" s="49">
        <v>57213971318</v>
      </c>
      <c r="F310" s="33" t="s">
        <v>16468</v>
      </c>
      <c r="G310" s="49" t="s">
        <v>6898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6898</v>
      </c>
      <c r="C311" s="49"/>
      <c r="D311" s="33" t="s">
        <v>15927</v>
      </c>
      <c r="E311" s="49">
        <v>57247105119</v>
      </c>
      <c r="F311" s="33" t="s">
        <v>16468</v>
      </c>
      <c r="G311" s="33" t="s">
        <v>6930</v>
      </c>
      <c r="H311" s="33" t="s">
        <v>16546</v>
      </c>
      <c r="I311" s="247" t="s">
        <v>4188</v>
      </c>
      <c r="J311" s="33"/>
      <c r="K311" s="33"/>
      <c r="P311" s="75" t="s">
        <v>67</v>
      </c>
      <c r="Q311" s="75" t="s">
        <v>16016</v>
      </c>
      <c r="R311" s="70" t="s">
        <v>16536</v>
      </c>
      <c r="S311" s="806" t="s">
        <v>16537</v>
      </c>
      <c r="T311" s="806"/>
      <c r="U311" s="798">
        <v>44781</v>
      </c>
      <c r="V311" s="75" t="s">
        <v>433</v>
      </c>
      <c r="W311" s="75"/>
      <c r="X311" s="75" t="s">
        <v>6646</v>
      </c>
    </row>
    <row r="312" spans="1:24" x14ac:dyDescent="0.25">
      <c r="A312" s="33">
        <v>253</v>
      </c>
      <c r="B312" s="49" t="s">
        <v>6898</v>
      </c>
      <c r="C312" s="49"/>
      <c r="D312" s="33" t="s">
        <v>15927</v>
      </c>
      <c r="E312" s="49">
        <v>57037070521</v>
      </c>
      <c r="F312" s="33" t="s">
        <v>16468</v>
      </c>
      <c r="G312" s="49" t="s">
        <v>6898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6898</v>
      </c>
      <c r="C313" s="49"/>
      <c r="D313" s="33" t="s">
        <v>15927</v>
      </c>
      <c r="E313" s="49">
        <v>57000230521</v>
      </c>
      <c r="F313" s="33" t="s">
        <v>16468</v>
      </c>
      <c r="G313" s="49" t="s">
        <v>6898</v>
      </c>
      <c r="H313" s="33" t="s">
        <v>433</v>
      </c>
      <c r="I313" s="33"/>
      <c r="J313" s="33"/>
      <c r="K313" s="33"/>
      <c r="P313" s="798">
        <v>44781</v>
      </c>
      <c r="Q313" s="734" t="s">
        <v>15372</v>
      </c>
      <c r="R313" s="70" t="s">
        <v>16523</v>
      </c>
      <c r="S313" s="155">
        <v>4988</v>
      </c>
      <c r="U313" s="75" t="s">
        <v>6701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6898</v>
      </c>
      <c r="C314" s="49"/>
      <c r="D314" s="33" t="s">
        <v>15927</v>
      </c>
      <c r="E314" s="49">
        <v>57000450521</v>
      </c>
      <c r="F314" s="33" t="s">
        <v>16468</v>
      </c>
      <c r="G314" s="49" t="s">
        <v>6898</v>
      </c>
      <c r="H314" s="33" t="s">
        <v>433</v>
      </c>
      <c r="I314" s="33"/>
      <c r="J314" s="33"/>
      <c r="K314" s="33"/>
      <c r="P314" s="798">
        <v>44781</v>
      </c>
      <c r="Q314" s="734" t="s">
        <v>15372</v>
      </c>
      <c r="R314" s="70" t="s">
        <v>16095</v>
      </c>
      <c r="S314" s="155">
        <v>2587</v>
      </c>
      <c r="U314" s="75" t="s">
        <v>6701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6898</v>
      </c>
      <c r="C315" s="49"/>
      <c r="D315" s="436" t="s">
        <v>15619</v>
      </c>
      <c r="E315" s="446" t="s">
        <v>16547</v>
      </c>
      <c r="F315" s="436" t="s">
        <v>16468</v>
      </c>
      <c r="G315" s="436" t="s">
        <v>6977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6898</v>
      </c>
      <c r="C316" s="49"/>
      <c r="D316" s="33" t="s">
        <v>15619</v>
      </c>
      <c r="E316" s="49" t="s">
        <v>16548</v>
      </c>
      <c r="F316" s="33" t="s">
        <v>16468</v>
      </c>
      <c r="G316" s="33" t="s">
        <v>6930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6898</v>
      </c>
      <c r="C317" s="49"/>
      <c r="D317" s="33" t="s">
        <v>15372</v>
      </c>
      <c r="E317" s="600" t="s">
        <v>16196</v>
      </c>
      <c r="F317" s="33" t="s">
        <v>16468</v>
      </c>
      <c r="G317" s="33" t="s">
        <v>6930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6898</v>
      </c>
      <c r="C318" s="49"/>
      <c r="D318" s="33" t="s">
        <v>15372</v>
      </c>
      <c r="E318" s="600" t="s">
        <v>16549</v>
      </c>
      <c r="F318" s="436" t="s">
        <v>16468</v>
      </c>
      <c r="G318" s="436" t="s">
        <v>6977</v>
      </c>
      <c r="H318" s="436" t="s">
        <v>433</v>
      </c>
      <c r="I318" s="33"/>
      <c r="J318" s="33"/>
      <c r="K318" s="436" t="s">
        <v>8176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6898</v>
      </c>
      <c r="C319" s="49"/>
      <c r="D319" s="436" t="s">
        <v>15372</v>
      </c>
      <c r="E319" s="600" t="s">
        <v>16550</v>
      </c>
      <c r="F319" s="436" t="s">
        <v>16468</v>
      </c>
      <c r="G319" s="436" t="s">
        <v>6951</v>
      </c>
      <c r="H319" s="436" t="s">
        <v>433</v>
      </c>
      <c r="I319" s="33"/>
      <c r="J319" s="33"/>
      <c r="K319" s="776" t="s">
        <v>8082</v>
      </c>
      <c r="L319" t="s">
        <v>15953</v>
      </c>
      <c r="M319">
        <v>12</v>
      </c>
      <c r="P319" s="798">
        <v>44781</v>
      </c>
      <c r="Q319" s="734" t="s">
        <v>15372</v>
      </c>
      <c r="R319" s="70" t="s">
        <v>16136</v>
      </c>
      <c r="S319" s="155">
        <v>2220</v>
      </c>
      <c r="U319" s="75" t="s">
        <v>6701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6898</v>
      </c>
      <c r="C320" s="49"/>
      <c r="D320" s="33" t="s">
        <v>15372</v>
      </c>
      <c r="E320" s="600" t="s">
        <v>16552</v>
      </c>
      <c r="F320" s="33" t="s">
        <v>16468</v>
      </c>
      <c r="G320" s="33" t="s">
        <v>6930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6898</v>
      </c>
      <c r="C321" s="49"/>
      <c r="D321" s="33" t="s">
        <v>15372</v>
      </c>
      <c r="E321" s="49" t="s">
        <v>16553</v>
      </c>
      <c r="F321" s="33" t="s">
        <v>16468</v>
      </c>
      <c r="G321" s="33" t="s">
        <v>6951</v>
      </c>
      <c r="H321" s="33" t="s">
        <v>433</v>
      </c>
      <c r="I321" s="33"/>
      <c r="J321" s="33"/>
      <c r="K321" s="33"/>
      <c r="P321" s="798">
        <v>44781</v>
      </c>
      <c r="Q321" s="734" t="s">
        <v>15372</v>
      </c>
      <c r="R321" s="70" t="s">
        <v>16542</v>
      </c>
      <c r="S321" s="155">
        <v>1943</v>
      </c>
      <c r="U321" s="75" t="s">
        <v>6701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6898</v>
      </c>
      <c r="C322" s="49"/>
      <c r="D322" s="33" t="s">
        <v>15927</v>
      </c>
      <c r="E322" s="600">
        <v>10014930421</v>
      </c>
      <c r="F322" s="33" t="s">
        <v>16468</v>
      </c>
      <c r="G322" s="33" t="s">
        <v>6951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6898</v>
      </c>
      <c r="C323" s="49"/>
      <c r="D323" s="33" t="s">
        <v>15372</v>
      </c>
      <c r="E323" s="600" t="s">
        <v>16554</v>
      </c>
      <c r="F323" s="33" t="s">
        <v>16468</v>
      </c>
      <c r="G323" s="33" t="s">
        <v>6951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6898</v>
      </c>
      <c r="C324" s="49"/>
      <c r="D324" s="33" t="s">
        <v>15372</v>
      </c>
      <c r="E324" s="49" t="s">
        <v>16555</v>
      </c>
      <c r="F324" s="33" t="s">
        <v>16468</v>
      </c>
      <c r="G324" s="33" t="s">
        <v>6930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6898</v>
      </c>
      <c r="C325" s="49"/>
      <c r="D325" s="33" t="s">
        <v>15927</v>
      </c>
      <c r="E325" s="49">
        <v>57358940421</v>
      </c>
      <c r="F325" s="33" t="s">
        <v>16468</v>
      </c>
      <c r="G325" s="49" t="s">
        <v>6898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6898</v>
      </c>
      <c r="C326" s="49"/>
      <c r="D326" s="33" t="s">
        <v>15927</v>
      </c>
      <c r="E326" s="49">
        <v>57002323220</v>
      </c>
      <c r="F326" s="33" t="s">
        <v>16468</v>
      </c>
      <c r="G326" s="49" t="s">
        <v>6898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6986</v>
      </c>
      <c r="C327" s="38"/>
      <c r="D327" s="33" t="s">
        <v>16165</v>
      </c>
      <c r="E327" s="600" t="s">
        <v>16556</v>
      </c>
      <c r="F327" s="46">
        <v>1450000</v>
      </c>
      <c r="G327" s="33" t="s">
        <v>7004</v>
      </c>
      <c r="H327" s="33" t="s">
        <v>433</v>
      </c>
      <c r="I327" s="33"/>
      <c r="J327" s="33"/>
      <c r="K327" s="436" t="s">
        <v>8144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6986</v>
      </c>
      <c r="C328" s="38"/>
      <c r="D328" s="33" t="s">
        <v>16048</v>
      </c>
      <c r="E328" s="600" t="s">
        <v>16557</v>
      </c>
      <c r="F328" s="46">
        <v>1450000</v>
      </c>
      <c r="G328" s="33" t="s">
        <v>7004</v>
      </c>
      <c r="H328" s="33" t="s">
        <v>433</v>
      </c>
      <c r="I328" s="33"/>
      <c r="J328" s="33"/>
      <c r="K328" s="33" t="s">
        <v>31</v>
      </c>
      <c r="L328" s="734" t="s">
        <v>14574</v>
      </c>
      <c r="R328"/>
      <c r="S328"/>
      <c r="T328"/>
    </row>
    <row r="329" spans="1:24" hidden="1" x14ac:dyDescent="0.25">
      <c r="A329" s="33">
        <v>270</v>
      </c>
      <c r="B329" s="38" t="s">
        <v>6986</v>
      </c>
      <c r="C329" s="38"/>
      <c r="D329" s="33" t="s">
        <v>16048</v>
      </c>
      <c r="E329" s="49" t="s">
        <v>16558</v>
      </c>
      <c r="F329" s="46">
        <v>1450000</v>
      </c>
      <c r="G329" s="33" t="s">
        <v>6986</v>
      </c>
      <c r="H329" s="33" t="s">
        <v>5504</v>
      </c>
      <c r="I329" s="247" t="s">
        <v>7970</v>
      </c>
      <c r="J329" s="33"/>
      <c r="K329" s="33"/>
      <c r="P329" s="798">
        <v>44781</v>
      </c>
      <c r="Q329" s="75" t="s">
        <v>15619</v>
      </c>
      <c r="R329" s="70">
        <v>1619</v>
      </c>
      <c r="S329" s="155">
        <v>80347</v>
      </c>
      <c r="U329" s="75" t="s">
        <v>6701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6986</v>
      </c>
      <c r="C330" s="38"/>
      <c r="D330" s="33" t="s">
        <v>16153</v>
      </c>
      <c r="E330" s="49">
        <v>5151109064</v>
      </c>
      <c r="F330" s="46">
        <v>1450000</v>
      </c>
      <c r="G330" s="33" t="s">
        <v>7004</v>
      </c>
      <c r="H330" s="33" t="s">
        <v>433</v>
      </c>
      <c r="I330" s="33"/>
      <c r="J330" s="33"/>
      <c r="K330" s="33"/>
      <c r="P330" s="798">
        <v>44781</v>
      </c>
      <c r="Q330" s="75" t="s">
        <v>15619</v>
      </c>
      <c r="R330" s="70">
        <v>2920</v>
      </c>
      <c r="S330" s="155">
        <v>53679</v>
      </c>
      <c r="U330" s="75" t="s">
        <v>6701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6986</v>
      </c>
      <c r="C331" s="38"/>
      <c r="D331" s="33" t="s">
        <v>16153</v>
      </c>
      <c r="E331" s="49">
        <v>5470712046</v>
      </c>
      <c r="F331" s="46">
        <v>1450000</v>
      </c>
      <c r="G331" s="33" t="s">
        <v>7004</v>
      </c>
      <c r="H331" s="33" t="s">
        <v>433</v>
      </c>
      <c r="I331" s="33"/>
      <c r="J331" s="33"/>
      <c r="K331" s="33"/>
      <c r="P331" s="807">
        <v>44782</v>
      </c>
      <c r="Q331" s="75" t="s">
        <v>15927</v>
      </c>
      <c r="R331" s="70">
        <v>101913</v>
      </c>
      <c r="S331" s="155">
        <v>92317</v>
      </c>
      <c r="U331" s="75" t="s">
        <v>6986</v>
      </c>
      <c r="V331" s="75" t="s">
        <v>433</v>
      </c>
      <c r="W331" s="75"/>
      <c r="X331" s="798">
        <v>44571</v>
      </c>
    </row>
    <row r="332" spans="1:24" hidden="1" x14ac:dyDescent="0.25">
      <c r="A332" s="33">
        <v>273</v>
      </c>
      <c r="B332" s="38" t="s">
        <v>6986</v>
      </c>
      <c r="C332" s="38"/>
      <c r="D332" s="33" t="s">
        <v>16048</v>
      </c>
      <c r="E332" s="49" t="s">
        <v>16559</v>
      </c>
      <c r="F332" s="46">
        <v>1450000</v>
      </c>
      <c r="G332" s="33" t="s">
        <v>6986</v>
      </c>
      <c r="H332" s="33" t="s">
        <v>5504</v>
      </c>
      <c r="I332" s="247" t="s">
        <v>7970</v>
      </c>
      <c r="J332" s="33"/>
      <c r="K332" s="33"/>
      <c r="P332" s="807">
        <v>44782</v>
      </c>
      <c r="Q332" s="75" t="s">
        <v>15372</v>
      </c>
      <c r="R332" s="70" t="s">
        <v>16245</v>
      </c>
      <c r="S332" s="155">
        <v>1924</v>
      </c>
      <c r="U332" s="75" t="s">
        <v>6986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6986</v>
      </c>
      <c r="C333" s="38"/>
      <c r="D333" s="33" t="s">
        <v>15619</v>
      </c>
      <c r="E333" s="49" t="s">
        <v>16560</v>
      </c>
      <c r="F333" s="46">
        <v>1450000</v>
      </c>
      <c r="G333" s="33" t="s">
        <v>7004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hidden="1" x14ac:dyDescent="0.25">
      <c r="A334" s="33">
        <v>275</v>
      </c>
      <c r="B334" s="38" t="s">
        <v>6986</v>
      </c>
      <c r="C334" s="38"/>
      <c r="D334" s="33" t="s">
        <v>16561</v>
      </c>
      <c r="E334" s="394" t="s">
        <v>16562</v>
      </c>
      <c r="F334" s="46">
        <v>1450000</v>
      </c>
      <c r="G334" s="33" t="s">
        <v>6986</v>
      </c>
      <c r="H334" s="33" t="s">
        <v>5504</v>
      </c>
      <c r="I334" s="247" t="s">
        <v>7970</v>
      </c>
      <c r="J334" s="33"/>
      <c r="K334" s="33"/>
      <c r="P334" s="807">
        <v>44782</v>
      </c>
      <c r="Q334" s="75" t="s">
        <v>15372</v>
      </c>
      <c r="R334" s="70" t="s">
        <v>16245</v>
      </c>
      <c r="S334" s="155">
        <v>6868</v>
      </c>
      <c r="U334" s="75" t="s">
        <v>6986</v>
      </c>
      <c r="V334" s="159" t="s">
        <v>6099</v>
      </c>
      <c r="W334" s="159"/>
      <c r="X334" s="75" t="s">
        <v>6986</v>
      </c>
    </row>
    <row r="335" spans="1:24" hidden="1" x14ac:dyDescent="0.25">
      <c r="A335" s="33">
        <v>276</v>
      </c>
      <c r="B335" s="38" t="s">
        <v>6986</v>
      </c>
      <c r="C335" s="38"/>
      <c r="D335" s="33" t="s">
        <v>16561</v>
      </c>
      <c r="E335" s="394" t="s">
        <v>16562</v>
      </c>
      <c r="F335" s="46">
        <v>1450000</v>
      </c>
      <c r="G335" s="33" t="s">
        <v>6986</v>
      </c>
      <c r="H335" s="33" t="s">
        <v>5504</v>
      </c>
      <c r="I335" s="247" t="s">
        <v>7970</v>
      </c>
      <c r="J335" s="33"/>
      <c r="K335" s="33"/>
      <c r="P335" s="807">
        <v>44782</v>
      </c>
      <c r="Q335" s="75" t="s">
        <v>15372</v>
      </c>
      <c r="R335" s="70" t="s">
        <v>16551</v>
      </c>
      <c r="S335" s="155">
        <v>3535</v>
      </c>
      <c r="U335" s="75" t="s">
        <v>6986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6986</v>
      </c>
      <c r="C336" s="38"/>
      <c r="D336" s="33" t="s">
        <v>15379</v>
      </c>
      <c r="E336" s="49" t="s">
        <v>16563</v>
      </c>
      <c r="F336" s="46">
        <v>1450000</v>
      </c>
      <c r="G336" s="33" t="s">
        <v>7004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15372</v>
      </c>
      <c r="E337" s="600" t="s">
        <v>16564</v>
      </c>
      <c r="F337" s="33" t="s">
        <v>16468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14206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15372</v>
      </c>
      <c r="E338" s="49" t="s">
        <v>16565</v>
      </c>
      <c r="F338" s="33" t="s">
        <v>16468</v>
      </c>
      <c r="G338" s="180">
        <v>44661</v>
      </c>
      <c r="H338" s="270" t="s">
        <v>16529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15372</v>
      </c>
      <c r="E339" s="49" t="s">
        <v>16566</v>
      </c>
      <c r="F339" s="33" t="s">
        <v>16468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16039</v>
      </c>
      <c r="R339" s="70">
        <v>4017</v>
      </c>
      <c r="U339" s="75" t="s">
        <v>6986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15372</v>
      </c>
      <c r="E340" s="49" t="s">
        <v>16568</v>
      </c>
      <c r="F340" s="33" t="s">
        <v>16468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15372</v>
      </c>
      <c r="E341" s="600" t="s">
        <v>16569</v>
      </c>
      <c r="F341" s="33" t="s">
        <v>16468</v>
      </c>
      <c r="G341" s="180">
        <v>44752</v>
      </c>
      <c r="H341" s="33" t="s">
        <v>433</v>
      </c>
      <c r="I341" s="33" t="s">
        <v>16570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15372</v>
      </c>
      <c r="E342" s="600" t="s">
        <v>16200</v>
      </c>
      <c r="F342" s="33" t="s">
        <v>16468</v>
      </c>
      <c r="G342" s="33" t="s">
        <v>7253</v>
      </c>
      <c r="H342" s="33" t="s">
        <v>433</v>
      </c>
      <c r="I342" s="33" t="s">
        <v>5883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15372</v>
      </c>
      <c r="E343" s="446" t="s">
        <v>16267</v>
      </c>
      <c r="F343" s="436" t="s">
        <v>16468</v>
      </c>
      <c r="G343" s="448">
        <v>44752</v>
      </c>
      <c r="H343" s="436" t="s">
        <v>433</v>
      </c>
      <c r="I343" s="436" t="s">
        <v>4188</v>
      </c>
      <c r="J343" s="180"/>
      <c r="K343" s="448">
        <v>44906</v>
      </c>
      <c r="L343" s="180"/>
      <c r="M343" s="808" t="s">
        <v>16572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15372</v>
      </c>
      <c r="E344" s="394" t="s">
        <v>16267</v>
      </c>
      <c r="F344" s="33" t="s">
        <v>16468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15372</v>
      </c>
      <c r="E345" s="49" t="s">
        <v>16573</v>
      </c>
      <c r="F345" s="33" t="s">
        <v>16468</v>
      </c>
      <c r="G345" s="180">
        <v>44661</v>
      </c>
      <c r="H345" s="270" t="s">
        <v>16529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15372</v>
      </c>
      <c r="E346" s="600" t="s">
        <v>16202</v>
      </c>
      <c r="F346" s="33" t="s">
        <v>16468</v>
      </c>
      <c r="G346" s="33" t="s">
        <v>7240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hidden="1" x14ac:dyDescent="0.25">
      <c r="A347" s="33">
        <v>288</v>
      </c>
      <c r="B347" s="48">
        <v>44905</v>
      </c>
      <c r="C347" s="48"/>
      <c r="D347" s="33" t="s">
        <v>15619</v>
      </c>
      <c r="E347" s="49" t="s">
        <v>16574</v>
      </c>
      <c r="F347" s="56" t="s">
        <v>16468</v>
      </c>
      <c r="G347" s="180">
        <v>44784</v>
      </c>
      <c r="H347" s="33" t="s">
        <v>16575</v>
      </c>
      <c r="I347" s="247" t="s">
        <v>15869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15619</v>
      </c>
      <c r="E348" s="49" t="s">
        <v>16576</v>
      </c>
      <c r="F348" s="33" t="s">
        <v>16468</v>
      </c>
      <c r="G348" s="33" t="s">
        <v>7253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15619</v>
      </c>
      <c r="E349" s="600" t="s">
        <v>16577</v>
      </c>
      <c r="F349" s="33" t="s">
        <v>16468</v>
      </c>
      <c r="G349" s="33" t="s">
        <v>7253</v>
      </c>
      <c r="H349" s="33" t="s">
        <v>433</v>
      </c>
      <c r="I349" s="33" t="s">
        <v>2469</v>
      </c>
      <c r="J349" s="33"/>
      <c r="K349" s="33" t="s">
        <v>31</v>
      </c>
      <c r="L349" s="734" t="s">
        <v>14614</v>
      </c>
      <c r="R349"/>
      <c r="S349"/>
      <c r="T349"/>
    </row>
    <row r="350" spans="1:24" hidden="1" x14ac:dyDescent="0.25">
      <c r="A350" s="33">
        <v>291</v>
      </c>
      <c r="B350" s="48">
        <v>44905</v>
      </c>
      <c r="C350" s="48"/>
      <c r="D350" s="33" t="s">
        <v>15619</v>
      </c>
      <c r="E350" s="49" t="s">
        <v>16578</v>
      </c>
      <c r="F350" s="56" t="s">
        <v>16468</v>
      </c>
      <c r="G350" s="180">
        <v>44784</v>
      </c>
      <c r="H350" s="33" t="s">
        <v>647</v>
      </c>
      <c r="I350" s="33" t="s">
        <v>9124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15372</v>
      </c>
      <c r="E351" s="49" t="s">
        <v>16579</v>
      </c>
      <c r="F351" s="33" t="s">
        <v>16468</v>
      </c>
      <c r="G351" s="33" t="s">
        <v>7240</v>
      </c>
      <c r="H351" s="33" t="s">
        <v>433</v>
      </c>
      <c r="I351" s="33"/>
      <c r="J351" s="33"/>
      <c r="K351" s="33"/>
      <c r="R351"/>
      <c r="S351"/>
      <c r="T351"/>
    </row>
    <row r="352" spans="1:24" hidden="1" x14ac:dyDescent="0.25">
      <c r="A352" s="33">
        <v>293</v>
      </c>
      <c r="B352" s="48">
        <v>44905</v>
      </c>
      <c r="C352" s="48"/>
      <c r="D352" s="33" t="s">
        <v>15372</v>
      </c>
      <c r="E352" s="49" t="s">
        <v>16580</v>
      </c>
      <c r="F352" s="56" t="s">
        <v>16468</v>
      </c>
      <c r="G352" s="180">
        <v>44784</v>
      </c>
      <c r="H352" s="33" t="s">
        <v>647</v>
      </c>
      <c r="I352" s="247" t="s">
        <v>15880</v>
      </c>
      <c r="J352" s="33">
        <v>11</v>
      </c>
      <c r="K352" s="33"/>
      <c r="R352"/>
      <c r="S352"/>
      <c r="T352"/>
    </row>
    <row r="353" spans="1:24" hidden="1" x14ac:dyDescent="0.25">
      <c r="A353" s="33">
        <v>294</v>
      </c>
      <c r="B353" s="48">
        <v>44905</v>
      </c>
      <c r="C353" s="48"/>
      <c r="D353" s="33" t="s">
        <v>15372</v>
      </c>
      <c r="E353" s="49" t="s">
        <v>16581</v>
      </c>
      <c r="F353" s="33" t="s">
        <v>16468</v>
      </c>
      <c r="G353" s="33" t="s">
        <v>148</v>
      </c>
      <c r="H353" s="33" t="s">
        <v>16582</v>
      </c>
      <c r="I353" s="247" t="s">
        <v>16357</v>
      </c>
      <c r="J353" s="33"/>
      <c r="K353" s="33"/>
      <c r="P353" s="75" t="s">
        <v>6898</v>
      </c>
      <c r="Q353" s="75" t="s">
        <v>15619</v>
      </c>
      <c r="R353" s="803" t="s">
        <v>16353</v>
      </c>
      <c r="U353" s="75" t="s">
        <v>7285</v>
      </c>
      <c r="V353" s="75" t="s">
        <v>433</v>
      </c>
      <c r="W353" s="75"/>
      <c r="X353" s="75" t="s">
        <v>316</v>
      </c>
    </row>
    <row r="354" spans="1:24" hidden="1" x14ac:dyDescent="0.25">
      <c r="A354" s="33">
        <v>295</v>
      </c>
      <c r="B354" s="48">
        <v>44905</v>
      </c>
      <c r="C354" s="48"/>
      <c r="D354" s="33" t="s">
        <v>15372</v>
      </c>
      <c r="E354" s="49" t="s">
        <v>16583</v>
      </c>
      <c r="F354" s="33" t="s">
        <v>16468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15619</v>
      </c>
      <c r="R354" s="70">
        <v>3018</v>
      </c>
      <c r="U354" s="75" t="s">
        <v>7285</v>
      </c>
      <c r="V354" s="75" t="s">
        <v>433</v>
      </c>
      <c r="W354" s="75"/>
      <c r="X354" s="75" t="s">
        <v>316</v>
      </c>
    </row>
    <row r="355" spans="1:24" hidden="1" x14ac:dyDescent="0.25">
      <c r="A355" s="33">
        <v>296</v>
      </c>
      <c r="B355" s="48">
        <v>44905</v>
      </c>
      <c r="C355" s="48"/>
      <c r="D355" s="33" t="s">
        <v>15372</v>
      </c>
      <c r="E355" s="49" t="s">
        <v>16584</v>
      </c>
      <c r="F355" s="33" t="s">
        <v>16468</v>
      </c>
      <c r="G355" s="33" t="s">
        <v>148</v>
      </c>
      <c r="H355" s="33" t="s">
        <v>16582</v>
      </c>
      <c r="I355" s="247" t="s">
        <v>16357</v>
      </c>
      <c r="J355" s="33"/>
      <c r="K355" s="33"/>
      <c r="P355" s="798">
        <v>44571</v>
      </c>
      <c r="Q355" s="75" t="s">
        <v>15619</v>
      </c>
      <c r="R355" s="70">
        <v>3318</v>
      </c>
      <c r="S355" s="155" t="s">
        <v>16567</v>
      </c>
      <c r="U355" s="75" t="s">
        <v>7285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436" t="s">
        <v>15619</v>
      </c>
      <c r="E356" s="600" t="s">
        <v>16585</v>
      </c>
      <c r="F356" s="436" t="s">
        <v>16468</v>
      </c>
      <c r="G356" s="436" t="s">
        <v>7240</v>
      </c>
      <c r="H356" s="436" t="s">
        <v>433</v>
      </c>
      <c r="I356" s="436"/>
      <c r="J356" s="436"/>
      <c r="K356" s="436" t="s">
        <v>17202</v>
      </c>
      <c r="L356" s="868" t="s">
        <v>14232</v>
      </c>
      <c r="R356"/>
      <c r="S356"/>
      <c r="T356"/>
    </row>
    <row r="357" spans="1:24" hidden="1" x14ac:dyDescent="0.25">
      <c r="A357" s="33">
        <v>298</v>
      </c>
      <c r="B357" s="48">
        <v>44905</v>
      </c>
      <c r="C357" s="48"/>
      <c r="D357" s="33" t="s">
        <v>15372</v>
      </c>
      <c r="E357" s="49" t="s">
        <v>16586</v>
      </c>
      <c r="F357" s="33" t="s">
        <v>16468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hidden="1" x14ac:dyDescent="0.25">
      <c r="A358" s="33">
        <v>299</v>
      </c>
      <c r="B358" s="48">
        <v>44905</v>
      </c>
      <c r="C358" s="48"/>
      <c r="D358" s="33" t="s">
        <v>15372</v>
      </c>
      <c r="E358" s="49" t="s">
        <v>16588</v>
      </c>
      <c r="F358" s="33" t="s">
        <v>16468</v>
      </c>
      <c r="G358" s="33" t="s">
        <v>148</v>
      </c>
      <c r="H358" s="33" t="s">
        <v>520</v>
      </c>
      <c r="I358" s="247" t="s">
        <v>15863</v>
      </c>
      <c r="J358" s="706" t="s">
        <v>7676</v>
      </c>
      <c r="K358" s="706"/>
      <c r="L358" s="706"/>
      <c r="M358" s="734"/>
      <c r="P358" s="798">
        <v>44571</v>
      </c>
      <c r="Q358" s="75" t="s">
        <v>15379</v>
      </c>
      <c r="R358" s="70" t="s">
        <v>16571</v>
      </c>
      <c r="S358" s="155">
        <v>6392</v>
      </c>
      <c r="U358" s="75" t="s">
        <v>7285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15372</v>
      </c>
      <c r="E359" s="49" t="s">
        <v>16589</v>
      </c>
      <c r="F359" s="33" t="s">
        <v>16468</v>
      </c>
      <c r="G359" s="33" t="s">
        <v>316</v>
      </c>
      <c r="H359" s="33" t="s">
        <v>433</v>
      </c>
      <c r="I359" s="33" t="s">
        <v>16590</v>
      </c>
      <c r="J359" s="33"/>
      <c r="K359" s="33"/>
      <c r="R359"/>
      <c r="S359"/>
      <c r="T359"/>
    </row>
    <row r="360" spans="1:24" hidden="1" x14ac:dyDescent="0.25">
      <c r="A360" s="33">
        <v>301</v>
      </c>
      <c r="B360" s="48">
        <v>44905</v>
      </c>
      <c r="C360" s="48"/>
      <c r="D360" s="33" t="s">
        <v>15372</v>
      </c>
      <c r="E360" s="49" t="s">
        <v>16591</v>
      </c>
      <c r="F360" s="33" t="s">
        <v>16468</v>
      </c>
      <c r="G360" s="33" t="s">
        <v>148</v>
      </c>
      <c r="H360" s="33" t="s">
        <v>16592</v>
      </c>
      <c r="I360" s="247" t="s">
        <v>15818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15372</v>
      </c>
      <c r="E361" s="600" t="s">
        <v>16593</v>
      </c>
      <c r="F361" s="436" t="s">
        <v>16468</v>
      </c>
      <c r="G361" s="436" t="s">
        <v>7240</v>
      </c>
      <c r="H361" s="436" t="s">
        <v>433</v>
      </c>
      <c r="I361" s="33"/>
      <c r="J361" s="75" t="s">
        <v>7240</v>
      </c>
      <c r="K361" s="33" t="s">
        <v>8082</v>
      </c>
      <c r="L361" s="809"/>
      <c r="M361" s="75">
        <v>12</v>
      </c>
      <c r="R361"/>
      <c r="S361"/>
      <c r="T361"/>
    </row>
    <row r="362" spans="1:24" hidden="1" x14ac:dyDescent="0.25">
      <c r="A362" s="33">
        <v>303</v>
      </c>
      <c r="B362" s="48">
        <v>44905</v>
      </c>
      <c r="C362" s="48"/>
      <c r="D362" s="33" t="s">
        <v>15372</v>
      </c>
      <c r="E362" s="49" t="s">
        <v>13231</v>
      </c>
      <c r="F362" s="56" t="s">
        <v>16468</v>
      </c>
      <c r="G362" s="180">
        <v>44784</v>
      </c>
      <c r="H362" s="33" t="s">
        <v>647</v>
      </c>
      <c r="I362" s="247" t="s">
        <v>16594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15372</v>
      </c>
      <c r="E363" s="49" t="s">
        <v>16595</v>
      </c>
      <c r="F363" s="33" t="s">
        <v>16468</v>
      </c>
      <c r="G363" s="33" t="s">
        <v>316</v>
      </c>
      <c r="H363" s="33" t="s">
        <v>433</v>
      </c>
      <c r="I363" s="33" t="s">
        <v>3230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15372</v>
      </c>
      <c r="E364" s="49" t="s">
        <v>16596</v>
      </c>
      <c r="F364" s="33" t="s">
        <v>16468</v>
      </c>
      <c r="G364" s="33" t="s">
        <v>7253</v>
      </c>
      <c r="H364" s="33" t="s">
        <v>433</v>
      </c>
      <c r="I364" s="247" t="s">
        <v>4188</v>
      </c>
      <c r="J364" s="33" t="s">
        <v>7253</v>
      </c>
      <c r="K364" s="33"/>
      <c r="R364"/>
      <c r="S364"/>
      <c r="T364"/>
    </row>
    <row r="365" spans="1:24" hidden="1" x14ac:dyDescent="0.25">
      <c r="A365" s="33">
        <v>306</v>
      </c>
      <c r="B365" s="48">
        <v>44905</v>
      </c>
      <c r="C365" s="48"/>
      <c r="D365" s="33" t="s">
        <v>15619</v>
      </c>
      <c r="E365" s="49" t="s">
        <v>13232</v>
      </c>
      <c r="F365" s="56" t="s">
        <v>16468</v>
      </c>
      <c r="G365" s="180">
        <v>44784</v>
      </c>
      <c r="H365" s="33" t="s">
        <v>647</v>
      </c>
      <c r="I365" s="247" t="s">
        <v>16594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15372</v>
      </c>
      <c r="E366" s="49" t="s">
        <v>16597</v>
      </c>
      <c r="F366" s="33" t="s">
        <v>16468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hidden="1" x14ac:dyDescent="0.25">
      <c r="A367" s="33">
        <v>308</v>
      </c>
      <c r="B367" s="479">
        <v>44906</v>
      </c>
      <c r="C367" s="479"/>
      <c r="D367" s="33" t="s">
        <v>15619</v>
      </c>
      <c r="E367" s="49" t="s">
        <v>16598</v>
      </c>
      <c r="F367" s="33"/>
      <c r="G367" s="33" t="s">
        <v>7554</v>
      </c>
      <c r="H367" s="33" t="s">
        <v>7509</v>
      </c>
      <c r="I367" s="247" t="s">
        <v>16599</v>
      </c>
      <c r="J367" s="33"/>
      <c r="K367" s="33"/>
      <c r="R367"/>
      <c r="S367"/>
      <c r="T367"/>
    </row>
    <row r="368" spans="1:24" hidden="1" x14ac:dyDescent="0.25">
      <c r="A368" s="33">
        <v>309</v>
      </c>
      <c r="B368" s="479">
        <v>44906</v>
      </c>
      <c r="C368" s="479"/>
      <c r="D368" s="33" t="s">
        <v>15619</v>
      </c>
      <c r="E368" s="49" t="s">
        <v>16600</v>
      </c>
      <c r="F368" s="33"/>
      <c r="G368" s="33" t="s">
        <v>7554</v>
      </c>
      <c r="H368" s="33" t="s">
        <v>7509</v>
      </c>
      <c r="I368" s="247" t="s">
        <v>16599</v>
      </c>
      <c r="J368" s="33"/>
      <c r="K368" s="33"/>
      <c r="R368"/>
      <c r="S368"/>
      <c r="T368"/>
    </row>
    <row r="369" spans="1:24" hidden="1" x14ac:dyDescent="0.25">
      <c r="A369" s="33">
        <v>310</v>
      </c>
      <c r="B369" s="479">
        <v>44906</v>
      </c>
      <c r="C369" s="479"/>
      <c r="D369" s="33" t="s">
        <v>15619</v>
      </c>
      <c r="E369" s="49" t="s">
        <v>16601</v>
      </c>
      <c r="F369" s="33"/>
      <c r="G369" s="33" t="s">
        <v>7579</v>
      </c>
      <c r="H369" s="33" t="s">
        <v>647</v>
      </c>
      <c r="I369" s="247" t="s">
        <v>15880</v>
      </c>
      <c r="J369" s="33"/>
      <c r="K369" s="33"/>
      <c r="R369"/>
      <c r="S369"/>
      <c r="T369"/>
    </row>
    <row r="370" spans="1:24" hidden="1" x14ac:dyDescent="0.25">
      <c r="A370" s="33">
        <v>311</v>
      </c>
      <c r="B370" s="479">
        <v>44906</v>
      </c>
      <c r="C370" s="479"/>
      <c r="D370" s="33" t="s">
        <v>15619</v>
      </c>
      <c r="E370" s="49" t="s">
        <v>16602</v>
      </c>
      <c r="F370" s="33"/>
      <c r="G370" s="33" t="s">
        <v>7554</v>
      </c>
      <c r="H370" s="33" t="s">
        <v>7509</v>
      </c>
      <c r="I370" s="247" t="s">
        <v>16599</v>
      </c>
      <c r="J370" s="33"/>
      <c r="K370" s="33"/>
      <c r="R370"/>
      <c r="S370"/>
      <c r="T370"/>
    </row>
    <row r="371" spans="1:24" hidden="1" x14ac:dyDescent="0.25">
      <c r="A371" s="33">
        <v>312</v>
      </c>
      <c r="B371" s="479">
        <v>44906</v>
      </c>
      <c r="C371" s="479"/>
      <c r="D371" s="33" t="s">
        <v>15619</v>
      </c>
      <c r="E371" s="49" t="s">
        <v>16603</v>
      </c>
      <c r="F371" s="33"/>
      <c r="G371" s="33" t="s">
        <v>197</v>
      </c>
      <c r="H371" s="33" t="s">
        <v>647</v>
      </c>
      <c r="I371" s="247" t="s">
        <v>15880</v>
      </c>
      <c r="J371" s="33"/>
      <c r="K371" s="33"/>
      <c r="R371"/>
      <c r="S371"/>
      <c r="T371"/>
    </row>
    <row r="372" spans="1:24" hidden="1" x14ac:dyDescent="0.25">
      <c r="A372" s="33">
        <v>313</v>
      </c>
      <c r="B372" s="479">
        <v>44906</v>
      </c>
      <c r="C372" s="479"/>
      <c r="D372" s="33" t="s">
        <v>16604</v>
      </c>
      <c r="E372" s="49">
        <v>2920</v>
      </c>
      <c r="F372" s="33" t="s">
        <v>16605</v>
      </c>
      <c r="G372" s="33" t="s">
        <v>7676</v>
      </c>
      <c r="H372" s="33" t="s">
        <v>7486</v>
      </c>
      <c r="I372" s="33" t="s">
        <v>16606</v>
      </c>
      <c r="J372" s="33"/>
      <c r="K372" s="33"/>
      <c r="R372"/>
      <c r="S372"/>
      <c r="T372"/>
    </row>
    <row r="373" spans="1:24" hidden="1" x14ac:dyDescent="0.25">
      <c r="A373" s="33">
        <v>314</v>
      </c>
      <c r="B373" s="479">
        <v>44906</v>
      </c>
      <c r="C373" s="479"/>
      <c r="D373" s="33" t="s">
        <v>16604</v>
      </c>
      <c r="E373" s="49">
        <v>2521</v>
      </c>
      <c r="F373" s="33" t="s">
        <v>16607</v>
      </c>
      <c r="G373" s="33" t="s">
        <v>7676</v>
      </c>
      <c r="H373" s="33" t="s">
        <v>7486</v>
      </c>
      <c r="I373" s="33" t="s">
        <v>16606</v>
      </c>
      <c r="J373" s="33"/>
      <c r="K373" s="33"/>
      <c r="P373" s="75" t="s">
        <v>148</v>
      </c>
      <c r="Q373" s="75" t="s">
        <v>16587</v>
      </c>
      <c r="R373" s="70" t="s">
        <v>16058</v>
      </c>
      <c r="S373" s="155">
        <v>3207</v>
      </c>
      <c r="U373" s="75" t="s">
        <v>7622</v>
      </c>
      <c r="V373" s="75" t="s">
        <v>647</v>
      </c>
      <c r="W373" s="75"/>
      <c r="X373" s="75" t="s">
        <v>197</v>
      </c>
    </row>
    <row r="374" spans="1:24" hidden="1" x14ac:dyDescent="0.25">
      <c r="A374" s="33">
        <v>315</v>
      </c>
      <c r="B374" s="479">
        <v>44906</v>
      </c>
      <c r="C374" s="479"/>
      <c r="D374" s="436" t="s">
        <v>16120</v>
      </c>
      <c r="E374" s="600">
        <v>5480712086</v>
      </c>
      <c r="F374" s="436"/>
      <c r="G374" s="436" t="s">
        <v>7554</v>
      </c>
      <c r="H374" s="436" t="s">
        <v>7509</v>
      </c>
      <c r="I374" s="436" t="s">
        <v>16599</v>
      </c>
      <c r="J374" s="436"/>
      <c r="K374" s="33" t="s">
        <v>1986</v>
      </c>
      <c r="R374"/>
      <c r="S374"/>
      <c r="T374"/>
    </row>
    <row r="375" spans="1:24" hidden="1" x14ac:dyDescent="0.25">
      <c r="A375" s="33">
        <v>316</v>
      </c>
      <c r="B375" s="479">
        <v>44906</v>
      </c>
      <c r="C375" s="479"/>
      <c r="D375" s="33" t="s">
        <v>16120</v>
      </c>
      <c r="E375" s="49">
        <v>5428911045</v>
      </c>
      <c r="F375" s="33"/>
      <c r="G375" s="33" t="s">
        <v>7579</v>
      </c>
      <c r="H375" s="33" t="s">
        <v>647</v>
      </c>
      <c r="I375" s="247" t="s">
        <v>15880</v>
      </c>
      <c r="J375" s="33"/>
      <c r="K375" s="33"/>
      <c r="R375"/>
      <c r="S375"/>
      <c r="T375"/>
    </row>
    <row r="376" spans="1:24" hidden="1" x14ac:dyDescent="0.25">
      <c r="A376" s="33">
        <v>317</v>
      </c>
      <c r="B376" s="479">
        <v>44906</v>
      </c>
      <c r="C376" s="479"/>
      <c r="D376" s="33" t="s">
        <v>15379</v>
      </c>
      <c r="E376" s="49" t="s">
        <v>16608</v>
      </c>
      <c r="F376" s="33"/>
      <c r="G376" s="33" t="s">
        <v>7579</v>
      </c>
      <c r="H376" s="33" t="s">
        <v>647</v>
      </c>
      <c r="I376" s="247" t="s">
        <v>16594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15379</v>
      </c>
      <c r="E377" s="49" t="s">
        <v>16609</v>
      </c>
      <c r="F377" s="33"/>
      <c r="G377" s="33" t="s">
        <v>7554</v>
      </c>
      <c r="H377" s="33" t="s">
        <v>4160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15379</v>
      </c>
      <c r="E378" s="49" t="s">
        <v>16610</v>
      </c>
      <c r="F378" s="33"/>
      <c r="G378" s="33" t="s">
        <v>7554</v>
      </c>
      <c r="H378" s="33" t="s">
        <v>4160</v>
      </c>
      <c r="I378" s="63"/>
      <c r="J378" s="33"/>
      <c r="K378" s="33"/>
      <c r="R378"/>
      <c r="S378"/>
      <c r="T378"/>
    </row>
    <row r="379" spans="1:24" hidden="1" x14ac:dyDescent="0.25">
      <c r="A379" s="33">
        <v>320</v>
      </c>
      <c r="B379" s="479">
        <v>44906</v>
      </c>
      <c r="C379" s="479"/>
      <c r="D379" s="33" t="s">
        <v>15379</v>
      </c>
      <c r="E379" s="49" t="s">
        <v>16611</v>
      </c>
      <c r="F379" s="33"/>
      <c r="G379" s="33" t="s">
        <v>7554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15379</v>
      </c>
      <c r="E380" s="49" t="s">
        <v>16612</v>
      </c>
      <c r="F380" s="33"/>
      <c r="G380" s="33" t="s">
        <v>7554</v>
      </c>
      <c r="H380" s="33" t="s">
        <v>16613</v>
      </c>
      <c r="I380" s="252" t="s">
        <v>4831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15927</v>
      </c>
      <c r="E381" s="49">
        <v>10874472619</v>
      </c>
      <c r="F381" s="33"/>
      <c r="G381" s="33" t="s">
        <v>7554</v>
      </c>
      <c r="H381" s="33" t="s">
        <v>16614</v>
      </c>
      <c r="I381" s="247" t="s">
        <v>15773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15927</v>
      </c>
      <c r="E382" s="49">
        <v>11044194419</v>
      </c>
      <c r="F382" s="33"/>
      <c r="G382" s="33" t="s">
        <v>7554</v>
      </c>
      <c r="H382" s="33" t="s">
        <v>16614</v>
      </c>
      <c r="I382" s="252" t="s">
        <v>4188</v>
      </c>
      <c r="J382" s="33"/>
      <c r="K382" s="33"/>
      <c r="R382"/>
      <c r="S382"/>
      <c r="T382"/>
    </row>
    <row r="383" spans="1:24" hidden="1" x14ac:dyDescent="0.25">
      <c r="A383" s="33">
        <v>322</v>
      </c>
      <c r="B383" s="479">
        <v>44906</v>
      </c>
      <c r="C383" s="479"/>
      <c r="D383" s="33" t="s">
        <v>15379</v>
      </c>
      <c r="E383" s="49" t="s">
        <v>16615</v>
      </c>
      <c r="F383" s="33"/>
      <c r="G383" s="33" t="s">
        <v>7579</v>
      </c>
      <c r="H383" s="33" t="s">
        <v>647</v>
      </c>
      <c r="I383" s="63" t="s">
        <v>15869</v>
      </c>
      <c r="J383" s="33"/>
      <c r="K383" s="33"/>
      <c r="R383"/>
      <c r="S383"/>
      <c r="T383"/>
    </row>
    <row r="384" spans="1:24" hidden="1" x14ac:dyDescent="0.25">
      <c r="A384" s="33">
        <v>325</v>
      </c>
      <c r="B384" s="479">
        <v>44906</v>
      </c>
      <c r="C384" s="479"/>
      <c r="D384" s="33" t="s">
        <v>15372</v>
      </c>
      <c r="E384" s="49" t="s">
        <v>16616</v>
      </c>
      <c r="F384" s="33"/>
      <c r="G384" s="33" t="s">
        <v>7554</v>
      </c>
      <c r="H384" s="33" t="s">
        <v>7509</v>
      </c>
      <c r="I384" s="247" t="s">
        <v>16599</v>
      </c>
      <c r="J384" s="33"/>
      <c r="K384" s="33"/>
      <c r="R384"/>
      <c r="S384"/>
      <c r="T384"/>
    </row>
    <row r="385" spans="1:20" hidden="1" x14ac:dyDescent="0.25">
      <c r="A385" s="33">
        <v>326</v>
      </c>
      <c r="B385" s="479">
        <v>44906</v>
      </c>
      <c r="C385" s="479"/>
      <c r="D385" s="33" t="s">
        <v>15449</v>
      </c>
      <c r="E385" s="49" t="s">
        <v>16617</v>
      </c>
      <c r="F385" s="33"/>
      <c r="G385" s="33" t="s">
        <v>7554</v>
      </c>
      <c r="H385" s="33" t="s">
        <v>7509</v>
      </c>
      <c r="I385" s="247" t="s">
        <v>16599</v>
      </c>
      <c r="J385" s="33"/>
      <c r="K385" s="33"/>
      <c r="R385"/>
      <c r="S385"/>
      <c r="T385"/>
    </row>
    <row r="386" spans="1:20" hidden="1" x14ac:dyDescent="0.25">
      <c r="A386" s="33">
        <v>327</v>
      </c>
      <c r="B386" s="479">
        <v>44906</v>
      </c>
      <c r="C386" s="479"/>
      <c r="D386" s="33" t="s">
        <v>16039</v>
      </c>
      <c r="E386" s="49">
        <v>1021</v>
      </c>
      <c r="F386" s="33"/>
      <c r="G386" s="33" t="s">
        <v>7554</v>
      </c>
      <c r="H386" s="33" t="s">
        <v>7509</v>
      </c>
      <c r="I386" s="247" t="s">
        <v>16599</v>
      </c>
      <c r="J386" s="33"/>
      <c r="K386" s="33"/>
      <c r="R386"/>
      <c r="S386"/>
      <c r="T386"/>
    </row>
    <row r="387" spans="1:20" hidden="1" x14ac:dyDescent="0.25">
      <c r="A387" s="33">
        <v>328</v>
      </c>
      <c r="B387" s="38" t="s">
        <v>7698</v>
      </c>
      <c r="C387" s="38"/>
      <c r="D387" s="33" t="s">
        <v>15619</v>
      </c>
      <c r="E387" s="49" t="s">
        <v>16618</v>
      </c>
      <c r="F387" s="33" t="s">
        <v>16619</v>
      </c>
      <c r="G387" s="33" t="s">
        <v>259</v>
      </c>
      <c r="H387" s="33" t="s">
        <v>647</v>
      </c>
      <c r="I387" s="247" t="s">
        <v>16594</v>
      </c>
      <c r="J387" s="33"/>
      <c r="K387" s="33"/>
      <c r="R387"/>
      <c r="S387"/>
      <c r="T387"/>
    </row>
    <row r="388" spans="1:20" hidden="1" x14ac:dyDescent="0.25">
      <c r="A388" s="33">
        <v>329</v>
      </c>
      <c r="B388" s="38" t="s">
        <v>7698</v>
      </c>
      <c r="C388" s="38"/>
      <c r="D388" s="33" t="s">
        <v>15619</v>
      </c>
      <c r="E388" s="49" t="s">
        <v>16620</v>
      </c>
      <c r="F388" s="33" t="s">
        <v>16621</v>
      </c>
      <c r="G388" s="33" t="s">
        <v>259</v>
      </c>
      <c r="H388" s="33" t="s">
        <v>647</v>
      </c>
      <c r="I388" s="33" t="s">
        <v>16599</v>
      </c>
      <c r="J388" s="33"/>
      <c r="K388" s="33"/>
      <c r="R388"/>
      <c r="S388"/>
      <c r="T388"/>
    </row>
    <row r="389" spans="1:20" hidden="1" x14ac:dyDescent="0.25">
      <c r="A389" s="33">
        <v>330</v>
      </c>
      <c r="B389" s="38" t="s">
        <v>7698</v>
      </c>
      <c r="C389" s="38"/>
      <c r="D389" s="33" t="s">
        <v>15619</v>
      </c>
      <c r="E389" s="49" t="s">
        <v>16622</v>
      </c>
      <c r="F389" s="33" t="s">
        <v>16623</v>
      </c>
      <c r="G389" s="33" t="s">
        <v>7736</v>
      </c>
      <c r="H389" s="33" t="s">
        <v>482</v>
      </c>
      <c r="I389" s="247" t="s">
        <v>6112</v>
      </c>
      <c r="J389" s="33"/>
      <c r="K389" s="33"/>
      <c r="R389"/>
      <c r="S389"/>
      <c r="T389"/>
    </row>
    <row r="390" spans="1:20" hidden="1" x14ac:dyDescent="0.25">
      <c r="A390" s="33">
        <v>331</v>
      </c>
      <c r="B390" s="38" t="s">
        <v>7698</v>
      </c>
      <c r="C390" s="38"/>
      <c r="D390" s="33" t="s">
        <v>15619</v>
      </c>
      <c r="E390" s="49" t="s">
        <v>16624</v>
      </c>
      <c r="F390" s="33" t="s">
        <v>16625</v>
      </c>
      <c r="G390" s="33" t="s">
        <v>259</v>
      </c>
      <c r="H390" s="33" t="s">
        <v>647</v>
      </c>
      <c r="I390" s="33" t="s">
        <v>15869</v>
      </c>
      <c r="J390" s="33"/>
      <c r="K390" s="33"/>
    </row>
    <row r="391" spans="1:20" hidden="1" x14ac:dyDescent="0.25">
      <c r="A391" s="33">
        <v>332</v>
      </c>
      <c r="B391" s="38" t="s">
        <v>7698</v>
      </c>
      <c r="C391" s="38"/>
      <c r="D391" s="33" t="s">
        <v>15372</v>
      </c>
      <c r="E391" s="49" t="s">
        <v>16626</v>
      </c>
      <c r="F391" s="33" t="s">
        <v>16627</v>
      </c>
      <c r="G391" s="33" t="s">
        <v>7736</v>
      </c>
      <c r="H391" s="33" t="s">
        <v>482</v>
      </c>
      <c r="I391" s="247" t="s">
        <v>6112</v>
      </c>
      <c r="J391" s="33"/>
      <c r="K391" s="33"/>
      <c r="R391"/>
      <c r="S391"/>
      <c r="T391"/>
    </row>
    <row r="392" spans="1:20" hidden="1" x14ac:dyDescent="0.25">
      <c r="A392" s="33">
        <v>333</v>
      </c>
      <c r="B392" s="38" t="s">
        <v>7698</v>
      </c>
      <c r="C392" s="38"/>
      <c r="D392" s="33" t="s">
        <v>16628</v>
      </c>
      <c r="E392" s="49">
        <v>369109026</v>
      </c>
      <c r="F392" s="436" t="s">
        <v>16629</v>
      </c>
      <c r="G392" s="436" t="s">
        <v>7736</v>
      </c>
      <c r="H392" s="436" t="s">
        <v>482</v>
      </c>
      <c r="I392" s="436" t="s">
        <v>16630</v>
      </c>
      <c r="J392" s="436"/>
      <c r="K392" s="448">
        <v>44960</v>
      </c>
      <c r="L392" s="706" t="s">
        <v>16631</v>
      </c>
      <c r="R392"/>
      <c r="S392"/>
      <c r="T392"/>
    </row>
    <row r="393" spans="1:20" hidden="1" x14ac:dyDescent="0.25">
      <c r="A393" s="33">
        <v>334</v>
      </c>
      <c r="B393" s="479">
        <v>44604</v>
      </c>
      <c r="C393" s="479"/>
      <c r="D393" s="33" t="s">
        <v>15372</v>
      </c>
      <c r="E393" s="49" t="s">
        <v>16632</v>
      </c>
      <c r="F393" s="33" t="s">
        <v>16633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15372</v>
      </c>
      <c r="E394" s="49" t="s">
        <v>16634</v>
      </c>
      <c r="F394" s="33" t="s">
        <v>16635</v>
      </c>
      <c r="G394" s="180">
        <v>44632</v>
      </c>
      <c r="H394" s="33" t="s">
        <v>4160</v>
      </c>
      <c r="I394" s="33"/>
      <c r="J394" s="33"/>
      <c r="K394" s="33"/>
      <c r="R394"/>
      <c r="S394"/>
      <c r="T394"/>
    </row>
    <row r="395" spans="1:20" hidden="1" x14ac:dyDescent="0.25">
      <c r="A395" s="33">
        <v>336</v>
      </c>
      <c r="B395" s="479">
        <v>44604</v>
      </c>
      <c r="C395" s="479"/>
      <c r="D395" s="33" t="s">
        <v>15372</v>
      </c>
      <c r="E395" s="49" t="s">
        <v>16636</v>
      </c>
      <c r="F395" s="33" t="s">
        <v>16637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15372</v>
      </c>
      <c r="E396" s="49" t="s">
        <v>16638</v>
      </c>
      <c r="F396" s="33" t="s">
        <v>16639</v>
      </c>
      <c r="G396" s="180">
        <v>44632</v>
      </c>
      <c r="H396" s="33" t="s">
        <v>4160</v>
      </c>
      <c r="I396" s="33"/>
      <c r="J396" s="33"/>
      <c r="K396" s="33"/>
      <c r="R396"/>
      <c r="S396"/>
      <c r="T396"/>
    </row>
    <row r="397" spans="1:20" hidden="1" x14ac:dyDescent="0.25">
      <c r="A397" s="33">
        <v>338</v>
      </c>
      <c r="B397" s="479">
        <v>44604</v>
      </c>
      <c r="C397" s="479"/>
      <c r="D397" s="33" t="s">
        <v>15372</v>
      </c>
      <c r="E397" s="49" t="s">
        <v>16640</v>
      </c>
      <c r="F397" s="33" t="s">
        <v>16641</v>
      </c>
      <c r="G397" s="180">
        <v>44632</v>
      </c>
      <c r="H397" s="33" t="s">
        <v>647</v>
      </c>
      <c r="I397" s="33" t="s">
        <v>9124</v>
      </c>
      <c r="J397" s="33"/>
      <c r="K397" s="33"/>
      <c r="R397"/>
      <c r="S397"/>
      <c r="T397"/>
    </row>
    <row r="398" spans="1:20" hidden="1" x14ac:dyDescent="0.25">
      <c r="A398" s="33">
        <v>339</v>
      </c>
      <c r="B398" s="479">
        <v>44604</v>
      </c>
      <c r="C398" s="479"/>
      <c r="D398" s="33" t="s">
        <v>15372</v>
      </c>
      <c r="E398" s="49" t="s">
        <v>16642</v>
      </c>
      <c r="F398" s="33" t="s">
        <v>16643</v>
      </c>
      <c r="G398" s="180">
        <v>44632</v>
      </c>
      <c r="H398" s="33" t="s">
        <v>1529</v>
      </c>
      <c r="I398" s="33" t="s">
        <v>16338</v>
      </c>
      <c r="J398" s="180">
        <v>44693</v>
      </c>
      <c r="K398" s="33"/>
      <c r="R398"/>
      <c r="S398"/>
      <c r="T398"/>
    </row>
    <row r="399" spans="1:20" hidden="1" x14ac:dyDescent="0.25">
      <c r="A399" s="33">
        <v>340</v>
      </c>
      <c r="B399" s="479">
        <v>44604</v>
      </c>
      <c r="C399" s="479"/>
      <c r="D399" s="33" t="s">
        <v>15372</v>
      </c>
      <c r="E399" s="49" t="s">
        <v>16644</v>
      </c>
      <c r="F399" s="33" t="s">
        <v>16645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hidden="1" x14ac:dyDescent="0.25">
      <c r="A400" s="33">
        <v>341</v>
      </c>
      <c r="B400" s="479">
        <v>44604</v>
      </c>
      <c r="C400" s="479"/>
      <c r="D400" s="33" t="s">
        <v>15372</v>
      </c>
      <c r="E400" s="49" t="s">
        <v>16646</v>
      </c>
      <c r="F400" s="33" t="s">
        <v>16647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hidden="1" x14ac:dyDescent="0.25">
      <c r="A401" s="33">
        <v>342</v>
      </c>
      <c r="B401" s="479">
        <v>44604</v>
      </c>
      <c r="C401" s="479"/>
      <c r="D401" s="33" t="s">
        <v>15372</v>
      </c>
      <c r="E401" s="49" t="s">
        <v>16648</v>
      </c>
      <c r="F401" s="33" t="s">
        <v>16649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15372</v>
      </c>
      <c r="E402" s="49" t="s">
        <v>16650</v>
      </c>
      <c r="F402" s="33" t="s">
        <v>16651</v>
      </c>
      <c r="G402" s="180">
        <v>44632</v>
      </c>
      <c r="H402" s="33" t="s">
        <v>4160</v>
      </c>
      <c r="I402" s="33"/>
      <c r="J402" s="33"/>
      <c r="K402" s="33"/>
      <c r="R402"/>
      <c r="S402"/>
      <c r="T402"/>
    </row>
    <row r="403" spans="1:20" hidden="1" x14ac:dyDescent="0.25">
      <c r="A403" s="33">
        <v>344</v>
      </c>
      <c r="B403" s="48">
        <v>44785</v>
      </c>
      <c r="C403" s="48"/>
      <c r="D403" s="33" t="s">
        <v>15379</v>
      </c>
      <c r="E403" s="49" t="s">
        <v>16652</v>
      </c>
      <c r="F403" s="56" t="s">
        <v>16653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hidden="1" x14ac:dyDescent="0.25">
      <c r="A404" s="33">
        <v>345</v>
      </c>
      <c r="B404" s="48">
        <v>44785</v>
      </c>
      <c r="C404" s="48"/>
      <c r="D404" s="33" t="s">
        <v>15379</v>
      </c>
      <c r="E404" s="49" t="s">
        <v>16654</v>
      </c>
      <c r="F404" s="56" t="s">
        <v>16655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hidden="1" x14ac:dyDescent="0.25">
      <c r="A405" s="33">
        <v>346</v>
      </c>
      <c r="B405" s="48">
        <v>44785</v>
      </c>
      <c r="C405" s="48"/>
      <c r="D405" s="33" t="s">
        <v>15379</v>
      </c>
      <c r="E405" s="49" t="s">
        <v>16656</v>
      </c>
      <c r="F405" s="56" t="s">
        <v>16657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hidden="1" x14ac:dyDescent="0.25">
      <c r="A406" s="33">
        <v>347</v>
      </c>
      <c r="B406" s="48">
        <v>44785</v>
      </c>
      <c r="C406" s="48"/>
      <c r="D406" s="33" t="s">
        <v>15379</v>
      </c>
      <c r="E406" s="49" t="s">
        <v>16658</v>
      </c>
      <c r="F406" s="56" t="s">
        <v>16659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hidden="1" x14ac:dyDescent="0.25">
      <c r="A407" s="33">
        <v>348</v>
      </c>
      <c r="B407" s="48">
        <v>44785</v>
      </c>
      <c r="C407" s="48"/>
      <c r="D407" s="33" t="s">
        <v>15379</v>
      </c>
      <c r="E407" s="49" t="s">
        <v>16660</v>
      </c>
      <c r="F407" s="56" t="s">
        <v>16661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hidden="1" x14ac:dyDescent="0.25">
      <c r="A408" s="33">
        <v>349</v>
      </c>
      <c r="B408" s="48">
        <v>44785</v>
      </c>
      <c r="C408" s="48"/>
      <c r="D408" s="33" t="s">
        <v>15379</v>
      </c>
      <c r="E408" s="49" t="s">
        <v>16662</v>
      </c>
      <c r="F408" s="56" t="s">
        <v>16663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hidden="1" x14ac:dyDescent="0.25">
      <c r="A409" s="33">
        <v>350</v>
      </c>
      <c r="B409" s="479">
        <v>44846</v>
      </c>
      <c r="C409" s="479"/>
      <c r="D409" s="33" t="s">
        <v>15379</v>
      </c>
      <c r="E409" s="394" t="s">
        <v>16664</v>
      </c>
      <c r="F409" s="33" t="s">
        <v>16665</v>
      </c>
      <c r="G409" s="33" t="s">
        <v>8082</v>
      </c>
      <c r="H409" s="33" t="s">
        <v>8492</v>
      </c>
      <c r="I409" s="33" t="s">
        <v>16666</v>
      </c>
      <c r="J409" s="33"/>
      <c r="K409" s="33"/>
      <c r="R409"/>
      <c r="S409"/>
      <c r="T409"/>
    </row>
    <row r="410" spans="1:20" hidden="1" x14ac:dyDescent="0.25">
      <c r="A410" s="33">
        <v>351</v>
      </c>
      <c r="B410" s="479">
        <v>44846</v>
      </c>
      <c r="C410" s="479"/>
      <c r="D410" s="33" t="s">
        <v>16165</v>
      </c>
      <c r="E410" s="49">
        <v>43201414</v>
      </c>
      <c r="F410" s="33" t="s">
        <v>16667</v>
      </c>
      <c r="G410" s="33" t="s">
        <v>8082</v>
      </c>
      <c r="H410" s="33" t="s">
        <v>8492</v>
      </c>
      <c r="I410" s="33" t="s">
        <v>2469</v>
      </c>
      <c r="J410" s="33"/>
      <c r="K410" s="33"/>
      <c r="R410"/>
      <c r="S410"/>
      <c r="T410"/>
    </row>
    <row r="411" spans="1:20" hidden="1" x14ac:dyDescent="0.25">
      <c r="A411" s="33">
        <v>352</v>
      </c>
      <c r="B411" s="479">
        <v>44846</v>
      </c>
      <c r="C411" s="479"/>
      <c r="D411" s="436" t="s">
        <v>16165</v>
      </c>
      <c r="E411" s="600">
        <v>51214607</v>
      </c>
      <c r="F411" s="436" t="s">
        <v>16668</v>
      </c>
      <c r="G411" s="436" t="s">
        <v>8082</v>
      </c>
      <c r="H411" s="436" t="s">
        <v>8492</v>
      </c>
      <c r="I411" s="436" t="s">
        <v>16666</v>
      </c>
      <c r="J411" s="436"/>
      <c r="K411" s="436" t="s">
        <v>1986</v>
      </c>
      <c r="R411"/>
      <c r="S411"/>
      <c r="T411"/>
    </row>
    <row r="412" spans="1:20" hidden="1" x14ac:dyDescent="0.25">
      <c r="A412" s="33">
        <v>353</v>
      </c>
      <c r="B412" s="479">
        <v>44846</v>
      </c>
      <c r="C412" s="479"/>
      <c r="D412" s="33" t="s">
        <v>16165</v>
      </c>
      <c r="E412" s="394">
        <v>49186225</v>
      </c>
      <c r="F412" s="33" t="s">
        <v>16669</v>
      </c>
      <c r="G412" s="33" t="s">
        <v>8082</v>
      </c>
      <c r="H412" s="33" t="s">
        <v>8492</v>
      </c>
      <c r="I412" s="33" t="s">
        <v>16666</v>
      </c>
      <c r="J412" s="33"/>
      <c r="K412" s="33"/>
      <c r="R412"/>
      <c r="S412"/>
      <c r="T412"/>
    </row>
    <row r="413" spans="1:20" hidden="1" x14ac:dyDescent="0.25">
      <c r="A413" s="33">
        <v>354</v>
      </c>
      <c r="B413" s="479">
        <v>44846</v>
      </c>
      <c r="C413" s="479"/>
      <c r="D413" s="33" t="s">
        <v>15372</v>
      </c>
      <c r="E413" s="49" t="s">
        <v>16670</v>
      </c>
      <c r="F413" s="33" t="s">
        <v>16671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hidden="1" x14ac:dyDescent="0.25">
      <c r="A414" s="33">
        <v>355</v>
      </c>
      <c r="B414" s="479">
        <v>44846</v>
      </c>
      <c r="C414" s="479"/>
      <c r="D414" s="33" t="s">
        <v>15372</v>
      </c>
      <c r="E414" s="49" t="s">
        <v>16672</v>
      </c>
      <c r="F414" s="33" t="s">
        <v>16673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15372</v>
      </c>
      <c r="E415" s="49" t="s">
        <v>16674</v>
      </c>
      <c r="F415" s="33" t="s">
        <v>13697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15372</v>
      </c>
      <c r="E416" s="49" t="s">
        <v>16675</v>
      </c>
      <c r="F416" s="33" t="s">
        <v>13698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15372</v>
      </c>
      <c r="E417" s="600" t="s">
        <v>16676</v>
      </c>
      <c r="F417" s="436" t="s">
        <v>16677</v>
      </c>
      <c r="G417" s="436" t="s">
        <v>8013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15372</v>
      </c>
      <c r="E418" s="49" t="s">
        <v>16678</v>
      </c>
      <c r="F418" s="436" t="s">
        <v>16679</v>
      </c>
      <c r="G418" s="33" t="s">
        <v>8013</v>
      </c>
      <c r="H418" s="33" t="s">
        <v>433</v>
      </c>
      <c r="I418" s="33"/>
      <c r="J418" s="33"/>
      <c r="K418" s="33" t="s">
        <v>31</v>
      </c>
      <c r="L418" s="706" t="s">
        <v>14574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15372</v>
      </c>
      <c r="E419" s="49" t="s">
        <v>16680</v>
      </c>
      <c r="F419" s="33" t="s">
        <v>16681</v>
      </c>
      <c r="G419" s="33" t="s">
        <v>8013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15372</v>
      </c>
      <c r="E420" s="49" t="s">
        <v>16682</v>
      </c>
      <c r="F420" s="33" t="s">
        <v>16683</v>
      </c>
      <c r="G420" s="33" t="s">
        <v>8013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15372</v>
      </c>
      <c r="E421" s="49" t="s">
        <v>16684</v>
      </c>
      <c r="F421" s="33" t="s">
        <v>16685</v>
      </c>
      <c r="G421" s="33" t="s">
        <v>8029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15372</v>
      </c>
      <c r="E422" s="49" t="s">
        <v>16686</v>
      </c>
      <c r="F422" s="33" t="s">
        <v>16687</v>
      </c>
      <c r="G422" s="33" t="s">
        <v>8029</v>
      </c>
      <c r="H422" s="33" t="s">
        <v>433</v>
      </c>
      <c r="I422" s="33"/>
      <c r="J422" s="33"/>
      <c r="K422" s="33"/>
      <c r="R422"/>
      <c r="S422"/>
      <c r="T422"/>
    </row>
    <row r="423" spans="1:20" hidden="1" x14ac:dyDescent="0.25">
      <c r="A423" s="33">
        <v>364</v>
      </c>
      <c r="B423" s="38" t="s">
        <v>248</v>
      </c>
      <c r="C423" s="38"/>
      <c r="D423" s="33" t="s">
        <v>16688</v>
      </c>
      <c r="E423" s="33" t="s">
        <v>16689</v>
      </c>
      <c r="F423" s="33" t="s">
        <v>16690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hidden="1" x14ac:dyDescent="0.25">
      <c r="A424" s="33">
        <v>365</v>
      </c>
      <c r="B424" s="38" t="s">
        <v>248</v>
      </c>
      <c r="C424" s="38"/>
      <c r="D424" s="33" t="s">
        <v>16688</v>
      </c>
      <c r="E424" s="33" t="s">
        <v>16691</v>
      </c>
      <c r="F424" s="33" t="s">
        <v>16692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hidden="1" x14ac:dyDescent="0.25">
      <c r="A425" s="33">
        <v>366</v>
      </c>
      <c r="B425" s="38" t="s">
        <v>248</v>
      </c>
      <c r="C425" s="38"/>
      <c r="D425" s="33" t="s">
        <v>16688</v>
      </c>
      <c r="E425" s="33" t="s">
        <v>16693</v>
      </c>
      <c r="F425" s="33" t="s">
        <v>16694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hidden="1" x14ac:dyDescent="0.25">
      <c r="A426" s="33">
        <v>367</v>
      </c>
      <c r="B426" s="38" t="s">
        <v>248</v>
      </c>
      <c r="C426" s="38"/>
      <c r="D426" s="33" t="s">
        <v>16688</v>
      </c>
      <c r="E426" s="33" t="s">
        <v>16695</v>
      </c>
      <c r="F426" s="33" t="s">
        <v>16696</v>
      </c>
      <c r="G426" s="33" t="s">
        <v>248</v>
      </c>
      <c r="H426" s="33" t="s">
        <v>647</v>
      </c>
      <c r="I426" s="270" t="s">
        <v>16697</v>
      </c>
      <c r="J426" s="810">
        <v>45108</v>
      </c>
      <c r="K426" s="33"/>
      <c r="R426"/>
      <c r="S426"/>
      <c r="T426"/>
    </row>
    <row r="427" spans="1:20" hidden="1" x14ac:dyDescent="0.25">
      <c r="A427" s="33">
        <v>368</v>
      </c>
      <c r="B427" s="38" t="s">
        <v>248</v>
      </c>
      <c r="C427" s="38"/>
      <c r="D427" s="33" t="s">
        <v>16688</v>
      </c>
      <c r="E427" s="33" t="s">
        <v>16698</v>
      </c>
      <c r="F427" s="33" t="s">
        <v>16699</v>
      </c>
      <c r="G427" s="33" t="s">
        <v>8144</v>
      </c>
      <c r="H427" s="33" t="s">
        <v>520</v>
      </c>
      <c r="I427" s="33"/>
      <c r="J427" s="33"/>
      <c r="K427" s="33"/>
      <c r="R427"/>
      <c r="S427"/>
      <c r="T427"/>
    </row>
    <row r="428" spans="1:20" hidden="1" x14ac:dyDescent="0.25">
      <c r="A428" s="33">
        <v>369</v>
      </c>
      <c r="B428" s="38" t="s">
        <v>248</v>
      </c>
      <c r="C428" s="38"/>
      <c r="D428" s="33" t="s">
        <v>16688</v>
      </c>
      <c r="E428" s="33" t="s">
        <v>16700</v>
      </c>
      <c r="F428" s="33" t="s">
        <v>16701</v>
      </c>
      <c r="G428" s="33" t="s">
        <v>8144</v>
      </c>
      <c r="H428" s="33" t="s">
        <v>520</v>
      </c>
      <c r="I428" s="33"/>
      <c r="J428" s="33"/>
      <c r="K428" s="33"/>
      <c r="R428"/>
      <c r="S428"/>
      <c r="T428"/>
    </row>
    <row r="429" spans="1:20" hidden="1" x14ac:dyDescent="0.25">
      <c r="A429" s="33">
        <v>370</v>
      </c>
      <c r="B429" s="38" t="s">
        <v>248</v>
      </c>
      <c r="C429" s="38"/>
      <c r="D429" s="33" t="s">
        <v>16688</v>
      </c>
      <c r="E429" s="33" t="s">
        <v>16702</v>
      </c>
      <c r="F429" s="33" t="s">
        <v>16703</v>
      </c>
      <c r="G429" s="33" t="s">
        <v>8144</v>
      </c>
      <c r="H429" s="33" t="s">
        <v>520</v>
      </c>
      <c r="I429" s="33"/>
      <c r="J429" s="33"/>
      <c r="K429" s="33"/>
      <c r="R429"/>
      <c r="S429"/>
      <c r="T429"/>
    </row>
    <row r="430" spans="1:20" hidden="1" x14ac:dyDescent="0.25">
      <c r="A430" s="33">
        <v>371</v>
      </c>
      <c r="B430" s="38" t="s">
        <v>248</v>
      </c>
      <c r="C430" s="38"/>
      <c r="D430" s="33" t="s">
        <v>16688</v>
      </c>
      <c r="E430" s="33" t="s">
        <v>16704</v>
      </c>
      <c r="F430" s="33" t="s">
        <v>16705</v>
      </c>
      <c r="G430" s="33" t="s">
        <v>8144</v>
      </c>
      <c r="H430" s="33" t="s">
        <v>520</v>
      </c>
      <c r="I430" s="33"/>
      <c r="J430" s="33"/>
      <c r="K430" s="33"/>
      <c r="R430"/>
      <c r="S430"/>
      <c r="T430"/>
    </row>
    <row r="431" spans="1:20" hidden="1" x14ac:dyDescent="0.25">
      <c r="A431" s="33">
        <v>372</v>
      </c>
      <c r="B431" s="38" t="s">
        <v>248</v>
      </c>
      <c r="C431" s="38"/>
      <c r="D431" s="33" t="s">
        <v>16688</v>
      </c>
      <c r="E431" s="33" t="s">
        <v>16706</v>
      </c>
      <c r="F431" s="33" t="s">
        <v>16707</v>
      </c>
      <c r="G431" s="33" t="s">
        <v>8144</v>
      </c>
      <c r="H431" s="33" t="s">
        <v>520</v>
      </c>
      <c r="I431" s="33"/>
      <c r="J431" s="33"/>
      <c r="K431" s="33"/>
      <c r="R431"/>
      <c r="S431"/>
      <c r="T431"/>
    </row>
    <row r="432" spans="1:20" hidden="1" x14ac:dyDescent="0.25">
      <c r="A432" s="33">
        <v>373</v>
      </c>
      <c r="B432" s="38" t="s">
        <v>248</v>
      </c>
      <c r="C432" s="38"/>
      <c r="D432" s="33" t="s">
        <v>16688</v>
      </c>
      <c r="E432" s="33" t="s">
        <v>16708</v>
      </c>
      <c r="F432" s="33" t="s">
        <v>16709</v>
      </c>
      <c r="G432" s="33" t="s">
        <v>8144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16710</v>
      </c>
      <c r="E433" s="33" t="s">
        <v>16711</v>
      </c>
      <c r="F433" s="247" t="s">
        <v>16712</v>
      </c>
      <c r="G433" s="33" t="s">
        <v>8144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16710</v>
      </c>
      <c r="E434" s="33" t="s">
        <v>16713</v>
      </c>
      <c r="F434" s="247" t="s">
        <v>16714</v>
      </c>
      <c r="G434" s="33" t="s">
        <v>8144</v>
      </c>
      <c r="H434" s="33" t="s">
        <v>433</v>
      </c>
      <c r="I434" s="270" t="s">
        <v>9166</v>
      </c>
      <c r="J434" s="270" t="s">
        <v>8169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16715</v>
      </c>
      <c r="E435" s="33" t="s">
        <v>16716</v>
      </c>
      <c r="F435" s="33" t="s">
        <v>16717</v>
      </c>
      <c r="G435" s="33" t="s">
        <v>8169</v>
      </c>
      <c r="H435" s="33" t="s">
        <v>433</v>
      </c>
      <c r="I435" s="33"/>
      <c r="J435" s="33"/>
      <c r="K435" s="33"/>
      <c r="R435"/>
      <c r="S435"/>
      <c r="T435"/>
    </row>
    <row r="436" spans="1:20" hidden="1" x14ac:dyDescent="0.25">
      <c r="A436" s="33">
        <v>377</v>
      </c>
      <c r="B436" s="38" t="s">
        <v>248</v>
      </c>
      <c r="C436" s="38"/>
      <c r="D436" s="33" t="s">
        <v>16715</v>
      </c>
      <c r="E436" s="33" t="s">
        <v>16718</v>
      </c>
      <c r="F436" s="33" t="s">
        <v>16719</v>
      </c>
      <c r="G436" s="33" t="s">
        <v>8169</v>
      </c>
      <c r="H436" s="33" t="s">
        <v>1855</v>
      </c>
      <c r="I436" s="33"/>
      <c r="J436" s="33"/>
      <c r="K436" s="33"/>
      <c r="R436"/>
      <c r="S436"/>
      <c r="T436"/>
    </row>
    <row r="437" spans="1:20" hidden="1" x14ac:dyDescent="0.25">
      <c r="A437" s="33">
        <v>378</v>
      </c>
      <c r="B437" s="38" t="s">
        <v>248</v>
      </c>
      <c r="C437" s="38"/>
      <c r="D437" s="33" t="s">
        <v>16715</v>
      </c>
      <c r="E437" s="33" t="s">
        <v>16720</v>
      </c>
      <c r="F437" s="33" t="s">
        <v>16721</v>
      </c>
      <c r="G437" s="33" t="s">
        <v>8169</v>
      </c>
      <c r="H437" s="33" t="s">
        <v>1855</v>
      </c>
      <c r="I437" s="33"/>
      <c r="J437" s="33"/>
      <c r="K437" s="33"/>
    </row>
    <row r="438" spans="1:20" hidden="1" x14ac:dyDescent="0.25">
      <c r="A438" s="33">
        <v>379</v>
      </c>
      <c r="B438" s="38" t="s">
        <v>248</v>
      </c>
      <c r="C438" s="38"/>
      <c r="D438" s="33" t="s">
        <v>16715</v>
      </c>
      <c r="E438" s="33" t="s">
        <v>16722</v>
      </c>
      <c r="F438" s="33" t="s">
        <v>16723</v>
      </c>
      <c r="G438" s="33" t="s">
        <v>8169</v>
      </c>
      <c r="H438" s="33" t="s">
        <v>1855</v>
      </c>
      <c r="I438" s="270" t="s">
        <v>16630</v>
      </c>
      <c r="J438" s="33" t="s">
        <v>8176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16715</v>
      </c>
      <c r="E439" s="33" t="s">
        <v>16724</v>
      </c>
      <c r="F439" s="33" t="s">
        <v>16725</v>
      </c>
      <c r="G439" s="33" t="s">
        <v>8169</v>
      </c>
      <c r="H439" s="33" t="s">
        <v>433</v>
      </c>
      <c r="I439" s="33"/>
      <c r="J439" s="33"/>
      <c r="K439" s="33"/>
    </row>
    <row r="440" spans="1:20" hidden="1" x14ac:dyDescent="0.25">
      <c r="A440" s="33">
        <v>381</v>
      </c>
      <c r="B440" s="38" t="s">
        <v>248</v>
      </c>
      <c r="C440" s="38"/>
      <c r="D440" s="33" t="s">
        <v>16715</v>
      </c>
      <c r="E440" s="33" t="s">
        <v>16726</v>
      </c>
      <c r="F440" s="33" t="s">
        <v>16727</v>
      </c>
      <c r="G440" s="33" t="s">
        <v>8169</v>
      </c>
      <c r="H440" s="33" t="s">
        <v>1855</v>
      </c>
      <c r="I440" s="270" t="s">
        <v>16630</v>
      </c>
      <c r="J440" s="33" t="s">
        <v>8176</v>
      </c>
      <c r="K440" s="33"/>
    </row>
    <row r="441" spans="1:20" hidden="1" x14ac:dyDescent="0.25">
      <c r="A441" s="33">
        <v>382</v>
      </c>
      <c r="B441" s="38" t="s">
        <v>248</v>
      </c>
      <c r="C441" s="38"/>
      <c r="D441" s="33" t="s">
        <v>16715</v>
      </c>
      <c r="E441" s="33" t="s">
        <v>16728</v>
      </c>
      <c r="F441" s="270" t="s">
        <v>16729</v>
      </c>
      <c r="G441" s="33" t="s">
        <v>8169</v>
      </c>
      <c r="H441" s="33" t="s">
        <v>1855</v>
      </c>
      <c r="I441" s="33" t="s">
        <v>15818</v>
      </c>
      <c r="J441" s="33" t="s">
        <v>1019</v>
      </c>
      <c r="K441" s="33"/>
    </row>
    <row r="442" spans="1:20" hidden="1" x14ac:dyDescent="0.25">
      <c r="A442" s="33">
        <v>383</v>
      </c>
      <c r="B442" s="38" t="s">
        <v>248</v>
      </c>
      <c r="C442" s="38"/>
      <c r="D442" s="33" t="s">
        <v>16715</v>
      </c>
      <c r="E442" s="33" t="s">
        <v>16730</v>
      </c>
      <c r="F442" s="270" t="s">
        <v>16731</v>
      </c>
      <c r="G442" s="33" t="s">
        <v>8169</v>
      </c>
      <c r="H442" s="33" t="s">
        <v>1855</v>
      </c>
      <c r="I442" s="270" t="s">
        <v>9005</v>
      </c>
      <c r="J442" s="33" t="s">
        <v>8176</v>
      </c>
      <c r="K442" s="33"/>
    </row>
    <row r="443" spans="1:20" x14ac:dyDescent="0.25">
      <c r="A443" s="33">
        <v>384</v>
      </c>
      <c r="B443" s="479">
        <v>45108</v>
      </c>
      <c r="C443" s="48" t="s">
        <v>16732</v>
      </c>
      <c r="D443" s="33" t="s">
        <v>16715</v>
      </c>
      <c r="E443" s="49" t="s">
        <v>16733</v>
      </c>
      <c r="F443" s="33" t="s">
        <v>16734</v>
      </c>
      <c r="G443" s="180">
        <v>44866</v>
      </c>
      <c r="H443" s="33" t="s">
        <v>433</v>
      </c>
      <c r="I443" s="33" t="s">
        <v>4831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16732</v>
      </c>
      <c r="D444" s="33" t="s">
        <v>16715</v>
      </c>
      <c r="E444" s="49" t="s">
        <v>16735</v>
      </c>
      <c r="F444" s="33" t="s">
        <v>16736</v>
      </c>
      <c r="G444" s="180">
        <v>44866</v>
      </c>
      <c r="H444" s="33" t="s">
        <v>433</v>
      </c>
      <c r="I444" s="33" t="s">
        <v>2469</v>
      </c>
      <c r="J444" s="271" t="s">
        <v>16737</v>
      </c>
      <c r="K444" s="33"/>
    </row>
    <row r="445" spans="1:20" x14ac:dyDescent="0.25">
      <c r="A445" s="33">
        <v>386</v>
      </c>
      <c r="B445" s="479">
        <v>45108</v>
      </c>
      <c r="C445" s="48" t="s">
        <v>16732</v>
      </c>
      <c r="D445" s="33" t="s">
        <v>16715</v>
      </c>
      <c r="E445" s="49" t="s">
        <v>16738</v>
      </c>
      <c r="F445" s="33" t="s">
        <v>16739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16732</v>
      </c>
      <c r="D446" s="33" t="s">
        <v>16715</v>
      </c>
      <c r="E446" s="49" t="s">
        <v>16740</v>
      </c>
      <c r="F446" s="33" t="s">
        <v>16741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16732</v>
      </c>
      <c r="D447" s="33" t="s">
        <v>16715</v>
      </c>
      <c r="E447" s="49" t="s">
        <v>16742</v>
      </c>
      <c r="F447" s="33" t="s">
        <v>16743</v>
      </c>
      <c r="G447" s="180">
        <v>44866</v>
      </c>
      <c r="H447" s="33" t="s">
        <v>433</v>
      </c>
      <c r="I447" s="33" t="s">
        <v>7076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16732</v>
      </c>
      <c r="D448" s="33" t="s">
        <v>16715</v>
      </c>
      <c r="E448" s="49" t="s">
        <v>16744</v>
      </c>
      <c r="F448" s="33" t="s">
        <v>16745</v>
      </c>
      <c r="G448" s="180">
        <v>44866</v>
      </c>
      <c r="H448" s="33" t="s">
        <v>433</v>
      </c>
      <c r="I448" s="33" t="s">
        <v>7076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16732</v>
      </c>
      <c r="D449" s="33" t="s">
        <v>16715</v>
      </c>
      <c r="E449" s="49" t="s">
        <v>16746</v>
      </c>
      <c r="F449" s="33" t="s">
        <v>8393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16732</v>
      </c>
      <c r="D450" s="33" t="s">
        <v>16715</v>
      </c>
      <c r="E450" s="49" t="s">
        <v>16747</v>
      </c>
      <c r="F450" s="33" t="s">
        <v>8395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16732</v>
      </c>
      <c r="D451" s="33" t="s">
        <v>16748</v>
      </c>
      <c r="E451" s="49">
        <v>57360522121</v>
      </c>
      <c r="F451" s="33" t="s">
        <v>8396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16732</v>
      </c>
      <c r="D452" s="33" t="s">
        <v>16748</v>
      </c>
      <c r="E452" s="49">
        <v>57329271020</v>
      </c>
      <c r="F452" s="33" t="s">
        <v>8397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16732</v>
      </c>
      <c r="D453" s="33" t="s">
        <v>16749</v>
      </c>
      <c r="E453" s="49" t="s">
        <v>16750</v>
      </c>
      <c r="F453" s="33" t="s">
        <v>8398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16732</v>
      </c>
      <c r="D454" s="33" t="s">
        <v>16749</v>
      </c>
      <c r="E454" s="394" t="s">
        <v>16751</v>
      </c>
      <c r="F454" s="33" t="s">
        <v>8399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16732</v>
      </c>
      <c r="D455" s="33" t="s">
        <v>16752</v>
      </c>
      <c r="E455" s="49" t="s">
        <v>16753</v>
      </c>
      <c r="F455" s="33" t="s">
        <v>8400</v>
      </c>
      <c r="G455" s="33" t="s">
        <v>946</v>
      </c>
      <c r="H455" s="33" t="s">
        <v>433</v>
      </c>
      <c r="I455" s="270" t="s">
        <v>7076</v>
      </c>
      <c r="J455" s="810">
        <v>44959</v>
      </c>
      <c r="K455" s="33"/>
    </row>
    <row r="456" spans="1:20" hidden="1" x14ac:dyDescent="0.25">
      <c r="A456" s="33">
        <v>397</v>
      </c>
      <c r="B456" s="479">
        <v>45108</v>
      </c>
      <c r="C456" s="48" t="s">
        <v>16732</v>
      </c>
      <c r="D456" s="33" t="s">
        <v>16752</v>
      </c>
      <c r="E456" s="49" t="s">
        <v>16754</v>
      </c>
      <c r="F456" s="33" t="s">
        <v>8423</v>
      </c>
      <c r="G456" s="33" t="s">
        <v>977</v>
      </c>
      <c r="H456" s="33" t="s">
        <v>647</v>
      </c>
      <c r="I456" s="270" t="s">
        <v>16594</v>
      </c>
      <c r="J456" s="271" t="s">
        <v>1019</v>
      </c>
      <c r="K456" s="33"/>
    </row>
    <row r="457" spans="1:20" hidden="1" x14ac:dyDescent="0.25">
      <c r="A457" s="33">
        <v>398</v>
      </c>
      <c r="B457" s="479">
        <v>45108</v>
      </c>
      <c r="C457" s="48" t="s">
        <v>16732</v>
      </c>
      <c r="D457" s="33" t="s">
        <v>16752</v>
      </c>
      <c r="E457" s="49" t="s">
        <v>16755</v>
      </c>
      <c r="F457" s="33" t="s">
        <v>8425</v>
      </c>
      <c r="G457" s="33" t="s">
        <v>977</v>
      </c>
      <c r="H457" s="33" t="s">
        <v>647</v>
      </c>
      <c r="I457" s="270" t="s">
        <v>15869</v>
      </c>
      <c r="J457" s="271" t="s">
        <v>1019</v>
      </c>
      <c r="K457" s="33"/>
    </row>
    <row r="458" spans="1:20" hidden="1" x14ac:dyDescent="0.25">
      <c r="A458" s="33">
        <v>399</v>
      </c>
      <c r="B458" s="479">
        <v>45108</v>
      </c>
      <c r="C458" s="48" t="s">
        <v>16732</v>
      </c>
      <c r="D458" s="33" t="s">
        <v>16752</v>
      </c>
      <c r="E458" s="49" t="s">
        <v>16756</v>
      </c>
      <c r="F458" s="33" t="s">
        <v>8426</v>
      </c>
      <c r="G458" s="33" t="s">
        <v>977</v>
      </c>
      <c r="H458" s="33" t="s">
        <v>647</v>
      </c>
      <c r="I458" s="270" t="s">
        <v>16594</v>
      </c>
      <c r="J458" s="271" t="s">
        <v>1032</v>
      </c>
      <c r="K458" s="33"/>
    </row>
    <row r="459" spans="1:20" hidden="1" x14ac:dyDescent="0.25">
      <c r="A459" s="33">
        <v>400</v>
      </c>
      <c r="B459" s="479">
        <v>45108</v>
      </c>
      <c r="C459" s="48" t="s">
        <v>16732</v>
      </c>
      <c r="D459" s="33" t="s">
        <v>16752</v>
      </c>
      <c r="E459" s="49" t="s">
        <v>16757</v>
      </c>
      <c r="F459" s="33" t="s">
        <v>8427</v>
      </c>
      <c r="G459" s="33" t="s">
        <v>977</v>
      </c>
      <c r="H459" s="33" t="s">
        <v>647</v>
      </c>
      <c r="I459" s="270" t="s">
        <v>15880</v>
      </c>
      <c r="J459" s="810">
        <v>45140</v>
      </c>
      <c r="K459" s="33"/>
    </row>
    <row r="460" spans="1:20" hidden="1" x14ac:dyDescent="0.25">
      <c r="A460" s="33">
        <v>401</v>
      </c>
      <c r="B460" s="479">
        <v>45108</v>
      </c>
      <c r="C460" s="48" t="s">
        <v>16732</v>
      </c>
      <c r="D460" s="33" t="s">
        <v>16752</v>
      </c>
      <c r="E460" s="49" t="s">
        <v>16758</v>
      </c>
      <c r="F460" s="33" t="s">
        <v>8428</v>
      </c>
      <c r="G460" s="33" t="s">
        <v>977</v>
      </c>
      <c r="H460" s="33" t="s">
        <v>647</v>
      </c>
      <c r="I460" s="270" t="s">
        <v>9203</v>
      </c>
      <c r="J460" s="810">
        <v>45171</v>
      </c>
      <c r="K460" s="33"/>
    </row>
    <row r="461" spans="1:20" hidden="1" x14ac:dyDescent="0.25">
      <c r="A461" s="33">
        <v>402</v>
      </c>
      <c r="B461" s="479">
        <v>45108</v>
      </c>
      <c r="C461" s="48" t="s">
        <v>16732</v>
      </c>
      <c r="D461" s="33" t="s">
        <v>16752</v>
      </c>
      <c r="E461" s="49" t="s">
        <v>16759</v>
      </c>
      <c r="F461" s="33" t="s">
        <v>8513</v>
      </c>
      <c r="G461" s="33" t="s">
        <v>1161</v>
      </c>
      <c r="H461" s="33" t="s">
        <v>482</v>
      </c>
      <c r="I461" s="33"/>
      <c r="J461" s="33"/>
      <c r="K461" s="33"/>
    </row>
    <row r="462" spans="1:20" hidden="1" x14ac:dyDescent="0.25">
      <c r="A462" s="33">
        <v>403</v>
      </c>
      <c r="B462" s="479">
        <v>45108</v>
      </c>
      <c r="C462" s="48" t="s">
        <v>16732</v>
      </c>
      <c r="D462" s="33" t="s">
        <v>16752</v>
      </c>
      <c r="E462" s="49" t="s">
        <v>16760</v>
      </c>
      <c r="F462" s="33" t="s">
        <v>8515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16761</v>
      </c>
      <c r="D463" s="270" t="s">
        <v>15379</v>
      </c>
      <c r="E463" s="647" t="s">
        <v>16762</v>
      </c>
      <c r="F463" s="33" t="s">
        <v>16763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16761</v>
      </c>
      <c r="D464" s="270" t="s">
        <v>15372</v>
      </c>
      <c r="E464" s="647" t="s">
        <v>16549</v>
      </c>
      <c r="F464" s="33" t="s">
        <v>16186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16193</v>
      </c>
      <c r="D465" s="270" t="s">
        <v>15379</v>
      </c>
      <c r="E465" s="811" t="s">
        <v>16166</v>
      </c>
      <c r="F465" s="33" t="s">
        <v>16764</v>
      </c>
      <c r="G465" s="810">
        <v>45232</v>
      </c>
      <c r="H465" s="33" t="s">
        <v>433</v>
      </c>
      <c r="I465" s="33"/>
      <c r="J465" s="33"/>
      <c r="K465" s="33"/>
    </row>
    <row r="466" spans="1:11" hidden="1" x14ac:dyDescent="0.25">
      <c r="A466" s="33">
        <v>407</v>
      </c>
      <c r="B466" s="33" t="s">
        <v>16765</v>
      </c>
      <c r="C466" s="38" t="s">
        <v>16732</v>
      </c>
      <c r="D466" s="33" t="s">
        <v>15372</v>
      </c>
      <c r="E466" s="33" t="s">
        <v>16766</v>
      </c>
      <c r="F466" s="33" t="s">
        <v>16767</v>
      </c>
      <c r="G466" s="84" t="s">
        <v>1893</v>
      </c>
      <c r="H466" s="33" t="s">
        <v>647</v>
      </c>
      <c r="I466" s="49"/>
      <c r="J466" s="49"/>
      <c r="K466" s="33"/>
    </row>
    <row r="467" spans="1:11" hidden="1" x14ac:dyDescent="0.25">
      <c r="A467" s="33">
        <v>408</v>
      </c>
      <c r="B467" s="33" t="s">
        <v>16765</v>
      </c>
      <c r="C467" s="38" t="s">
        <v>16732</v>
      </c>
      <c r="D467" s="33" t="s">
        <v>15372</v>
      </c>
      <c r="E467" s="33" t="s">
        <v>16768</v>
      </c>
      <c r="F467" s="33" t="s">
        <v>16769</v>
      </c>
      <c r="G467" s="84" t="s">
        <v>1893</v>
      </c>
      <c r="H467" s="33" t="s">
        <v>647</v>
      </c>
      <c r="I467" s="49"/>
      <c r="J467" s="49"/>
      <c r="K467" s="33"/>
    </row>
    <row r="468" spans="1:11" hidden="1" x14ac:dyDescent="0.25">
      <c r="A468" s="33">
        <v>409</v>
      </c>
      <c r="B468" s="33" t="s">
        <v>16765</v>
      </c>
      <c r="C468" s="38" t="s">
        <v>16732</v>
      </c>
      <c r="D468" s="33" t="s">
        <v>15372</v>
      </c>
      <c r="E468" s="33" t="s">
        <v>16770</v>
      </c>
      <c r="F468" s="33" t="s">
        <v>16771</v>
      </c>
      <c r="G468" s="84" t="s">
        <v>1893</v>
      </c>
      <c r="H468" s="33" t="s">
        <v>647</v>
      </c>
      <c r="I468" s="49"/>
      <c r="J468" s="49"/>
      <c r="K468" s="33"/>
    </row>
    <row r="469" spans="1:11" hidden="1" x14ac:dyDescent="0.25">
      <c r="A469" s="33">
        <v>410</v>
      </c>
      <c r="B469" s="33" t="s">
        <v>16765</v>
      </c>
      <c r="C469" s="38" t="s">
        <v>16732</v>
      </c>
      <c r="D469" s="33" t="s">
        <v>15372</v>
      </c>
      <c r="E469" s="33" t="s">
        <v>16772</v>
      </c>
      <c r="F469" s="33" t="s">
        <v>16773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16774</v>
      </c>
      <c r="C470" s="33" t="s">
        <v>16732</v>
      </c>
      <c r="D470" s="33" t="s">
        <v>16165</v>
      </c>
      <c r="E470" s="33" t="s">
        <v>16775</v>
      </c>
      <c r="F470" s="33" t="s">
        <v>16776</v>
      </c>
      <c r="G470" s="180">
        <v>45172</v>
      </c>
      <c r="H470" s="33" t="s">
        <v>433</v>
      </c>
      <c r="I470" s="49"/>
      <c r="J470" s="49"/>
      <c r="K470" s="33"/>
    </row>
    <row r="471" spans="1:11" hidden="1" x14ac:dyDescent="0.25">
      <c r="A471" s="33">
        <v>412</v>
      </c>
      <c r="B471" s="33" t="s">
        <v>16774</v>
      </c>
      <c r="C471" s="33" t="s">
        <v>16732</v>
      </c>
      <c r="D471" s="33" t="s">
        <v>16165</v>
      </c>
      <c r="E471" s="49" t="s">
        <v>16777</v>
      </c>
      <c r="F471" s="33" t="s">
        <v>16778</v>
      </c>
      <c r="G471" s="180">
        <v>44960</v>
      </c>
      <c r="H471" s="33" t="s">
        <v>647</v>
      </c>
      <c r="I471" s="33"/>
      <c r="J471" s="33"/>
      <c r="K471" s="33"/>
    </row>
    <row r="472" spans="1:11" hidden="1" x14ac:dyDescent="0.25">
      <c r="A472" s="33">
        <v>413</v>
      </c>
      <c r="B472" s="33" t="s">
        <v>16774</v>
      </c>
      <c r="C472" s="33" t="s">
        <v>16732</v>
      </c>
      <c r="D472" s="33" t="s">
        <v>16165</v>
      </c>
      <c r="E472" s="49" t="s">
        <v>16779</v>
      </c>
      <c r="F472" s="33" t="s">
        <v>16780</v>
      </c>
      <c r="G472" s="180">
        <v>44960</v>
      </c>
      <c r="H472" s="33" t="s">
        <v>647</v>
      </c>
      <c r="I472" s="33"/>
      <c r="J472" s="33"/>
      <c r="K472" s="33"/>
    </row>
    <row r="473" spans="1:11" hidden="1" x14ac:dyDescent="0.25">
      <c r="A473" s="33">
        <v>414</v>
      </c>
      <c r="B473" s="33" t="s">
        <v>16774</v>
      </c>
      <c r="C473" s="33" t="s">
        <v>16732</v>
      </c>
      <c r="D473" s="33" t="s">
        <v>16165</v>
      </c>
      <c r="E473" s="49" t="s">
        <v>16781</v>
      </c>
      <c r="F473" s="33" t="s">
        <v>16782</v>
      </c>
      <c r="G473" s="180">
        <v>44960</v>
      </c>
      <c r="H473" s="33" t="s">
        <v>647</v>
      </c>
      <c r="I473" s="33"/>
      <c r="J473" s="33"/>
      <c r="K473" s="33"/>
    </row>
    <row r="474" spans="1:11" hidden="1" x14ac:dyDescent="0.25">
      <c r="A474" s="33">
        <v>415</v>
      </c>
      <c r="B474" s="33" t="s">
        <v>16774</v>
      </c>
      <c r="C474" s="33" t="s">
        <v>16732</v>
      </c>
      <c r="D474" s="33" t="s">
        <v>16165</v>
      </c>
      <c r="E474" s="49" t="s">
        <v>16783</v>
      </c>
      <c r="F474" s="33" t="s">
        <v>16784</v>
      </c>
      <c r="G474" s="180">
        <v>44960</v>
      </c>
      <c r="H474" s="33" t="s">
        <v>647</v>
      </c>
      <c r="I474" s="33"/>
      <c r="J474" s="33"/>
      <c r="K474" s="33"/>
    </row>
    <row r="475" spans="1:11" hidden="1" x14ac:dyDescent="0.25">
      <c r="A475" s="33">
        <v>416</v>
      </c>
      <c r="B475" s="33" t="s">
        <v>16774</v>
      </c>
      <c r="C475" s="33" t="s">
        <v>16732</v>
      </c>
      <c r="D475" s="33" t="s">
        <v>16165</v>
      </c>
      <c r="E475" s="49" t="s">
        <v>16785</v>
      </c>
      <c r="F475" s="33" t="s">
        <v>16786</v>
      </c>
      <c r="G475" s="180">
        <v>44960</v>
      </c>
      <c r="H475" s="33" t="s">
        <v>3471</v>
      </c>
      <c r="I475" s="33"/>
      <c r="J475" s="33"/>
      <c r="K475" s="33"/>
    </row>
    <row r="476" spans="1:11" hidden="1" x14ac:dyDescent="0.25">
      <c r="A476" s="33">
        <v>417</v>
      </c>
      <c r="B476" s="33" t="s">
        <v>16774</v>
      </c>
      <c r="C476" s="33" t="s">
        <v>16732</v>
      </c>
      <c r="D476" s="33" t="s">
        <v>16165</v>
      </c>
      <c r="E476" s="49" t="s">
        <v>16787</v>
      </c>
      <c r="F476" s="33" t="s">
        <v>16788</v>
      </c>
      <c r="G476" s="180">
        <v>44960</v>
      </c>
      <c r="H476" s="33" t="s">
        <v>3471</v>
      </c>
      <c r="I476" s="33"/>
      <c r="J476" s="33"/>
      <c r="K476" s="33"/>
    </row>
    <row r="477" spans="1:11" hidden="1" x14ac:dyDescent="0.25">
      <c r="A477" s="33">
        <v>418</v>
      </c>
      <c r="B477" s="33" t="s">
        <v>16774</v>
      </c>
      <c r="C477" s="33" t="s">
        <v>16732</v>
      </c>
      <c r="D477" s="33" t="s">
        <v>16165</v>
      </c>
      <c r="E477" s="394" t="s">
        <v>16789</v>
      </c>
      <c r="F477" s="33" t="s">
        <v>16790</v>
      </c>
      <c r="G477" s="180">
        <v>44960</v>
      </c>
      <c r="H477" s="33" t="s">
        <v>3471</v>
      </c>
      <c r="I477" s="33"/>
      <c r="J477" s="33"/>
      <c r="K477" s="33"/>
    </row>
    <row r="478" spans="1:11" x14ac:dyDescent="0.25">
      <c r="A478" s="33">
        <v>419</v>
      </c>
      <c r="B478" s="33" t="s">
        <v>16774</v>
      </c>
      <c r="C478" s="33" t="s">
        <v>16732</v>
      </c>
      <c r="D478" s="33" t="s">
        <v>16165</v>
      </c>
      <c r="E478" s="49" t="s">
        <v>16791</v>
      </c>
      <c r="F478" s="33" t="s">
        <v>16792</v>
      </c>
      <c r="G478" s="180">
        <v>45172</v>
      </c>
      <c r="H478" s="33" t="s">
        <v>433</v>
      </c>
      <c r="I478" s="33"/>
      <c r="J478" s="33"/>
      <c r="K478" s="33"/>
    </row>
    <row r="479" spans="1:11" hidden="1" x14ac:dyDescent="0.25">
      <c r="A479" s="33">
        <v>420</v>
      </c>
      <c r="B479" s="33" t="s">
        <v>16774</v>
      </c>
      <c r="C479" s="33" t="s">
        <v>16732</v>
      </c>
      <c r="D479" s="33" t="s">
        <v>16165</v>
      </c>
      <c r="E479" s="49" t="s">
        <v>16793</v>
      </c>
      <c r="F479" s="33" t="s">
        <v>16794</v>
      </c>
      <c r="G479" s="180">
        <v>44960</v>
      </c>
      <c r="H479" s="33" t="s">
        <v>3471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16795</v>
      </c>
      <c r="E480" s="49" t="s">
        <v>16796</v>
      </c>
      <c r="F480" s="33" t="s">
        <v>9053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16795</v>
      </c>
      <c r="E481" s="49" t="s">
        <v>16797</v>
      </c>
      <c r="F481" s="33" t="s">
        <v>9054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16795</v>
      </c>
      <c r="E482" s="49" t="s">
        <v>16798</v>
      </c>
      <c r="F482" s="33" t="s">
        <v>9055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16795</v>
      </c>
      <c r="E483" s="49" t="s">
        <v>16799</v>
      </c>
      <c r="F483" s="33" t="s">
        <v>9130</v>
      </c>
      <c r="G483" s="33" t="s">
        <v>99</v>
      </c>
      <c r="H483" s="33" t="s">
        <v>433</v>
      </c>
      <c r="I483" s="33"/>
      <c r="J483" s="33"/>
      <c r="K483" s="33"/>
    </row>
    <row r="484" spans="1:11" hidden="1" x14ac:dyDescent="0.25">
      <c r="A484" s="33">
        <v>425</v>
      </c>
      <c r="B484" s="48">
        <v>45233</v>
      </c>
      <c r="C484" s="38"/>
      <c r="D484" s="33" t="s">
        <v>16795</v>
      </c>
      <c r="E484" s="49" t="s">
        <v>16800</v>
      </c>
      <c r="F484" s="33" t="s">
        <v>9050</v>
      </c>
      <c r="G484" s="180">
        <v>45233</v>
      </c>
      <c r="H484" s="33" t="s">
        <v>647</v>
      </c>
      <c r="I484" s="33"/>
      <c r="J484" s="33"/>
      <c r="K484" s="33"/>
    </row>
    <row r="485" spans="1:11" hidden="1" x14ac:dyDescent="0.25">
      <c r="A485" s="33">
        <v>426</v>
      </c>
      <c r="B485" s="48">
        <v>45233</v>
      </c>
      <c r="C485" s="38"/>
      <c r="D485" s="33" t="s">
        <v>16795</v>
      </c>
      <c r="E485" s="49" t="s">
        <v>16801</v>
      </c>
      <c r="F485" s="33" t="s">
        <v>9051</v>
      </c>
      <c r="G485" s="180">
        <v>45233</v>
      </c>
      <c r="H485" s="33" t="s">
        <v>647</v>
      </c>
      <c r="I485" s="33"/>
      <c r="J485" s="33"/>
      <c r="K485" s="33"/>
    </row>
    <row r="486" spans="1:11" hidden="1" x14ac:dyDescent="0.25">
      <c r="A486" s="33">
        <v>427</v>
      </c>
      <c r="B486" s="48">
        <v>45233</v>
      </c>
      <c r="C486" s="38"/>
      <c r="D486" s="33" t="s">
        <v>16795</v>
      </c>
      <c r="E486" s="49" t="s">
        <v>16802</v>
      </c>
      <c r="F486" s="33" t="s">
        <v>9044</v>
      </c>
      <c r="G486" s="180">
        <v>45233</v>
      </c>
      <c r="H486" s="33" t="s">
        <v>647</v>
      </c>
      <c r="I486" s="33"/>
      <c r="J486" s="33"/>
      <c r="K486" s="33"/>
    </row>
    <row r="487" spans="1:11" hidden="1" x14ac:dyDescent="0.25">
      <c r="A487" s="33">
        <v>428</v>
      </c>
      <c r="B487" s="48">
        <v>45233</v>
      </c>
      <c r="C487" s="38"/>
      <c r="D487" s="33" t="s">
        <v>16795</v>
      </c>
      <c r="E487" s="49" t="s">
        <v>16803</v>
      </c>
      <c r="F487" s="33" t="s">
        <v>9047</v>
      </c>
      <c r="G487" s="180">
        <v>45233</v>
      </c>
      <c r="H487" s="33" t="s">
        <v>647</v>
      </c>
      <c r="I487" s="33"/>
      <c r="J487" s="33"/>
      <c r="K487" s="33"/>
    </row>
    <row r="488" spans="1:11" hidden="1" x14ac:dyDescent="0.25">
      <c r="A488" s="33">
        <v>429</v>
      </c>
      <c r="B488" s="48">
        <v>45233</v>
      </c>
      <c r="C488" s="38"/>
      <c r="D488" s="33" t="s">
        <v>16795</v>
      </c>
      <c r="E488" s="49" t="s">
        <v>16804</v>
      </c>
      <c r="F488" s="33" t="s">
        <v>9048</v>
      </c>
      <c r="G488" s="180">
        <v>45233</v>
      </c>
      <c r="H488" s="33" t="s">
        <v>647</v>
      </c>
      <c r="I488" s="33"/>
      <c r="J488" s="33"/>
      <c r="K488" s="33"/>
    </row>
    <row r="489" spans="1:11" hidden="1" x14ac:dyDescent="0.25">
      <c r="A489" s="33">
        <v>430</v>
      </c>
      <c r="B489" s="48">
        <v>45233</v>
      </c>
      <c r="C489" s="38"/>
      <c r="D489" s="33" t="s">
        <v>16795</v>
      </c>
      <c r="E489" s="49" t="s">
        <v>16805</v>
      </c>
      <c r="F489" s="33" t="s">
        <v>9049</v>
      </c>
      <c r="G489" s="180">
        <v>45233</v>
      </c>
      <c r="H489" s="33" t="s">
        <v>647</v>
      </c>
      <c r="I489" s="33"/>
      <c r="J489" s="33"/>
      <c r="K489" s="33"/>
    </row>
    <row r="490" spans="1:11" hidden="1" x14ac:dyDescent="0.25">
      <c r="A490" s="33">
        <v>431</v>
      </c>
      <c r="B490" s="48" t="s">
        <v>2544</v>
      </c>
      <c r="C490" s="38"/>
      <c r="D490" s="33" t="s">
        <v>16806</v>
      </c>
      <c r="E490" s="49" t="s">
        <v>16807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hidden="1" x14ac:dyDescent="0.25">
      <c r="A491" s="33">
        <v>432</v>
      </c>
      <c r="B491" s="48" t="s">
        <v>2544</v>
      </c>
      <c r="C491" s="38"/>
      <c r="D491" s="33" t="s">
        <v>16806</v>
      </c>
      <c r="E491" s="49" t="s">
        <v>16808</v>
      </c>
      <c r="F491" s="33" t="s">
        <v>16809</v>
      </c>
      <c r="G491" s="180">
        <v>45050</v>
      </c>
      <c r="H491" s="33" t="s">
        <v>647</v>
      </c>
      <c r="I491" s="33"/>
      <c r="J491" s="33"/>
      <c r="K491" s="33"/>
    </row>
    <row r="492" spans="1:11" hidden="1" x14ac:dyDescent="0.25">
      <c r="A492" s="33">
        <v>433</v>
      </c>
      <c r="B492" s="48" t="s">
        <v>2544</v>
      </c>
      <c r="C492" s="38"/>
      <c r="D492" s="33" t="s">
        <v>16806</v>
      </c>
      <c r="E492" s="49" t="s">
        <v>16810</v>
      </c>
      <c r="F492" s="33" t="s">
        <v>16811</v>
      </c>
      <c r="G492" s="180">
        <v>45050</v>
      </c>
      <c r="H492" s="33" t="s">
        <v>647</v>
      </c>
      <c r="I492" s="33"/>
      <c r="J492" s="33"/>
      <c r="K492" s="33"/>
    </row>
    <row r="493" spans="1:11" hidden="1" x14ac:dyDescent="0.25">
      <c r="A493" s="33">
        <v>434</v>
      </c>
      <c r="B493" s="48" t="s">
        <v>2544</v>
      </c>
      <c r="C493" s="38"/>
      <c r="D493" s="33" t="s">
        <v>16806</v>
      </c>
      <c r="E493" s="49" t="s">
        <v>16812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hidden="1" x14ac:dyDescent="0.25">
      <c r="A494" s="33">
        <v>435</v>
      </c>
      <c r="B494" s="48" t="s">
        <v>2544</v>
      </c>
      <c r="C494" s="38"/>
      <c r="D494" s="33" t="s">
        <v>16813</v>
      </c>
      <c r="E494" s="49" t="s">
        <v>16814</v>
      </c>
      <c r="F494" s="33" t="s">
        <v>16815</v>
      </c>
      <c r="G494" s="180">
        <v>45050</v>
      </c>
      <c r="H494" s="33" t="s">
        <v>647</v>
      </c>
      <c r="I494" s="33"/>
      <c r="J494" s="33"/>
      <c r="K494" s="33"/>
    </row>
    <row r="495" spans="1:11" hidden="1" x14ac:dyDescent="0.25">
      <c r="A495" s="33">
        <v>436</v>
      </c>
      <c r="B495" s="48" t="s">
        <v>2544</v>
      </c>
      <c r="C495" s="38"/>
      <c r="D495" s="33" t="s">
        <v>16813</v>
      </c>
      <c r="E495" s="49" t="s">
        <v>16816</v>
      </c>
      <c r="F495" s="33" t="s">
        <v>16817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16818</v>
      </c>
      <c r="E496" s="49">
        <v>1422</v>
      </c>
      <c r="F496" s="33" t="s">
        <v>9265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16818</v>
      </c>
      <c r="E497" s="49">
        <v>4420</v>
      </c>
      <c r="F497" s="33" t="s">
        <v>9264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16688</v>
      </c>
      <c r="E498" s="49" t="s">
        <v>16819</v>
      </c>
      <c r="F498" s="33" t="s">
        <v>9262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16688</v>
      </c>
      <c r="E499" s="49" t="s">
        <v>16820</v>
      </c>
      <c r="F499" s="33" t="s">
        <v>9263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16688</v>
      </c>
      <c r="E500" s="49" t="s">
        <v>16821</v>
      </c>
      <c r="F500" s="33" t="s">
        <v>9259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16688</v>
      </c>
      <c r="E501" s="49" t="s">
        <v>16822</v>
      </c>
      <c r="F501" s="33" t="s">
        <v>9261</v>
      </c>
      <c r="G501" s="33" t="s">
        <v>2610</v>
      </c>
      <c r="H501" s="33" t="s">
        <v>676</v>
      </c>
      <c r="I501" s="33"/>
      <c r="J501" s="33"/>
      <c r="K501" s="33"/>
    </row>
    <row r="502" spans="1:11" hidden="1" x14ac:dyDescent="0.25">
      <c r="A502" s="33">
        <v>443</v>
      </c>
      <c r="B502" s="48" t="s">
        <v>2544</v>
      </c>
      <c r="C502" s="38"/>
      <c r="D502" s="33" t="s">
        <v>16688</v>
      </c>
      <c r="E502" s="49" t="s">
        <v>16823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hidden="1" x14ac:dyDescent="0.25">
      <c r="A503" s="33">
        <v>444</v>
      </c>
      <c r="B503" s="48" t="s">
        <v>2544</v>
      </c>
      <c r="C503" s="38"/>
      <c r="D503" s="33" t="s">
        <v>16688</v>
      </c>
      <c r="E503" s="49" t="s">
        <v>16824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hidden="1" x14ac:dyDescent="0.25">
      <c r="A504" s="33">
        <v>445</v>
      </c>
      <c r="B504" s="48" t="s">
        <v>2544</v>
      </c>
      <c r="C504" s="38"/>
      <c r="D504" s="33" t="s">
        <v>16806</v>
      </c>
      <c r="E504" s="49" t="s">
        <v>16825</v>
      </c>
      <c r="F504" s="33" t="s">
        <v>16826</v>
      </c>
      <c r="G504" s="180">
        <v>45050</v>
      </c>
      <c r="H504" s="33" t="s">
        <v>647</v>
      </c>
      <c r="I504" s="33"/>
      <c r="J504" s="33"/>
      <c r="K504" s="33"/>
    </row>
    <row r="505" spans="1:11" hidden="1" x14ac:dyDescent="0.25">
      <c r="A505" s="33">
        <v>446</v>
      </c>
      <c r="B505" s="48" t="s">
        <v>2544</v>
      </c>
      <c r="C505" s="38"/>
      <c r="D505" s="33" t="s">
        <v>16806</v>
      </c>
      <c r="E505" s="49" t="s">
        <v>16827</v>
      </c>
      <c r="F505" s="33" t="s">
        <v>16828</v>
      </c>
      <c r="G505" s="180">
        <v>45203</v>
      </c>
      <c r="H505" s="33" t="s">
        <v>482</v>
      </c>
      <c r="I505" s="33"/>
      <c r="J505" s="33"/>
      <c r="K505" s="33"/>
    </row>
    <row r="506" spans="1:11" hidden="1" x14ac:dyDescent="0.25">
      <c r="A506" s="33">
        <v>447</v>
      </c>
      <c r="B506" s="479">
        <v>45234</v>
      </c>
      <c r="C506" s="38"/>
      <c r="D506" s="33" t="s">
        <v>16818</v>
      </c>
      <c r="E506" s="49" t="s">
        <v>17029</v>
      </c>
      <c r="F506" s="33" t="s">
        <v>17101</v>
      </c>
      <c r="G506" s="33" t="s">
        <v>17152</v>
      </c>
      <c r="H506" s="42" t="s">
        <v>1719</v>
      </c>
      <c r="I506" s="33"/>
      <c r="J506" s="33"/>
      <c r="K506" s="33"/>
    </row>
    <row r="507" spans="1:11" hidden="1" x14ac:dyDescent="0.25">
      <c r="A507" s="33">
        <v>448</v>
      </c>
      <c r="B507" s="479">
        <v>45234</v>
      </c>
      <c r="C507" s="38"/>
      <c r="D507" s="33" t="s">
        <v>16710</v>
      </c>
      <c r="E507" s="49" t="s">
        <v>17030</v>
      </c>
      <c r="F507" s="33" t="s">
        <v>17102</v>
      </c>
      <c r="G507" s="33" t="s">
        <v>52</v>
      </c>
      <c r="H507" s="33"/>
      <c r="I507" s="33"/>
      <c r="J507" s="33"/>
      <c r="K507" s="33"/>
    </row>
    <row r="508" spans="1:11" hidden="1" x14ac:dyDescent="0.25">
      <c r="A508" s="33">
        <v>449</v>
      </c>
      <c r="B508" s="479">
        <v>45234</v>
      </c>
      <c r="C508" s="38"/>
      <c r="D508" s="33" t="s">
        <v>16806</v>
      </c>
      <c r="E508" s="49" t="s">
        <v>17031</v>
      </c>
      <c r="F508" s="33" t="s">
        <v>17103</v>
      </c>
      <c r="G508" s="33" t="s">
        <v>17152</v>
      </c>
      <c r="H508" s="42" t="s">
        <v>1719</v>
      </c>
      <c r="I508" s="33"/>
      <c r="J508" s="33"/>
      <c r="K508" s="33"/>
    </row>
    <row r="509" spans="1:11" hidden="1" x14ac:dyDescent="0.25">
      <c r="A509" s="33">
        <v>450</v>
      </c>
      <c r="B509" s="479">
        <v>45234</v>
      </c>
      <c r="C509" s="38"/>
      <c r="D509" s="33" t="s">
        <v>16818</v>
      </c>
      <c r="E509" s="49" t="s">
        <v>17032</v>
      </c>
      <c r="F509" s="33" t="s">
        <v>17104</v>
      </c>
      <c r="G509" s="33" t="s">
        <v>17152</v>
      </c>
      <c r="H509" s="42" t="s">
        <v>1719</v>
      </c>
      <c r="I509" s="33"/>
      <c r="J509" s="33"/>
      <c r="K509" s="33"/>
    </row>
    <row r="510" spans="1:11" hidden="1" x14ac:dyDescent="0.25">
      <c r="A510" s="33">
        <v>451</v>
      </c>
      <c r="B510" s="479">
        <v>45234</v>
      </c>
      <c r="C510" s="38"/>
      <c r="D510" s="33" t="s">
        <v>16688</v>
      </c>
      <c r="E510" s="49" t="s">
        <v>17033</v>
      </c>
      <c r="F510" s="33" t="s">
        <v>17105</v>
      </c>
      <c r="G510" s="33" t="s">
        <v>52</v>
      </c>
      <c r="H510" s="33"/>
      <c r="I510" s="33"/>
      <c r="J510" s="33"/>
      <c r="K510" s="33"/>
    </row>
    <row r="511" spans="1:11" hidden="1" x14ac:dyDescent="0.25">
      <c r="A511" s="33">
        <v>452</v>
      </c>
      <c r="B511" s="479">
        <v>45234</v>
      </c>
      <c r="C511" s="38"/>
      <c r="D511" s="33" t="s">
        <v>16710</v>
      </c>
      <c r="E511" s="49">
        <v>1421127</v>
      </c>
      <c r="F511" s="33" t="s">
        <v>17106</v>
      </c>
      <c r="G511" s="33" t="s">
        <v>17152</v>
      </c>
      <c r="H511" s="42" t="s">
        <v>1719</v>
      </c>
      <c r="I511" s="33"/>
      <c r="J511" s="33"/>
      <c r="K511" s="33"/>
    </row>
    <row r="512" spans="1:11" hidden="1" x14ac:dyDescent="0.25">
      <c r="A512" s="33">
        <v>453</v>
      </c>
      <c r="B512" s="479">
        <v>45234</v>
      </c>
      <c r="C512" s="38"/>
      <c r="D512" s="33" t="s">
        <v>16818</v>
      </c>
      <c r="E512" s="49" t="s">
        <v>17034</v>
      </c>
      <c r="F512" s="33" t="s">
        <v>17107</v>
      </c>
      <c r="G512" s="33" t="s">
        <v>17152</v>
      </c>
      <c r="H512" s="42" t="s">
        <v>1719</v>
      </c>
      <c r="I512" s="33"/>
      <c r="J512" s="33"/>
      <c r="K512" s="33"/>
    </row>
    <row r="513" spans="1:11" hidden="1" x14ac:dyDescent="0.25">
      <c r="A513" s="33">
        <v>454</v>
      </c>
      <c r="B513" s="479">
        <v>45234</v>
      </c>
      <c r="C513" s="38"/>
      <c r="D513" s="33" t="s">
        <v>16818</v>
      </c>
      <c r="E513" s="49" t="s">
        <v>17035</v>
      </c>
      <c r="F513" s="33" t="s">
        <v>17108</v>
      </c>
      <c r="G513" s="33" t="s">
        <v>17152</v>
      </c>
      <c r="H513" s="42" t="s">
        <v>1719</v>
      </c>
      <c r="I513" s="33"/>
      <c r="J513" s="33"/>
      <c r="K513" s="33"/>
    </row>
    <row r="514" spans="1:11" hidden="1" x14ac:dyDescent="0.25">
      <c r="A514" s="33">
        <v>455</v>
      </c>
      <c r="B514" s="479">
        <v>45234</v>
      </c>
      <c r="C514" s="38"/>
      <c r="D514" s="33" t="s">
        <v>16806</v>
      </c>
      <c r="E514" s="49" t="s">
        <v>17036</v>
      </c>
      <c r="F514" s="33" t="s">
        <v>17109</v>
      </c>
      <c r="G514" s="33" t="s">
        <v>17152</v>
      </c>
      <c r="H514" s="42" t="s">
        <v>1719</v>
      </c>
      <c r="I514" s="33"/>
      <c r="J514" s="33"/>
      <c r="K514" s="33"/>
    </row>
    <row r="515" spans="1:11" hidden="1" x14ac:dyDescent="0.25">
      <c r="A515" s="33">
        <v>456</v>
      </c>
      <c r="B515" s="479">
        <v>45234</v>
      </c>
      <c r="C515" s="38"/>
      <c r="D515" s="33" t="s">
        <v>16818</v>
      </c>
      <c r="E515" s="49" t="s">
        <v>17037</v>
      </c>
      <c r="F515" s="33" t="s">
        <v>17110</v>
      </c>
      <c r="G515" s="33" t="s">
        <v>17152</v>
      </c>
      <c r="H515" s="42" t="s">
        <v>1719</v>
      </c>
      <c r="I515" s="33"/>
      <c r="J515" s="33"/>
      <c r="K515" s="33"/>
    </row>
    <row r="516" spans="1:11" hidden="1" x14ac:dyDescent="0.25">
      <c r="A516" s="33">
        <v>457</v>
      </c>
      <c r="B516" s="479">
        <v>45234</v>
      </c>
      <c r="C516" s="38"/>
      <c r="D516" s="33" t="s">
        <v>16688</v>
      </c>
      <c r="E516" s="49" t="s">
        <v>17038</v>
      </c>
      <c r="F516" s="33" t="s">
        <v>17111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16">
    <filterColumn colId="7">
      <filters>
        <filter val="Tangkil"/>
        <filter val="Tangkil 21/11/22"/>
        <filter val="Tangkil 24/11/22"/>
        <filter val="Tangkil/TM 201"/>
        <filter val="Tangkil/TM 203"/>
        <filter val="Tangkil/TM 208"/>
        <filter val="Tangkil/TM 210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16829</v>
      </c>
      <c r="M1" s="691" t="s">
        <v>16830</v>
      </c>
    </row>
    <row r="2" spans="1:21" ht="15.75" thickBot="1" x14ac:dyDescent="0.3">
      <c r="A2" s="812" t="s">
        <v>3</v>
      </c>
      <c r="B2" s="697" t="s">
        <v>12</v>
      </c>
      <c r="C2" s="812" t="s">
        <v>15364</v>
      </c>
      <c r="D2" s="813" t="s">
        <v>15365</v>
      </c>
      <c r="E2" s="697" t="s">
        <v>15366</v>
      </c>
      <c r="F2" s="697" t="s">
        <v>15367</v>
      </c>
      <c r="G2" s="697" t="s">
        <v>18</v>
      </c>
      <c r="H2" s="697" t="s">
        <v>533</v>
      </c>
      <c r="I2" s="697" t="s">
        <v>15811</v>
      </c>
      <c r="J2" s="697" t="s">
        <v>15812</v>
      </c>
      <c r="L2" s="722" t="s">
        <v>3</v>
      </c>
      <c r="M2" s="723" t="s">
        <v>12</v>
      </c>
      <c r="N2" s="722" t="s">
        <v>15364</v>
      </c>
      <c r="O2" s="724" t="s">
        <v>15365</v>
      </c>
      <c r="P2" s="724" t="s">
        <v>15366</v>
      </c>
      <c r="Q2" s="724" t="s">
        <v>15367</v>
      </c>
      <c r="R2" s="724" t="s">
        <v>18</v>
      </c>
      <c r="S2" s="724" t="s">
        <v>533</v>
      </c>
      <c r="T2" s="699" t="s">
        <v>15811</v>
      </c>
      <c r="U2" s="699" t="s">
        <v>15812</v>
      </c>
    </row>
    <row r="3" spans="1:21" ht="15.75" thickTop="1" x14ac:dyDescent="0.25">
      <c r="A3" s="33">
        <v>1</v>
      </c>
      <c r="B3" s="33" t="s">
        <v>4084</v>
      </c>
      <c r="C3" s="33" t="s">
        <v>15379</v>
      </c>
      <c r="D3" s="38">
        <v>3361</v>
      </c>
      <c r="E3" s="33" t="s">
        <v>16831</v>
      </c>
      <c r="F3" s="180">
        <v>44512</v>
      </c>
      <c r="G3" s="33" t="s">
        <v>16832</v>
      </c>
      <c r="H3" s="33"/>
      <c r="I3" s="33"/>
      <c r="J3" s="33"/>
      <c r="L3" s="33">
        <v>1</v>
      </c>
      <c r="M3" s="33" t="s">
        <v>4121</v>
      </c>
      <c r="N3" s="33" t="s">
        <v>15372</v>
      </c>
      <c r="O3" s="33" t="s">
        <v>16833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4084</v>
      </c>
      <c r="C4" s="33" t="s">
        <v>15379</v>
      </c>
      <c r="D4" s="38">
        <v>4771</v>
      </c>
      <c r="E4" s="33" t="s">
        <v>16834</v>
      </c>
      <c r="F4" s="180">
        <v>44512</v>
      </c>
      <c r="G4" s="33" t="s">
        <v>16832</v>
      </c>
      <c r="H4" s="33"/>
      <c r="I4" s="33"/>
      <c r="J4" s="33"/>
      <c r="L4" s="33">
        <v>2</v>
      </c>
      <c r="M4" s="33" t="s">
        <v>4121</v>
      </c>
      <c r="N4" s="33" t="s">
        <v>15372</v>
      </c>
      <c r="O4" s="33" t="s">
        <v>16835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4084</v>
      </c>
      <c r="C5" s="33" t="s">
        <v>15372</v>
      </c>
      <c r="D5" s="38">
        <v>1006</v>
      </c>
      <c r="E5" s="33" t="s">
        <v>16836</v>
      </c>
      <c r="F5" s="180">
        <v>44512</v>
      </c>
      <c r="G5" s="33" t="s">
        <v>16832</v>
      </c>
      <c r="H5" s="33"/>
      <c r="I5" s="33"/>
      <c r="J5" s="33"/>
      <c r="L5" s="33">
        <v>3</v>
      </c>
      <c r="M5" s="33" t="s">
        <v>4121</v>
      </c>
      <c r="N5" s="33" t="s">
        <v>15372</v>
      </c>
      <c r="O5" s="33" t="s">
        <v>16837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4084</v>
      </c>
      <c r="C6" s="33" t="s">
        <v>15372</v>
      </c>
      <c r="D6" s="467" t="s">
        <v>16838</v>
      </c>
      <c r="E6" s="33" t="s">
        <v>16839</v>
      </c>
      <c r="F6" s="180">
        <v>44512</v>
      </c>
      <c r="G6" s="33" t="s">
        <v>16832</v>
      </c>
      <c r="H6" s="33"/>
      <c r="I6" s="33"/>
      <c r="J6" s="33"/>
      <c r="L6" s="33">
        <v>4</v>
      </c>
      <c r="M6" s="33" t="s">
        <v>4121</v>
      </c>
      <c r="N6" s="33" t="s">
        <v>15372</v>
      </c>
      <c r="O6" s="33" t="s">
        <v>16840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4084</v>
      </c>
      <c r="C7" s="33" t="s">
        <v>15372</v>
      </c>
      <c r="D7" s="38">
        <v>1097</v>
      </c>
      <c r="E7" s="33" t="s">
        <v>16841</v>
      </c>
      <c r="F7" s="180">
        <v>44512</v>
      </c>
      <c r="G7" s="33" t="s">
        <v>16832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4084</v>
      </c>
      <c r="C8" s="33" t="s">
        <v>15372</v>
      </c>
      <c r="D8" s="467" t="s">
        <v>16842</v>
      </c>
      <c r="E8" s="33" t="s">
        <v>16843</v>
      </c>
      <c r="F8" s="180">
        <v>44512</v>
      </c>
      <c r="G8" s="33" t="s">
        <v>16832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4084</v>
      </c>
      <c r="C9" s="33" t="s">
        <v>15372</v>
      </c>
      <c r="D9" s="467" t="s">
        <v>16844</v>
      </c>
      <c r="E9" s="33" t="s">
        <v>16845</v>
      </c>
      <c r="F9" s="180">
        <v>44512</v>
      </c>
      <c r="G9" s="33" t="s">
        <v>16832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4084</v>
      </c>
      <c r="C10" s="33" t="s">
        <v>15372</v>
      </c>
      <c r="D10" s="467" t="s">
        <v>16846</v>
      </c>
      <c r="E10" s="33" t="s">
        <v>16847</v>
      </c>
      <c r="F10" s="180">
        <v>44512</v>
      </c>
      <c r="G10" s="33" t="s">
        <v>16832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4084</v>
      </c>
      <c r="C11" s="33" t="s">
        <v>15372</v>
      </c>
      <c r="D11" s="467" t="s">
        <v>16848</v>
      </c>
      <c r="E11" s="33" t="s">
        <v>16849</v>
      </c>
      <c r="F11" s="180">
        <v>44512</v>
      </c>
      <c r="G11" s="33" t="s">
        <v>16832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4084</v>
      </c>
      <c r="C12" s="33" t="s">
        <v>15372</v>
      </c>
      <c r="D12" s="38">
        <v>1196</v>
      </c>
      <c r="E12" s="33" t="s">
        <v>16850</v>
      </c>
      <c r="F12" s="180">
        <v>44512</v>
      </c>
      <c r="G12" s="33" t="s">
        <v>16832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18 APRIL 2023</vt:lpstr>
      <vt:lpstr>19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2023-05-02T01:38:39Z</dcterms:modified>
</cp:coreProperties>
</file>